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_rels/sheet7.xml.rels" ContentType="application/vnd.openxmlformats-package.relationships+xml"/>
  <Override PartName="/xl/worksheets/_rels/sheet1.xml.rels" ContentType="application/vnd.openxmlformats-package.relationships+xml"/>
  <Override PartName="/xl/worksheets/_rels/sheet5.xml.rels" ContentType="application/vnd.openxmlformats-package.relationships+xml"/>
  <Override PartName="/xl/worksheets/_rels/sheet4.xml.rels" ContentType="application/vnd.openxmlformats-package.relationships+xml"/>
  <Override PartName="/xl/worksheets/_rels/sheet3.xml.rels" ContentType="application/vnd.openxmlformats-package.relationships+xml"/>
  <Override PartName="/xl/worksheets/_rels/sheet2.xml.rels" ContentType="application/vnd.openxmlformats-package.relationship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media/image9.png" ContentType="image/png"/>
  <Override PartName="/xl/media/image13.png" ContentType="image/png"/>
  <Override PartName="/xl/media/image14.png" ContentType="image/png"/>
  <Override PartName="/xl/media/image1.png" ContentType="image/png"/>
  <Override PartName="/xl/media/image3.jpeg" ContentType="image/jpeg"/>
  <Override PartName="/xl/media/image15.png" ContentType="image/png"/>
  <Override PartName="/xl/media/image2.png" ContentType="image/png"/>
  <Override PartName="/xl/media/image4.png" ContentType="image/png"/>
  <Override PartName="/xl/media/image5.png" ContentType="image/png"/>
  <Override PartName="/xl/media/image10.png" ContentType="image/png"/>
  <Override PartName="/xl/media/image6.png" ContentType="image/png"/>
  <Override PartName="/xl/media/image7.png" ContentType="image/png"/>
  <Override PartName="/xl/media/image11.wmf" ContentType="image/x-wmf"/>
  <Override PartName="/xl/media/image12.png" ContentType="image/png"/>
  <Override PartName="/xl/media/image8.png" ContentType="image/png"/>
  <Override PartName="/xl/charts/chart1.xml" ContentType="application/vnd.openxmlformats-officedocument.drawingml.chart+xml"/>
  <Override PartName="/xl/charts/_rels/chart5.xml.rels" ContentType="application/vnd.openxmlformats-package.relationships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tables/table1.xml" ContentType="application/vnd.openxmlformats-officedocument.spreadsheetml.table+xml"/>
  <Override PartName="/xl/drawings/_rels/drawing5.xml.rels" ContentType="application/vnd.openxmlformats-package.relationships+xml"/>
  <Override PartName="/xl/drawings/_rels/drawing2.xml.rels" ContentType="application/vnd.openxmlformats-package.relationships+xml"/>
  <Override PartName="/xl/drawings/_rels/drawing4.xml.rels" ContentType="application/vnd.openxmlformats-package.relationships+xml"/>
  <Override PartName="/xl/drawings/_rels/drawing1.xml.rels" ContentType="application/vnd.openxmlformats-package.relationships+xml"/>
  <Override PartName="/xl/drawings/_rels/drawing3.xml.rels" ContentType="application/vnd.openxmlformats-package.relationship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pivotTables/_rels/pivotTable10.xml.rels" ContentType="application/vnd.openxmlformats-package.relationships+xml"/>
  <Override PartName="/xl/pivotTables/_rels/pivotTable6.xml.rels" ContentType="application/vnd.openxmlformats-package.relationships+xml"/>
  <Override PartName="/xl/pivotTables/_rels/pivotTable3.xml.rels" ContentType="application/vnd.openxmlformats-package.relationships+xml"/>
  <Override PartName="/xl/pivotTables/_rels/pivotTable5.xml.rels" ContentType="application/vnd.openxmlformats-package.relationships+xml"/>
  <Override PartName="/xl/pivotTables/_rels/pivotTable2.xml.rels" ContentType="application/vnd.openxmlformats-package.relationships+xml"/>
  <Override PartName="/xl/pivotTables/_rels/pivotTable15.xml.rels" ContentType="application/vnd.openxmlformats-package.relationships+xml"/>
  <Override PartName="/xl/pivotTables/_rels/pivotTable13.xml.rels" ContentType="application/vnd.openxmlformats-package.relationships+xml"/>
  <Override PartName="/xl/pivotTables/_rels/pivotTable16.xml.rels" ContentType="application/vnd.openxmlformats-package.relationships+xml"/>
  <Override PartName="/xl/pivotTables/_rels/pivotTable9.xml.rels" ContentType="application/vnd.openxmlformats-package.relationships+xml"/>
  <Override PartName="/xl/pivotTables/_rels/pivotTable11.xml.rels" ContentType="application/vnd.openxmlformats-package.relationships+xml"/>
  <Override PartName="/xl/pivotTables/_rels/pivotTable12.xml.rels" ContentType="application/vnd.openxmlformats-package.relationships+xml"/>
  <Override PartName="/xl/pivotTables/_rels/pivotTable8.xml.rels" ContentType="application/vnd.openxmlformats-package.relationships+xml"/>
  <Override PartName="/xl/pivotTables/_rels/pivotTable7.xml.rels" ContentType="application/vnd.openxmlformats-package.relationships+xml"/>
  <Override PartName="/xl/pivotTables/_rels/pivotTable19.xml.rels" ContentType="application/vnd.openxmlformats-package.relationships+xml"/>
  <Override PartName="/xl/pivotTables/_rels/pivotTable18.xml.rels" ContentType="application/vnd.openxmlformats-package.relationships+xml"/>
  <Override PartName="/xl/pivotTables/_rels/pivotTable17.xml.rels" ContentType="application/vnd.openxmlformats-package.relationships+xml"/>
  <Override PartName="/xl/pivotTables/_rels/pivotTable14.xml.rels" ContentType="application/vnd.openxmlformats-package.relationships+xml"/>
  <Override PartName="/xl/pivotTables/_rels/pivotTable1.xml.rels" ContentType="application/vnd.openxmlformats-package.relationships+xml"/>
  <Override PartName="/xl/pivotTables/_rels/pivotTable4.xml.rels" ContentType="application/vnd.openxmlformats-package.relationships+xml"/>
  <Override PartName="/xl/pivotTables/pivotTable13.xml" ContentType="application/vnd.openxmlformats-officedocument.spreadsheetml.pivotTable+xml"/>
  <Override PartName="/xl/pivotTables/pivotTable9.xml" ContentType="application/vnd.openxmlformats-officedocument.spreadsheetml.pivotTable+xml"/>
  <Override PartName="/xl/pivotTables/pivotTable12.xml" ContentType="application/vnd.openxmlformats-officedocument.spreadsheetml.pivotTable+xml"/>
  <Override PartName="/xl/pivotTables/pivotTable8.xml" ContentType="application/vnd.openxmlformats-officedocument.spreadsheetml.pivotTable+xml"/>
  <Override PartName="/xl/pivotTables/pivotTable11.xml" ContentType="application/vnd.openxmlformats-officedocument.spreadsheetml.pivotTable+xml"/>
  <Override PartName="/xl/pivotTables/pivotTable7.xml" ContentType="application/vnd.openxmlformats-officedocument.spreadsheetml.pivotTable+xml"/>
  <Override PartName="/xl/pivotTables/pivotTable19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18.xml" ContentType="application/vnd.openxmlformats-officedocument.spreadsheetml.pivotTable+xml"/>
  <Override PartName="/xl/pivotTables/pivotTable1.xml" ContentType="application/vnd.openxmlformats-officedocument.spreadsheetml.pivotTable+xml"/>
  <Override PartName="/xl/pivotTables/pivotTable17.xml" ContentType="application/vnd.openxmlformats-officedocument.spreadsheetml.pivotTable+xml"/>
  <Override PartName="/xl/pivotTables/pivotTable16.xml" ContentType="application/vnd.openxmlformats-officedocument.spreadsheetml.pivotTable+xml"/>
  <Override PartName="/xl/pivotTables/pivotTable15.xml" ContentType="application/vnd.openxmlformats-officedocument.spreadsheetml.pivotTable+xml"/>
  <Override PartName="/xl/pivotTables/pivotTable14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pivotTables/pivotTable10.xml" ContentType="application/vnd.openxmlformats-officedocument.spreadsheetml.pivotTable+xml"/>
  <Override PartName="/xl/pivotCache/_rels/pivotCacheDefinition1.xml.rels" ContentType="application/vnd.openxmlformats-package.relationships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toreData" sheetId="1" state="visible" r:id="rId2"/>
    <sheet name="BackEnd" sheetId="2" state="visible" r:id="rId3"/>
    <sheet name="Dashboard" sheetId="3" state="visible" r:id="rId4"/>
    <sheet name="NextView" sheetId="4" state="visible" r:id="rId5"/>
    <sheet name="Please Subscribe" sheetId="5" state="visible" r:id="rId6"/>
    <sheet name="Follow_Up_Dataset" sheetId="6" state="visible" r:id="rId7"/>
    <sheet name="CustomerView" sheetId="7" state="visible" r:id="rId8"/>
    <sheet name="DPCache_StoreData" sheetId="8" state="hidden" r:id="rId9"/>
  </sheets>
  <definedNames>
    <definedName function="false" hidden="false" name="Changevalue" vbProcedure="false">BackEnd!$BK$16</definedName>
    <definedName function="false" hidden="false" name="CustomerViewRange" vbProcedure="false">BackEnd!$EQ$4:$EY$1080</definedName>
    <definedName function="false" hidden="false" name="DatasourceNameRange" vbProcedure="false">StoreData!$C:$C</definedName>
    <definedName function="false" hidden="false" name="FemaleGender" vbProcedure="false">BackEnd!$AU$8:$AU$11</definedName>
    <definedName function="false" hidden="false" name="GenderRange" vbProcedure="false">StoreData!$C$2:$D$1259</definedName>
    <definedName function="false" hidden="false" name="LargeSmallLookup" vbProcedure="false">BackEnd!$DG:$DI</definedName>
    <definedName function="false" hidden="false" name="LargeTotalSalesLookup" vbProcedure="false">BackEnd!$DH:$DH</definedName>
    <definedName function="false" hidden="false" name="LocationRange" vbProcedure="false">StoreData!$C:$E</definedName>
    <definedName function="false" hidden="false" name="LookupRange" vbProcedure="false">BackEnd!$AW:$AY</definedName>
    <definedName function="false" hidden="false" name="MaleGender" vbProcedure="false">BackEnd!$AU$3:$AU$6</definedName>
    <definedName function="false" hidden="false" name="PictureLookups" vbProcedure="false">BackEnd!$AX:$AZ</definedName>
    <definedName function="false" hidden="false" name="ProductViewRange" vbProcedure="false">BackEnd!$EF$4:$EM$35</definedName>
    <definedName function="false" hidden="false" name="Search" vbProcedure="false">BackEnd!$X:$AH</definedName>
    <definedName function="false" hidden="false" name="SearchBar" vbProcedure="false">Dashboard!$O$18</definedName>
    <definedName function="false" hidden="false" name="searchHearder" vbProcedure="false">BackEnd!$X$1:$AH$1</definedName>
    <definedName function="false" hidden="false" name="SearchNameRange" vbProcedure="false">BackEnd!$X:$X</definedName>
    <definedName function="false" hidden="false" name="Slicer_Category" vbProcedure="false">#N/A</definedName>
    <definedName function="false" hidden="false" name="Slicer_City" vbProcedure="false">#N/A</definedName>
    <definedName function="false" hidden="false" name="Slicer_Gender" vbProcedure="false">#N/A</definedName>
    <definedName function="false" hidden="false" name="Slicer_Manager" vbProcedure="false">#N/A</definedName>
    <definedName function="false" hidden="false" name="Slicer_Month" vbProcedure="false">#N/A</definedName>
    <definedName function="false" hidden="false" name="Slicer_Sales_Rep" vbProcedure="false">#N/A</definedName>
    <definedName function="false" hidden="false" name="SpinLookup" vbProcedure="false">BackEnd!$BC:$BF</definedName>
    <definedName function="false" hidden="false" name="Switch_Picture" vbProcedure="false">INDIRECT(BackEnd!$AR$13)</definedName>
    <definedName function="false" hidden="false" localSheetId="6" name="GenderRange" vbProcedure="false">StoreData!$C$2:$D$1259</definedName>
  </definedNames>
  <calcPr iterateCount="100" refMode="A1" iterate="false" iterateDelta="0.0001"/>
  <pivotCaches>
    <pivotCache cacheId="1" r:id="rId11"/>
  </pivotCaches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<sst xmlns="http://schemas.openxmlformats.org/spreadsheetml/2006/main" count="43739" uniqueCount="1185">
  <si>
    <t xml:space="preserve">ID</t>
  </si>
  <si>
    <t xml:space="preserve">Date</t>
  </si>
  <si>
    <t xml:space="preserve">Customer</t>
  </si>
  <si>
    <t xml:space="preserve">Gender</t>
  </si>
  <si>
    <t xml:space="preserve">City</t>
  </si>
  <si>
    <t xml:space="preserve">Sales Rep</t>
  </si>
  <si>
    <t xml:space="preserve">Store</t>
  </si>
  <si>
    <t xml:space="preserve">Supervisor</t>
  </si>
  <si>
    <t xml:space="preserve">Manager</t>
  </si>
  <si>
    <t xml:space="preserve">Product</t>
  </si>
  <si>
    <t xml:space="preserve">Category</t>
  </si>
  <si>
    <t xml:space="preserve">Price</t>
  </si>
  <si>
    <t xml:space="preserve">Cost</t>
  </si>
  <si>
    <t xml:space="preserve">Qty</t>
  </si>
  <si>
    <t xml:space="preserve">Total Sales</t>
  </si>
  <si>
    <t xml:space="preserve">COGS</t>
  </si>
  <si>
    <t xml:space="preserve">Gross Profit</t>
  </si>
  <si>
    <t xml:space="preserve">Column2</t>
  </si>
  <si>
    <t xml:space="preserve">Month</t>
  </si>
  <si>
    <t xml:space="preserve">Mumin Yusha</t>
  </si>
  <si>
    <t xml:space="preserve">Male</t>
  </si>
  <si>
    <t xml:space="preserve">Little Falls</t>
  </si>
  <si>
    <t xml:space="preserve">Antone E Angel</t>
  </si>
  <si>
    <t xml:space="preserve">Main Street</t>
  </si>
  <si>
    <t xml:space="preserve">Jeremiah E Isler</t>
  </si>
  <si>
    <t xml:space="preserve">Amir Yusha</t>
  </si>
  <si>
    <t xml:space="preserve">Oliver Cromwell</t>
  </si>
  <si>
    <t xml:space="preserve">Alcoholic</t>
  </si>
  <si>
    <t xml:space="preserve">Cordia M Knopp</t>
  </si>
  <si>
    <t xml:space="preserve">Female</t>
  </si>
  <si>
    <t xml:space="preserve">Auburn</t>
  </si>
  <si>
    <t xml:space="preserve">Merle N Burrus</t>
  </si>
  <si>
    <t xml:space="preserve">Uptown Store</t>
  </si>
  <si>
    <t xml:space="preserve">Josef I Sergent</t>
  </si>
  <si>
    <t xml:space="preserve">Boost</t>
  </si>
  <si>
    <t xml:space="preserve">Non Alcoholic</t>
  </si>
  <si>
    <t xml:space="preserve">Burton C Jin</t>
  </si>
  <si>
    <t xml:space="preserve">Betavia</t>
  </si>
  <si>
    <t xml:space="preserve">Twanna Y Manges</t>
  </si>
  <si>
    <t xml:space="preserve">Reatha O Hansford</t>
  </si>
  <si>
    <t xml:space="preserve">Cel Ray</t>
  </si>
  <si>
    <t xml:space="preserve">Femi Grek</t>
  </si>
  <si>
    <t xml:space="preserve">Beacon</t>
  </si>
  <si>
    <t xml:space="preserve">Reatha Q Breazeale</t>
  </si>
  <si>
    <t xml:space="preserve">Anitra F Dedmon</t>
  </si>
  <si>
    <t xml:space="preserve">Hugh N Chavira</t>
  </si>
  <si>
    <t xml:space="preserve">Geneva</t>
  </si>
  <si>
    <t xml:space="preserve">Lucius C Moorhead</t>
  </si>
  <si>
    <t xml:space="preserve">Elmira</t>
  </si>
  <si>
    <t xml:space="preserve">Deane I Keown</t>
  </si>
  <si>
    <t xml:space="preserve">Glen Cove</t>
  </si>
  <si>
    <t xml:space="preserve">Joannie E Wolters</t>
  </si>
  <si>
    <t xml:space="preserve">Glens Falls</t>
  </si>
  <si>
    <t xml:space="preserve">Cazadores Tequila</t>
  </si>
  <si>
    <t xml:space="preserve">Christene L Mccaleb</t>
  </si>
  <si>
    <t xml:space="preserve">Hornell </t>
  </si>
  <si>
    <t xml:space="preserve">Benchmark Bourbon</t>
  </si>
  <si>
    <t xml:space="preserve">Alline V Kushner</t>
  </si>
  <si>
    <t xml:space="preserve">Hudson</t>
  </si>
  <si>
    <t xml:space="preserve">Janie Stewart</t>
  </si>
  <si>
    <t xml:space="preserve">Date Shake</t>
  </si>
  <si>
    <t xml:space="preserve">Dr. Enuf</t>
  </si>
  <si>
    <t xml:space="preserve">Speyburn Bradan</t>
  </si>
  <si>
    <t xml:space="preserve">Uv Blue</t>
  </si>
  <si>
    <t xml:space="preserve">Dr. Nut</t>
  </si>
  <si>
    <t xml:space="preserve">Lala C Marquez</t>
  </si>
  <si>
    <t xml:space="preserve">Mount</t>
  </si>
  <si>
    <t xml:space="preserve">Egg Cream</t>
  </si>
  <si>
    <t xml:space="preserve">Derick A Macey</t>
  </si>
  <si>
    <t xml:space="preserve">New York</t>
  </si>
  <si>
    <t xml:space="preserve">Burnett's</t>
  </si>
  <si>
    <t xml:space="preserve">Eda O Brase</t>
  </si>
  <si>
    <t xml:space="preserve">Newburgh</t>
  </si>
  <si>
    <t xml:space="preserve">Smirnoff</t>
  </si>
  <si>
    <t xml:space="preserve">Willis D Weissman</t>
  </si>
  <si>
    <t xml:space="preserve">Olean</t>
  </si>
  <si>
    <t xml:space="preserve">Fireball</t>
  </si>
  <si>
    <t xml:space="preserve">Mariam F Pinheiro</t>
  </si>
  <si>
    <t xml:space="preserve">Peekskill</t>
  </si>
  <si>
    <t xml:space="preserve">Faygo</t>
  </si>
  <si>
    <t xml:space="preserve">Malcom L Meister</t>
  </si>
  <si>
    <t xml:space="preserve">Port Jervis</t>
  </si>
  <si>
    <t xml:space="preserve">Green River</t>
  </si>
  <si>
    <t xml:space="preserve">Holli G Ethridge</t>
  </si>
  <si>
    <t xml:space="preserve">Poughkeepsie</t>
  </si>
  <si>
    <t xml:space="preserve">Ironport</t>
  </si>
  <si>
    <t xml:space="preserve">Cole N Poling</t>
  </si>
  <si>
    <t xml:space="preserve">Rye </t>
  </si>
  <si>
    <t xml:space="preserve">Suedka</t>
  </si>
  <si>
    <t xml:space="preserve">Ahmad V Lynde</t>
  </si>
  <si>
    <t xml:space="preserve">Rome</t>
  </si>
  <si>
    <t xml:space="preserve">Apple Beer</t>
  </si>
  <si>
    <t xml:space="preserve">Mariano F Leary</t>
  </si>
  <si>
    <t xml:space="preserve">Rochester</t>
  </si>
  <si>
    <t xml:space="preserve">Birch Beer</t>
  </si>
  <si>
    <t xml:space="preserve">Tawanda E Buchanon</t>
  </si>
  <si>
    <t xml:space="preserve">Salamanca</t>
  </si>
  <si>
    <t xml:space="preserve">Nickolas G Grossi</t>
  </si>
  <si>
    <t xml:space="preserve">Springs</t>
  </si>
  <si>
    <t xml:space="preserve">Degrees Vodka</t>
  </si>
  <si>
    <t xml:space="preserve">Bradford K Marlatt</t>
  </si>
  <si>
    <t xml:space="preserve">Sherrill</t>
  </si>
  <si>
    <t xml:space="preserve">St. Amdr Cabernet</t>
  </si>
  <si>
    <t xml:space="preserve">Carlton P Bose</t>
  </si>
  <si>
    <t xml:space="preserve">Syracuse</t>
  </si>
  <si>
    <t xml:space="preserve">Nake Turtle</t>
  </si>
  <si>
    <t xml:space="preserve">Asuncion X Braunstein</t>
  </si>
  <si>
    <t xml:space="preserve">Troy</t>
  </si>
  <si>
    <t xml:space="preserve">Gallo XO</t>
  </si>
  <si>
    <t xml:space="preserve">Theron T Kramer</t>
  </si>
  <si>
    <t xml:space="preserve">Watertown</t>
  </si>
  <si>
    <t xml:space="preserve">Jeramy F Metoyer</t>
  </si>
  <si>
    <t xml:space="preserve">Watervliet</t>
  </si>
  <si>
    <t xml:space="preserve">Sol K Roger</t>
  </si>
  <si>
    <t xml:space="preserve">Yakers</t>
  </si>
  <si>
    <t xml:space="preserve">Earnest H Birkholz</t>
  </si>
  <si>
    <t xml:space="preserve">Amada J Knouse</t>
  </si>
  <si>
    <t xml:space="preserve">Hempstead</t>
  </si>
  <si>
    <t xml:space="preserve">Gregorio H Hottinger</t>
  </si>
  <si>
    <t xml:space="preserve">Brookhaven</t>
  </si>
  <si>
    <t xml:space="preserve">Lawerence W Abernethy</t>
  </si>
  <si>
    <t xml:space="preserve">Islip</t>
  </si>
  <si>
    <t xml:space="preserve">Marina X Quayle</t>
  </si>
  <si>
    <t xml:space="preserve">Babylon</t>
  </si>
  <si>
    <t xml:space="preserve">Whitney N Wasinger</t>
  </si>
  <si>
    <t xml:space="preserve">Albany</t>
  </si>
  <si>
    <t xml:space="preserve">Jose Cuervo</t>
  </si>
  <si>
    <t xml:space="preserve">Roy W Wilkie</t>
  </si>
  <si>
    <t xml:space="preserve">Fenad Grek</t>
  </si>
  <si>
    <t xml:space="preserve">Agavales</t>
  </si>
  <si>
    <t xml:space="preserve">Hyun Z Bynoe</t>
  </si>
  <si>
    <t xml:space="preserve">Pinnacle</t>
  </si>
  <si>
    <t xml:space="preserve">Katelin F Coney</t>
  </si>
  <si>
    <t xml:space="preserve">Bacardi Rum</t>
  </si>
  <si>
    <t xml:space="preserve">Jennifer Z Pridgen</t>
  </si>
  <si>
    <t xml:space="preserve">Zachary U Breeden</t>
  </si>
  <si>
    <t xml:space="preserve">Deon U Mounce</t>
  </si>
  <si>
    <t xml:space="preserve">Buddy G Steinbeck</t>
  </si>
  <si>
    <t xml:space="preserve">Julius N Bakker</t>
  </si>
  <si>
    <t xml:space="preserve">Hans G Koh</t>
  </si>
  <si>
    <t xml:space="preserve">Cheerwine</t>
  </si>
  <si>
    <t xml:space="preserve">Jamal G Dimarco</t>
  </si>
  <si>
    <t xml:space="preserve">Chicory Coffee</t>
  </si>
  <si>
    <t xml:space="preserve">Stephan Q Ranger</t>
  </si>
  <si>
    <t xml:space="preserve">Coffee Milk</t>
  </si>
  <si>
    <t xml:space="preserve">Jackie P Montague</t>
  </si>
  <si>
    <t xml:space="preserve">Nathanael W Ohl</t>
  </si>
  <si>
    <t xml:space="preserve">Johnstown</t>
  </si>
  <si>
    <t xml:space="preserve">Hosea B Michelson</t>
  </si>
  <si>
    <t xml:space="preserve">Kingston</t>
  </si>
  <si>
    <t xml:space="preserve">Carly L Sirianni</t>
  </si>
  <si>
    <t xml:space="preserve">Abram S Manrique</t>
  </si>
  <si>
    <t xml:space="preserve">Lockport</t>
  </si>
  <si>
    <t xml:space="preserve">Mica Z Herzberg</t>
  </si>
  <si>
    <t xml:space="preserve">Long Beach</t>
  </si>
  <si>
    <t xml:space="preserve">Lemuel W Hardman</t>
  </si>
  <si>
    <t xml:space="preserve">Middletown</t>
  </si>
  <si>
    <t xml:space="preserve">Shanelle Z Hick</t>
  </si>
  <si>
    <t xml:space="preserve">Maryellen H Hartness</t>
  </si>
  <si>
    <t xml:space="preserve">Sylvester Z Blackledge</t>
  </si>
  <si>
    <t xml:space="preserve">Vivienne X Binion</t>
  </si>
  <si>
    <t xml:space="preserve">Ahmed C Minch</t>
  </si>
  <si>
    <t xml:space="preserve">Leopoldo U Hole</t>
  </si>
  <si>
    <t xml:space="preserve">Gemma I Chilton</t>
  </si>
  <si>
    <t xml:space="preserve">Laurence K Ryles</t>
  </si>
  <si>
    <t xml:space="preserve">Eleanor D Dickson</t>
  </si>
  <si>
    <t xml:space="preserve">Elsy B Latta</t>
  </si>
  <si>
    <t xml:space="preserve">Sherwood K Shire</t>
  </si>
  <si>
    <t xml:space="preserve">Carolynn V Moynihan</t>
  </si>
  <si>
    <t xml:space="preserve">Mckinley H Scofield</t>
  </si>
  <si>
    <t xml:space="preserve">Brendon V Crowther</t>
  </si>
  <si>
    <t xml:space="preserve">Nancy V Trogdon</t>
  </si>
  <si>
    <t xml:space="preserve">Darin U Shipp</t>
  </si>
  <si>
    <t xml:space="preserve">Joel S Maine</t>
  </si>
  <si>
    <t xml:space="preserve">Luciana N Campfield</t>
  </si>
  <si>
    <t xml:space="preserve">Gilbert Z Bloss</t>
  </si>
  <si>
    <t xml:space="preserve">Sharda W Choudhury</t>
  </si>
  <si>
    <t xml:space="preserve">Chung J Moynihan</t>
  </si>
  <si>
    <t xml:space="preserve">Dayna M Edmondson</t>
  </si>
  <si>
    <t xml:space="preserve">Bobbie S Miner</t>
  </si>
  <si>
    <t xml:space="preserve">Gidget X Loring</t>
  </si>
  <si>
    <t xml:space="preserve">Hettie S Lauber</t>
  </si>
  <si>
    <t xml:space="preserve">Toi F Stallard</t>
  </si>
  <si>
    <t xml:space="preserve">Tristan L Cockrell</t>
  </si>
  <si>
    <t xml:space="preserve">Towanda H Matson</t>
  </si>
  <si>
    <t xml:space="preserve">Leland C Fifield</t>
  </si>
  <si>
    <t xml:space="preserve">Choes</t>
  </si>
  <si>
    <t xml:space="preserve">Audria W Barrios</t>
  </si>
  <si>
    <t xml:space="preserve">Fulton</t>
  </si>
  <si>
    <t xml:space="preserve">Jim J Lurie</t>
  </si>
  <si>
    <t xml:space="preserve">Lorette Y Petrillo</t>
  </si>
  <si>
    <t xml:space="preserve">Damian X Grist</t>
  </si>
  <si>
    <t xml:space="preserve">Zana G Ordonez</t>
  </si>
  <si>
    <t xml:space="preserve">Rhett A Chapple</t>
  </si>
  <si>
    <t xml:space="preserve">Jeneva Y Bybee</t>
  </si>
  <si>
    <t xml:space="preserve">Brendon J Camp</t>
  </si>
  <si>
    <t xml:space="preserve">Nettie T Mccandless</t>
  </si>
  <si>
    <t xml:space="preserve">Lezlie Z Bohannan</t>
  </si>
  <si>
    <t xml:space="preserve">Hester B Cabana</t>
  </si>
  <si>
    <t xml:space="preserve">Isobel K Dance</t>
  </si>
  <si>
    <t xml:space="preserve">Erica S Harlan</t>
  </si>
  <si>
    <t xml:space="preserve">Leda X Haskell</t>
  </si>
  <si>
    <t xml:space="preserve">Loralee V Ball</t>
  </si>
  <si>
    <t xml:space="preserve">Otha T Orrell</t>
  </si>
  <si>
    <t xml:space="preserve">Honey D Eaves</t>
  </si>
  <si>
    <t xml:space="preserve">Ellis V Mcneel</t>
  </si>
  <si>
    <t xml:space="preserve">Gabriel S Beale</t>
  </si>
  <si>
    <t xml:space="preserve">Nathanael G Mcmillin</t>
  </si>
  <si>
    <t xml:space="preserve">Donald H Mazur</t>
  </si>
  <si>
    <t xml:space="preserve">Eliz R Linneman</t>
  </si>
  <si>
    <t xml:space="preserve">Gracie P Lett</t>
  </si>
  <si>
    <t xml:space="preserve">Gema S Grover</t>
  </si>
  <si>
    <t xml:space="preserve">Delana Y Freedman</t>
  </si>
  <si>
    <t xml:space="preserve">Mary Y Tate</t>
  </si>
  <si>
    <t xml:space="preserve">Abe J Macleod</t>
  </si>
  <si>
    <t xml:space="preserve">Evon Q Lawson</t>
  </si>
  <si>
    <t xml:space="preserve">Jerlene P Dunnigan</t>
  </si>
  <si>
    <t xml:space="preserve">Bobbie X Schoenrock</t>
  </si>
  <si>
    <t xml:space="preserve">Mike A Waddington</t>
  </si>
  <si>
    <t xml:space="preserve">Nigel K Wadsworth</t>
  </si>
  <si>
    <t xml:space="preserve">Hayden E Novack</t>
  </si>
  <si>
    <t xml:space="preserve">Voncile P Trojanowski</t>
  </si>
  <si>
    <t xml:space="preserve">Roberto U Derry</t>
  </si>
  <si>
    <t xml:space="preserve">Tona S Huseby</t>
  </si>
  <si>
    <t xml:space="preserve">Londa T Maya</t>
  </si>
  <si>
    <t xml:space="preserve">Jocelyn Q Scotti</t>
  </si>
  <si>
    <t xml:space="preserve">Frank O Mallon</t>
  </si>
  <si>
    <t xml:space="preserve">Kurtis C Irons</t>
  </si>
  <si>
    <t xml:space="preserve">Jamey S Seim</t>
  </si>
  <si>
    <t xml:space="preserve">Walton S Keim</t>
  </si>
  <si>
    <t xml:space="preserve">Micki R Jauregui</t>
  </si>
  <si>
    <t xml:space="preserve">Ngoc X Watson</t>
  </si>
  <si>
    <t xml:space="preserve">Inocencia Z Buteau</t>
  </si>
  <si>
    <t xml:space="preserve">Charlie V Koeller</t>
  </si>
  <si>
    <t xml:space="preserve">Rosy U Baumeister</t>
  </si>
  <si>
    <t xml:space="preserve">Charity N Denman</t>
  </si>
  <si>
    <t xml:space="preserve">Luke S Tumlin</t>
  </si>
  <si>
    <t xml:space="preserve">Hannah K Ma</t>
  </si>
  <si>
    <t xml:space="preserve">Celinda C Magruder</t>
  </si>
  <si>
    <t xml:space="preserve">Arturo N Halvorsen</t>
  </si>
  <si>
    <t xml:space="preserve">Tiny Z Oliveri</t>
  </si>
  <si>
    <t xml:space="preserve">Kerri Y Card</t>
  </si>
  <si>
    <t xml:space="preserve">Young W Funes</t>
  </si>
  <si>
    <t xml:space="preserve">Neomi P Pitchford</t>
  </si>
  <si>
    <t xml:space="preserve">Ivan A Groner</t>
  </si>
  <si>
    <t xml:space="preserve">Etsuko O Wilmot</t>
  </si>
  <si>
    <t xml:space="preserve">William B Mcnerney</t>
  </si>
  <si>
    <t xml:space="preserve">Logan D Berryman</t>
  </si>
  <si>
    <t xml:space="preserve">Houston K Joe</t>
  </si>
  <si>
    <t xml:space="preserve">Coy I Gentner</t>
  </si>
  <si>
    <t xml:space="preserve">Jimmie F Vasquez</t>
  </si>
  <si>
    <t xml:space="preserve">Tommie S Fargo</t>
  </si>
  <si>
    <t xml:space="preserve">Daina U Ledet</t>
  </si>
  <si>
    <t xml:space="preserve">Sophia F Knecht</t>
  </si>
  <si>
    <t xml:space="preserve">Newton V Scalia</t>
  </si>
  <si>
    <t xml:space="preserve">Reatha E Osby</t>
  </si>
  <si>
    <t xml:space="preserve">Bell N Molinaro</t>
  </si>
  <si>
    <t xml:space="preserve">Jason V Gravois</t>
  </si>
  <si>
    <t xml:space="preserve">Elwood T More</t>
  </si>
  <si>
    <t xml:space="preserve">Lewis M Racette</t>
  </si>
  <si>
    <t xml:space="preserve">Leigh Y Haws</t>
  </si>
  <si>
    <t xml:space="preserve">Thomas B Felipe</t>
  </si>
  <si>
    <t xml:space="preserve">Israel T Hertzler</t>
  </si>
  <si>
    <t xml:space="preserve">Ona K Koepp</t>
  </si>
  <si>
    <t xml:space="preserve">Kristofer N Calahan</t>
  </si>
  <si>
    <t xml:space="preserve">Mark F Hamman</t>
  </si>
  <si>
    <t xml:space="preserve">Bobbie Q Holbrook</t>
  </si>
  <si>
    <t xml:space="preserve">Abe X Paro</t>
  </si>
  <si>
    <t xml:space="preserve">Mignon Q Dills</t>
  </si>
  <si>
    <t xml:space="preserve">Casey D Krier</t>
  </si>
  <si>
    <t xml:space="preserve">Scott K Ricco</t>
  </si>
  <si>
    <t xml:space="preserve">Rosemarie K Fellows</t>
  </si>
  <si>
    <t xml:space="preserve">Lisette F Cowley</t>
  </si>
  <si>
    <t xml:space="preserve">Molly U Rasch</t>
  </si>
  <si>
    <t xml:space="preserve">Felisha Q Ettinger</t>
  </si>
  <si>
    <t xml:space="preserve">Linwood H Carter</t>
  </si>
  <si>
    <t xml:space="preserve">Madelyn W Boos</t>
  </si>
  <si>
    <t xml:space="preserve">Angelo B Fitzmaurice</t>
  </si>
  <si>
    <t xml:space="preserve">Gregory I Kidwell</t>
  </si>
  <si>
    <t xml:space="preserve">Bart B Gilcrease</t>
  </si>
  <si>
    <t xml:space="preserve">Warner I Manly</t>
  </si>
  <si>
    <t xml:space="preserve">Lala R Denman</t>
  </si>
  <si>
    <t xml:space="preserve">Elsie S Depaz</t>
  </si>
  <si>
    <t xml:space="preserve">Verla H Contreras</t>
  </si>
  <si>
    <t xml:space="preserve">America V Lobel</t>
  </si>
  <si>
    <t xml:space="preserve">Walter R Seddon</t>
  </si>
  <si>
    <t xml:space="preserve">Margarito M Oxendine</t>
  </si>
  <si>
    <t xml:space="preserve">Arnoldo D Mckeen</t>
  </si>
  <si>
    <t xml:space="preserve">Kieth D Castelli</t>
  </si>
  <si>
    <t xml:space="preserve">Ngoc P Pogue</t>
  </si>
  <si>
    <t xml:space="preserve">Delana I Selfridge</t>
  </si>
  <si>
    <t xml:space="preserve">Liane U Grafton</t>
  </si>
  <si>
    <t xml:space="preserve">Vikki N Lezama</t>
  </si>
  <si>
    <t xml:space="preserve">Allyn O Farrior</t>
  </si>
  <si>
    <t xml:space="preserve">Glady Q Kump</t>
  </si>
  <si>
    <t xml:space="preserve">Oscar R Bovee</t>
  </si>
  <si>
    <t xml:space="preserve">Valene Z Woodmansee</t>
  </si>
  <si>
    <t xml:space="preserve">Richard C Truman</t>
  </si>
  <si>
    <t xml:space="preserve">Luigi G Lembo</t>
  </si>
  <si>
    <t xml:space="preserve">Isaiah G Parrish</t>
  </si>
  <si>
    <t xml:space="preserve">Scott D Torrey</t>
  </si>
  <si>
    <t xml:space="preserve">Shirl M Caraballo</t>
  </si>
  <si>
    <t xml:space="preserve">Robin Z Stewart</t>
  </si>
  <si>
    <t xml:space="preserve">Shasta P Depuy</t>
  </si>
  <si>
    <t xml:space="preserve">Jorge R Coghlan</t>
  </si>
  <si>
    <t xml:space="preserve">Myles G Strum</t>
  </si>
  <si>
    <t xml:space="preserve">Herlinda U Negron</t>
  </si>
  <si>
    <t xml:space="preserve">Debbie C Lipsey</t>
  </si>
  <si>
    <t xml:space="preserve">Jenell S Sauers</t>
  </si>
  <si>
    <t xml:space="preserve">Leda Y Fabre</t>
  </si>
  <si>
    <t xml:space="preserve">Edmundo R Rew</t>
  </si>
  <si>
    <t xml:space="preserve">Gerry D Woolery</t>
  </si>
  <si>
    <t xml:space="preserve">Berna Z Stoller</t>
  </si>
  <si>
    <t xml:space="preserve">Adam B Katzer</t>
  </si>
  <si>
    <t xml:space="preserve">Kellee L Gravelle</t>
  </si>
  <si>
    <t xml:space="preserve">Shavon K Wescott</t>
  </si>
  <si>
    <t xml:space="preserve">Rozanne N Mielke</t>
  </si>
  <si>
    <t xml:space="preserve">Randee O Cassity</t>
  </si>
  <si>
    <t xml:space="preserve">Shemika D Porterfield</t>
  </si>
  <si>
    <t xml:space="preserve">Donte H Granger</t>
  </si>
  <si>
    <t xml:space="preserve">Ahmed I Strope</t>
  </si>
  <si>
    <t xml:space="preserve">Boris A Mccown</t>
  </si>
  <si>
    <t xml:space="preserve">Omer H Moultrie</t>
  </si>
  <si>
    <t xml:space="preserve">Hiram K Stokely</t>
  </si>
  <si>
    <t xml:space="preserve">Deanna P Scoggin</t>
  </si>
  <si>
    <t xml:space="preserve">Maris S Briggs</t>
  </si>
  <si>
    <t xml:space="preserve">Lona T Collar</t>
  </si>
  <si>
    <t xml:space="preserve">Eldridge M Benningfield</t>
  </si>
  <si>
    <t xml:space="preserve">Jimmie A Rorie</t>
  </si>
  <si>
    <t xml:space="preserve">Rachelle M Burkhead</t>
  </si>
  <si>
    <t xml:space="preserve">Miguel P Karp</t>
  </si>
  <si>
    <t xml:space="preserve">Raye T Willmon</t>
  </si>
  <si>
    <t xml:space="preserve">Christi H Amaker</t>
  </si>
  <si>
    <t xml:space="preserve">Liberty A Shroyer</t>
  </si>
  <si>
    <t xml:space="preserve">Zack H Mumaw</t>
  </si>
  <si>
    <t xml:space="preserve">Blanch Y Mysliwiec</t>
  </si>
  <si>
    <t xml:space="preserve">Tammy Z Lorentz</t>
  </si>
  <si>
    <t xml:space="preserve">Maximina K Frates</t>
  </si>
  <si>
    <t xml:space="preserve">Kiara G Abrahamson</t>
  </si>
  <si>
    <t xml:space="preserve">Retha G Nealy</t>
  </si>
  <si>
    <t xml:space="preserve">Andre Q Maxon</t>
  </si>
  <si>
    <t xml:space="preserve">Vern T Lomeli</t>
  </si>
  <si>
    <t xml:space="preserve">Erin K Stclair</t>
  </si>
  <si>
    <t xml:space="preserve">Detra D Rymer</t>
  </si>
  <si>
    <t xml:space="preserve">Doug B Southwick</t>
  </si>
  <si>
    <t xml:space="preserve">Gia M Casas</t>
  </si>
  <si>
    <t xml:space="preserve">Emeline I Richer</t>
  </si>
  <si>
    <t xml:space="preserve">Richard J Fetter</t>
  </si>
  <si>
    <t xml:space="preserve">Rick Y Haefner</t>
  </si>
  <si>
    <t xml:space="preserve">Shannon J Force</t>
  </si>
  <si>
    <t xml:space="preserve">Gabriel E Pearsall</t>
  </si>
  <si>
    <t xml:space="preserve">Geri M Tuthill</t>
  </si>
  <si>
    <t xml:space="preserve">Lauren R Hennessy</t>
  </si>
  <si>
    <t xml:space="preserve">Monty C Hughes</t>
  </si>
  <si>
    <t xml:space="preserve">Bryant L Kinsman</t>
  </si>
  <si>
    <t xml:space="preserve">Giovanna M Clift</t>
  </si>
  <si>
    <t xml:space="preserve">Tracie J Winebarger</t>
  </si>
  <si>
    <t xml:space="preserve">Narcisa C Rayburn</t>
  </si>
  <si>
    <t xml:space="preserve">Almeda M Dunford</t>
  </si>
  <si>
    <t xml:space="preserve">Melida R Corle</t>
  </si>
  <si>
    <t xml:space="preserve">Armando H Seaborn</t>
  </si>
  <si>
    <t xml:space="preserve">Efrain L Wass</t>
  </si>
  <si>
    <t xml:space="preserve">Edra M Guthrie</t>
  </si>
  <si>
    <t xml:space="preserve">Harland S Renshaw</t>
  </si>
  <si>
    <t xml:space="preserve">Leroy H Styron</t>
  </si>
  <si>
    <t xml:space="preserve">Maryln H Springfield</t>
  </si>
  <si>
    <t xml:space="preserve">Elenora S Whitehill</t>
  </si>
  <si>
    <t xml:space="preserve">Izola E Ye</t>
  </si>
  <si>
    <t xml:space="preserve">Dorethea U Engram</t>
  </si>
  <si>
    <t xml:space="preserve">Anibal F Pieper</t>
  </si>
  <si>
    <t xml:space="preserve">Ula W Hartl</t>
  </si>
  <si>
    <t xml:space="preserve">Latanya C Law</t>
  </si>
  <si>
    <t xml:space="preserve">Brent U Perlman</t>
  </si>
  <si>
    <t xml:space="preserve">Eveline B Strecker</t>
  </si>
  <si>
    <t xml:space="preserve">Keila A Lucas</t>
  </si>
  <si>
    <t xml:space="preserve">Aliza X Sammons</t>
  </si>
  <si>
    <t xml:space="preserve">Bennie E Manfredi</t>
  </si>
  <si>
    <t xml:space="preserve">Lucinda Z Borton</t>
  </si>
  <si>
    <t xml:space="preserve">Keila F Lofland</t>
  </si>
  <si>
    <t xml:space="preserve">Royce K Goodwyn</t>
  </si>
  <si>
    <t xml:space="preserve">Rickey I Delk</t>
  </si>
  <si>
    <t xml:space="preserve">Delsie R Tennison</t>
  </si>
  <si>
    <t xml:space="preserve">Jayme B Shimer</t>
  </si>
  <si>
    <t xml:space="preserve">Gilbert M Wolfgram</t>
  </si>
  <si>
    <t xml:space="preserve">Isabella X Russell</t>
  </si>
  <si>
    <t xml:space="preserve">Rueben X Pidgeon</t>
  </si>
  <si>
    <t xml:space="preserve">Raymond U Flavin</t>
  </si>
  <si>
    <t xml:space="preserve">Larry K Mash</t>
  </si>
  <si>
    <t xml:space="preserve">Nicolle A Crothers</t>
  </si>
  <si>
    <t xml:space="preserve">Gustavo F Rouse</t>
  </si>
  <si>
    <t xml:space="preserve">Victoria H Musson</t>
  </si>
  <si>
    <t xml:space="preserve">Dawne Y Gardner</t>
  </si>
  <si>
    <t xml:space="preserve">Newton L Cromartie</t>
  </si>
  <si>
    <t xml:space="preserve">Doria Z Crouse</t>
  </si>
  <si>
    <t xml:space="preserve">Gerry X Koh</t>
  </si>
  <si>
    <t xml:space="preserve">Audrea K Papineau</t>
  </si>
  <si>
    <t xml:space="preserve">Rhett H Goode</t>
  </si>
  <si>
    <t xml:space="preserve">Royal U Okeefe</t>
  </si>
  <si>
    <t xml:space="preserve">Keith Q Ofarrell</t>
  </si>
  <si>
    <t xml:space="preserve">Exie C Bradham</t>
  </si>
  <si>
    <t xml:space="preserve">George U Clouser</t>
  </si>
  <si>
    <t xml:space="preserve">Benny S Brinker</t>
  </si>
  <si>
    <t xml:space="preserve">Forrest Q Zell</t>
  </si>
  <si>
    <t xml:space="preserve">Audrie X Mccammon</t>
  </si>
  <si>
    <t xml:space="preserve">Marylyn K Ditto</t>
  </si>
  <si>
    <t xml:space="preserve">Kori J Fairfax</t>
  </si>
  <si>
    <t xml:space="preserve">Lamar W Estill</t>
  </si>
  <si>
    <t xml:space="preserve">Giuseppe D Chouinard</t>
  </si>
  <si>
    <t xml:space="preserve">Khalilah A Campo</t>
  </si>
  <si>
    <t xml:space="preserve">Darcel P Burford</t>
  </si>
  <si>
    <t xml:space="preserve">August C Navarette</t>
  </si>
  <si>
    <t xml:space="preserve">Lanelle W Berlanga</t>
  </si>
  <si>
    <t xml:space="preserve">Allene T Lepe</t>
  </si>
  <si>
    <t xml:space="preserve">Eladia A Braggs</t>
  </si>
  <si>
    <t xml:space="preserve">Agnes D Doud</t>
  </si>
  <si>
    <t xml:space="preserve">Carlo B Ali</t>
  </si>
  <si>
    <t xml:space="preserve">Emery P Sorrells</t>
  </si>
  <si>
    <t xml:space="preserve">Violet L Ertel</t>
  </si>
  <si>
    <t xml:space="preserve">Deeanna E Cluck</t>
  </si>
  <si>
    <t xml:space="preserve">Morgan K Rathbun</t>
  </si>
  <si>
    <t xml:space="preserve">Julius Q Stock</t>
  </si>
  <si>
    <t xml:space="preserve">Palmer O Beamer</t>
  </si>
  <si>
    <t xml:space="preserve">Vincent N Lennon</t>
  </si>
  <si>
    <t xml:space="preserve">Alexis D Bonelli</t>
  </si>
  <si>
    <t xml:space="preserve">Claretta D Wingert</t>
  </si>
  <si>
    <t xml:space="preserve">Cecily D Houser</t>
  </si>
  <si>
    <t xml:space="preserve">Horacio S Salazar</t>
  </si>
  <si>
    <t xml:space="preserve">Adelle E Brunner</t>
  </si>
  <si>
    <t xml:space="preserve">Janessa M Drennen</t>
  </si>
  <si>
    <t xml:space="preserve">Ewa B Staples</t>
  </si>
  <si>
    <t xml:space="preserve">Holley M Cathcart</t>
  </si>
  <si>
    <t xml:space="preserve">Tim N Schueller</t>
  </si>
  <si>
    <t xml:space="preserve">Therese Q Belden</t>
  </si>
  <si>
    <t xml:space="preserve">Susann A Faucett</t>
  </si>
  <si>
    <t xml:space="preserve">Bryan J Stampley</t>
  </si>
  <si>
    <t xml:space="preserve">Larisa X Strauss</t>
  </si>
  <si>
    <t xml:space="preserve">Adriana O Medved</t>
  </si>
  <si>
    <t xml:space="preserve">Rick E Armenta</t>
  </si>
  <si>
    <t xml:space="preserve">Garland J Verville</t>
  </si>
  <si>
    <t xml:space="preserve">Ettie S Stilwell</t>
  </si>
  <si>
    <t xml:space="preserve">Ronnie G Gumbs</t>
  </si>
  <si>
    <t xml:space="preserve">Shirley H Mettler</t>
  </si>
  <si>
    <t xml:space="preserve">Ahmed V Lease</t>
  </si>
  <si>
    <t xml:space="preserve">Albert Z Dunford</t>
  </si>
  <si>
    <t xml:space="preserve">Erin L Jasmin</t>
  </si>
  <si>
    <t xml:space="preserve">Raphael W Kellner</t>
  </si>
  <si>
    <t xml:space="preserve">Man W Bean</t>
  </si>
  <si>
    <t xml:space="preserve">Nikia Z Thrasher</t>
  </si>
  <si>
    <t xml:space="preserve">Cedrick M Cordle</t>
  </si>
  <si>
    <t xml:space="preserve">Chi S Clopton</t>
  </si>
  <si>
    <t xml:space="preserve">Carl M Paddock</t>
  </si>
  <si>
    <t xml:space="preserve">Nestor T Ventura</t>
  </si>
  <si>
    <t xml:space="preserve">Salvatore J Lindell</t>
  </si>
  <si>
    <t xml:space="preserve">Phil T Urena</t>
  </si>
  <si>
    <t xml:space="preserve">Buford Q Giancola</t>
  </si>
  <si>
    <t xml:space="preserve">Garland Z Leavell</t>
  </si>
  <si>
    <t xml:space="preserve">Fe A Schrock</t>
  </si>
  <si>
    <t xml:space="preserve">Dustin Y Espey</t>
  </si>
  <si>
    <t xml:space="preserve">Tinisha V Vince</t>
  </si>
  <si>
    <t xml:space="preserve">Isis F Hash</t>
  </si>
  <si>
    <t xml:space="preserve">Hai Y Arden</t>
  </si>
  <si>
    <t xml:space="preserve">Gerardo Q Bergen</t>
  </si>
  <si>
    <t xml:space="preserve">Jewel R Willhite</t>
  </si>
  <si>
    <t xml:space="preserve">Jesus E Mclelland</t>
  </si>
  <si>
    <t xml:space="preserve">Dortha Z Harty</t>
  </si>
  <si>
    <t xml:space="preserve">Pete B Donnelly</t>
  </si>
  <si>
    <t xml:space="preserve">Kristen A Beauchemin</t>
  </si>
  <si>
    <t xml:space="preserve">Celesta L Reeser</t>
  </si>
  <si>
    <t xml:space="preserve">Desiree L Sobel</t>
  </si>
  <si>
    <t xml:space="preserve">Izetta B Alford</t>
  </si>
  <si>
    <t xml:space="preserve">Hermila X Crosslin</t>
  </si>
  <si>
    <t xml:space="preserve">Tommy I Meadows</t>
  </si>
  <si>
    <t xml:space="preserve">Cordell M Tweedy</t>
  </si>
  <si>
    <t xml:space="preserve">Bernarda E Gervais</t>
  </si>
  <si>
    <t xml:space="preserve">Raymon I Chavarria</t>
  </si>
  <si>
    <t xml:space="preserve">Audrea B Prather</t>
  </si>
  <si>
    <t xml:space="preserve">Isis N Rufus</t>
  </si>
  <si>
    <t xml:space="preserve">Lucienne U Clyne</t>
  </si>
  <si>
    <t xml:space="preserve">Jasper P Barnaby</t>
  </si>
  <si>
    <t xml:space="preserve">Walter B Mcmorrow</t>
  </si>
  <si>
    <t xml:space="preserve">Shasta F Bay</t>
  </si>
  <si>
    <t xml:space="preserve">Darren U Shoulders</t>
  </si>
  <si>
    <t xml:space="preserve">Nicola S Bellis</t>
  </si>
  <si>
    <t xml:space="preserve">Thurman T Caceres</t>
  </si>
  <si>
    <t xml:space="preserve">Allen L Vachon</t>
  </si>
  <si>
    <t xml:space="preserve">Yung G Booher</t>
  </si>
  <si>
    <t xml:space="preserve">Emiko Z Lolley</t>
  </si>
  <si>
    <t xml:space="preserve">Dian I Peachey</t>
  </si>
  <si>
    <t xml:space="preserve">Carmen U Benbow</t>
  </si>
  <si>
    <t xml:space="preserve">Kimberly K Carr</t>
  </si>
  <si>
    <t xml:space="preserve">Damian F Mcgaughey</t>
  </si>
  <si>
    <t xml:space="preserve">Jeff W Zacarias</t>
  </si>
  <si>
    <t xml:space="preserve">Vernell X Amado</t>
  </si>
  <si>
    <t xml:space="preserve">Nadia B Rosner</t>
  </si>
  <si>
    <t xml:space="preserve">Elijah P Elkin</t>
  </si>
  <si>
    <t xml:space="preserve">Kirby W Estrella</t>
  </si>
  <si>
    <t xml:space="preserve">Bernie M Kish</t>
  </si>
  <si>
    <t xml:space="preserve">Judson Y Hodson</t>
  </si>
  <si>
    <t xml:space="preserve">Carey N Mccready</t>
  </si>
  <si>
    <t xml:space="preserve">Shayne T Claytor</t>
  </si>
  <si>
    <t xml:space="preserve">Ashlie G Cadena</t>
  </si>
  <si>
    <t xml:space="preserve">Noah O Love</t>
  </si>
  <si>
    <t xml:space="preserve">Lashaunda Y Munden</t>
  </si>
  <si>
    <t xml:space="preserve">Colin V Likens</t>
  </si>
  <si>
    <t xml:space="preserve">Kylie K Freda</t>
  </si>
  <si>
    <t xml:space="preserve">Krishna G Raby</t>
  </si>
  <si>
    <t xml:space="preserve">Launa N Kohl</t>
  </si>
  <si>
    <t xml:space="preserve">Trent J Lockman</t>
  </si>
  <si>
    <t xml:space="preserve">Alisha D Coppock</t>
  </si>
  <si>
    <t xml:space="preserve">Richie I Weisz</t>
  </si>
  <si>
    <t xml:space="preserve">Leticia V Lewandowski</t>
  </si>
  <si>
    <t xml:space="preserve">Elaine B Randazzo</t>
  </si>
  <si>
    <t xml:space="preserve">Jack J Warfel</t>
  </si>
  <si>
    <t xml:space="preserve">Kitty S Sickles</t>
  </si>
  <si>
    <t xml:space="preserve">Bruna R Welke</t>
  </si>
  <si>
    <t xml:space="preserve">Felix S Croker</t>
  </si>
  <si>
    <t xml:space="preserve">Eartha Z Oceguera</t>
  </si>
  <si>
    <t xml:space="preserve">Laurena P Caston</t>
  </si>
  <si>
    <t xml:space="preserve">Beatrice A Knopf</t>
  </si>
  <si>
    <t xml:space="preserve">Zoila X Nair</t>
  </si>
  <si>
    <t xml:space="preserve">Jae B Isabell</t>
  </si>
  <si>
    <t xml:space="preserve">Donald P Phaneuf</t>
  </si>
  <si>
    <t xml:space="preserve">Tyrell R Bramlett</t>
  </si>
  <si>
    <t xml:space="preserve">Ela K Hames</t>
  </si>
  <si>
    <t xml:space="preserve">Marlon M Caddell</t>
  </si>
  <si>
    <t xml:space="preserve">Nolan V Velazco</t>
  </si>
  <si>
    <t xml:space="preserve">Ashanti R Swim</t>
  </si>
  <si>
    <t xml:space="preserve">Tamica J Holoman</t>
  </si>
  <si>
    <t xml:space="preserve">Marcell T Farias</t>
  </si>
  <si>
    <t xml:space="preserve">Abram Q Keffer</t>
  </si>
  <si>
    <t xml:space="preserve">Silas S Pyatt</t>
  </si>
  <si>
    <t xml:space="preserve">Patria D Riedel</t>
  </si>
  <si>
    <t xml:space="preserve">Nicholas B Salcedo</t>
  </si>
  <si>
    <t xml:space="preserve">Brendon E Mone</t>
  </si>
  <si>
    <t xml:space="preserve">Velda V Larue</t>
  </si>
  <si>
    <t xml:space="preserve">Sharita Y Lombardi</t>
  </si>
  <si>
    <t xml:space="preserve">Virgil R Yuen</t>
  </si>
  <si>
    <t xml:space="preserve">Delfina O Day</t>
  </si>
  <si>
    <t xml:space="preserve">Haley G Bova</t>
  </si>
  <si>
    <t xml:space="preserve">Margarite E Blalock</t>
  </si>
  <si>
    <t xml:space="preserve">Rina L Chacon</t>
  </si>
  <si>
    <t xml:space="preserve">Ramonita Z Fincher</t>
  </si>
  <si>
    <t xml:space="preserve">Lindsey W Whittle</t>
  </si>
  <si>
    <t xml:space="preserve">Mauricio U Talty</t>
  </si>
  <si>
    <t xml:space="preserve">Chau R Barron</t>
  </si>
  <si>
    <t xml:space="preserve">Lino M Lizarraga</t>
  </si>
  <si>
    <t xml:space="preserve">Fredericka J Varney</t>
  </si>
  <si>
    <t xml:space="preserve">Aundrea W Lundberg</t>
  </si>
  <si>
    <t xml:space="preserve">Son D Ricketts</t>
  </si>
  <si>
    <t xml:space="preserve">Dorothea J Canterbury</t>
  </si>
  <si>
    <t xml:space="preserve">Zenia D Owings</t>
  </si>
  <si>
    <t xml:space="preserve">Seth N Lipsky</t>
  </si>
  <si>
    <t xml:space="preserve">Miles N Light</t>
  </si>
  <si>
    <t xml:space="preserve">Tyler N Larkins</t>
  </si>
  <si>
    <t xml:space="preserve">Asa E Kunze</t>
  </si>
  <si>
    <t xml:space="preserve">Sal C Heiden</t>
  </si>
  <si>
    <t xml:space="preserve">Tomas V Krout</t>
  </si>
  <si>
    <t xml:space="preserve">Ben N Lamson</t>
  </si>
  <si>
    <t xml:space="preserve">Myra H Parra</t>
  </si>
  <si>
    <t xml:space="preserve">Adele M Burnam</t>
  </si>
  <si>
    <t xml:space="preserve">Adria M Melendrez</t>
  </si>
  <si>
    <t xml:space="preserve">Clemmie F Montague</t>
  </si>
  <si>
    <t xml:space="preserve">Valarie O Gorecki</t>
  </si>
  <si>
    <t xml:space="preserve">Adell W Trower</t>
  </si>
  <si>
    <t xml:space="preserve">Eric C Irvine</t>
  </si>
  <si>
    <t xml:space="preserve">Letha L Apel</t>
  </si>
  <si>
    <t xml:space="preserve">Nannie Z Seeman</t>
  </si>
  <si>
    <t xml:space="preserve">Reynalda M Millwood</t>
  </si>
  <si>
    <t xml:space="preserve">Tanner Y Hollenbeck</t>
  </si>
  <si>
    <t xml:space="preserve">Amado C Bonet</t>
  </si>
  <si>
    <t xml:space="preserve">Jeanetta N Norden</t>
  </si>
  <si>
    <t xml:space="preserve">Paris U Leite</t>
  </si>
  <si>
    <t xml:space="preserve">Alexis Q Grose</t>
  </si>
  <si>
    <t xml:space="preserve">Chadwick I Hargreaves</t>
  </si>
  <si>
    <t xml:space="preserve">Perry E Huddleston</t>
  </si>
  <si>
    <t xml:space="preserve">Hollis Z Carr</t>
  </si>
  <si>
    <t xml:space="preserve">Kiara T Martinez</t>
  </si>
  <si>
    <t xml:space="preserve">Brigitte D Fendley</t>
  </si>
  <si>
    <t xml:space="preserve">Bobbie P Chumley</t>
  </si>
  <si>
    <t xml:space="preserve">Hong M Townson</t>
  </si>
  <si>
    <t xml:space="preserve">Keith B Macha</t>
  </si>
  <si>
    <t xml:space="preserve">Harriett A Mccurry</t>
  </si>
  <si>
    <t xml:space="preserve">Andres S Garner</t>
  </si>
  <si>
    <t xml:space="preserve">Ken X Weisberg</t>
  </si>
  <si>
    <t xml:space="preserve">Moises U Hughs</t>
  </si>
  <si>
    <t xml:space="preserve">Sunshine F Earle</t>
  </si>
  <si>
    <t xml:space="preserve">Lavette P Cheney</t>
  </si>
  <si>
    <t xml:space="preserve">Carmen F Barret</t>
  </si>
  <si>
    <t xml:space="preserve">Lizzie D Ratcliff</t>
  </si>
  <si>
    <t xml:space="preserve">Nick Q Packard</t>
  </si>
  <si>
    <t xml:space="preserve">Alonzo W Stanford</t>
  </si>
  <si>
    <t xml:space="preserve">Brett Z Vadnais</t>
  </si>
  <si>
    <t xml:space="preserve">Madalene J Martine</t>
  </si>
  <si>
    <t xml:space="preserve">Charles S Nicholes</t>
  </si>
  <si>
    <t xml:space="preserve">Kristofer Y Fizer</t>
  </si>
  <si>
    <t xml:space="preserve">Elmo G Pagano</t>
  </si>
  <si>
    <t xml:space="preserve">Lindy M Reel</t>
  </si>
  <si>
    <t xml:space="preserve">Dewayne X Groom</t>
  </si>
  <si>
    <t xml:space="preserve">Elenora V Halley</t>
  </si>
  <si>
    <t xml:space="preserve">Rosette F Cascio</t>
  </si>
  <si>
    <t xml:space="preserve">Analisa X Birdsell</t>
  </si>
  <si>
    <t xml:space="preserve">Jacinta Y Cheney</t>
  </si>
  <si>
    <t xml:space="preserve">Matt D Bramblett</t>
  </si>
  <si>
    <t xml:space="preserve">Queenie M Alder</t>
  </si>
  <si>
    <t xml:space="preserve">Darwin W Lemoine</t>
  </si>
  <si>
    <t xml:space="preserve">Erik W Steffen</t>
  </si>
  <si>
    <t xml:space="preserve">Ching D Applegate</t>
  </si>
  <si>
    <t xml:space="preserve">Warren L Manion</t>
  </si>
  <si>
    <t xml:space="preserve">Celestine H Alderson</t>
  </si>
  <si>
    <t xml:space="preserve">Tammi S Garret</t>
  </si>
  <si>
    <t xml:space="preserve">Tamesha I Knepper</t>
  </si>
  <si>
    <t xml:space="preserve">Bernardina X Roesch</t>
  </si>
  <si>
    <t xml:space="preserve">Mariano Y Kyles</t>
  </si>
  <si>
    <t xml:space="preserve">Kristie E Jain</t>
  </si>
  <si>
    <t xml:space="preserve">Jeff E Lucero</t>
  </si>
  <si>
    <t xml:space="preserve">Leanna X Tibbetts</t>
  </si>
  <si>
    <t xml:space="preserve">Robbie N Heckman</t>
  </si>
  <si>
    <t xml:space="preserve">Bernard N Weatherly</t>
  </si>
  <si>
    <t xml:space="preserve">Lauren O Guzzi</t>
  </si>
  <si>
    <t xml:space="preserve">Carter C Hunt</t>
  </si>
  <si>
    <t xml:space="preserve">Isaiah Y Magwood</t>
  </si>
  <si>
    <t xml:space="preserve">Vicki Y Hargrave</t>
  </si>
  <si>
    <t xml:space="preserve">Orval Q Schlesinger</t>
  </si>
  <si>
    <t xml:space="preserve">Elois Z Ono</t>
  </si>
  <si>
    <t xml:space="preserve">Andreas L Kennard</t>
  </si>
  <si>
    <t xml:space="preserve">Randee X Blunt</t>
  </si>
  <si>
    <t xml:space="preserve">Chester N Sitz</t>
  </si>
  <si>
    <t xml:space="preserve">Allyson I Ours</t>
  </si>
  <si>
    <t xml:space="preserve">Marlana W Zak</t>
  </si>
  <si>
    <t xml:space="preserve">Shanti P Brinegar</t>
  </si>
  <si>
    <t xml:space="preserve">Valentin T Dearborn</t>
  </si>
  <si>
    <t xml:space="preserve">Stanton Y Cavallaro</t>
  </si>
  <si>
    <t xml:space="preserve">Adelaide L Harrop</t>
  </si>
  <si>
    <t xml:space="preserve">Vonda U Mckinnis</t>
  </si>
  <si>
    <t xml:space="preserve">Graham O Romeo</t>
  </si>
  <si>
    <t xml:space="preserve">Bert Q Lauritzen</t>
  </si>
  <si>
    <t xml:space="preserve">Bryce B Edens</t>
  </si>
  <si>
    <t xml:space="preserve">Leonia Y Derosier</t>
  </si>
  <si>
    <t xml:space="preserve">Jesus H Guillen</t>
  </si>
  <si>
    <t xml:space="preserve">Sammy C Holtzclaw</t>
  </si>
  <si>
    <t xml:space="preserve">Irving C Pillar</t>
  </si>
  <si>
    <t xml:space="preserve">Amiee Z Chaffins</t>
  </si>
  <si>
    <t xml:space="preserve">Carolina B Pasillas</t>
  </si>
  <si>
    <t xml:space="preserve">Stasia L Daley</t>
  </si>
  <si>
    <t xml:space="preserve">Kimberlee J Hawkins</t>
  </si>
  <si>
    <t xml:space="preserve">Valencia M Cuffee</t>
  </si>
  <si>
    <t xml:space="preserve">Gavin V Mckillip</t>
  </si>
  <si>
    <t xml:space="preserve">Veronica I Mower</t>
  </si>
  <si>
    <t xml:space="preserve">Efren G Ager</t>
  </si>
  <si>
    <t xml:space="preserve">Christoper K Manzano</t>
  </si>
  <si>
    <t xml:space="preserve">Jayson S Carrol</t>
  </si>
  <si>
    <t xml:space="preserve">Alexis C Amaral</t>
  </si>
  <si>
    <t xml:space="preserve">Carter B Hilderbrand</t>
  </si>
  <si>
    <t xml:space="preserve">Adelia U Villagomez</t>
  </si>
  <si>
    <t xml:space="preserve">Silas J Wojcik</t>
  </si>
  <si>
    <t xml:space="preserve">Sheila F Bergman</t>
  </si>
  <si>
    <t xml:space="preserve">Korey U Eddington</t>
  </si>
  <si>
    <t xml:space="preserve">Brenton U Boyett</t>
  </si>
  <si>
    <t xml:space="preserve">Debrah X Flury</t>
  </si>
  <si>
    <t xml:space="preserve">Min X Buckmaster</t>
  </si>
  <si>
    <t xml:space="preserve">Ramona V Hemphill</t>
  </si>
  <si>
    <t xml:space="preserve">Misti H Mendenhall</t>
  </si>
  <si>
    <t xml:space="preserve">Lemuel V Darden</t>
  </si>
  <si>
    <t xml:space="preserve">Ellis J Mccune</t>
  </si>
  <si>
    <t xml:space="preserve">Stacey H Galante</t>
  </si>
  <si>
    <t xml:space="preserve">Jaquelyn C Holzman</t>
  </si>
  <si>
    <t xml:space="preserve">Marcellus H Macintyre</t>
  </si>
  <si>
    <t xml:space="preserve">Toney O Gentle</t>
  </si>
  <si>
    <t xml:space="preserve">Sam E Lacey</t>
  </si>
  <si>
    <t xml:space="preserve">Arden B Fujita</t>
  </si>
  <si>
    <t xml:space="preserve">Linsey P Orsini</t>
  </si>
  <si>
    <t xml:space="preserve">Ruby B Hare</t>
  </si>
  <si>
    <t xml:space="preserve">Thomas H Huang</t>
  </si>
  <si>
    <t xml:space="preserve">Davida A Funkhouser</t>
  </si>
  <si>
    <t xml:space="preserve">Kristle D Figgs</t>
  </si>
  <si>
    <t xml:space="preserve">Duncan O Maheu</t>
  </si>
  <si>
    <t xml:space="preserve">Elijah X Ahmad</t>
  </si>
  <si>
    <t xml:space="preserve">Maryellen E Zackery</t>
  </si>
  <si>
    <t xml:space="preserve">Bret C Delancey</t>
  </si>
  <si>
    <t xml:space="preserve">Bryan V Guyton</t>
  </si>
  <si>
    <t xml:space="preserve">Lakenya Z Mccroskey</t>
  </si>
  <si>
    <t xml:space="preserve">Clyde P Ponton</t>
  </si>
  <si>
    <t xml:space="preserve">Waylon Z Curtsinger</t>
  </si>
  <si>
    <t xml:space="preserve">Reyes X Segal</t>
  </si>
  <si>
    <t xml:space="preserve">Cristal Q Kucharski</t>
  </si>
  <si>
    <t xml:space="preserve">Sidney D Amore</t>
  </si>
  <si>
    <t xml:space="preserve">Stacy B Kennell</t>
  </si>
  <si>
    <t xml:space="preserve">Marleen R Guyette</t>
  </si>
  <si>
    <t xml:space="preserve">Claudio Q Bien</t>
  </si>
  <si>
    <t xml:space="preserve">Esmeralda N Veliz</t>
  </si>
  <si>
    <t xml:space="preserve">Toya B Rawlins</t>
  </si>
  <si>
    <t xml:space="preserve">Lamar L Legg</t>
  </si>
  <si>
    <t xml:space="preserve">Carey J Sandlin</t>
  </si>
  <si>
    <t xml:space="preserve">Andres P Towles</t>
  </si>
  <si>
    <t xml:space="preserve">Aleisha H Mathew</t>
  </si>
  <si>
    <t xml:space="preserve">Kizzy W Brazelton</t>
  </si>
  <si>
    <t xml:space="preserve">Jeffery A Brafford</t>
  </si>
  <si>
    <t xml:space="preserve">Bernardo X Barbee</t>
  </si>
  <si>
    <t xml:space="preserve">Lenny U Rister</t>
  </si>
  <si>
    <t xml:space="preserve">Lamont J Brescia</t>
  </si>
  <si>
    <t xml:space="preserve">Ilse X Harr</t>
  </si>
  <si>
    <t xml:space="preserve">Janie P Caswell</t>
  </si>
  <si>
    <t xml:space="preserve">Joesph Y Shrout</t>
  </si>
  <si>
    <t xml:space="preserve">Dorla G Westberry</t>
  </si>
  <si>
    <t xml:space="preserve">August C Strother</t>
  </si>
  <si>
    <t xml:space="preserve">Lynn M Blocher</t>
  </si>
  <si>
    <t xml:space="preserve">Kieth G Coney</t>
  </si>
  <si>
    <t xml:space="preserve">Olevia U Cartier</t>
  </si>
  <si>
    <t xml:space="preserve">Linwood J Franqui</t>
  </si>
  <si>
    <t xml:space="preserve">Reagan H Costas</t>
  </si>
  <si>
    <t xml:space="preserve">Rosalva G Shepley</t>
  </si>
  <si>
    <t xml:space="preserve">Keenan W Spruell</t>
  </si>
  <si>
    <t xml:space="preserve">Chrissy H Edmonson</t>
  </si>
  <si>
    <t xml:space="preserve">Joleen H Chea</t>
  </si>
  <si>
    <t xml:space="preserve">Les V Gran</t>
  </si>
  <si>
    <t xml:space="preserve">Walter H Hargreaves</t>
  </si>
  <si>
    <t xml:space="preserve">Akiko S Godby</t>
  </si>
  <si>
    <t xml:space="preserve">Simon G Cromwell</t>
  </si>
  <si>
    <t xml:space="preserve">Tim U Kornegay</t>
  </si>
  <si>
    <t xml:space="preserve">Loren I Casady</t>
  </si>
  <si>
    <t xml:space="preserve">Rufus F Furlong</t>
  </si>
  <si>
    <t xml:space="preserve">Zackary G Parkins</t>
  </si>
  <si>
    <t xml:space="preserve">Cedric N Cavallo</t>
  </si>
  <si>
    <t xml:space="preserve">Donya G Rodden</t>
  </si>
  <si>
    <t xml:space="preserve">Arlen F Maly</t>
  </si>
  <si>
    <t xml:space="preserve">Bo E Curlee</t>
  </si>
  <si>
    <t xml:space="preserve">Rosanna D Standley</t>
  </si>
  <si>
    <t xml:space="preserve">Jody K Rude</t>
  </si>
  <si>
    <t xml:space="preserve">Arlen Z Vanslyke</t>
  </si>
  <si>
    <t xml:space="preserve">Korey I Garrity</t>
  </si>
  <si>
    <t xml:space="preserve">Jose P Tubbs</t>
  </si>
  <si>
    <t xml:space="preserve">Elroy L Shorts</t>
  </si>
  <si>
    <t xml:space="preserve">Roberto A Fresquez</t>
  </si>
  <si>
    <t xml:space="preserve">Ronnie E Swim</t>
  </si>
  <si>
    <t xml:space="preserve">Brad I Pattison</t>
  </si>
  <si>
    <t xml:space="preserve">Angela P Lorenzen</t>
  </si>
  <si>
    <t xml:space="preserve">Russ U Belliveau</t>
  </si>
  <si>
    <t xml:space="preserve">Rashida M Durante</t>
  </si>
  <si>
    <t xml:space="preserve">Grady Y Perera</t>
  </si>
  <si>
    <t xml:space="preserve">Nigel O Sansom</t>
  </si>
  <si>
    <t xml:space="preserve">Orval N Pichardo</t>
  </si>
  <si>
    <t xml:space="preserve">Bong M Alvares</t>
  </si>
  <si>
    <t xml:space="preserve">Federico I Carlile</t>
  </si>
  <si>
    <t xml:space="preserve">Marco J Desilva</t>
  </si>
  <si>
    <t xml:space="preserve">Natasha L Mcelhannon</t>
  </si>
  <si>
    <t xml:space="preserve">Cristi T Clem</t>
  </si>
  <si>
    <t xml:space="preserve">Andreas T Viles</t>
  </si>
  <si>
    <t xml:space="preserve">Liz R Lomonaco</t>
  </si>
  <si>
    <t xml:space="preserve">Elenor B Gibbs</t>
  </si>
  <si>
    <t xml:space="preserve">Van T Dotson</t>
  </si>
  <si>
    <t xml:space="preserve">Hoyt O Reiss</t>
  </si>
  <si>
    <t xml:space="preserve">Danette A Kuykendall</t>
  </si>
  <si>
    <t xml:space="preserve">Silvana V Hendrix</t>
  </si>
  <si>
    <t xml:space="preserve">Clara B Sifuentes</t>
  </si>
  <si>
    <t xml:space="preserve">Luella W Kemmerer</t>
  </si>
  <si>
    <t xml:space="preserve">Adella U Foushee</t>
  </si>
  <si>
    <t xml:space="preserve">Mirian E Gorman</t>
  </si>
  <si>
    <t xml:space="preserve">Donna R Woodrum</t>
  </si>
  <si>
    <t xml:space="preserve">Dusty L Kugler</t>
  </si>
  <si>
    <t xml:space="preserve">Toney W Bollman</t>
  </si>
  <si>
    <t xml:space="preserve">Dennis K Cayer</t>
  </si>
  <si>
    <t xml:space="preserve">Karl O Langlinais</t>
  </si>
  <si>
    <t xml:space="preserve">Hung H Nicola</t>
  </si>
  <si>
    <t xml:space="preserve">Dovie F Larue</t>
  </si>
  <si>
    <t xml:space="preserve">Verona H Brobst</t>
  </si>
  <si>
    <t xml:space="preserve">Gwyn N Mitzel</t>
  </si>
  <si>
    <t xml:space="preserve">Linh U Ashton</t>
  </si>
  <si>
    <t xml:space="preserve">Guillermo X Schwan</t>
  </si>
  <si>
    <t xml:space="preserve">Arron R Vegas</t>
  </si>
  <si>
    <t xml:space="preserve">Curtis E Quayle</t>
  </si>
  <si>
    <t xml:space="preserve">Walton U Kapoor</t>
  </si>
  <si>
    <t xml:space="preserve">Cortez F Espiritu</t>
  </si>
  <si>
    <t xml:space="preserve">Robert F Trudeau</t>
  </si>
  <si>
    <t xml:space="preserve">Hyun M Gloss</t>
  </si>
  <si>
    <t xml:space="preserve">Markus J Lamm</t>
  </si>
  <si>
    <t xml:space="preserve">Rosaline H Brenneman</t>
  </si>
  <si>
    <t xml:space="preserve">Steve S Everette</t>
  </si>
  <si>
    <t xml:space="preserve">Alesia B Bear</t>
  </si>
  <si>
    <t xml:space="preserve">Cythia I Stecker</t>
  </si>
  <si>
    <t xml:space="preserve">Alanna L Tyrell</t>
  </si>
  <si>
    <t xml:space="preserve">Tristan M Brackett</t>
  </si>
  <si>
    <t xml:space="preserve">Bernardo I Garzon</t>
  </si>
  <si>
    <t xml:space="preserve">Hubert L Kirkland</t>
  </si>
  <si>
    <t xml:space="preserve">Reynaldo S Service</t>
  </si>
  <si>
    <t xml:space="preserve">Mac U Palmquist</t>
  </si>
  <si>
    <t xml:space="preserve">Monte F Mcginn</t>
  </si>
  <si>
    <t xml:space="preserve">Deshawn O Mankin</t>
  </si>
  <si>
    <t xml:space="preserve">Aurelio K Wyckoff</t>
  </si>
  <si>
    <t xml:space="preserve">Janean A Tyler</t>
  </si>
  <si>
    <t xml:space="preserve">Deandre U Groleau</t>
  </si>
  <si>
    <t xml:space="preserve">Kristal F Bickford</t>
  </si>
  <si>
    <t xml:space="preserve">Annabelle E Encinas</t>
  </si>
  <si>
    <t xml:space="preserve">Sarita P Schubert</t>
  </si>
  <si>
    <t xml:space="preserve">Jeanna U Li</t>
  </si>
  <si>
    <t xml:space="preserve">Russ I Teed</t>
  </si>
  <si>
    <t xml:space="preserve">Shavonne B Boylan</t>
  </si>
  <si>
    <t xml:space="preserve">Isaac O Dempster</t>
  </si>
  <si>
    <t xml:space="preserve">Corey F Stowe</t>
  </si>
  <si>
    <t xml:space="preserve">Stan I Folks</t>
  </si>
  <si>
    <t xml:space="preserve">Giuseppina E Fink</t>
  </si>
  <si>
    <t xml:space="preserve">Ingeborg Z Weisser</t>
  </si>
  <si>
    <t xml:space="preserve">Carolin T Loya</t>
  </si>
  <si>
    <t xml:space="preserve">Alda F Penning</t>
  </si>
  <si>
    <t xml:space="preserve">Talisha F Nicklas</t>
  </si>
  <si>
    <t xml:space="preserve">Terrance E Schiefelbein</t>
  </si>
  <si>
    <t xml:space="preserve">Tyree W Linden</t>
  </si>
  <si>
    <t xml:space="preserve">Cameron K Gratton</t>
  </si>
  <si>
    <t xml:space="preserve">Mack L Lykes</t>
  </si>
  <si>
    <t xml:space="preserve">Edmund K Masuda</t>
  </si>
  <si>
    <t xml:space="preserve">Alfred L Strausbaugh</t>
  </si>
  <si>
    <t xml:space="preserve">Cleveland A Zinke</t>
  </si>
  <si>
    <t xml:space="preserve">Damien A Izquierdo</t>
  </si>
  <si>
    <t xml:space="preserve">Chase T Scurry</t>
  </si>
  <si>
    <t xml:space="preserve">Lorriane P Ho</t>
  </si>
  <si>
    <t xml:space="preserve">Alina L Prowell</t>
  </si>
  <si>
    <t xml:space="preserve">Keven H Araiza</t>
  </si>
  <si>
    <t xml:space="preserve">Jaleesa I Averett</t>
  </si>
  <si>
    <t xml:space="preserve">Corina U Korhonen</t>
  </si>
  <si>
    <t xml:space="preserve">Andrew D Hersey</t>
  </si>
  <si>
    <t xml:space="preserve">Delphine P Carpio</t>
  </si>
  <si>
    <t xml:space="preserve">Joanie N Folkerts</t>
  </si>
  <si>
    <t xml:space="preserve">Keith E Moyes</t>
  </si>
  <si>
    <t xml:space="preserve">Katie N Kinnison</t>
  </si>
  <si>
    <t xml:space="preserve">Angel F Palomino</t>
  </si>
  <si>
    <t xml:space="preserve">Vicki V Broussard</t>
  </si>
  <si>
    <t xml:space="preserve">Sam C Limones</t>
  </si>
  <si>
    <t xml:space="preserve">Amelia H Burbank</t>
  </si>
  <si>
    <t xml:space="preserve">Daniel L Nava</t>
  </si>
  <si>
    <t xml:space="preserve">Jefferson N Thurman</t>
  </si>
  <si>
    <t xml:space="preserve">Forest Z Hacker</t>
  </si>
  <si>
    <t xml:space="preserve">Colleen B Lenihan</t>
  </si>
  <si>
    <t xml:space="preserve">Elease H Burger</t>
  </si>
  <si>
    <t xml:space="preserve">Benedict B Wix</t>
  </si>
  <si>
    <t xml:space="preserve">Minta J Branham</t>
  </si>
  <si>
    <t xml:space="preserve">Cicely W Colton</t>
  </si>
  <si>
    <t xml:space="preserve">Sheryll X Broadbent</t>
  </si>
  <si>
    <t xml:space="preserve">Margarett E Mulford</t>
  </si>
  <si>
    <t xml:space="preserve">Zane J Hurdle</t>
  </si>
  <si>
    <t xml:space="preserve">Fermin L Zapata</t>
  </si>
  <si>
    <t xml:space="preserve">Benedict U Daye</t>
  </si>
  <si>
    <t xml:space="preserve">Sena U Delrosario</t>
  </si>
  <si>
    <t xml:space="preserve">Forest Z Blewett</t>
  </si>
  <si>
    <t xml:space="preserve">Cassaundra K Polito</t>
  </si>
  <si>
    <t xml:space="preserve">Wiley U Maske</t>
  </si>
  <si>
    <t xml:space="preserve">Taneka Q Church</t>
  </si>
  <si>
    <t xml:space="preserve">Stanley F Casillas</t>
  </si>
  <si>
    <t xml:space="preserve">Kraig P Brownfield</t>
  </si>
  <si>
    <t xml:space="preserve">Clint Q Orear</t>
  </si>
  <si>
    <t xml:space="preserve">Dawna T Woodbury</t>
  </si>
  <si>
    <t xml:space="preserve">Andria Z Reza</t>
  </si>
  <si>
    <t xml:space="preserve">Bertha E Harbison</t>
  </si>
  <si>
    <t xml:space="preserve">Bert S Kinkade</t>
  </si>
  <si>
    <t xml:space="preserve">Margrett M Confer</t>
  </si>
  <si>
    <t xml:space="preserve">Tuan L Rhymes</t>
  </si>
  <si>
    <t xml:space="preserve">Meda I Hayner</t>
  </si>
  <si>
    <t xml:space="preserve">Adalberto W Creek</t>
  </si>
  <si>
    <t xml:space="preserve">Renaldo K Cheatham</t>
  </si>
  <si>
    <t xml:space="preserve">Grisel R Whitty</t>
  </si>
  <si>
    <t xml:space="preserve">Clemente S Wiechmann</t>
  </si>
  <si>
    <t xml:space="preserve">Wm S Goldschmidt</t>
  </si>
  <si>
    <t xml:space="preserve">Lamar A Partida</t>
  </si>
  <si>
    <t xml:space="preserve">Rex K Dion</t>
  </si>
  <si>
    <t xml:space="preserve">Louann X Sakamoto</t>
  </si>
  <si>
    <t xml:space="preserve">Murray D Pennock</t>
  </si>
  <si>
    <t xml:space="preserve">Rosella E Marron</t>
  </si>
  <si>
    <t xml:space="preserve">Nelida E Cheeks</t>
  </si>
  <si>
    <t xml:space="preserve">Roselia F Britton</t>
  </si>
  <si>
    <t xml:space="preserve">Gilberto U Greaves</t>
  </si>
  <si>
    <t xml:space="preserve">Keven A Jewell</t>
  </si>
  <si>
    <t xml:space="preserve">Kate O Paull</t>
  </si>
  <si>
    <t xml:space="preserve">Marni O Otter</t>
  </si>
  <si>
    <t xml:space="preserve">Augusta G Kircher</t>
  </si>
  <si>
    <t xml:space="preserve">Lincoln D Cauley</t>
  </si>
  <si>
    <t xml:space="preserve">Ramona W Rand</t>
  </si>
  <si>
    <t xml:space="preserve">Davis Z Gaylor</t>
  </si>
  <si>
    <t xml:space="preserve">Margit E Gallion</t>
  </si>
  <si>
    <t xml:space="preserve">Sharyl Y Torian</t>
  </si>
  <si>
    <t xml:space="preserve">Buddy W Lofgren</t>
  </si>
  <si>
    <t xml:space="preserve">Malcolm Y Bonaparte</t>
  </si>
  <si>
    <t xml:space="preserve">Marissa S Hughes</t>
  </si>
  <si>
    <t xml:space="preserve">Paz J Hegwood</t>
  </si>
  <si>
    <t xml:space="preserve">Jacinda X Michalec</t>
  </si>
  <si>
    <t xml:space="preserve">August F Dones</t>
  </si>
  <si>
    <t xml:space="preserve">Sherlene E Mcdaniel</t>
  </si>
  <si>
    <t xml:space="preserve">Linette Q Menard</t>
  </si>
  <si>
    <t xml:space="preserve">Emmanuel G Chamorro</t>
  </si>
  <si>
    <t xml:space="preserve">Jeramy T Londono</t>
  </si>
  <si>
    <t xml:space="preserve">Freddie C Headen</t>
  </si>
  <si>
    <t xml:space="preserve">Stefanie P Rose</t>
  </si>
  <si>
    <t xml:space="preserve">Paola R Timberlake</t>
  </si>
  <si>
    <t xml:space="preserve">Bridget D Spadaro</t>
  </si>
  <si>
    <t xml:space="preserve">Mauricio I Streets</t>
  </si>
  <si>
    <t xml:space="preserve">Les V Bejarano</t>
  </si>
  <si>
    <t xml:space="preserve">Vinita E Chamber</t>
  </si>
  <si>
    <t xml:space="preserve">Neil Z Stoughton</t>
  </si>
  <si>
    <t xml:space="preserve">Kassie Q Binder</t>
  </si>
  <si>
    <t xml:space="preserve">Carlton P Mahurin</t>
  </si>
  <si>
    <t xml:space="preserve">Mei H Silvera</t>
  </si>
  <si>
    <t xml:space="preserve">Cindie T Madden</t>
  </si>
  <si>
    <t xml:space="preserve">Van E Broadbent</t>
  </si>
  <si>
    <t xml:space="preserve">Joanna M Sandefur</t>
  </si>
  <si>
    <t xml:space="preserve">Estella E Miley</t>
  </si>
  <si>
    <t xml:space="preserve">Liana T Quesenberry</t>
  </si>
  <si>
    <t xml:space="preserve">Guy S Troy</t>
  </si>
  <si>
    <t xml:space="preserve">Isiah S Coppock</t>
  </si>
  <si>
    <t xml:space="preserve">Loren H Mckenzie</t>
  </si>
  <si>
    <t xml:space="preserve">Gwyn I Parish</t>
  </si>
  <si>
    <t xml:space="preserve">Norris P Ewen</t>
  </si>
  <si>
    <t xml:space="preserve">Tayna L Covarrubias</t>
  </si>
  <si>
    <t xml:space="preserve">Asley F Mcewan</t>
  </si>
  <si>
    <t xml:space="preserve">Jeremiah N Curran</t>
  </si>
  <si>
    <t xml:space="preserve">Troy J Higbee</t>
  </si>
  <si>
    <t xml:space="preserve">Lesha K Cai</t>
  </si>
  <si>
    <t xml:space="preserve">Denis T Yelle</t>
  </si>
  <si>
    <t xml:space="preserve">Krissy S Valazquez</t>
  </si>
  <si>
    <t xml:space="preserve">Hayden J Jang</t>
  </si>
  <si>
    <t xml:space="preserve">Franklyn V Hummell</t>
  </si>
  <si>
    <t xml:space="preserve">Patrick H Gilleland</t>
  </si>
  <si>
    <t xml:space="preserve">Lidia S Gerling</t>
  </si>
  <si>
    <t xml:space="preserve">Carlotta T Ryles</t>
  </si>
  <si>
    <t xml:space="preserve">Digna Q Eck</t>
  </si>
  <si>
    <t xml:space="preserve">Galina G Woodbury</t>
  </si>
  <si>
    <t xml:space="preserve">Carmon A Howlett</t>
  </si>
  <si>
    <t xml:space="preserve">Josiah R Gutierres</t>
  </si>
  <si>
    <t xml:space="preserve">Leonel S Yuan</t>
  </si>
  <si>
    <t xml:space="preserve">Sharri Z Gormley</t>
  </si>
  <si>
    <t xml:space="preserve">Mignon H Ballesteros</t>
  </si>
  <si>
    <t xml:space="preserve">Carmelia R Lattimer</t>
  </si>
  <si>
    <t xml:space="preserve">Francis O Encarnacion</t>
  </si>
  <si>
    <t xml:space="preserve">Denis Y Fehr</t>
  </si>
  <si>
    <t xml:space="preserve">Lisa C Sheridan</t>
  </si>
  <si>
    <t xml:space="preserve">Ezequiel N Shell</t>
  </si>
  <si>
    <t xml:space="preserve">Timmy I Poteat</t>
  </si>
  <si>
    <t xml:space="preserve">Nigel V Dupras</t>
  </si>
  <si>
    <t xml:space="preserve">Meryl B Jude</t>
  </si>
  <si>
    <t xml:space="preserve">Herb B Irving</t>
  </si>
  <si>
    <t xml:space="preserve">Samantha V Lucky</t>
  </si>
  <si>
    <t xml:space="preserve">Frankie I Speed</t>
  </si>
  <si>
    <t xml:space="preserve">Wilhelmina Y Keaney</t>
  </si>
  <si>
    <t xml:space="preserve">Karlene L Mckean</t>
  </si>
  <si>
    <t xml:space="preserve">Emmitt X Plante</t>
  </si>
  <si>
    <t xml:space="preserve">Chaya W Caudle</t>
  </si>
  <si>
    <t xml:space="preserve">Reanna I Hampton</t>
  </si>
  <si>
    <t xml:space="preserve">Micaela N Buker</t>
  </si>
  <si>
    <t xml:space="preserve">Carmelia E Bergeron</t>
  </si>
  <si>
    <t xml:space="preserve">Ulysses S Abate</t>
  </si>
  <si>
    <t xml:space="preserve">Love G Lent</t>
  </si>
  <si>
    <t xml:space="preserve">Stan S Watt</t>
  </si>
  <si>
    <t xml:space="preserve">Kindra V Cruickshank</t>
  </si>
  <si>
    <t xml:space="preserve">Micheal F Mcleroy</t>
  </si>
  <si>
    <t xml:space="preserve">Gwyn E Etzel</t>
  </si>
  <si>
    <t xml:space="preserve">Ressie I Goodwyn</t>
  </si>
  <si>
    <t xml:space="preserve">Fenard Store</t>
  </si>
  <si>
    <t xml:space="preserve">Colton B Salzman</t>
  </si>
  <si>
    <t xml:space="preserve">Marylynn G Ealey</t>
  </si>
  <si>
    <t xml:space="preserve">Neil V Gebhard</t>
  </si>
  <si>
    <t xml:space="preserve">Kermit L Mcphail</t>
  </si>
  <si>
    <t xml:space="preserve">Julio P Dockery</t>
  </si>
  <si>
    <t xml:space="preserve">Tressa Q Standard</t>
  </si>
  <si>
    <t xml:space="preserve">Dwayne W Marker</t>
  </si>
  <si>
    <t xml:space="preserve">Ayako L Bachmann</t>
  </si>
  <si>
    <t xml:space="preserve">Salena I Santillan</t>
  </si>
  <si>
    <t xml:space="preserve">Nelson O Dubuc</t>
  </si>
  <si>
    <t xml:space="preserve">Lincoln D Demaria</t>
  </si>
  <si>
    <t xml:space="preserve">Eleonora S Pollard</t>
  </si>
  <si>
    <t xml:space="preserve">Sherise C Bledsoe</t>
  </si>
  <si>
    <t xml:space="preserve">Chase J Paradise</t>
  </si>
  <si>
    <t xml:space="preserve">Ernestine E Fludd</t>
  </si>
  <si>
    <t xml:space="preserve">Fernando S Korhonen</t>
  </si>
  <si>
    <t xml:space="preserve">Shanti F Quirion</t>
  </si>
  <si>
    <t xml:space="preserve">Dovie U Nickerson</t>
  </si>
  <si>
    <t xml:space="preserve">Lacy Q Deshotel</t>
  </si>
  <si>
    <t xml:space="preserve">Leslie I Stolte</t>
  </si>
  <si>
    <t xml:space="preserve">Valene R Yost</t>
  </si>
  <si>
    <t xml:space="preserve">Earlean Y Funke</t>
  </si>
  <si>
    <t xml:space="preserve">Eloise Z Demoss</t>
  </si>
  <si>
    <t xml:space="preserve">Keven F Bingham</t>
  </si>
  <si>
    <t xml:space="preserve">Magaly U Mcneel</t>
  </si>
  <si>
    <t xml:space="preserve">Mika J Rodriquez</t>
  </si>
  <si>
    <t xml:space="preserve">Freddy A Rolling</t>
  </si>
  <si>
    <t xml:space="preserve">Morgan O Carriere</t>
  </si>
  <si>
    <t xml:space="preserve">Junita Y Huhn</t>
  </si>
  <si>
    <t xml:space="preserve">Keira Y Till</t>
  </si>
  <si>
    <t xml:space="preserve">Mickey E Hentges</t>
  </si>
  <si>
    <t xml:space="preserve">Phil G Czarnecki</t>
  </si>
  <si>
    <t xml:space="preserve">Glenn N Vinyard</t>
  </si>
  <si>
    <t xml:space="preserve">Federico B Edmond</t>
  </si>
  <si>
    <t xml:space="preserve">Lucas P Funes</t>
  </si>
  <si>
    <t xml:space="preserve">Alden Y Cauley</t>
  </si>
  <si>
    <t xml:space="preserve">Giuseppina N Dagostino</t>
  </si>
  <si>
    <t xml:space="preserve">Danilo S Hammes</t>
  </si>
  <si>
    <t xml:space="preserve">Clotilde X Mason</t>
  </si>
  <si>
    <t xml:space="preserve">Petrina B Dampier</t>
  </si>
  <si>
    <t xml:space="preserve">Philip X Trinidad</t>
  </si>
  <si>
    <t xml:space="preserve">Sixta H Jo</t>
  </si>
  <si>
    <t xml:space="preserve">Mose O Brucker</t>
  </si>
  <si>
    <t xml:space="preserve">Andrew P Detweiler</t>
  </si>
  <si>
    <t xml:space="preserve">Judith D Gourdine</t>
  </si>
  <si>
    <t xml:space="preserve">Beatrice T Coen</t>
  </si>
  <si>
    <t xml:space="preserve">Terra D Routh</t>
  </si>
  <si>
    <t xml:space="preserve">Suzette F Lovejoy</t>
  </si>
  <si>
    <t xml:space="preserve">Jolanda L Dewees</t>
  </si>
  <si>
    <t xml:space="preserve">Dwain O Upham</t>
  </si>
  <si>
    <t xml:space="preserve">Alise O Baltzell</t>
  </si>
  <si>
    <t xml:space="preserve">Hal K Kells</t>
  </si>
  <si>
    <t xml:space="preserve">Jordan D Phu</t>
  </si>
  <si>
    <t xml:space="preserve">Mac V Lineberry</t>
  </si>
  <si>
    <t xml:space="preserve">Mina P Shotwell</t>
  </si>
  <si>
    <t xml:space="preserve">Doyle N Utter</t>
  </si>
  <si>
    <t xml:space="preserve">Tyler D Galindo</t>
  </si>
  <si>
    <t xml:space="preserve">Lizzette G Moyle</t>
  </si>
  <si>
    <t xml:space="preserve">Heath K Fell</t>
  </si>
  <si>
    <t xml:space="preserve">Meryl I Nau</t>
  </si>
  <si>
    <t xml:space="preserve">Terrell J Leader</t>
  </si>
  <si>
    <t xml:space="preserve">Cameron A Chamberland</t>
  </si>
  <si>
    <t xml:space="preserve">Jarred C Class</t>
  </si>
  <si>
    <t xml:space="preserve">Maxwell H Azevedo</t>
  </si>
  <si>
    <t xml:space="preserve">Millicent G Mangan</t>
  </si>
  <si>
    <t xml:space="preserve">Bernard A Harbert</t>
  </si>
  <si>
    <t xml:space="preserve">Steven B Daigneault</t>
  </si>
  <si>
    <t xml:space="preserve">Oren M Mcnabb</t>
  </si>
  <si>
    <t xml:space="preserve">Susana H Hooks</t>
  </si>
  <si>
    <t xml:space="preserve">Cedrick K Engelhardt</t>
  </si>
  <si>
    <t xml:space="preserve">Rich Q Rehberg</t>
  </si>
  <si>
    <t xml:space="preserve">Zachary S Velasquez</t>
  </si>
  <si>
    <t xml:space="preserve">Garrett S Nolette</t>
  </si>
  <si>
    <t xml:space="preserve">Antone W Polston</t>
  </si>
  <si>
    <t xml:space="preserve">Isreal F Metoyer</t>
  </si>
  <si>
    <t xml:space="preserve">Cyndy H Ary</t>
  </si>
  <si>
    <t xml:space="preserve">Buck H Rancourt</t>
  </si>
  <si>
    <t xml:space="preserve">Arlen M Joly</t>
  </si>
  <si>
    <t xml:space="preserve">Jerome P Whitefield</t>
  </si>
  <si>
    <t xml:space="preserve">Rafaela N Madrid</t>
  </si>
  <si>
    <t xml:space="preserve">Tiny Q Llanos</t>
  </si>
  <si>
    <t xml:space="preserve">Jc S Meyers</t>
  </si>
  <si>
    <t xml:space="preserve">Hui E Bizzell</t>
  </si>
  <si>
    <t xml:space="preserve">Ronnie H Upton</t>
  </si>
  <si>
    <t xml:space="preserve">Cleveland W Franko</t>
  </si>
  <si>
    <t xml:space="preserve">Marcella Z Mapp</t>
  </si>
  <si>
    <t xml:space="preserve">Alease Y Lander</t>
  </si>
  <si>
    <t xml:space="preserve">Carrol O Arend</t>
  </si>
  <si>
    <t xml:space="preserve">Lyn Q Tso</t>
  </si>
  <si>
    <t xml:space="preserve">Lottie G Bonin</t>
  </si>
  <si>
    <t xml:space="preserve">Jong U Borchers</t>
  </si>
  <si>
    <t xml:space="preserve">Jamaal Z Resto</t>
  </si>
  <si>
    <t xml:space="preserve">Barrie E Collman</t>
  </si>
  <si>
    <t xml:space="preserve">Alphonso U Laffoon</t>
  </si>
  <si>
    <t xml:space="preserve">Pansy F Duchesne</t>
  </si>
  <si>
    <t xml:space="preserve">Karisa B Glidewell</t>
  </si>
  <si>
    <t xml:space="preserve">Lia J Liner</t>
  </si>
  <si>
    <t xml:space="preserve">Dudley G Slocum</t>
  </si>
  <si>
    <t xml:space="preserve">Emma X Monti</t>
  </si>
  <si>
    <t xml:space="preserve">Elias Y Pinkard</t>
  </si>
  <si>
    <t xml:space="preserve">Morgan V Leonetti</t>
  </si>
  <si>
    <t xml:space="preserve">Doyle T Grindstaff</t>
  </si>
  <si>
    <t xml:space="preserve">Robert C Ancheta</t>
  </si>
  <si>
    <t xml:space="preserve">Cole M Dellinger</t>
  </si>
  <si>
    <t xml:space="preserve">Tony E Keough</t>
  </si>
  <si>
    <t xml:space="preserve">Dulce E Grizzard</t>
  </si>
  <si>
    <t xml:space="preserve">Devin U Hales</t>
  </si>
  <si>
    <t xml:space="preserve">Leif Y Harness</t>
  </si>
  <si>
    <t xml:space="preserve">Orval Q Olinger</t>
  </si>
  <si>
    <t xml:space="preserve">Elvis J Stroh</t>
  </si>
  <si>
    <t xml:space="preserve">Bud L Lofgren</t>
  </si>
  <si>
    <t xml:space="preserve">Conrad R Saito</t>
  </si>
  <si>
    <t xml:space="preserve">Dorothy Q Gard</t>
  </si>
  <si>
    <t xml:space="preserve">Tiffaney A Schoenberg</t>
  </si>
  <si>
    <t xml:space="preserve">Clint Q Strayhorn</t>
  </si>
  <si>
    <t xml:space="preserve">Gertrud B Glidden</t>
  </si>
  <si>
    <t xml:space="preserve">Eldridge B Bose</t>
  </si>
  <si>
    <t xml:space="preserve">Lianne M Sweeney</t>
  </si>
  <si>
    <t xml:space="preserve">Tonja E Lenahan</t>
  </si>
  <si>
    <t xml:space="preserve">Nathan V Avendano</t>
  </si>
  <si>
    <t xml:space="preserve">Jamison U Crutchfield</t>
  </si>
  <si>
    <t xml:space="preserve">Dottie D Hagaman</t>
  </si>
  <si>
    <t xml:space="preserve">Myron V Elsea</t>
  </si>
  <si>
    <t xml:space="preserve">Rubin E Confer</t>
  </si>
  <si>
    <t xml:space="preserve">Lavada W Maldanado</t>
  </si>
  <si>
    <t xml:space="preserve">Lynwood Q Durfee</t>
  </si>
  <si>
    <t xml:space="preserve">Dong B Sturdevant</t>
  </si>
  <si>
    <t xml:space="preserve">Mandy W Lavalley</t>
  </si>
  <si>
    <t xml:space="preserve">Kris L Bice</t>
  </si>
  <si>
    <t xml:space="preserve">Windy A Dudek</t>
  </si>
  <si>
    <t xml:space="preserve">Reinaldo G Castellanos</t>
  </si>
  <si>
    <t xml:space="preserve">Astrid R Marinelli</t>
  </si>
  <si>
    <t xml:space="preserve">Kendrick C Burchette</t>
  </si>
  <si>
    <t xml:space="preserve">Dale E Childers</t>
  </si>
  <si>
    <t xml:space="preserve">Reed O Vella</t>
  </si>
  <si>
    <t xml:space="preserve">Margarito O Retana</t>
  </si>
  <si>
    <t xml:space="preserve">Mervin E Goering</t>
  </si>
  <si>
    <t xml:space="preserve">Novella B Osman</t>
  </si>
  <si>
    <t xml:space="preserve">Windy S Pharr</t>
  </si>
  <si>
    <t xml:space="preserve">Josette R Betancourt</t>
  </si>
  <si>
    <t xml:space="preserve">Aileen F Hiltz</t>
  </si>
  <si>
    <t xml:space="preserve">Tonia X Silvis</t>
  </si>
  <si>
    <t xml:space="preserve">Bonny S Poor</t>
  </si>
  <si>
    <t xml:space="preserve">Randal J Kahle</t>
  </si>
  <si>
    <t xml:space="preserve">Sylvester M Harmer</t>
  </si>
  <si>
    <t xml:space="preserve">Britt P Shivers</t>
  </si>
  <si>
    <t xml:space="preserve">Clarence J Hinkson</t>
  </si>
  <si>
    <t xml:space="preserve">Vaughn N Garica</t>
  </si>
  <si>
    <t xml:space="preserve">Georgiann C Harrell</t>
  </si>
  <si>
    <t xml:space="preserve">Candelaria Q Zajicek</t>
  </si>
  <si>
    <t xml:space="preserve">Julio P Bryce</t>
  </si>
  <si>
    <t xml:space="preserve">Lyla Q Donald</t>
  </si>
  <si>
    <t xml:space="preserve">Ed X Shockley</t>
  </si>
  <si>
    <t xml:space="preserve">Christene F Blakemore</t>
  </si>
  <si>
    <t xml:space="preserve">Joanna H Deforest</t>
  </si>
  <si>
    <t xml:space="preserve">Tad V Laster</t>
  </si>
  <si>
    <t xml:space="preserve">Mirtha X Herzig</t>
  </si>
  <si>
    <t xml:space="preserve">Taylor O Thill</t>
  </si>
  <si>
    <t xml:space="preserve">Kirstie W Macey</t>
  </si>
  <si>
    <t xml:space="preserve">Heriberto Y Starkey</t>
  </si>
  <si>
    <t xml:space="preserve">Sherryl B Raker</t>
  </si>
  <si>
    <t xml:space="preserve">Dion K Taylor</t>
  </si>
  <si>
    <t xml:space="preserve">Kenton Q Villalta</t>
  </si>
  <si>
    <t xml:space="preserve">Johnie V Centers</t>
  </si>
  <si>
    <t xml:space="preserve">Vasiliki E Thoman</t>
  </si>
  <si>
    <t xml:space="preserve">Desirae D Ginn</t>
  </si>
  <si>
    <t xml:space="preserve">Elroy N Kimbler</t>
  </si>
  <si>
    <t xml:space="preserve">Crystal U Comes</t>
  </si>
  <si>
    <t xml:space="preserve">Iliana M Fogle</t>
  </si>
  <si>
    <t xml:space="preserve">Ben U Gigliotti</t>
  </si>
  <si>
    <t xml:space="preserve">Theresa R Fitzmaurice</t>
  </si>
  <si>
    <t xml:space="preserve">Managers over-view</t>
  </si>
  <si>
    <t xml:space="preserve">Gender Count</t>
  </si>
  <si>
    <t xml:space="preserve">Store Sales by Qty, Revenue and Profit</t>
  </si>
  <si>
    <t xml:space="preserve">Data</t>
  </si>
  <si>
    <t xml:space="preserve">Status</t>
  </si>
  <si>
    <t xml:space="preserve">Customer Type</t>
  </si>
  <si>
    <t xml:space="preserve">No. product purchased by Customers</t>
  </si>
  <si>
    <t xml:space="preserve">Sales Reps (sales growth)</t>
  </si>
  <si>
    <t xml:space="preserve">Demographics Metrics</t>
  </si>
  <si>
    <t xml:space="preserve">Suppervisions Chart</t>
  </si>
  <si>
    <t xml:space="preserve">bottom Drinks</t>
  </si>
  <si>
    <t xml:space="preserve">Top Drinks</t>
  </si>
  <si>
    <t xml:space="preserve">All Products View</t>
  </si>
  <si>
    <t xml:space="preserve">Customer View</t>
  </si>
  <si>
    <t xml:space="preserve"> Qty</t>
  </si>
  <si>
    <t xml:space="preserve">Total Qantity</t>
  </si>
  <si>
    <t xml:space="preserve"># Transaction</t>
  </si>
  <si>
    <t xml:space="preserve">Customer Ranks</t>
  </si>
  <si>
    <t xml:space="preserve">1st Purchase</t>
  </si>
  <si>
    <t xml:space="preserve">Last Purchase</t>
  </si>
  <si>
    <t xml:space="preserve">No Data</t>
  </si>
  <si>
    <t xml:space="preserve">Condition1</t>
  </si>
  <si>
    <t xml:space="preserve">Condition2 If not in the data base</t>
  </si>
  <si>
    <t xml:space="preserve">No. Transactions</t>
  </si>
  <si>
    <t xml:space="preserve">Chart</t>
  </si>
  <si>
    <t xml:space="preserve">Rating</t>
  </si>
  <si>
    <t xml:space="preserve">#</t>
  </si>
  <si>
    <t xml:space="preserve">% Total Sales</t>
  </si>
  <si>
    <t xml:space="preserve">(empty)</t>
  </si>
  <si>
    <t xml:space="preserve"> Gross Profit</t>
  </si>
  <si>
    <t xml:space="preserve">Sum of Total Sales</t>
  </si>
  <si>
    <t xml:space="preserve"> Total Sales</t>
  </si>
  <si>
    <t xml:space="preserve"># Transactions</t>
  </si>
  <si>
    <t xml:space="preserve"> Total Sales2</t>
  </si>
  <si>
    <t xml:space="preserve">Total Revenue</t>
  </si>
  <si>
    <t xml:space="preserve">Qty Sold</t>
  </si>
  <si>
    <t xml:space="preserve"> COGS</t>
  </si>
  <si>
    <t xml:space="preserve">Sum of Total Sales2</t>
  </si>
  <si>
    <t xml:space="preserve">Total Qty Sold</t>
  </si>
  <si>
    <t xml:space="preserve">Total Revene</t>
  </si>
  <si>
    <t xml:space="preserve">Total COGS</t>
  </si>
  <si>
    <t xml:space="preserve">Total Profit</t>
  </si>
  <si>
    <t xml:space="preserve">No. Transaction</t>
  </si>
  <si>
    <t xml:space="preserve">Sum of Qty</t>
  </si>
  <si>
    <t xml:space="preserve">Sum of Gross Profit</t>
  </si>
  <si>
    <t xml:space="preserve">Min of Date2</t>
  </si>
  <si>
    <t xml:space="preserve">Max of Date2</t>
  </si>
  <si>
    <t xml:space="preserve">Total Result</t>
  </si>
  <si>
    <t xml:space="preserve">Range Name</t>
  </si>
  <si>
    <t xml:space="preserve">New Buyer</t>
  </si>
  <si>
    <t xml:space="preserve">FemaleGender</t>
  </si>
  <si>
    <t xml:space="preserve">One-Time Buyer</t>
  </si>
  <si>
    <t xml:space="preserve">MaleGender</t>
  </si>
  <si>
    <t xml:space="preserve">Old Customer</t>
  </si>
  <si>
    <t xml:space="preserve">Picture Lookup</t>
  </si>
  <si>
    <t xml:space="preserve">Total Product Revenue</t>
  </si>
  <si>
    <t xml:space="preserve"># of Products</t>
  </si>
  <si>
    <t xml:space="preserve">www.youtube.com/datawithdecision</t>
  </si>
  <si>
    <t xml:space="preserve">Use This Dataset to follow along</t>
  </si>
  <si>
    <t xml:space="preserve">August</t>
  </si>
  <si>
    <t xml:space="preserve">Sept</t>
  </si>
</sst>
</file>

<file path=xl/styles.xml><?xml version="1.0" encoding="utf-8"?>
<styleSheet xmlns="http://schemas.openxmlformats.org/spreadsheetml/2006/main">
  <numFmts count="13">
    <numFmt numFmtId="164" formatCode="General"/>
    <numFmt numFmtId="165" formatCode="[$-409]mmmm\ d&quot;, &quot;yyyy;@"/>
    <numFmt numFmtId="166" formatCode="\$#,##0"/>
    <numFmt numFmtId="167" formatCode="_(* #,##0.00_);_(* \(#,##0.00\);_(* \-??_);_(@_)"/>
    <numFmt numFmtId="168" formatCode="_(* #,##0_);_(* \(#,##0\);_(* \-??_);_(@_)"/>
    <numFmt numFmtId="169" formatCode="m/d/yyyy"/>
    <numFmt numFmtId="170" formatCode="0.00%"/>
    <numFmt numFmtId="171" formatCode="General"/>
    <numFmt numFmtId="172" formatCode="[$-409]d\-mmm\-yyyy;@"/>
    <numFmt numFmtId="173" formatCode="#,##0"/>
    <numFmt numFmtId="174" formatCode="0%"/>
    <numFmt numFmtId="175" formatCode="0.0%"/>
    <numFmt numFmtId="176" formatCode="[$-409]dd\-mmm\-yy;@"/>
  </numFmts>
  <fonts count="60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b val="true"/>
      <sz val="11"/>
      <color rgb="FFFFFFFF"/>
      <name val="Calibri"/>
      <family val="2"/>
      <charset val="1"/>
    </font>
    <font>
      <sz val="11"/>
      <color rgb="FFFFFFFF"/>
      <name val="Calibri"/>
      <family val="2"/>
      <charset val="1"/>
    </font>
    <font>
      <b val="true"/>
      <sz val="11"/>
      <name val="Calibri"/>
      <family val="2"/>
      <charset val="1"/>
    </font>
    <font>
      <sz val="11"/>
      <color rgb="FF000000"/>
      <name val="Calibri"/>
      <family val="0"/>
    </font>
    <font>
      <b val="true"/>
      <sz val="16"/>
      <color rgb="FFFFFFFF"/>
      <name val="Calibri"/>
      <family val="0"/>
    </font>
    <font>
      <u val="single"/>
      <sz val="11"/>
      <color rgb="FF0563C1"/>
      <name val="Calibri"/>
      <family val="2"/>
      <charset val="1"/>
    </font>
    <font>
      <b val="true"/>
      <sz val="18"/>
      <color rgb="FF1F4E79"/>
      <name val="Calibri"/>
      <family val="2"/>
      <charset val="1"/>
    </font>
    <font>
      <b val="true"/>
      <sz val="12"/>
      <color rgb="FFFBE5D6"/>
      <name val="Calibri"/>
      <family val="0"/>
    </font>
    <font>
      <b val="true"/>
      <sz val="10.5"/>
      <color rgb="FFFFFFFF"/>
      <name val="Calibri"/>
      <family val="2"/>
    </font>
    <font>
      <sz val="10"/>
      <color rgb="FF000000"/>
      <name val="Calibri"/>
      <family val="2"/>
    </font>
    <font>
      <b val="true"/>
      <sz val="10"/>
      <color rgb="FFFFFFFF"/>
      <name val="Calibri"/>
      <family val="2"/>
    </font>
    <font>
      <b val="true"/>
      <sz val="12"/>
      <color rgb="FFFBE5D6"/>
      <name val="Times New Roman"/>
      <family val="1"/>
    </font>
    <font>
      <b val="true"/>
      <sz val="11"/>
      <color rgb="FFD0CECE"/>
      <name val="Calibri"/>
      <family val="0"/>
    </font>
    <font>
      <b val="true"/>
      <sz val="14"/>
      <color rgb="FFFFFFFF"/>
      <name val="Agency FB"/>
      <family val="2"/>
    </font>
    <font>
      <b val="true"/>
      <sz val="12"/>
      <color rgb="FFED7D31"/>
      <name val="Calibri"/>
      <family val="0"/>
    </font>
    <font>
      <b val="true"/>
      <sz val="12"/>
      <color rgb="FF3399FF"/>
      <name val="Calibri"/>
      <family val="0"/>
    </font>
    <font>
      <b val="true"/>
      <sz val="12"/>
      <color rgb="FF33CCFF"/>
      <name val="Calibri"/>
      <family val="0"/>
    </font>
    <font>
      <sz val="9"/>
      <color rgb="FFFFFFFF"/>
      <name val="Calibri"/>
      <family val="2"/>
    </font>
    <font>
      <b val="true"/>
      <sz val="9"/>
      <color rgb="FFFFFFFF"/>
      <name val="Calibri"/>
      <family val="2"/>
    </font>
    <font>
      <b val="true"/>
      <sz val="12"/>
      <color rgb="FFED7D31"/>
      <name val="Times New Roman"/>
      <family val="1"/>
    </font>
    <font>
      <b val="true"/>
      <sz val="12"/>
      <color rgb="FFF2F2F2"/>
      <name val="Calibri"/>
      <family val="0"/>
    </font>
    <font>
      <b val="true"/>
      <sz val="12"/>
      <color rgb="FFD9D9D9"/>
      <name val="Calibri"/>
      <family val="0"/>
    </font>
    <font>
      <b val="true"/>
      <sz val="28"/>
      <color rgb="FFBDD7EE"/>
      <name val="Times New Roman"/>
      <family val="1"/>
    </font>
    <font>
      <b val="true"/>
      <sz val="28"/>
      <color rgb="FFFBE5D6"/>
      <name val="Times New Roman"/>
      <family val="1"/>
    </font>
    <font>
      <b val="true"/>
      <sz val="28"/>
      <color rgb="FFC55A11"/>
      <name val="Times New Roman"/>
      <family val="1"/>
    </font>
    <font>
      <b val="true"/>
      <sz val="12"/>
      <color rgb="FFC55A11"/>
      <name val="Calibri"/>
      <family val="0"/>
    </font>
    <font>
      <b val="true"/>
      <sz val="14"/>
      <color rgb="FFDEEBF7"/>
      <name val="Times New Roman"/>
      <family val="1"/>
    </font>
    <font>
      <b val="true"/>
      <sz val="14"/>
      <color rgb="FFFF0000"/>
      <name val="Calibri"/>
      <family val="0"/>
    </font>
    <font>
      <sz val="11"/>
      <color rgb="FF00CCFF"/>
      <name val="Calibri"/>
      <family val="0"/>
    </font>
    <font>
      <b val="true"/>
      <sz val="14"/>
      <color rgb="FFED7D31"/>
      <name val="Agency FB"/>
      <family val="2"/>
    </font>
    <font>
      <b val="true"/>
      <sz val="16"/>
      <color rgb="FFED7D31"/>
      <name val="Calibri"/>
      <family val="0"/>
    </font>
    <font>
      <b val="true"/>
      <sz val="14"/>
      <color rgb="FFED7D31"/>
      <name val="Calibri"/>
      <family val="0"/>
    </font>
    <font>
      <b val="true"/>
      <sz val="11"/>
      <color rgb="FFED7D31"/>
      <name val="Calibri"/>
      <family val="0"/>
    </font>
    <font>
      <b val="true"/>
      <sz val="11"/>
      <color rgb="FFFFFFFF"/>
      <name val="Calibri"/>
      <family val="0"/>
    </font>
    <font>
      <b val="true"/>
      <sz val="14"/>
      <color rgb="FFFBE5D6"/>
      <name val="Calibri"/>
      <family val="2"/>
    </font>
    <font>
      <sz val="11"/>
      <name val="Times New Roman"/>
      <family val="1"/>
    </font>
    <font>
      <b val="true"/>
      <sz val="12"/>
      <color rgb="FFBFBFBF"/>
      <name val="Times New Roman"/>
      <family val="1"/>
    </font>
    <font>
      <b val="true"/>
      <sz val="11"/>
      <color rgb="FFD9D9D9"/>
      <name val="Calibri"/>
      <family val="0"/>
    </font>
    <font>
      <b val="true"/>
      <sz val="11"/>
      <color rgb="FFFFFFFF"/>
      <name val="Agency FB"/>
      <family val="2"/>
    </font>
    <font>
      <sz val="11"/>
      <color rgb="FF111D35"/>
      <name val="Calibri"/>
      <family val="2"/>
      <charset val="1"/>
    </font>
    <font>
      <b val="true"/>
      <sz val="11"/>
      <color rgb="FFD9D9D9"/>
      <name val="Calibri"/>
      <family val="2"/>
      <charset val="1"/>
    </font>
    <font>
      <b val="true"/>
      <sz val="11"/>
      <color rgb="FF111D35"/>
      <name val="Calibri"/>
      <family val="2"/>
      <charset val="1"/>
    </font>
    <font>
      <b val="true"/>
      <sz val="11"/>
      <color rgb="FFED7D31"/>
      <name val="Calibri"/>
      <family val="2"/>
      <charset val="1"/>
    </font>
    <font>
      <b val="true"/>
      <sz val="20"/>
      <color rgb="FFBDD7EE"/>
      <name val="Times New Roman"/>
      <family val="1"/>
    </font>
    <font>
      <b val="true"/>
      <sz val="14"/>
      <color rgb="FFF2F2F2"/>
      <name val="Times New Roman"/>
      <family val="1"/>
    </font>
    <font>
      <b val="true"/>
      <sz val="14"/>
      <color rgb="FFF2F2F2"/>
      <name val="Calibri"/>
      <family val="0"/>
    </font>
    <font>
      <b val="true"/>
      <sz val="14"/>
      <color rgb="FFC55A11"/>
      <name val="Times New Roman"/>
      <family val="1"/>
    </font>
    <font>
      <b val="true"/>
      <sz val="14"/>
      <color rgb="FFFFFFFF"/>
      <name val="Times New Roman"/>
      <family val="1"/>
    </font>
    <font>
      <b val="true"/>
      <sz val="18"/>
      <color rgb="FFFFFFFF"/>
      <name val="Code Bold"/>
      <family val="3"/>
    </font>
    <font>
      <b val="true"/>
      <sz val="24"/>
      <color rgb="FFFF0000"/>
      <name val="Code Bold"/>
      <family val="3"/>
    </font>
    <font>
      <b val="true"/>
      <sz val="14"/>
      <color rgb="FF000000"/>
      <name val="Calibri"/>
      <family val="2"/>
      <charset val="1"/>
    </font>
    <font>
      <b val="true"/>
      <sz val="11"/>
      <color rgb="FF00B0F0"/>
      <name val="Calibri"/>
      <family val="2"/>
      <charset val="1"/>
    </font>
    <font>
      <b val="true"/>
      <sz val="14"/>
      <color rgb="FFFFFFFF"/>
      <name val="Calibri"/>
      <family val="2"/>
      <charset val="1"/>
    </font>
    <font>
      <b val="true"/>
      <sz val="11"/>
      <color rgb="FFBFBFBF"/>
      <name val="Calibri"/>
      <family val="2"/>
      <charset val="1"/>
    </font>
    <font>
      <b val="true"/>
      <sz val="20"/>
      <color rgb="FFD9D9D9"/>
      <name val="Times New Roman"/>
      <family val="1"/>
    </font>
  </fonts>
  <fills count="10">
    <fill>
      <patternFill patternType="none"/>
    </fill>
    <fill>
      <patternFill patternType="gray125"/>
    </fill>
    <fill>
      <patternFill patternType="solid">
        <fgColor rgb="FF111D35"/>
        <bgColor rgb="FF003300"/>
      </patternFill>
    </fill>
    <fill>
      <patternFill patternType="solid">
        <fgColor rgb="FF1F4E79"/>
        <bgColor rgb="FF3B3838"/>
      </patternFill>
    </fill>
    <fill>
      <patternFill patternType="solid">
        <fgColor rgb="FF2E75B6"/>
        <bgColor rgb="FF4472C4"/>
      </patternFill>
    </fill>
    <fill>
      <patternFill patternType="solid">
        <fgColor rgb="FFFFC000"/>
        <bgColor rgb="FFFF9900"/>
      </patternFill>
    </fill>
    <fill>
      <patternFill patternType="solid">
        <fgColor rgb="FFC00000"/>
        <bgColor rgb="FFFF0000"/>
      </patternFill>
    </fill>
    <fill>
      <patternFill patternType="solid">
        <fgColor rgb="FF3B3838"/>
        <bgColor rgb="FF333300"/>
      </patternFill>
    </fill>
    <fill>
      <patternFill patternType="solid">
        <fgColor rgb="FFBDD7EE"/>
        <bgColor rgb="FFD0CECE"/>
      </patternFill>
    </fill>
    <fill>
      <patternFill patternType="solid">
        <fgColor rgb="FFF2F2F2"/>
        <bgColor rgb="FFDEEBF7"/>
      </patternFill>
    </fill>
  </fills>
  <borders count="54">
    <border diagonalUp="false" diagonalDown="false">
      <left/>
      <right/>
      <top/>
      <bottom/>
      <diagonal/>
    </border>
    <border diagonalUp="false" diagonalDown="false">
      <left style="medium"/>
      <right style="thin"/>
      <top style="medium"/>
      <bottom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/>
      <right/>
      <top style="medium"/>
      <bottom style="thin"/>
      <diagonal/>
    </border>
    <border diagonalUp="false" diagonalDown="false">
      <left/>
      <right style="medium"/>
      <top style="medium"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 style="medium"/>
      <top/>
      <bottom style="thin"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medium"/>
      <right style="thin"/>
      <top style="thin"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/>
      <right style="medium"/>
      <top style="thin"/>
      <bottom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 style="medium"/>
      <right/>
      <top style="medium"/>
      <bottom/>
      <diagonal/>
    </border>
    <border diagonalUp="false" diagonalDown="false">
      <left/>
      <right/>
      <top style="medium"/>
      <bottom/>
      <diagonal/>
    </border>
    <border diagonalUp="false" diagonalDown="false">
      <left/>
      <right style="thin"/>
      <top style="medium"/>
      <bottom/>
      <diagonal/>
    </border>
    <border diagonalUp="false" diagonalDown="false">
      <left style="medium"/>
      <right/>
      <top/>
      <bottom style="thin"/>
      <diagonal/>
    </border>
    <border diagonalUp="false" diagonalDown="false">
      <left style="medium"/>
      <right style="thin"/>
      <top/>
      <bottom/>
      <diagonal/>
    </border>
    <border diagonalUp="false" diagonalDown="false">
      <left style="thin"/>
      <right/>
      <top/>
      <bottom/>
      <diagonal/>
    </border>
    <border diagonalUp="false" diagonalDown="false">
      <left/>
      <right style="medium"/>
      <top/>
      <bottom/>
      <diagonal/>
    </border>
    <border diagonalUp="false" diagonalDown="false">
      <left style="thin"/>
      <right style="medium"/>
      <top style="thin"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medium"/>
      <right/>
      <top style="thin"/>
      <bottom style="medium"/>
      <diagonal/>
    </border>
    <border diagonalUp="false" diagonalDown="false">
      <left/>
      <right style="medium"/>
      <top style="thin"/>
      <bottom style="medium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thin"/>
      <right style="medium"/>
      <top/>
      <bottom/>
      <diagonal/>
    </border>
    <border diagonalUp="false" diagonalDown="false">
      <left/>
      <right/>
      <top style="thin"/>
      <bottom style="medium"/>
      <diagonal/>
    </border>
    <border diagonalUp="false" diagonalDown="false">
      <left style="thin"/>
      <right style="medium"/>
      <top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medium"/>
      <top style="thin"/>
      <bottom style="thin"/>
      <diagonal/>
    </border>
    <border diagonalUp="false" diagonalDown="false">
      <left style="medium"/>
      <right style="thin"/>
      <top/>
      <bottom style="medium"/>
      <diagonal/>
    </border>
    <border diagonalUp="false" diagonalDown="false">
      <left style="thin"/>
      <right/>
      <top/>
      <bottom style="medium"/>
      <diagonal/>
    </border>
    <border diagonalUp="false" diagonalDown="false">
      <left/>
      <right style="medium"/>
      <top/>
      <bottom style="medium"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  <border diagonalUp="false" diagonalDown="false">
      <left style="thin"/>
      <right style="medium"/>
      <top/>
      <bottom style="medium"/>
      <diagonal/>
    </border>
    <border diagonalUp="false" diagonalDown="false">
      <left/>
      <right/>
      <top/>
      <bottom style="medium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medium"/>
      <right style="thin"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/>
      <top style="thin"/>
      <bottom style="medium"/>
      <diagonal/>
    </border>
    <border diagonalUp="false" diagonalDown="false">
      <left style="medium">
        <color rgb="FF1F4E79"/>
      </left>
      <right/>
      <top style="medium">
        <color rgb="FF1F4E79"/>
      </top>
      <bottom/>
      <diagonal/>
    </border>
    <border diagonalUp="false" diagonalDown="false">
      <left/>
      <right/>
      <top style="medium">
        <color rgb="FF1F4E79"/>
      </top>
      <bottom/>
      <diagonal/>
    </border>
    <border diagonalUp="false" diagonalDown="false">
      <left/>
      <right style="medium">
        <color rgb="FF1F4E79"/>
      </right>
      <top style="medium">
        <color rgb="FF1F4E79"/>
      </top>
      <bottom/>
      <diagonal/>
    </border>
    <border diagonalUp="false" diagonalDown="false">
      <left style="medium">
        <color rgb="FF1F4E79"/>
      </left>
      <right/>
      <top/>
      <bottom/>
      <diagonal/>
    </border>
    <border diagonalUp="false" diagonalDown="false">
      <left/>
      <right style="medium">
        <color rgb="FF1F4E79"/>
      </right>
      <top/>
      <bottom/>
      <diagonal/>
    </border>
    <border diagonalUp="false" diagonalDown="false">
      <left style="thick">
        <color rgb="FFC55A11"/>
      </left>
      <right/>
      <top/>
      <bottom style="thick">
        <color rgb="FFBDD7EE"/>
      </bottom>
      <diagonal/>
    </border>
    <border diagonalUp="false" diagonalDown="false">
      <left style="medium">
        <color rgb="FF1F4E79"/>
      </left>
      <right/>
      <top/>
      <bottom style="medium">
        <color rgb="FF1F4E79"/>
      </bottom>
      <diagonal/>
    </border>
    <border diagonalUp="false" diagonalDown="false">
      <left/>
      <right/>
      <top/>
      <bottom style="medium">
        <color rgb="FF1F4E79"/>
      </bottom>
      <diagonal/>
    </border>
    <border diagonalUp="false" diagonalDown="false">
      <left/>
      <right style="medium">
        <color rgb="FF1F4E79"/>
      </right>
      <top/>
      <bottom style="medium">
        <color rgb="FF1F4E79"/>
      </bottom>
      <diagonal/>
    </border>
  </borders>
  <cellStyleXfs count="27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67" fontId="0" fillId="0" borderId="0" applyFont="true" applyBorder="false" applyAlignment="true" applyProtection="false">
      <alignment horizontal="general" vertical="bottom" textRotation="0" wrapText="false" indent="0" shrinkToFit="false"/>
    </xf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17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1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left" vertical="bottom" textRotation="0" wrapText="false" indent="0" shrinkToFit="false"/>
    </xf>
    <xf numFmtId="164" fontId="4" fillId="0" borderId="0" applyFont="true" applyBorder="false" applyAlignment="true" applyProtection="false">
      <alignment horizontal="left" vertical="bottom" textRotation="0" wrapText="false" indent="0" shrinkToFit="false"/>
    </xf>
    <xf numFmtId="164" fontId="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3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8" fontId="0" fillId="0" borderId="0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1" xfId="21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23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21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21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9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3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4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5" xfId="23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24" applyFont="true" applyBorder="true" applyAlignment="false" applyProtection="false">
      <alignment horizontal="left" vertical="bottom" textRotation="0" wrapText="false" indent="0" shrinkToFit="false"/>
      <protection locked="true" hidden="false"/>
    </xf>
    <xf numFmtId="164" fontId="0" fillId="0" borderId="7" xfId="24" applyFont="true" applyBorder="true" applyAlignment="false" applyProtection="false">
      <alignment horizontal="left" vertical="bottom" textRotation="0" wrapText="false" indent="0" shrinkToFit="false"/>
      <protection locked="true" hidden="false"/>
    </xf>
    <xf numFmtId="164" fontId="0" fillId="0" borderId="8" xfId="24" applyFont="true" applyBorder="true" applyAlignment="false" applyProtection="false">
      <alignment horizontal="left" vertical="bottom" textRotation="0" wrapText="false" indent="0" shrinkToFit="false"/>
      <protection locked="true" hidden="false"/>
    </xf>
    <xf numFmtId="164" fontId="7" fillId="5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70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9" xfId="23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0" xfId="24" applyFont="true" applyBorder="true" applyAlignment="false" applyProtection="false">
      <alignment horizontal="left" vertical="bottom" textRotation="0" wrapText="false" indent="0" shrinkToFit="false"/>
      <protection locked="true" hidden="false"/>
    </xf>
    <xf numFmtId="164" fontId="0" fillId="0" borderId="11" xfId="22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2" xfId="22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3" xfId="22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6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71" fontId="5" fillId="4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4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2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5" xfId="21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6" xfId="21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7" xfId="21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73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8" xfId="24" applyFont="true" applyBorder="true" applyAlignment="false" applyProtection="false">
      <alignment horizontal="left" vertical="bottom" textRotation="0" wrapText="false" indent="0" shrinkToFit="false"/>
      <protection locked="true" hidden="false"/>
    </xf>
    <xf numFmtId="164" fontId="0" fillId="0" borderId="19" xfId="24" applyFont="true" applyBorder="true" applyAlignment="false" applyProtection="false">
      <alignment horizontal="left" vertical="bottom" textRotation="0" wrapText="false" indent="0" shrinkToFit="false"/>
      <protection locked="true" hidden="false"/>
    </xf>
    <xf numFmtId="164" fontId="0" fillId="0" borderId="20" xfId="22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22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1" xfId="22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70" fontId="0" fillId="0" borderId="22" xfId="22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2" xfId="22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75" fontId="0" fillId="0" borderId="0" xfId="19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23" xfId="23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0" fontId="0" fillId="0" borderId="11" xfId="22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70" fontId="0" fillId="0" borderId="13" xfId="22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74" fontId="0" fillId="0" borderId="0" xfId="19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24" xfId="22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5" xfId="22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23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73" fontId="0" fillId="0" borderId="23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72" fontId="0" fillId="0" borderId="23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71" fontId="0" fillId="0" borderId="23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5" xfId="24" applyFont="true" applyBorder="true" applyAlignment="false" applyProtection="false">
      <alignment horizontal="left" vertical="bottom" textRotation="0" wrapText="false" indent="0" shrinkToFit="false"/>
      <protection locked="true" hidden="false"/>
    </xf>
    <xf numFmtId="164" fontId="0" fillId="0" borderId="23" xfId="24" applyFont="true" applyBorder="true" applyAlignment="false" applyProtection="false">
      <alignment horizontal="left" vertical="bottom" textRotation="0" wrapText="false" indent="0" shrinkToFit="false"/>
      <protection locked="true" hidden="false"/>
    </xf>
    <xf numFmtId="164" fontId="0" fillId="0" borderId="26" xfId="22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70" fontId="0" fillId="0" borderId="27" xfId="22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7" xfId="22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4" xfId="22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8" xfId="22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5" xfId="22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9" xfId="22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0" xfId="22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1" xfId="22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2" xfId="22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3" xfId="24" applyFont="true" applyBorder="true" applyAlignment="false" applyProtection="false">
      <alignment horizontal="left" vertical="bottom" textRotation="0" wrapText="false" indent="0" shrinkToFit="false"/>
      <protection locked="true" hidden="false"/>
    </xf>
    <xf numFmtId="170" fontId="0" fillId="0" borderId="34" xfId="22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70" fontId="0" fillId="0" borderId="35" xfId="22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70" fontId="0" fillId="0" borderId="20" xfId="22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70" fontId="0" fillId="0" borderId="21" xfId="22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76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36" xfId="25" applyFont="true" applyBorder="true" applyAlignment="false" applyProtection="false">
      <alignment horizontal="left" vertical="bottom" textRotation="0" wrapText="false" indent="0" shrinkToFit="false"/>
      <protection locked="true" hidden="false"/>
    </xf>
    <xf numFmtId="164" fontId="4" fillId="0" borderId="37" xfId="26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70" fontId="0" fillId="0" borderId="38" xfId="22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7" borderId="2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4" borderId="2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0" fontId="0" fillId="0" borderId="0" xfId="19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71" fontId="0" fillId="8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7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74" fontId="0" fillId="0" borderId="0" xfId="19" applyFont="true" applyBorder="true" applyAlignment="true" applyProtection="true">
      <alignment horizontal="left" vertical="bottom" textRotation="0" wrapText="false" indent="4" shrinkToFit="false"/>
      <protection locked="true" hidden="false"/>
    </xf>
    <xf numFmtId="164" fontId="0" fillId="0" borderId="38" xfId="22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4" xfId="22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9" xfId="22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5" xfId="22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0" xfId="24" applyFont="true" applyBorder="true" applyAlignment="false" applyProtection="false">
      <alignment horizontal="left" vertical="bottom" textRotation="0" wrapText="false" indent="0" shrinkToFit="false"/>
      <protection locked="true" hidden="false"/>
    </xf>
    <xf numFmtId="164" fontId="0" fillId="0" borderId="41" xfId="24" applyFont="false" applyBorder="true" applyAlignment="false" applyProtection="false">
      <alignment horizontal="left" vertical="bottom" textRotation="0" wrapText="false" indent="0" shrinkToFit="false"/>
      <protection locked="true" hidden="false"/>
    </xf>
    <xf numFmtId="164" fontId="0" fillId="0" borderId="42" xfId="24" applyFont="false" applyBorder="true" applyAlignment="false" applyProtection="false">
      <alignment horizontal="left" vertical="bottom" textRotation="0" wrapText="false" indent="0" shrinkToFit="false"/>
      <protection locked="true" hidden="false"/>
    </xf>
    <xf numFmtId="164" fontId="0" fillId="0" borderId="6" xfId="22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7" xfId="22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8" xfId="22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6" xfId="24" applyFont="true" applyBorder="true" applyAlignment="false" applyProtection="false">
      <alignment horizontal="left" vertical="bottom" textRotation="0" wrapText="false" indent="0" shrinkToFit="false"/>
      <protection locked="true" hidden="false"/>
    </xf>
    <xf numFmtId="164" fontId="0" fillId="0" borderId="43" xfId="24" applyFont="true" applyBorder="true" applyAlignment="false" applyProtection="false">
      <alignment horizontal="left" vertical="bottom" textRotation="0" wrapText="false" indent="0" shrinkToFit="false"/>
      <protection locked="true" hidden="false"/>
    </xf>
    <xf numFmtId="164" fontId="0" fillId="0" borderId="37" xfId="22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4" xfId="22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0" fillId="2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45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46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47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48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49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" fillId="9" borderId="5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2" borderId="51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52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53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4" fillId="2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" fillId="2" borderId="46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1" fontId="5" fillId="2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3" fontId="45" fillId="2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" fillId="2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1" fontId="46" fillId="2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1" fontId="47" fillId="2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3" fontId="5" fillId="2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" fillId="2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" fillId="2" borderId="5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0" fillId="2" borderId="0" xfId="2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9" fontId="0" fillId="2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8" fontId="5" fillId="2" borderId="0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47" fillId="2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56" fillId="2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1" fontId="57" fillId="2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2" borderId="49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8" fillId="2" borderId="52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13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Pivot Table Corner" xfId="21"/>
    <cellStyle name="Pivot Table Value" xfId="22"/>
    <cellStyle name="Pivot Table Field" xfId="23"/>
    <cellStyle name="Pivot Table Category" xfId="24"/>
    <cellStyle name="Pivot Table Title" xfId="25"/>
    <cellStyle name="Pivot Table Result" xfId="26"/>
    <cellStyle name="*unknown*" xfId="20" builtinId="8"/>
  </cellStyles>
  <dxfs count="2">
    <dxf>
      <fill>
        <patternFill patternType="solid">
          <fgColor rgb="00FFFFFF"/>
        </patternFill>
      </fill>
    </dxf>
    <dxf>
      <fill>
        <patternFill patternType="solid">
          <fgColor rgb="FF273134"/>
          <bgColor rgb="FFFFFFFF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B0F0"/>
      <rgbColor rgb="FFC00000"/>
      <rgbColor rgb="FF008000"/>
      <rgbColor rgb="FF000080"/>
      <rgbColor rgb="FF808000"/>
      <rgbColor rgb="FF800080"/>
      <rgbColor rgb="FF0070C0"/>
      <rgbColor rgb="FFBFBFBF"/>
      <rgbColor rgb="FF8B8B8B"/>
      <rgbColor rgb="FF5B9BD5"/>
      <rgbColor rgb="FF7030A0"/>
      <rgbColor rgb="FFF2F2F2"/>
      <rgbColor rgb="FFDEEBF7"/>
      <rgbColor rgb="FF660066"/>
      <rgbColor rgb="FFFF8080"/>
      <rgbColor rgb="FF0563C1"/>
      <rgbColor rgb="FFBDD7EE"/>
      <rgbColor rgb="FF000080"/>
      <rgbColor rgb="FFFF00FF"/>
      <rgbColor rgb="FFFFFF00"/>
      <rgbColor rgb="FF00FFFF"/>
      <rgbColor rgb="FF800080"/>
      <rgbColor rgb="FF800000"/>
      <rgbColor rgb="FF2E75B6"/>
      <rgbColor rgb="FF0000FF"/>
      <rgbColor rgb="FF00CCFF"/>
      <rgbColor rgb="FFD0CECE"/>
      <rgbColor rgb="FFD9D9D9"/>
      <rgbColor rgb="FFFFFF99"/>
      <rgbColor rgb="FF99CCFF"/>
      <rgbColor rgb="FFFF99CC"/>
      <rgbColor rgb="FFCC99FF"/>
      <rgbColor rgb="FFFBE5D6"/>
      <rgbColor rgb="FF4472C4"/>
      <rgbColor rgb="FF33CCFF"/>
      <rgbColor rgb="FF99CC00"/>
      <rgbColor rgb="FFFFC000"/>
      <rgbColor rgb="FFFF9900"/>
      <rgbColor rgb="FFED7D31"/>
      <rgbColor rgb="FF666699"/>
      <rgbColor rgb="FFA5A5A5"/>
      <rgbColor rgb="FF111D35"/>
      <rgbColor rgb="FF3399FF"/>
      <rgbColor rgb="FF003300"/>
      <rgbColor rgb="FF333300"/>
      <rgbColor rgb="FF843C0B"/>
      <rgbColor rgb="FFC55A11"/>
      <rgbColor rgb="FF1F4E79"/>
      <rgbColor rgb="FF3B3838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sharedStrings" Target="sharedStrings.xml"/><Relationship Id="rId11" Type="http://schemas.openxmlformats.org/officeDocument/2006/relationships/pivotCacheDefinition" Target="pivotCache/pivotCacheDefinition1.xml"/>
</Relationships>
</file>

<file path=xl/charts/_rels/chart5.xml.rels><?xml version="1.0" encoding="UTF-8"?>
<Relationships xmlns="http://schemas.openxmlformats.org/package/2006/relationships"><Relationship Id="rId1" Type="http://schemas.openxmlformats.org/officeDocument/2006/relationships/image" Target="../media/image3.jpeg"/><Relationship Id="rId2" Type="http://schemas.openxmlformats.org/officeDocument/2006/relationships/image" Target="../media/image4.png"/><Relationship Id="rId3" Type="http://schemas.openxmlformats.org/officeDocument/2006/relationships/image" Target="../media/image5.png"/>
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autoTitleDeleted val="1"/>
    <c:plotArea>
      <c:layout>
        <c:manualLayout>
          <c:layoutTarget val="inner"/>
          <c:xMode val="edge"/>
          <c:yMode val="edge"/>
          <c:x val="0.089349535382416"/>
          <c:y val="0.110224363800632"/>
          <c:w val="0.48114724803431"/>
          <c:h val="0.768709531697034"/>
        </c:manualLayout>
      </c:layout>
      <c:doughnutChart>
        <c:varyColors val="1"/>
        <c:ser>
          <c:idx val="0"/>
          <c:order val="0"/>
          <c:tx>
            <c:strRef>
              <c:f>BackEnd!$BX$3</c:f>
              <c:strCache>
                <c:ptCount val="1"/>
                <c:pt idx="0">
                  <c:v>% Total Sales</c:v>
                </c:pt>
              </c:strCache>
            </c:strRef>
          </c:tx>
          <c:spPr>
            <a:solidFill>
              <a:srgbClr val="5b9bd5"/>
            </a:solidFill>
            <a:ln w="0">
              <a:noFill/>
            </a:ln>
          </c:spPr>
          <c:explosion val="0"/>
          <c:dPt>
            <c:idx val="0"/>
            <c:spPr>
              <a:solidFill>
                <a:srgbClr val="00ccff"/>
              </a:solidFill>
              <a:ln w="19080">
                <a:noFill/>
              </a:ln>
            </c:spPr>
          </c:dPt>
          <c:dPt>
            <c:idx val="1"/>
            <c:spPr>
              <a:solidFill>
                <a:srgbClr val="0070c0"/>
              </a:solidFill>
              <a:ln w="19080">
                <a:noFill/>
              </a:ln>
            </c:spPr>
          </c:dPt>
          <c:dPt>
            <c:idx val="2"/>
            <c:spPr>
              <a:solidFill>
                <a:srgbClr val="843c0b"/>
              </a:solidFill>
              <a:ln w="19080">
                <a:noFill/>
              </a:ln>
            </c:spPr>
          </c:dPt>
          <c:dPt>
            <c:idx val="3"/>
            <c:spPr>
              <a:solidFill>
                <a:srgbClr val="c00000"/>
              </a:solidFill>
              <a:ln w="19080">
                <a:noFill/>
              </a:ln>
            </c:spPr>
          </c:dPt>
          <c:dLbls>
            <c:dLbl>
              <c:idx val="0"/>
              <c:txPr>
                <a:bodyPr wrap="square"/>
                <a:lstStyle/>
                <a:p>
                  <a:pPr>
                    <a:defRPr b="1" sz="1050" spc="-1" strike="noStrike">
                      <a:solidFill>
                        <a:srgbClr val="ffffff"/>
                      </a:solidFill>
                      <a:latin typeface="Calibri"/>
                    </a:defRPr>
                  </a:pPr>
                </a:p>
              </c:txPr>
              <c:showLegendKey val="0"/>
              <c:showVal val="0"/>
              <c:showCatName val="0"/>
              <c:showSerName val="0"/>
              <c:showPercent val="0"/>
              <c:separator>; </c:separator>
            </c:dLbl>
            <c:dLbl>
              <c:idx val="1"/>
              <c:txPr>
                <a:bodyPr wrap="square"/>
                <a:lstStyle/>
                <a:p>
                  <a:pPr>
                    <a:defRPr b="1" sz="1050" spc="-1" strike="noStrike">
                      <a:solidFill>
                        <a:srgbClr val="ffffff"/>
                      </a:solidFill>
                      <a:latin typeface="Calibri"/>
                    </a:defRPr>
                  </a:pPr>
                </a:p>
              </c:txPr>
              <c:showLegendKey val="0"/>
              <c:showVal val="0"/>
              <c:showCatName val="0"/>
              <c:showSerName val="0"/>
              <c:showPercent val="0"/>
              <c:separator>; </c:separator>
            </c:dLbl>
            <c:dLbl>
              <c:idx val="2"/>
              <c:txPr>
                <a:bodyPr wrap="square"/>
                <a:lstStyle/>
                <a:p>
                  <a:pPr>
                    <a:defRPr b="1" sz="1050" spc="-1" strike="noStrike">
                      <a:solidFill>
                        <a:srgbClr val="ffffff"/>
                      </a:solidFill>
                      <a:latin typeface="Calibri"/>
                    </a:defRPr>
                  </a:pPr>
                </a:p>
              </c:txPr>
              <c:showLegendKey val="0"/>
              <c:showVal val="0"/>
              <c:showCatName val="0"/>
              <c:showSerName val="0"/>
              <c:showPercent val="0"/>
              <c:separator>; </c:separator>
            </c:dLbl>
            <c:dLbl>
              <c:idx val="3"/>
              <c:numFmt formatCode="0.00%" sourceLinked="1"/>
              <c:spPr>
                <a:ln w="22320">
                  <a:solidFill>
                    <a:srgbClr val="FFFFFF"/>
                  </a:solidFill>
                </a:ln>
              </c:spPr>
              <c:txPr>
                <a:bodyPr wrap="square"/>
                <a:lstStyle/>
                <a:p>
                  <a:pPr>
                    <a:defRPr b="1" sz="1050" spc="-1" strike="noStrike">
                      <a:solidFill>
                        <a:srgbClr val="ffffff"/>
                      </a:solidFill>
                      <a:latin typeface="Calibri"/>
                    </a:defRPr>
                  </a:pPr>
                </a:p>
              </c:txPr>
              <c:showLegendKey val="0"/>
              <c:showVal val="1"/>
              <c:showCatName val="0"/>
              <c:showSerName val="0"/>
              <c:showPercent val="0"/>
              <c:separator>; </c:separator>
            </c:dLbl>
            <c:txPr>
              <a:bodyPr wrap="square"/>
              <a:lstStyle/>
              <a:p>
                <a:pPr>
                  <a:defRPr b="1" sz="1050" spc="-1" strike="noStrike">
                    <a:solidFill>
                      <a:srgbClr val="ffffff"/>
                    </a:solidFill>
                    <a:latin typeface="Calibri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; </c:separator>
            <c:showLeaderLines val="1"/>
          </c:dLbls>
          <c:cat>
            <c:strRef>
              <c:f>BackEnd!$BW$4:$BW$7</c:f>
              <c:strCache>
                <c:ptCount val="4"/>
                <c:pt idx="0">
                  <c:v>Antone E Angel</c:v>
                </c:pt>
                <c:pt idx="1">
                  <c:v>Merle N Burrus</c:v>
                </c:pt>
                <c:pt idx="2">
                  <c:v>Reatha Q Breazeale</c:v>
                </c:pt>
                <c:pt idx="3">
                  <c:v>Twanna Y Manges</c:v>
                </c:pt>
              </c:strCache>
            </c:strRef>
          </c:cat>
          <c:val>
            <c:numRef>
              <c:f>BackEnd!$BX$4:$BX$7</c:f>
              <c:numCache>
                <c:formatCode>General</c:formatCode>
                <c:ptCount val="4"/>
                <c:pt idx="0">
                  <c:v>0.332314280144163</c:v>
                </c:pt>
                <c:pt idx="1">
                  <c:v>0.252881614428689</c:v>
                </c:pt>
                <c:pt idx="2">
                  <c:v>0.237538883032592</c:v>
                </c:pt>
                <c:pt idx="3">
                  <c:v>0.177265222394556</c:v>
                </c:pt>
              </c:numCache>
            </c:numRef>
          </c:val>
        </c:ser>
        <c:ser>
          <c:idx val="1"/>
          <c:order val="1"/>
          <c:tx>
            <c:strRef>
              <c:f>BackEnd!$BY$3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rgbClr val="ed7d31"/>
            </a:solidFill>
            <a:ln w="0">
              <a:noFill/>
            </a:ln>
          </c:spPr>
          <c:explosion val="0"/>
          <c:dPt>
            <c:idx val="0"/>
            <c:spPr>
              <a:solidFill>
                <a:srgbClr val="00ccff"/>
              </a:solidFill>
              <a:ln w="19080">
                <a:noFill/>
              </a:ln>
            </c:spPr>
          </c:dPt>
          <c:dPt>
            <c:idx val="1"/>
            <c:spPr>
              <a:solidFill>
                <a:srgbClr val="0070c0"/>
              </a:solidFill>
              <a:ln w="19080">
                <a:noFill/>
              </a:ln>
            </c:spPr>
          </c:dPt>
          <c:dPt>
            <c:idx val="2"/>
            <c:spPr>
              <a:solidFill>
                <a:srgbClr val="843c0b"/>
              </a:solidFill>
              <a:ln w="19080">
                <a:noFill/>
              </a:ln>
            </c:spPr>
          </c:dPt>
          <c:dPt>
            <c:idx val="3"/>
            <c:spPr>
              <a:noFill/>
              <a:ln w="19080">
                <a:noFill/>
              </a:ln>
            </c:spPr>
          </c:dPt>
          <c:dLbls>
            <c:dLbl>
              <c:idx val="0"/>
              <c:txPr>
                <a:bodyPr wrap="square"/>
                <a:lstStyle/>
                <a:p>
                  <a:pPr>
                    <a:defRPr b="0" sz="1000" spc="-1" strike="noStrike">
                      <a:solidFill>
                        <a:srgbClr val="000000"/>
                      </a:solidFill>
                      <a:latin typeface="Calibri"/>
                    </a:defRPr>
                  </a:pPr>
                </a:p>
              </c:txPr>
              <c:showLegendKey val="0"/>
              <c:showVal val="0"/>
              <c:showCatName val="0"/>
              <c:showSerName val="0"/>
              <c:showPercent val="0"/>
              <c:separator>; </c:separator>
            </c:dLbl>
            <c:dLbl>
              <c:idx val="1"/>
              <c:txPr>
                <a:bodyPr wrap="square"/>
                <a:lstStyle/>
                <a:p>
                  <a:pPr>
                    <a:defRPr b="0" sz="1000" spc="-1" strike="noStrike">
                      <a:solidFill>
                        <a:srgbClr val="000000"/>
                      </a:solidFill>
                      <a:latin typeface="Calibri"/>
                    </a:defRPr>
                  </a:pPr>
                </a:p>
              </c:txPr>
              <c:showLegendKey val="0"/>
              <c:showVal val="0"/>
              <c:showCatName val="0"/>
              <c:showSerName val="0"/>
              <c:showPercent val="0"/>
              <c:separator>; </c:separator>
            </c:dLbl>
            <c:dLbl>
              <c:idx val="2"/>
              <c:txPr>
                <a:bodyPr wrap="square"/>
                <a:lstStyle/>
                <a:p>
                  <a:pPr>
                    <a:defRPr b="0" sz="1000" spc="-1" strike="noStrike">
                      <a:solidFill>
                        <a:srgbClr val="000000"/>
                      </a:solidFill>
                      <a:latin typeface="Calibri"/>
                    </a:defRPr>
                  </a:pPr>
                </a:p>
              </c:txPr>
              <c:showLegendKey val="0"/>
              <c:showVal val="0"/>
              <c:showCatName val="0"/>
              <c:showSerName val="0"/>
              <c:showPercent val="0"/>
              <c:separator>; </c:separator>
            </c:dLbl>
            <c:dLbl>
              <c:idx val="3"/>
              <c:txPr>
                <a:bodyPr wrap="square"/>
                <a:lstStyle/>
                <a:p>
                  <a:pPr>
                    <a:defRPr b="0" sz="1000" spc="-1" strike="noStrike">
                      <a:solidFill>
                        <a:srgbClr val="000000"/>
                      </a:solidFill>
                      <a:latin typeface="Calibri"/>
                    </a:defRPr>
                  </a:pPr>
                </a:p>
              </c:txPr>
              <c:showLegendKey val="0"/>
              <c:showVal val="0"/>
              <c:showCatName val="0"/>
              <c:showSerName val="0"/>
              <c:showPercent val="0"/>
              <c:separator>; </c:separator>
            </c:dLbl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; </c:separator>
            <c:showLeaderLines val="1"/>
          </c:dLbls>
          <c:cat>
            <c:strRef>
              <c:f>BackEnd!$BW$4:$BW$7</c:f>
              <c:strCache>
                <c:ptCount val="4"/>
                <c:pt idx="0">
                  <c:v>Antone E Angel</c:v>
                </c:pt>
                <c:pt idx="1">
                  <c:v>Merle N Burrus</c:v>
                </c:pt>
                <c:pt idx="2">
                  <c:v>Reatha Q Breazeale</c:v>
                </c:pt>
                <c:pt idx="3">
                  <c:v>Twanna Y Manges</c:v>
                </c:pt>
              </c:strCache>
            </c:strRef>
          </c:cat>
          <c:val>
            <c:numRef>
              <c:f>BackEnd!$BY$4:$BY$7</c:f>
              <c:numCache>
                <c:formatCode>General</c:formatCode>
                <c:ptCount val="4"/>
                <c:pt idx="0">
                  <c:v>0.332314280144163</c:v>
                </c:pt>
                <c:pt idx="1">
                  <c:v>0.252881614428689</c:v>
                </c:pt>
                <c:pt idx="2">
                  <c:v>0.237538883032592</c:v>
                </c:pt>
                <c:pt idx="3">
                  <c:v>0.177265222394556</c:v>
                </c:pt>
              </c:numCache>
            </c:numRef>
          </c:val>
        </c:ser>
        <c:ser>
          <c:idx val="2"/>
          <c:order val="2"/>
          <c:tx>
            <c:strRef>
              <c:f>BackEnd!$BZ$3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rgbClr val="a5a5a5"/>
            </a:solidFill>
            <a:ln w="0">
              <a:noFill/>
            </a:ln>
          </c:spPr>
          <c:explosion val="0"/>
          <c:dPt>
            <c:idx val="0"/>
            <c:spPr>
              <a:solidFill>
                <a:srgbClr val="00ccff"/>
              </a:solidFill>
              <a:ln w="19080">
                <a:noFill/>
              </a:ln>
            </c:spPr>
          </c:dPt>
          <c:dPt>
            <c:idx val="1"/>
            <c:spPr>
              <a:solidFill>
                <a:srgbClr val="0070c0"/>
              </a:solidFill>
              <a:ln w="19080">
                <a:noFill/>
              </a:ln>
            </c:spPr>
          </c:dPt>
          <c:dPt>
            <c:idx val="2"/>
            <c:spPr>
              <a:noFill/>
              <a:ln w="19080">
                <a:noFill/>
              </a:ln>
            </c:spPr>
          </c:dPt>
          <c:dPt>
            <c:idx val="3"/>
            <c:spPr>
              <a:noFill/>
              <a:ln w="19080">
                <a:noFill/>
              </a:ln>
            </c:spPr>
          </c:dPt>
          <c:dLbls>
            <c:dLbl>
              <c:idx val="0"/>
              <c:txPr>
                <a:bodyPr wrap="square"/>
                <a:lstStyle/>
                <a:p>
                  <a:pPr>
                    <a:defRPr b="0" sz="1000" spc="-1" strike="noStrike">
                      <a:solidFill>
                        <a:srgbClr val="000000"/>
                      </a:solidFill>
                      <a:latin typeface="Calibri"/>
                    </a:defRPr>
                  </a:pPr>
                </a:p>
              </c:txPr>
              <c:showLegendKey val="0"/>
              <c:showVal val="0"/>
              <c:showCatName val="0"/>
              <c:showSerName val="0"/>
              <c:showPercent val="0"/>
              <c:separator>; </c:separator>
            </c:dLbl>
            <c:dLbl>
              <c:idx val="1"/>
              <c:numFmt formatCode="0.00%" sourceLinked="1"/>
              <c:spPr>
                <a:ln w="22320">
                  <a:solidFill>
                    <a:srgbClr val="FFFFFF"/>
                  </a:solidFill>
                </a:ln>
              </c:spPr>
              <c:txPr>
                <a:bodyPr wrap="square"/>
                <a:lstStyle/>
                <a:p>
                  <a:pPr>
                    <a:defRPr b="1" sz="1050" spc="-1" strike="noStrike">
                      <a:solidFill>
                        <a:srgbClr val="ffffff"/>
                      </a:solidFill>
                      <a:latin typeface="Calibri"/>
                    </a:defRPr>
                  </a:pPr>
                </a:p>
              </c:txPr>
              <c:showLegendKey val="0"/>
              <c:showVal val="1"/>
              <c:showCatName val="0"/>
              <c:showSerName val="0"/>
              <c:showPercent val="0"/>
              <c:separator>; </c:separator>
            </c:dLbl>
            <c:dLbl>
              <c:idx val="2"/>
              <c:numFmt formatCode="0.00%" sourceLinked="1"/>
              <c:spPr>
                <a:ln w="22320">
                  <a:solidFill>
                    <a:srgbClr val="FFFFFF"/>
                  </a:solidFill>
                </a:ln>
              </c:spPr>
              <c:txPr>
                <a:bodyPr wrap="square"/>
                <a:lstStyle/>
                <a:p>
                  <a:pPr>
                    <a:defRPr b="0" sz="1000" spc="-1" strike="noStrike">
                      <a:solidFill>
                        <a:srgbClr val="000000"/>
                      </a:solidFill>
                      <a:latin typeface="Calibri"/>
                    </a:defRPr>
                  </a:pPr>
                </a:p>
              </c:txPr>
              <c:tx>
                <c:rich>
                  <a:bodyPr/>
                  <a:p>
                    <a:fld id="{8E517465-58BE-4081-8DB2-A5CC6D48F512}" type="VALUE">
                      <a:rPr b="1" lang="en-US" sz="1050" spc="-1" strike="noStrike">
                        <a:solidFill>
                          <a:srgbClr val="ffffff"/>
                        </a:solidFill>
                        <a:latin typeface="Calibri"/>
                      </a:rPr>
                      <a:t>23.75%</a:t>
                    </a:fld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eparator>; </c:separator>
            </c:dLbl>
            <c:dLbl>
              <c:idx val="3"/>
              <c:txPr>
                <a:bodyPr wrap="square"/>
                <a:lstStyle/>
                <a:p>
                  <a:pPr>
                    <a:defRPr b="0" sz="1000" spc="-1" strike="noStrike">
                      <a:solidFill>
                        <a:srgbClr val="000000"/>
                      </a:solidFill>
                      <a:latin typeface="Calibri"/>
                    </a:defRPr>
                  </a:pPr>
                </a:p>
              </c:txPr>
              <c:showLegendKey val="0"/>
              <c:showVal val="0"/>
              <c:showCatName val="0"/>
              <c:showSerName val="0"/>
              <c:showPercent val="0"/>
              <c:separator>; </c:separator>
            </c:dLbl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; </c:separator>
            <c:showLeaderLines val="1"/>
          </c:dLbls>
          <c:cat>
            <c:strRef>
              <c:f>BackEnd!$BW$4:$BW$7</c:f>
              <c:strCache>
                <c:ptCount val="4"/>
                <c:pt idx="0">
                  <c:v>Antone E Angel</c:v>
                </c:pt>
                <c:pt idx="1">
                  <c:v>Merle N Burrus</c:v>
                </c:pt>
                <c:pt idx="2">
                  <c:v>Reatha Q Breazeale</c:v>
                </c:pt>
                <c:pt idx="3">
                  <c:v>Twanna Y Manges</c:v>
                </c:pt>
              </c:strCache>
            </c:strRef>
          </c:cat>
          <c:val>
            <c:numRef>
              <c:f>BackEnd!$BZ$4:$BZ$7</c:f>
              <c:numCache>
                <c:formatCode>General</c:formatCode>
                <c:ptCount val="4"/>
                <c:pt idx="0">
                  <c:v>0.332314280144163</c:v>
                </c:pt>
                <c:pt idx="1">
                  <c:v>0.252881614428689</c:v>
                </c:pt>
                <c:pt idx="2">
                  <c:v>0.237538883032592</c:v>
                </c:pt>
                <c:pt idx="3">
                  <c:v>0.177265222394556</c:v>
                </c:pt>
              </c:numCache>
            </c:numRef>
          </c:val>
        </c:ser>
        <c:ser>
          <c:idx val="3"/>
          <c:order val="3"/>
          <c:tx>
            <c:strRef>
              <c:f>BackEnd!$CA$3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rgbClr val="ffc000"/>
            </a:solidFill>
            <a:ln w="0">
              <a:noFill/>
            </a:ln>
          </c:spPr>
          <c:explosion val="0"/>
          <c:dPt>
            <c:idx val="0"/>
            <c:spPr>
              <a:solidFill>
                <a:srgbClr val="00ccff"/>
              </a:solidFill>
              <a:ln w="19080">
                <a:noFill/>
              </a:ln>
            </c:spPr>
          </c:dPt>
          <c:dPt>
            <c:idx val="1"/>
            <c:spPr>
              <a:noFill/>
              <a:ln w="19080">
                <a:noFill/>
              </a:ln>
            </c:spPr>
          </c:dPt>
          <c:dPt>
            <c:idx val="2"/>
            <c:spPr>
              <a:noFill/>
              <a:ln w="19080">
                <a:noFill/>
              </a:ln>
            </c:spPr>
          </c:dPt>
          <c:dPt>
            <c:idx val="3"/>
            <c:spPr>
              <a:noFill/>
              <a:ln w="19080">
                <a:noFill/>
              </a:ln>
            </c:spPr>
          </c:dPt>
          <c:dLbls>
            <c:dLbl>
              <c:idx val="0"/>
              <c:txPr>
                <a:bodyPr wrap="square"/>
                <a:lstStyle/>
                <a:p>
                  <a:pPr>
                    <a:defRPr b="0" sz="1000" spc="-1" strike="noStrike">
                      <a:solidFill>
                        <a:srgbClr val="000000"/>
                      </a:solidFill>
                      <a:latin typeface="Calibri"/>
                    </a:defRPr>
                  </a:pPr>
                </a:p>
              </c:txPr>
              <c:showLegendKey val="0"/>
              <c:showVal val="0"/>
              <c:showCatName val="0"/>
              <c:showSerName val="0"/>
              <c:showPercent val="0"/>
              <c:separator>; </c:separator>
            </c:dLbl>
            <c:dLbl>
              <c:idx val="1"/>
              <c:txPr>
                <a:bodyPr wrap="square"/>
                <a:lstStyle/>
                <a:p>
                  <a:pPr>
                    <a:defRPr b="0" sz="1000" spc="-1" strike="noStrike">
                      <a:solidFill>
                        <a:srgbClr val="000000"/>
                      </a:solidFill>
                      <a:latin typeface="Calibri"/>
                    </a:defRPr>
                  </a:pPr>
                </a:p>
              </c:txPr>
              <c:showLegendKey val="0"/>
              <c:showVal val="0"/>
              <c:showCatName val="0"/>
              <c:showSerName val="0"/>
              <c:showPercent val="0"/>
              <c:separator>; </c:separator>
            </c:dLbl>
            <c:dLbl>
              <c:idx val="2"/>
              <c:txPr>
                <a:bodyPr wrap="square"/>
                <a:lstStyle/>
                <a:p>
                  <a:pPr>
                    <a:defRPr b="0" sz="1000" spc="-1" strike="noStrike">
                      <a:solidFill>
                        <a:srgbClr val="000000"/>
                      </a:solidFill>
                      <a:latin typeface="Calibri"/>
                    </a:defRPr>
                  </a:pPr>
                </a:p>
              </c:txPr>
              <c:showLegendKey val="0"/>
              <c:showVal val="0"/>
              <c:showCatName val="0"/>
              <c:showSerName val="0"/>
              <c:showPercent val="0"/>
              <c:separator>; </c:separator>
            </c:dLbl>
            <c:dLbl>
              <c:idx val="3"/>
              <c:txPr>
                <a:bodyPr wrap="square"/>
                <a:lstStyle/>
                <a:p>
                  <a:pPr>
                    <a:defRPr b="0" sz="1000" spc="-1" strike="noStrike">
                      <a:solidFill>
                        <a:srgbClr val="000000"/>
                      </a:solidFill>
                      <a:latin typeface="Calibri"/>
                    </a:defRPr>
                  </a:pPr>
                </a:p>
              </c:txPr>
              <c:showLegendKey val="0"/>
              <c:showVal val="0"/>
              <c:showCatName val="0"/>
              <c:showSerName val="0"/>
              <c:showPercent val="0"/>
              <c:separator>; </c:separator>
            </c:dLbl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; </c:separator>
            <c:showLeaderLines val="1"/>
          </c:dLbls>
          <c:cat>
            <c:strRef>
              <c:f>BackEnd!$BW$4:$BW$7</c:f>
              <c:strCache>
                <c:ptCount val="4"/>
                <c:pt idx="0">
                  <c:v>Antone E Angel</c:v>
                </c:pt>
                <c:pt idx="1">
                  <c:v>Merle N Burrus</c:v>
                </c:pt>
                <c:pt idx="2">
                  <c:v>Reatha Q Breazeale</c:v>
                </c:pt>
                <c:pt idx="3">
                  <c:v>Twanna Y Manges</c:v>
                </c:pt>
              </c:strCache>
            </c:strRef>
          </c:cat>
          <c:val>
            <c:numRef>
              <c:f>BackEnd!$CA$4:$CA$7</c:f>
              <c:numCache>
                <c:formatCode>General</c:formatCode>
                <c:ptCount val="4"/>
                <c:pt idx="0">
                  <c:v>0.332314280144163</c:v>
                </c:pt>
                <c:pt idx="1">
                  <c:v>0.252881614428689</c:v>
                </c:pt>
                <c:pt idx="2">
                  <c:v>0.237538883032592</c:v>
                </c:pt>
                <c:pt idx="3">
                  <c:v>0.177265222394556</c:v>
                </c:pt>
              </c:numCache>
            </c:numRef>
          </c:val>
        </c:ser>
        <c:ser>
          <c:idx val="4"/>
          <c:order val="4"/>
          <c:tx>
            <c:strRef>
              <c:f>BackEnd!$CB$3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rgbClr val="4472c4"/>
            </a:solidFill>
            <a:ln w="0">
              <a:noFill/>
            </a:ln>
          </c:spPr>
          <c:explosion val="0"/>
          <c:dPt>
            <c:idx val="0"/>
            <c:spPr>
              <a:solidFill>
                <a:srgbClr val="00ccff"/>
              </a:solidFill>
              <a:ln w="19080">
                <a:noFill/>
              </a:ln>
            </c:spPr>
          </c:dPt>
          <c:dPt>
            <c:idx val="1"/>
            <c:spPr>
              <a:noFill/>
              <a:ln w="19080">
                <a:noFill/>
              </a:ln>
            </c:spPr>
          </c:dPt>
          <c:dPt>
            <c:idx val="2"/>
            <c:spPr>
              <a:noFill/>
              <a:ln w="19080">
                <a:noFill/>
              </a:ln>
            </c:spPr>
          </c:dPt>
          <c:dPt>
            <c:idx val="3"/>
            <c:spPr>
              <a:noFill/>
              <a:ln w="19080">
                <a:noFill/>
              </a:ln>
            </c:spPr>
          </c:dPt>
          <c:dLbls>
            <c:dLbl>
              <c:idx val="0"/>
              <c:numFmt formatCode="0.00%" sourceLinked="1"/>
              <c:spPr>
                <a:ln w="22320">
                  <a:solidFill>
                    <a:srgbClr val="FFFFFF"/>
                  </a:solidFill>
                </a:ln>
              </c:spPr>
              <c:txPr>
                <a:bodyPr wrap="square"/>
                <a:lstStyle/>
                <a:p>
                  <a:pPr>
                    <a:defRPr b="1" sz="1050" spc="-1" strike="noStrike">
                      <a:solidFill>
                        <a:srgbClr val="ffffff"/>
                      </a:solidFill>
                      <a:latin typeface="Calibri"/>
                    </a:defRPr>
                  </a:pPr>
                </a:p>
              </c:txPr>
              <c:showLegendKey val="0"/>
              <c:showVal val="1"/>
              <c:showCatName val="0"/>
              <c:showSerName val="0"/>
              <c:showPercent val="0"/>
              <c:separator>; </c:separator>
            </c:dLbl>
            <c:dLbl>
              <c:idx val="1"/>
              <c:spPr>
                <a:ln w="22320">
                  <a:solidFill>
                    <a:srgbClr val="FFFFFF"/>
                  </a:solidFill>
                </a:ln>
              </c:spPr>
              <c:txPr>
                <a:bodyPr wrap="square"/>
                <a:lstStyle/>
                <a:p>
                  <a:pPr>
                    <a:defRPr b="1" sz="1050" spc="-1" strike="noStrike">
                      <a:solidFill>
                        <a:srgbClr val="ffffff"/>
                      </a:solidFill>
                      <a:latin typeface="Calibri"/>
                    </a:defRPr>
                  </a:pPr>
                </a:p>
              </c:txPr>
              <c:showLegendKey val="0"/>
              <c:showVal val="0"/>
              <c:showCatName val="0"/>
              <c:showSerName val="0"/>
              <c:showPercent val="0"/>
              <c:separator>; </c:separator>
            </c:dLbl>
            <c:dLbl>
              <c:idx val="2"/>
              <c:spPr>
                <a:ln w="22320">
                  <a:solidFill>
                    <a:srgbClr val="FFFFFF"/>
                  </a:solidFill>
                </a:ln>
              </c:spPr>
              <c:txPr>
                <a:bodyPr wrap="square"/>
                <a:lstStyle/>
                <a:p>
                  <a:pPr>
                    <a:defRPr b="1" sz="1050" spc="-1" strike="noStrike">
                      <a:solidFill>
                        <a:srgbClr val="ffffff"/>
                      </a:solidFill>
                      <a:latin typeface="Calibri"/>
                    </a:defRPr>
                  </a:pPr>
                </a:p>
              </c:txPr>
              <c:showLegendKey val="0"/>
              <c:showVal val="0"/>
              <c:showCatName val="0"/>
              <c:showSerName val="0"/>
              <c:showPercent val="0"/>
              <c:separator>; </c:separator>
            </c:dLbl>
            <c:dLbl>
              <c:idx val="3"/>
              <c:spPr>
                <a:ln w="22320">
                  <a:solidFill>
                    <a:srgbClr val="FFFFFF"/>
                  </a:solidFill>
                </a:ln>
              </c:spPr>
              <c:txPr>
                <a:bodyPr wrap="square"/>
                <a:lstStyle/>
                <a:p>
                  <a:pPr>
                    <a:defRPr b="1" sz="1050" spc="-1" strike="noStrike">
                      <a:solidFill>
                        <a:srgbClr val="ffffff"/>
                      </a:solidFill>
                      <a:latin typeface="Calibri"/>
                    </a:defRPr>
                  </a:pPr>
                </a:p>
              </c:txPr>
              <c:showLegendKey val="0"/>
              <c:showVal val="0"/>
              <c:showCatName val="0"/>
              <c:showSerName val="0"/>
              <c:showPercent val="0"/>
              <c:separator>; </c:separator>
            </c:dLbl>
            <c:spPr>
              <a:ln w="22320">
                <a:solidFill>
                  <a:srgbClr val="FFFFFF"/>
                </a:solidFill>
              </a:ln>
            </c:spPr>
            <c:txPr>
              <a:bodyPr wrap="square"/>
              <a:lstStyle/>
              <a:p>
                <a:pPr>
                  <a:defRPr b="1" sz="1050" spc="-1" strike="noStrike">
                    <a:solidFill>
                      <a:srgbClr val="ffffff"/>
                    </a:solidFill>
                    <a:latin typeface="Calibri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; </c:separator>
            <c:showLeaderLines val="1"/>
          </c:dLbls>
          <c:cat>
            <c:strRef>
              <c:f>BackEnd!$BW$4:$BW$7</c:f>
              <c:strCache>
                <c:ptCount val="4"/>
                <c:pt idx="0">
                  <c:v>Antone E Angel</c:v>
                </c:pt>
                <c:pt idx="1">
                  <c:v>Merle N Burrus</c:v>
                </c:pt>
                <c:pt idx="2">
                  <c:v>Reatha Q Breazeale</c:v>
                </c:pt>
                <c:pt idx="3">
                  <c:v>Twanna Y Manges</c:v>
                </c:pt>
              </c:strCache>
            </c:strRef>
          </c:cat>
          <c:val>
            <c:numRef>
              <c:f>BackEnd!$CB$4:$CB$7</c:f>
              <c:numCache>
                <c:formatCode>General</c:formatCode>
                <c:ptCount val="4"/>
                <c:pt idx="0">
                  <c:v>0.332314280144163</c:v>
                </c:pt>
                <c:pt idx="1">
                  <c:v>0.252881614428689</c:v>
                </c:pt>
                <c:pt idx="2">
                  <c:v>0.237538883032592</c:v>
                </c:pt>
                <c:pt idx="3">
                  <c:v>0.177265222394556</c:v>
                </c:pt>
              </c:numCache>
            </c:numRef>
          </c:val>
        </c:ser>
        <c:firstSliceAng val="0"/>
        <c:holeSize val="50"/>
      </c:doughnutChart>
      <c:spPr>
        <a:noFill/>
        <a:ln w="0">
          <a:noFill/>
        </a:ln>
      </c:spPr>
    </c:plotArea>
    <c:legend>
      <c:legendPos val="r"/>
      <c:layout>
        <c:manualLayout>
          <c:xMode val="edge"/>
          <c:yMode val="edge"/>
          <c:x val="0.656541847481035"/>
          <c:y val="0.37694095011032"/>
          <c:w val="0.326833048612066"/>
          <c:h val="0.384231891332309"/>
        </c:manualLayout>
      </c:layout>
      <c:overlay val="0"/>
      <c:spPr>
        <a:noFill/>
        <a:ln w="0">
          <a:noFill/>
        </a:ln>
      </c:spPr>
      <c:txPr>
        <a:bodyPr/>
        <a:lstStyle/>
        <a:p>
          <a:pPr>
            <a:defRPr b="1" sz="1000" spc="-1" strike="noStrike">
              <a:solidFill>
                <a:srgbClr val="ffffff"/>
              </a:solidFill>
              <a:latin typeface="Calibri"/>
            </a:defRPr>
          </a:pPr>
        </a:p>
      </c:txPr>
    </c:legend>
    <c:plotVisOnly val="1"/>
    <c:dispBlanksAs val="gap"/>
  </c:chart>
  <c:spPr>
    <a:noFill/>
    <a:ln w="9360">
      <a:noFill/>
    </a:ln>
  </c:sp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autoTitleDeleted val="1"/>
    <c:plotArea>
      <c:doughnutChart>
        <c:varyColors val="1"/>
        <c:ser>
          <c:idx val="0"/>
          <c:order val="0"/>
          <c:tx>
            <c:strRef>
              <c:f>BackEnd!$T$4</c:f>
              <c:strCache>
                <c:ptCount val="1"/>
                <c:pt idx="0">
                  <c:v>Store</c:v>
                </c:pt>
              </c:strCache>
            </c:strRef>
          </c:tx>
          <c:spPr>
            <a:solidFill>
              <a:srgbClr val="5b9bd5"/>
            </a:solidFill>
            <a:ln w="0">
              <a:noFill/>
            </a:ln>
          </c:spPr>
          <c:explosion val="0"/>
          <c:dPt>
            <c:idx val="0"/>
            <c:spPr>
              <a:solidFill>
                <a:srgbClr val="33ccff"/>
              </a:solidFill>
              <a:ln w="19080">
                <a:noFill/>
              </a:ln>
            </c:spPr>
          </c:dPt>
          <c:dPt>
            <c:idx val="1"/>
            <c:spPr>
              <a:solidFill>
                <a:srgbClr val="33ccff">
                  <a:alpha val="10000"/>
                </a:srgbClr>
              </a:solidFill>
              <a:ln w="19080">
                <a:noFill/>
              </a:ln>
            </c:spPr>
          </c:dPt>
          <c:dLbls>
            <c:dLbl>
              <c:idx val="0"/>
              <c:txPr>
                <a:bodyPr wrap="square"/>
                <a:lstStyle/>
                <a:p>
                  <a:pPr>
                    <a:defRPr b="0" sz="1000" spc="-1" strike="noStrike">
                      <a:solidFill>
                        <a:srgbClr val="000000"/>
                      </a:solidFill>
                      <a:latin typeface="Calibri"/>
                    </a:defRPr>
                  </a:pPr>
                </a:p>
              </c:txPr>
              <c:showLegendKey val="0"/>
              <c:showVal val="0"/>
              <c:showCatName val="0"/>
              <c:showSerName val="0"/>
              <c:showPercent val="0"/>
              <c:separator>; </c:separator>
            </c:dLbl>
            <c:dLbl>
              <c:idx val="1"/>
              <c:txPr>
                <a:bodyPr wrap="square"/>
                <a:lstStyle/>
                <a:p>
                  <a:pPr>
                    <a:defRPr b="0" sz="1000" spc="-1" strike="noStrike">
                      <a:solidFill>
                        <a:srgbClr val="000000"/>
                      </a:solidFill>
                      <a:latin typeface="Calibri"/>
                    </a:defRPr>
                  </a:pPr>
                </a:p>
              </c:txPr>
              <c:showLegendKey val="0"/>
              <c:showVal val="0"/>
              <c:showCatName val="0"/>
              <c:showSerName val="0"/>
              <c:showPercent val="0"/>
              <c:separator>; </c:separator>
            </c:dLbl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; </c:separator>
            <c:showLeaderLines val="1"/>
          </c:dLbls>
          <c:val>
            <c:numRef>
              <c:f>BackEnd!$U$4:$V$4</c:f>
              <c:numCache>
                <c:formatCode>General</c:formatCode>
                <c:ptCount val="2"/>
              </c:numCache>
            </c:numRef>
          </c:val>
        </c:ser>
        <c:firstSliceAng val="0"/>
        <c:holeSize val="50"/>
      </c:doughnutChart>
      <c:spPr>
        <a:noFill/>
        <a:ln w="0">
          <a:noFill/>
        </a:ln>
      </c:spPr>
    </c:plotArea>
    <c:plotVisOnly val="1"/>
    <c:dispBlanksAs val="gap"/>
  </c:chart>
  <c:spPr>
    <a:noFill/>
    <a:ln w="9360">
      <a:noFill/>
    </a:ln>
  </c:sp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autoTitleDeleted val="1"/>
    <c:plotArea>
      <c:doughnutChart>
        <c:varyColors val="1"/>
        <c:ser>
          <c:idx val="0"/>
          <c:order val="0"/>
          <c:tx>
            <c:strRef>
              <c:f>BackEnd!$T$5</c:f>
              <c:strCache>
                <c:ptCount val="1"/>
                <c:pt idx="0">
                  <c:v>Main Street</c:v>
                </c:pt>
              </c:strCache>
            </c:strRef>
          </c:tx>
          <c:spPr>
            <a:solidFill>
              <a:srgbClr val="5b9bd5"/>
            </a:solidFill>
            <a:ln w="0">
              <a:noFill/>
            </a:ln>
          </c:spPr>
          <c:explosion val="0"/>
          <c:dPt>
            <c:idx val="0"/>
            <c:spPr>
              <a:solidFill>
                <a:srgbClr val="843c0b"/>
              </a:solidFill>
              <a:ln w="19080">
                <a:noFill/>
              </a:ln>
            </c:spPr>
          </c:dPt>
          <c:dPt>
            <c:idx val="1"/>
            <c:spPr>
              <a:solidFill>
                <a:srgbClr val="843c0b">
                  <a:alpha val="10000"/>
                </a:srgbClr>
              </a:solidFill>
              <a:ln w="19080">
                <a:noFill/>
              </a:ln>
            </c:spPr>
          </c:dPt>
          <c:dLbls>
            <c:dLbl>
              <c:idx val="0"/>
              <c:txPr>
                <a:bodyPr wrap="square"/>
                <a:lstStyle/>
                <a:p>
                  <a:pPr>
                    <a:defRPr b="0" sz="1000" spc="-1" strike="noStrike">
                      <a:solidFill>
                        <a:srgbClr val="000000"/>
                      </a:solidFill>
                      <a:latin typeface="Calibri"/>
                    </a:defRPr>
                  </a:pPr>
                </a:p>
              </c:txPr>
              <c:showLegendKey val="0"/>
              <c:showVal val="0"/>
              <c:showCatName val="0"/>
              <c:showSerName val="0"/>
              <c:showPercent val="0"/>
              <c:separator>; </c:separator>
            </c:dLbl>
            <c:dLbl>
              <c:idx val="1"/>
              <c:txPr>
                <a:bodyPr wrap="square"/>
                <a:lstStyle/>
                <a:p>
                  <a:pPr>
                    <a:defRPr b="0" sz="1000" spc="-1" strike="noStrike">
                      <a:solidFill>
                        <a:srgbClr val="000000"/>
                      </a:solidFill>
                      <a:latin typeface="Calibri"/>
                    </a:defRPr>
                  </a:pPr>
                </a:p>
              </c:txPr>
              <c:showLegendKey val="0"/>
              <c:showVal val="0"/>
              <c:showCatName val="0"/>
              <c:showSerName val="0"/>
              <c:showPercent val="0"/>
              <c:separator>; </c:separator>
            </c:dLbl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; </c:separator>
            <c:showLeaderLines val="1"/>
          </c:dLbls>
          <c:val>
            <c:numRef>
              <c:f>BackEnd!$U$5:$V$5</c:f>
              <c:numCache>
                <c:formatCode>General</c:formatCode>
                <c:ptCount val="2"/>
                <c:pt idx="0">
                  <c:v>0.538741561325206</c:v>
                </c:pt>
                <c:pt idx="1">
                  <c:v>0.461258438674794</c:v>
                </c:pt>
              </c:numCache>
            </c:numRef>
          </c:val>
        </c:ser>
        <c:firstSliceAng val="0"/>
        <c:holeSize val="50"/>
      </c:doughnutChart>
      <c:spPr>
        <a:noFill/>
        <a:ln w="0">
          <a:noFill/>
        </a:ln>
      </c:spPr>
    </c:plotArea>
    <c:plotVisOnly val="1"/>
    <c:dispBlanksAs val="gap"/>
  </c:chart>
  <c:spPr>
    <a:noFill/>
    <a:ln w="9360">
      <a:noFill/>
    </a:ln>
  </c:spPr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autoTitleDeleted val="1"/>
    <c:plotArea>
      <c:doughnutChart>
        <c:varyColors val="1"/>
        <c:ser>
          <c:idx val="0"/>
          <c:order val="0"/>
          <c:tx>
            <c:strRef>
              <c:f>BackEnd!$T$6</c:f>
              <c:strCache>
                <c:ptCount val="1"/>
                <c:pt idx="0">
                  <c:v>Uptown Store</c:v>
                </c:pt>
              </c:strCache>
            </c:strRef>
          </c:tx>
          <c:spPr>
            <a:solidFill>
              <a:srgbClr val="5b9bd5"/>
            </a:solidFill>
            <a:ln w="0">
              <a:noFill/>
            </a:ln>
          </c:spPr>
          <c:explosion val="0"/>
          <c:dPt>
            <c:idx val="0"/>
            <c:spPr>
              <a:solidFill>
                <a:srgbClr val="2e75b6"/>
              </a:solidFill>
              <a:ln w="19080">
                <a:noFill/>
              </a:ln>
            </c:spPr>
          </c:dPt>
          <c:dPt>
            <c:idx val="1"/>
            <c:spPr>
              <a:solidFill>
                <a:srgbClr val="3399ff">
                  <a:alpha val="10000"/>
                </a:srgbClr>
              </a:solidFill>
              <a:ln w="19080">
                <a:noFill/>
              </a:ln>
            </c:spPr>
          </c:dPt>
          <c:dLbls>
            <c:dLbl>
              <c:idx val="0"/>
              <c:txPr>
                <a:bodyPr wrap="square"/>
                <a:lstStyle/>
                <a:p>
                  <a:pPr>
                    <a:defRPr b="0" sz="1000" spc="-1" strike="noStrike">
                      <a:solidFill>
                        <a:srgbClr val="000000"/>
                      </a:solidFill>
                      <a:latin typeface="Calibri"/>
                    </a:defRPr>
                  </a:pPr>
                </a:p>
              </c:txPr>
              <c:showLegendKey val="0"/>
              <c:showVal val="0"/>
              <c:showCatName val="0"/>
              <c:showSerName val="0"/>
              <c:showPercent val="0"/>
              <c:separator>; </c:separator>
            </c:dLbl>
            <c:dLbl>
              <c:idx val="1"/>
              <c:txPr>
                <a:bodyPr wrap="square"/>
                <a:lstStyle/>
                <a:p>
                  <a:pPr>
                    <a:defRPr b="0" sz="1000" spc="-1" strike="noStrike">
                      <a:solidFill>
                        <a:srgbClr val="000000"/>
                      </a:solidFill>
                      <a:latin typeface="Calibri"/>
                    </a:defRPr>
                  </a:pPr>
                </a:p>
              </c:txPr>
              <c:showLegendKey val="0"/>
              <c:showVal val="0"/>
              <c:showCatName val="0"/>
              <c:showSerName val="0"/>
              <c:showPercent val="0"/>
              <c:separator>; </c:separator>
            </c:dLbl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; </c:separator>
            <c:showLeaderLines val="1"/>
          </c:dLbls>
          <c:val>
            <c:numRef>
              <c:f>BackEnd!$U$6:$V$6</c:f>
              <c:numCache>
                <c:formatCode>General</c:formatCode>
                <c:ptCount val="2"/>
                <c:pt idx="0">
                  <c:v>0.397527358300136</c:v>
                </c:pt>
                <c:pt idx="1">
                  <c:v>0.602472641699864</c:v>
                </c:pt>
              </c:numCache>
            </c:numRef>
          </c:val>
        </c:ser>
        <c:firstSliceAng val="0"/>
        <c:holeSize val="50"/>
      </c:doughnutChart>
      <c:spPr>
        <a:noFill/>
        <a:ln w="0">
          <a:noFill/>
        </a:ln>
      </c:spPr>
    </c:plotArea>
    <c:plotVisOnly val="1"/>
    <c:dispBlanksAs val="gap"/>
  </c:chart>
  <c:spPr>
    <a:noFill/>
    <a:ln w="9360">
      <a:noFill/>
    </a:ln>
  </c:spPr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autoTitleDeleted val="1"/>
    <c:plotArea>
      <c:barChart>
        <c:barDir val="col"/>
        <c:grouping val="clustered"/>
        <c:varyColors val="0"/>
        <c:ser>
          <c:idx val="0"/>
          <c:order val="0"/>
          <c:spPr>
            <a:blipFill rotWithShape="0">
              <a:blip r:embed="rId1"/>
              <a:stretch/>
            </a:blipFill>
            <a:ln w="0">
              <a:noFill/>
            </a:ln>
          </c:spPr>
          <c:invertIfNegative val="0"/>
          <c:dPt>
            <c:idx val="0"/>
            <c:invertIfNegative val="0"/>
            <c:spPr>
              <a:blipFill rotWithShape="0">
                <a:blip r:embed="rId2"/>
                <a:stretch/>
              </a:blipFill>
              <a:ln w="0">
                <a:noFill/>
              </a:ln>
            </c:spPr>
          </c:dPt>
          <c:dPt>
            <c:idx val="1"/>
            <c:invertIfNegative val="0"/>
            <c:spPr>
              <a:blipFill rotWithShape="0">
                <a:blip r:embed="rId3"/>
                <a:stretch/>
              </a:blipFill>
              <a:ln w="0">
                <a:noFill/>
              </a:ln>
            </c:spPr>
          </c:dPt>
          <c:dLbls>
            <c:numFmt formatCode="\$#,##0" sourceLinked="1"/>
            <c:dLbl>
              <c:idx val="0"/>
              <c:numFmt formatCode="\$#,##0" sourceLinked="1"/>
              <c:txPr>
                <a:bodyPr wrap="square"/>
                <a:lstStyle/>
                <a:p>
                  <a:pPr>
                    <a:defRPr b="1" sz="900" spc="-1" strike="noStrike">
                      <a:solidFill>
                        <a:srgbClr val="ffffff"/>
                      </a:solidFill>
                      <a:latin typeface="Calibri"/>
                    </a:defRPr>
                  </a:pPr>
                </a:p>
              </c:txPr>
              <c:dLblPos val="outEnd"/>
              <c:showLegendKey val="0"/>
              <c:showVal val="1"/>
              <c:showCatName val="0"/>
              <c:showSerName val="0"/>
              <c:showPercent val="0"/>
              <c:separator>; </c:separator>
            </c:dLbl>
            <c:dLbl>
              <c:idx val="1"/>
              <c:numFmt formatCode="\$#,##0" sourceLinked="1"/>
              <c:txPr>
                <a:bodyPr wrap="square"/>
                <a:lstStyle/>
                <a:p>
                  <a:pPr>
                    <a:defRPr b="1" sz="900" spc="-1" strike="noStrike">
                      <a:solidFill>
                        <a:srgbClr val="ffffff"/>
                      </a:solidFill>
                      <a:latin typeface="Calibri"/>
                    </a:defRPr>
                  </a:pPr>
                </a:p>
              </c:txPr>
              <c:dLblPos val="outEnd"/>
              <c:showLegendKey val="0"/>
              <c:showVal val="1"/>
              <c:showCatName val="0"/>
              <c:showSerName val="0"/>
              <c:showPercent val="0"/>
              <c:separator>; </c:separator>
            </c:dLbl>
            <c:txPr>
              <a:bodyPr wrap="square"/>
              <a:lstStyle/>
              <a:p>
                <a:pPr>
                  <a:defRPr b="0" sz="900" spc="-1" strike="noStrike">
                    <a:solidFill>
                      <a:srgbClr val="ffffff"/>
                    </a:solidFill>
                    <a:latin typeface="Calibri"/>
                  </a:defRPr>
                </a:pPr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BackEnd!$F$4:$F$5</c:f>
              <c:strCache>
                <c:ptCount val="2"/>
                <c:pt idx="0">
                  <c:v>Manager</c:v>
                </c:pt>
                <c:pt idx="1">
                  <c:v>Fenad Grek</c:v>
                </c:pt>
              </c:strCache>
            </c:strRef>
          </c:cat>
          <c:val>
            <c:numRef>
              <c:f>BackEnd!$G$4:$G$5</c:f>
              <c:numCache>
                <c:formatCode>General</c:formatCode>
                <c:ptCount val="2"/>
                <c:pt idx="1">
                  <c:v>0.57440784785973</c:v>
                </c:pt>
              </c:numCache>
            </c:numRef>
          </c:val>
        </c:ser>
        <c:gapWidth val="46"/>
        <c:overlap val="-27"/>
        <c:axId val="89908617"/>
        <c:axId val="4265078"/>
      </c:barChart>
      <c:catAx>
        <c:axId val="89908617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b="1" sz="900" spc="-1" strike="noStrike">
                <a:solidFill>
                  <a:srgbClr val="ffffff"/>
                </a:solidFill>
                <a:latin typeface="Calibri"/>
              </a:defRPr>
            </a:pPr>
          </a:p>
        </c:txPr>
        <c:crossAx val="4265078"/>
        <c:crosses val="autoZero"/>
        <c:auto val="1"/>
        <c:lblAlgn val="ctr"/>
        <c:lblOffset val="100"/>
        <c:noMultiLvlLbl val="0"/>
      </c:catAx>
      <c:valAx>
        <c:axId val="4265078"/>
        <c:scaling>
          <c:orientation val="minMax"/>
        </c:scaling>
        <c:delete val="1"/>
        <c:axPos val="l"/>
        <c:numFmt formatCode="\$#,##0" sourceLinked="1"/>
        <c:majorTickMark val="none"/>
        <c:minorTickMark val="none"/>
        <c:tickLblPos val="nextTo"/>
        <c:spPr>
          <a:ln w="6480">
            <a:solidFill>
              <a:srgbClr val="8b8b8b"/>
            </a:solidFill>
            <a:round/>
          </a:ln>
        </c:spPr>
        <c:txPr>
          <a:bodyPr/>
          <a:lstStyle/>
          <a:p>
            <a:pPr>
              <a:defRPr b="0" sz="1000" spc="-1" strike="noStrike">
                <a:solidFill>
                  <a:srgbClr val="000000"/>
                </a:solidFill>
                <a:latin typeface="Calibri"/>
              </a:defRPr>
            </a:pPr>
          </a:p>
        </c:txPr>
        <c:crossAx val="89908617"/>
        <c:crossBetween val="between"/>
      </c:valAx>
      <c:spPr>
        <a:noFill/>
        <a:ln w="0">
          <a:noFill/>
        </a:ln>
      </c:spPr>
    </c:plotArea>
    <c:plotVisOnly val="1"/>
    <c:dispBlanksAs val="gap"/>
  </c:chart>
  <c:spPr>
    <a:noFill/>
    <a:ln w="9360">
      <a:noFill/>
    </a:ln>
  </c:spPr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autoTitleDeleted val="1"/>
    <c:plotArea>
      <c:barChart>
        <c:barDir val="col"/>
        <c:grouping val="clustered"/>
        <c:varyColors val="0"/>
        <c:ser>
          <c:idx val="0"/>
          <c:order val="0"/>
          <c:tx>
            <c:strRef>
              <c:f>BackEnd!$DC$3</c:f>
              <c:strCache>
                <c:ptCount val="1"/>
                <c:pt idx="0">
                  <c:v> Gross Profit</c:v>
                </c:pt>
              </c:strCache>
            </c:strRef>
          </c:tx>
          <c:spPr>
            <a:solidFill>
              <a:srgbClr val="00ccff"/>
            </a:solidFill>
            <a:ln w="0">
              <a:noFill/>
            </a:ln>
          </c:spPr>
          <c:invertIfNegative val="0"/>
          <c:dLbls>
            <c:numFmt formatCode="General" sourceLinked="1"/>
            <c:txPr>
              <a:bodyPr wrap="square"/>
              <a:lstStyle/>
              <a:p>
                <a:pPr>
                  <a:defRPr b="0" sz="900" spc="-1" strike="noStrike">
                    <a:solidFill>
                      <a:srgbClr val="ffffff"/>
                    </a:solidFill>
                    <a:latin typeface="Calibri"/>
                  </a:defRPr>
                </a:pPr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BackEnd!$DB$4:$DB$8</c:f>
              <c:strCache>
                <c:ptCount val="5"/>
                <c:pt idx="0">
                  <c:v>Anitra F Dedmon</c:v>
                </c:pt>
                <c:pt idx="1">
                  <c:v>Jeremiah E Isler</c:v>
                </c:pt>
                <c:pt idx="2">
                  <c:v>Josef I Sergent</c:v>
                </c:pt>
                <c:pt idx="3">
                  <c:v>Reatha O Hansford</c:v>
                </c:pt>
                <c:pt idx="4">
                  <c:v>Total Result</c:v>
                </c:pt>
              </c:strCache>
            </c:strRef>
          </c:cat>
          <c:val>
            <c:numRef>
              <c:f>BackEnd!$DC$4:$DC$8</c:f>
              <c:numCache>
                <c:formatCode>General</c:formatCode>
                <c:ptCount val="5"/>
                <c:pt idx="0">
                  <c:v>21150</c:v>
                </c:pt>
                <c:pt idx="1">
                  <c:v>31857</c:v>
                </c:pt>
                <c:pt idx="2">
                  <c:v>25509</c:v>
                </c:pt>
                <c:pt idx="3">
                  <c:v>19728</c:v>
                </c:pt>
                <c:pt idx="4">
                  <c:v>98244</c:v>
                </c:pt>
              </c:numCache>
            </c:numRef>
          </c:val>
        </c:ser>
        <c:gapWidth val="219"/>
        <c:overlap val="-27"/>
        <c:axId val="65013613"/>
        <c:axId val="19500833"/>
      </c:barChart>
      <c:catAx>
        <c:axId val="65013613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b="1" sz="900" spc="-1" strike="noStrike">
                <a:solidFill>
                  <a:srgbClr val="ffffff"/>
                </a:solidFill>
                <a:latin typeface="Calibri"/>
              </a:defRPr>
            </a:pPr>
          </a:p>
        </c:txPr>
        <c:crossAx val="19500833"/>
        <c:crosses val="autoZero"/>
        <c:auto val="1"/>
        <c:lblAlgn val="ctr"/>
        <c:lblOffset val="100"/>
        <c:noMultiLvlLbl val="0"/>
      </c:catAx>
      <c:valAx>
        <c:axId val="19500833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spPr>
          <a:ln w="6480">
            <a:solidFill>
              <a:srgbClr val="8b8b8b"/>
            </a:solidFill>
            <a:round/>
          </a:ln>
        </c:spPr>
        <c:txPr>
          <a:bodyPr/>
          <a:lstStyle/>
          <a:p>
            <a:pPr>
              <a:defRPr b="0" sz="1000" spc="-1" strike="noStrike">
                <a:solidFill>
                  <a:srgbClr val="000000"/>
                </a:solidFill>
                <a:latin typeface="Calibri"/>
              </a:defRPr>
            </a:pPr>
          </a:p>
        </c:txPr>
        <c:crossAx val="65013613"/>
        <c:crossBetween val="between"/>
      </c:valAx>
      <c:spPr>
        <a:noFill/>
        <a:ln w="0">
          <a:noFill/>
        </a:ln>
      </c:spPr>
    </c:plotArea>
    <c:plotVisOnly val="1"/>
    <c:dispBlanksAs val="gap"/>
  </c:chart>
  <c:spPr>
    <a:noFill/>
    <a:ln w="9360">
      <a:noFill/>
    </a:ln>
  </c:spPr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autoTitleDeleted val="1"/>
    <c:plotArea>
      <c:barChart>
        <c:barDir val="bar"/>
        <c:grouping val="clustered"/>
        <c:varyColors val="0"/>
        <c:ser>
          <c:idx val="0"/>
          <c:order val="0"/>
          <c:tx>
            <c:strRef>
              <c:f>BackEnd!$DO$3</c:f>
              <c:strCache>
                <c:ptCount val="1"/>
                <c:pt idx="0">
                  <c:v>Sum of Total Sales</c:v>
                </c:pt>
              </c:strCache>
            </c:strRef>
          </c:tx>
          <c:spPr>
            <a:solidFill>
              <a:srgbClr val="3399ff"/>
            </a:solidFill>
            <a:ln w="0">
              <a:noFill/>
            </a:ln>
          </c:spPr>
          <c:invertIfNegative val="0"/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BackEnd!$DN$4:$DN$9</c:f>
              <c:strCache>
                <c:ptCount val="6"/>
                <c:pt idx="0">
                  <c:v>St. Amdr Cabernet</c:v>
                </c:pt>
                <c:pt idx="1">
                  <c:v>Agavales</c:v>
                </c:pt>
                <c:pt idx="2">
                  <c:v>Cel Ray</c:v>
                </c:pt>
                <c:pt idx="3">
                  <c:v>Pinnacle</c:v>
                </c:pt>
                <c:pt idx="4">
                  <c:v>Bacardi Rum</c:v>
                </c:pt>
                <c:pt idx="5">
                  <c:v>Total Result</c:v>
                </c:pt>
              </c:strCache>
            </c:strRef>
          </c:cat>
          <c:val>
            <c:numRef>
              <c:f>BackEnd!$DO$4:$DO$9</c:f>
              <c:numCache>
                <c:formatCode>General</c:formatCode>
                <c:ptCount val="6"/>
                <c:pt idx="0">
                  <c:v>5976</c:v>
                </c:pt>
                <c:pt idx="1">
                  <c:v>6036</c:v>
                </c:pt>
                <c:pt idx="2">
                  <c:v>6245</c:v>
                </c:pt>
                <c:pt idx="3">
                  <c:v>6786</c:v>
                </c:pt>
                <c:pt idx="4">
                  <c:v>8265</c:v>
                </c:pt>
                <c:pt idx="5">
                  <c:v>33308</c:v>
                </c:pt>
              </c:numCache>
            </c:numRef>
          </c:val>
        </c:ser>
        <c:gapWidth val="182"/>
        <c:overlap val="0"/>
        <c:axId val="2521588"/>
        <c:axId val="53871116"/>
      </c:barChart>
      <c:catAx>
        <c:axId val="2521588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b="1" sz="900" spc="-1" strike="noStrike">
                <a:solidFill>
                  <a:srgbClr val="ffffff"/>
                </a:solidFill>
                <a:latin typeface="Calibri"/>
              </a:defRPr>
            </a:pPr>
          </a:p>
        </c:txPr>
        <c:crossAx val="53871116"/>
        <c:crosses val="autoZero"/>
        <c:auto val="1"/>
        <c:lblAlgn val="ctr"/>
        <c:lblOffset val="100"/>
        <c:noMultiLvlLbl val="0"/>
      </c:catAx>
      <c:valAx>
        <c:axId val="53871116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spPr>
          <a:ln w="6480">
            <a:solidFill>
              <a:srgbClr val="8b8b8b"/>
            </a:solidFill>
            <a:round/>
          </a:ln>
        </c:spPr>
        <c:txPr>
          <a:bodyPr/>
          <a:lstStyle/>
          <a:p>
            <a:pPr>
              <a:defRPr b="0" sz="1000" spc="-1" strike="noStrike">
                <a:solidFill>
                  <a:srgbClr val="000000"/>
                </a:solidFill>
                <a:latin typeface="Calibri"/>
              </a:defRPr>
            </a:pPr>
          </a:p>
        </c:txPr>
        <c:crossAx val="2521588"/>
        <c:crossBetween val="between"/>
      </c:valAx>
      <c:spPr>
        <a:noFill/>
        <a:ln w="0">
          <a:noFill/>
        </a:ln>
      </c:spPr>
    </c:plotArea>
    <c:plotVisOnly val="1"/>
    <c:dispBlanksAs val="gap"/>
  </c:chart>
  <c:spPr>
    <a:noFill/>
    <a:ln w="9360">
      <a:noFill/>
    </a:ln>
  </c:spPr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autoTitleDeleted val="1"/>
    <c:plotArea>
      <c:barChart>
        <c:barDir val="bar"/>
        <c:grouping val="clustered"/>
        <c:varyColors val="0"/>
        <c:ser>
          <c:idx val="0"/>
          <c:order val="0"/>
          <c:spPr>
            <a:solidFill>
              <a:srgbClr val="ed7d31"/>
            </a:solidFill>
            <a:ln w="0">
              <a:noFill/>
            </a:ln>
          </c:spPr>
          <c:invertIfNegative val="0"/>
          <c:dLbls>
            <c:numFmt formatCode="General" sourceLinked="1"/>
            <c:txPr>
              <a:bodyPr wrap="square"/>
              <a:lstStyle/>
              <a:p>
                <a:pPr>
                  <a:defRPr b="1" sz="900" spc="-1" strike="noStrike">
                    <a:solidFill>
                      <a:srgbClr val="ffffff"/>
                    </a:solidFill>
                    <a:latin typeface="Calibri"/>
                  </a:defRPr>
                </a:pPr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BackEnd!$AT$16</c:f>
              <c:strCache>
                <c:ptCount val="1"/>
                <c:pt idx="0">
                  <c:v>Gender</c:v>
                </c:pt>
              </c:strCache>
            </c:strRef>
          </c:cat>
          <c:val>
            <c:numRef>
              <c:f>BackEnd!$AU$16</c:f>
              <c:numCache>
                <c:formatCode>General</c:formatCode>
                <c:ptCount val="1"/>
                <c:pt idx="0">
                  <c:v>507</c:v>
                </c:pt>
              </c:numCache>
            </c:numRef>
          </c:val>
        </c:ser>
        <c:ser>
          <c:idx val="1"/>
          <c:order val="1"/>
          <c:spPr>
            <a:gradFill>
              <a:gsLst>
                <a:gs pos="0">
                  <a:srgbClr val="ed7d31"/>
                </a:gs>
                <a:gs pos="100000">
                  <a:srgbClr val="ed7d31">
                    <a:alpha val="75294"/>
                  </a:srgbClr>
                </a:gs>
              </a:gsLst>
              <a:lin ang="10800000"/>
            </a:gradFill>
            <a:ln w="0">
              <a:noFill/>
            </a:ln>
          </c:spPr>
          <c:invertIfNegative val="0"/>
          <c:dPt>
            <c:idx val="0"/>
            <c:invertIfNegative val="0"/>
            <c:spPr>
              <a:gradFill rotWithShape="0">
                <a:gsLst>
                  <a:gs pos="0">
                    <a:srgbClr val="c55a11"/>
                  </a:gs>
                  <a:gs pos="100000">
                    <a:srgbClr val="c55a11">
                      <a:alpha val="75294"/>
                    </a:srgbClr>
                  </a:gs>
                </a:gsLst>
                <a:lin ang="10800000"/>
              </a:gradFill>
              <a:ln w="0">
                <a:noFill/>
              </a:ln>
            </c:spPr>
          </c:dPt>
          <c:dLbls>
            <c:dLbl>
              <c:idx val="0"/>
              <c:numFmt formatCode="General" sourceLinked="1"/>
              <c:txPr>
                <a:bodyPr wrap="square"/>
                <a:lstStyle/>
                <a:p>
                  <a:pPr>
                    <a:defRPr b="1" sz="900" spc="-1" strike="noStrike">
                      <a:solidFill>
                        <a:srgbClr val="ffffff"/>
                      </a:solidFill>
                      <a:latin typeface="Calibri"/>
                    </a:defRPr>
                  </a:pPr>
                </a:p>
              </c:txPr>
              <c:dLblPos val="inEnd"/>
              <c:showLegendKey val="0"/>
              <c:showVal val="1"/>
              <c:showCatName val="0"/>
              <c:showSerName val="0"/>
              <c:showPercent val="0"/>
              <c:separator>; </c:separator>
            </c:dLbl>
            <c:txPr>
              <a:bodyPr wrap="square"/>
              <a:lstStyle/>
              <a:p>
                <a:pPr>
                  <a:defRPr b="1" sz="900" spc="-1" strike="noStrike">
                    <a:solidFill>
                      <a:srgbClr val="ffffff"/>
                    </a:solidFill>
                    <a:latin typeface="Calibri"/>
                  </a:defRPr>
                </a:pPr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BackEnd!$AT$16</c:f>
              <c:strCache>
                <c:ptCount val="1"/>
                <c:pt idx="0">
                  <c:v>Gender</c:v>
                </c:pt>
              </c:strCache>
            </c:strRef>
          </c:cat>
          <c:val>
            <c:numRef>
              <c:f>BackEnd!$AV$16</c:f>
              <c:numCache>
                <c:formatCode>General</c:formatCode>
                <c:ptCount val="1"/>
                <c:pt idx="0">
                  <c:v>510</c:v>
                </c:pt>
              </c:numCache>
            </c:numRef>
          </c:val>
        </c:ser>
        <c:gapWidth val="0"/>
        <c:overlap val="100"/>
        <c:axId val="15089380"/>
        <c:axId val="79382452"/>
      </c:barChart>
      <c:catAx>
        <c:axId val="15089380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spPr>
          <a:ln w="6480">
            <a:solidFill>
              <a:srgbClr val="8b8b8b"/>
            </a:solidFill>
            <a:round/>
          </a:ln>
        </c:spPr>
        <c:txPr>
          <a:bodyPr/>
          <a:lstStyle/>
          <a:p>
            <a:pPr>
              <a:defRPr b="0" sz="1000" spc="-1" strike="noStrike">
                <a:solidFill>
                  <a:srgbClr val="000000"/>
                </a:solidFill>
                <a:latin typeface="Calibri"/>
              </a:defRPr>
            </a:pPr>
          </a:p>
        </c:txPr>
        <c:crossAx val="79382452"/>
        <c:auto val="1"/>
        <c:lblAlgn val="ctr"/>
        <c:lblOffset val="100"/>
        <c:noMultiLvlLbl val="0"/>
      </c:catAx>
      <c:valAx>
        <c:axId val="79382452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spPr>
          <a:ln w="6480">
            <a:solidFill>
              <a:srgbClr val="8b8b8b"/>
            </a:solidFill>
            <a:round/>
          </a:ln>
        </c:spPr>
        <c:txPr>
          <a:bodyPr/>
          <a:lstStyle/>
          <a:p>
            <a:pPr>
              <a:defRPr b="0" sz="1000" spc="-1" strike="noStrike">
                <a:solidFill>
                  <a:srgbClr val="000000"/>
                </a:solidFill>
                <a:latin typeface="Calibri"/>
              </a:defRPr>
            </a:pPr>
          </a:p>
        </c:txPr>
        <c:crossAx val="15089380"/>
        <c:crossBetween val="between"/>
      </c:valAx>
      <c:spPr>
        <a:noFill/>
        <a:ln w="0">
          <a:noFill/>
        </a:ln>
      </c:spPr>
    </c:plotArea>
    <c:plotVisOnly val="1"/>
    <c:dispBlanksAs val="gap"/>
  </c:chart>
  <c:spPr>
    <a:noFill/>
    <a:ln w="9360">
      <a:noFill/>
    </a:ln>
  </c:spPr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1" sz="1400" spc="-1" strike="noStrike">
                <a:solidFill>
                  <a:srgbClr val="fbe5d6"/>
                </a:solidFill>
                <a:latin typeface="Calibri"/>
              </a:defRPr>
            </a:pPr>
            <a:r>
              <a:rPr b="1" sz="1400" spc="-1" strike="noStrike">
                <a:solidFill>
                  <a:srgbClr val="fbe5d6"/>
                </a:solidFill>
                <a:latin typeface="Calibri"/>
              </a:rPr>
              <a:t>Suedka</a:t>
            </a:r>
          </a:p>
        </c:rich>
      </c:tx>
      <c:overlay val="0"/>
      <c:spPr>
        <a:noFill/>
        <a:ln w="0">
          <a:noFill/>
        </a:ln>
      </c:spPr>
    </c:title>
    <c:autoTitleDeleted val="0"/>
    <c:plotArea>
      <c:barChart>
        <c:barDir val="bar"/>
        <c:grouping val="clustered"/>
        <c:varyColors val="0"/>
        <c:ser>
          <c:idx val="0"/>
          <c:order val="0"/>
          <c:tx>
            <c:strRef>
              <c:f>BackEnd!$BL$4</c:f>
              <c:strCache>
                <c:ptCount val="1"/>
                <c:pt idx="0">
                  <c:v>Dr. Enuf</c:v>
                </c:pt>
              </c:strCache>
            </c:strRef>
          </c:tx>
          <c:spPr>
            <a:solidFill>
              <a:srgbClr val="3399ff"/>
            </a:solidFill>
            <a:ln w="0">
              <a:noFill/>
            </a:ln>
          </c:spPr>
          <c:invertIfNegative val="0"/>
          <c:dLbls>
            <c:numFmt formatCode="\$#,##0" sourceLinked="1"/>
            <c:txPr>
              <a:bodyPr wrap="square"/>
              <a:lstStyle/>
              <a:p>
                <a:pPr>
                  <a:defRPr b="1" sz="900" spc="-1" strike="noStrike">
                    <a:solidFill>
                      <a:srgbClr val="ffffff"/>
                    </a:solidFill>
                    <a:latin typeface="Calibri"/>
                  </a:defRPr>
                </a:pPr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BackEnd!$BM$3:$BP$3</c:f>
              <c:strCache>
                <c:ptCount val="4"/>
                <c:pt idx="0">
                  <c:v>Data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strCache>
            </c:strRef>
          </c:cat>
          <c:val>
            <c:numRef>
              <c:f>BackEnd!$BM$4:$BP$4</c:f>
              <c:numCache>
                <c:formatCode>General</c:formatCode>
                <c:ptCount val="4"/>
                <c:pt idx="0">
                  <c:v>1158</c:v>
                </c:pt>
                <c:pt idx="1">
                  <c:v>3474</c:v>
                </c:pt>
                <c:pt idx="2">
                  <c:v>13896</c:v>
                </c:pt>
                <c:pt idx="3">
                  <c:v>17370</c:v>
                </c:pt>
              </c:numCache>
            </c:numRef>
          </c:val>
        </c:ser>
        <c:gapWidth val="20"/>
        <c:overlap val="0"/>
        <c:axId val="65295223"/>
        <c:axId val="56629678"/>
      </c:barChart>
      <c:catAx>
        <c:axId val="65295223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b="1" sz="900" spc="-1" strike="noStrike">
                <a:solidFill>
                  <a:srgbClr val="ffffff"/>
                </a:solidFill>
                <a:latin typeface="Calibri"/>
              </a:defRPr>
            </a:pPr>
          </a:p>
        </c:txPr>
        <c:crossAx val="56629678"/>
        <c:crosses val="autoZero"/>
        <c:auto val="1"/>
        <c:lblAlgn val="ctr"/>
        <c:lblOffset val="100"/>
        <c:noMultiLvlLbl val="0"/>
      </c:catAx>
      <c:valAx>
        <c:axId val="56629678"/>
        <c:scaling>
          <c:orientation val="minMax"/>
        </c:scaling>
        <c:delete val="1"/>
        <c:axPos val="l"/>
        <c:numFmt formatCode="_(* #,##0_);_(* \(#,##0\);_(* \-??_);_(@_)" sourceLinked="1"/>
        <c:majorTickMark val="none"/>
        <c:minorTickMark val="none"/>
        <c:tickLblPos val="nextTo"/>
        <c:spPr>
          <a:ln w="6480">
            <a:solidFill>
              <a:srgbClr val="8b8b8b"/>
            </a:solidFill>
            <a:round/>
          </a:ln>
        </c:spPr>
        <c:txPr>
          <a:bodyPr/>
          <a:lstStyle/>
          <a:p>
            <a:pPr>
              <a:defRPr b="0" sz="1000" spc="-1" strike="noStrike">
                <a:solidFill>
                  <a:srgbClr val="000000"/>
                </a:solidFill>
                <a:latin typeface="Calibri"/>
              </a:defRPr>
            </a:pPr>
          </a:p>
        </c:txPr>
        <c:crossAx val="65295223"/>
        <c:crossBetween val="between"/>
      </c:valAx>
      <c:spPr>
        <a:noFill/>
        <a:ln w="0">
          <a:noFill/>
        </a:ln>
      </c:spPr>
    </c:plotArea>
    <c:plotVisOnly val="1"/>
    <c:dispBlanksAs val="gap"/>
  </c:chart>
  <c:spPr>
    <a:noFill/>
    <a:ln w="9360">
      <a:noFill/>
    </a:ln>
  </c:spPr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autoTitleDeleted val="1"/>
    <c:plotArea>
      <c:barChart>
        <c:barDir val="bar"/>
        <c:grouping val="clustered"/>
        <c:varyColors val="0"/>
        <c:ser>
          <c:idx val="0"/>
          <c:order val="0"/>
          <c:tx>
            <c:strRef>
              <c:f>BackEnd!$DL$3</c:f>
              <c:strCache>
                <c:ptCount val="1"/>
                <c:pt idx="0">
                  <c:v>Sum of Total Sales</c:v>
                </c:pt>
              </c:strCache>
            </c:strRef>
          </c:tx>
          <c:spPr>
            <a:solidFill>
              <a:srgbClr val="3399ff"/>
            </a:solidFill>
            <a:ln w="0">
              <a:noFill/>
            </a:ln>
          </c:spPr>
          <c:invertIfNegative val="0"/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BackEnd!$DK$4:$DK$9</c:f>
              <c:strCache>
                <c:ptCount val="6"/>
                <c:pt idx="0">
                  <c:v>Janie Stewart</c:v>
                </c:pt>
                <c:pt idx="1">
                  <c:v>Egg Cream</c:v>
                </c:pt>
                <c:pt idx="2">
                  <c:v>Apple Beer</c:v>
                </c:pt>
                <c:pt idx="3">
                  <c:v>Oliver Cromwell</c:v>
                </c:pt>
                <c:pt idx="4">
                  <c:v>Date Shake</c:v>
                </c:pt>
                <c:pt idx="5">
                  <c:v>Total Result</c:v>
                </c:pt>
              </c:strCache>
            </c:strRef>
          </c:cat>
          <c:val>
            <c:numRef>
              <c:f>BackEnd!$DL$4:$DL$9</c:f>
              <c:numCache>
                <c:formatCode>General</c:formatCode>
                <c:ptCount val="6"/>
                <c:pt idx="0">
                  <c:v>24672</c:v>
                </c:pt>
                <c:pt idx="1">
                  <c:v>24750</c:v>
                </c:pt>
                <c:pt idx="2">
                  <c:v>37260</c:v>
                </c:pt>
                <c:pt idx="3">
                  <c:v>49566</c:v>
                </c:pt>
                <c:pt idx="4">
                  <c:v>74200</c:v>
                </c:pt>
                <c:pt idx="5">
                  <c:v>210448</c:v>
                </c:pt>
              </c:numCache>
            </c:numRef>
          </c:val>
        </c:ser>
        <c:gapWidth val="182"/>
        <c:overlap val="0"/>
        <c:axId val="39415668"/>
        <c:axId val="25006525"/>
      </c:barChart>
      <c:catAx>
        <c:axId val="39415668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ln w="9360">
            <a:noFill/>
          </a:ln>
        </c:spPr>
        <c:txPr>
          <a:bodyPr/>
          <a:lstStyle/>
          <a:p>
            <a:pPr>
              <a:defRPr b="1" sz="900" spc="-1" strike="noStrike">
                <a:solidFill>
                  <a:srgbClr val="ffffff"/>
                </a:solidFill>
                <a:latin typeface="Calibri"/>
              </a:defRPr>
            </a:pPr>
          </a:p>
        </c:txPr>
        <c:crossAx val="25006525"/>
        <c:crosses val="autoZero"/>
        <c:auto val="1"/>
        <c:lblAlgn val="ctr"/>
        <c:lblOffset val="100"/>
        <c:noMultiLvlLbl val="0"/>
      </c:catAx>
      <c:valAx>
        <c:axId val="25006525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spPr>
          <a:ln w="6480">
            <a:solidFill>
              <a:srgbClr val="8b8b8b"/>
            </a:solidFill>
            <a:round/>
          </a:ln>
        </c:spPr>
        <c:txPr>
          <a:bodyPr/>
          <a:lstStyle/>
          <a:p>
            <a:pPr>
              <a:defRPr b="0" sz="1000" spc="-1" strike="noStrike">
                <a:solidFill>
                  <a:srgbClr val="000000"/>
                </a:solidFill>
                <a:latin typeface="Calibri"/>
              </a:defRPr>
            </a:pPr>
          </a:p>
        </c:txPr>
        <c:crossAx val="39415668"/>
        <c:crossBetween val="between"/>
      </c:valAx>
      <c:spPr>
        <a:noFill/>
        <a:ln w="0">
          <a:noFill/>
        </a:ln>
      </c:spPr>
    </c:plotArea>
    <c:plotVisOnly val="1"/>
    <c:dispBlanksAs val="gap"/>
  </c:chart>
  <c:spPr>
    <a:noFill/>
    <a:ln w="9360">
      <a:noFill/>
    </a:ln>
  </c:spPr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autoTitleDeleted val="1"/>
    <c:plotArea>
      <c:barChart>
        <c:barDir val="bar"/>
        <c:grouping val="clustered"/>
        <c:varyColors val="0"/>
        <c:ser>
          <c:idx val="0"/>
          <c:order val="0"/>
          <c:spPr>
            <a:solidFill>
              <a:srgbClr val="ed7d31"/>
            </a:solidFill>
            <a:ln w="0">
              <a:noFill/>
            </a:ln>
          </c:spPr>
          <c:invertIfNegative val="0"/>
          <c:dPt>
            <c:idx val="0"/>
            <c:invertIfNegative val="0"/>
            <c:spPr>
              <a:solidFill>
                <a:srgbClr val="ed7d31">
                  <a:alpha val="94000"/>
                </a:srgbClr>
              </a:solidFill>
              <a:ln w="0">
                <a:noFill/>
              </a:ln>
            </c:spPr>
          </c:dPt>
          <c:dLbls>
            <c:numFmt formatCode="\$#,##0" sourceLinked="1"/>
            <c:dLbl>
              <c:idx val="0"/>
              <c:numFmt formatCode="\$#,##0" sourceLinked="1"/>
              <c:txPr>
                <a:bodyPr wrap="square"/>
                <a:lstStyle/>
                <a:p>
                  <a:pPr>
                    <a:defRPr b="1" sz="900" spc="-1" strike="noStrike">
                      <a:solidFill>
                        <a:srgbClr val="ffffff"/>
                      </a:solidFill>
                      <a:latin typeface="Calibri"/>
                    </a:defRPr>
                  </a:pPr>
                </a:p>
              </c:txPr>
              <c:dLblPos val="inBase"/>
              <c:showLegendKey val="0"/>
              <c:showVal val="1"/>
              <c:showCatName val="0"/>
              <c:showSerName val="0"/>
              <c:showPercent val="0"/>
              <c:separator>; </c:separator>
            </c:dLbl>
            <c:txPr>
              <a:bodyPr wrap="square"/>
              <a:lstStyle/>
              <a:p>
                <a:pPr>
                  <a:defRPr b="1" sz="900" spc="-1" strike="noStrike">
                    <a:solidFill>
                      <a:srgbClr val="ffffff"/>
                    </a:solidFill>
                    <a:latin typeface="Calibri"/>
                  </a:defRPr>
                </a:pPr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BackEnd!$DZ$9</c:f>
              <c:strCache>
                <c:ptCount val="1"/>
                <c:pt idx="0">
                  <c:v>Category</c:v>
                </c:pt>
              </c:strCache>
            </c:strRef>
          </c:cat>
          <c:val>
            <c:numRef>
              <c:f>BackEnd!$EA$9</c:f>
              <c:numCache>
                <c:formatCode>General</c:formatCode>
                <c:ptCount val="1"/>
                <c:pt idx="0">
                  <c:v>341842</c:v>
                </c:pt>
              </c:numCache>
            </c:numRef>
          </c:val>
        </c:ser>
        <c:ser>
          <c:idx val="1"/>
          <c:order val="1"/>
          <c:spPr>
            <a:solidFill>
              <a:srgbClr val="843c0b"/>
            </a:solidFill>
            <a:ln w="0">
              <a:noFill/>
            </a:ln>
          </c:spPr>
          <c:invertIfNegative val="0"/>
          <c:dPt>
            <c:idx val="0"/>
            <c:invertIfNegative val="0"/>
            <c:spPr>
              <a:solidFill>
                <a:srgbClr val="843c0b"/>
              </a:solidFill>
              <a:ln w="0">
                <a:noFill/>
              </a:ln>
            </c:spPr>
          </c:dPt>
          <c:dLbls>
            <c:dLbl>
              <c:idx val="0"/>
              <c:numFmt formatCode="\$#,##0" sourceLinked="1"/>
              <c:txPr>
                <a:bodyPr wrap="square"/>
                <a:lstStyle/>
                <a:p>
                  <a:pPr>
                    <a:defRPr b="1" sz="900" spc="-1" strike="noStrike">
                      <a:solidFill>
                        <a:srgbClr val="ffffff"/>
                      </a:solidFill>
                      <a:latin typeface="Calibri"/>
                    </a:defRPr>
                  </a:pPr>
                </a:p>
              </c:txPr>
              <c:dLblPos val="outEnd"/>
              <c:showLegendKey val="0"/>
              <c:showVal val="1"/>
              <c:showCatName val="0"/>
              <c:showSerName val="0"/>
              <c:showPercent val="0"/>
              <c:separator>; </c:separator>
            </c:dLbl>
            <c:txPr>
              <a:bodyPr wrap="square"/>
              <a:lstStyle/>
              <a:p>
                <a:pPr>
                  <a:defRPr b="1" sz="900" spc="-1" strike="noStrike">
                    <a:solidFill>
                      <a:srgbClr val="ffffff"/>
                    </a:solidFill>
                    <a:latin typeface="Calibri"/>
                  </a:defRPr>
                </a:pPr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BackEnd!$DZ$9</c:f>
              <c:strCache>
                <c:ptCount val="1"/>
                <c:pt idx="0">
                  <c:v>Category</c:v>
                </c:pt>
              </c:strCache>
            </c:strRef>
          </c:cat>
          <c:val>
            <c:numRef>
              <c:f>BackEnd!$EB$9</c:f>
              <c:numCache>
                <c:formatCode>General</c:formatCode>
                <c:ptCount val="1"/>
                <c:pt idx="0">
                  <c:v>237781</c:v>
                </c:pt>
              </c:numCache>
            </c:numRef>
          </c:val>
        </c:ser>
        <c:gapWidth val="0"/>
        <c:overlap val="100"/>
        <c:axId val="29350344"/>
        <c:axId val="30092005"/>
      </c:barChart>
      <c:catAx>
        <c:axId val="29350344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spPr>
          <a:ln w="6480">
            <a:solidFill>
              <a:srgbClr val="8b8b8b"/>
            </a:solidFill>
            <a:round/>
          </a:ln>
        </c:spPr>
        <c:txPr>
          <a:bodyPr/>
          <a:lstStyle/>
          <a:p>
            <a:pPr>
              <a:defRPr b="0" sz="1000" spc="-1" strike="noStrike">
                <a:solidFill>
                  <a:srgbClr val="000000"/>
                </a:solidFill>
                <a:latin typeface="Calibri"/>
              </a:defRPr>
            </a:pPr>
          </a:p>
        </c:txPr>
        <c:crossAx val="30092005"/>
        <c:auto val="1"/>
        <c:lblAlgn val="ctr"/>
        <c:lblOffset val="100"/>
        <c:noMultiLvlLbl val="0"/>
      </c:catAx>
      <c:valAx>
        <c:axId val="30092005"/>
        <c:scaling>
          <c:orientation val="minMax"/>
        </c:scaling>
        <c:delete val="1"/>
        <c:axPos val="l"/>
        <c:numFmt formatCode="\$#,##0" sourceLinked="1"/>
        <c:majorTickMark val="none"/>
        <c:minorTickMark val="none"/>
        <c:tickLblPos val="nextTo"/>
        <c:spPr>
          <a:ln w="6480">
            <a:solidFill>
              <a:srgbClr val="8b8b8b"/>
            </a:solidFill>
            <a:round/>
          </a:ln>
        </c:spPr>
        <c:txPr>
          <a:bodyPr/>
          <a:lstStyle/>
          <a:p>
            <a:pPr>
              <a:defRPr b="0" sz="1000" spc="-1" strike="noStrike">
                <a:solidFill>
                  <a:srgbClr val="000000"/>
                </a:solidFill>
                <a:latin typeface="Calibri"/>
              </a:defRPr>
            </a:pPr>
          </a:p>
        </c:txPr>
        <c:crossAx val="29350344"/>
        <c:crossBetween val="between"/>
      </c:valAx>
      <c:spPr>
        <a:noFill/>
        <a:ln w="0">
          <a:noFill/>
        </a:ln>
      </c:spPr>
    </c:plotArea>
    <c:plotVisOnly val="1"/>
    <c:dispBlanksAs val="gap"/>
  </c:chart>
  <c:spPr>
    <a:noFill/>
    <a:ln w="9360">
      <a:noFill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
</Relationships>
</file>

<file path=xl/drawings/_rels/drawing2.xml.rels><?xml version="1.0" encoding="UTF-8"?>
<Relationships xmlns="http://schemas.openxmlformats.org/package/2006/relationships"><Relationship Id="rId1" Type="http://schemas.openxmlformats.org/officeDocument/2006/relationships/hyperlink" Target="#NextView!A1"/><Relationship Id="rId2" Type="http://schemas.openxmlformats.org/officeDocument/2006/relationships/chart" Target="../charts/chart1.xml"/><Relationship Id="rId3" Type="http://schemas.openxmlformats.org/officeDocument/2006/relationships/chart" Target="../charts/chart2.xml"/><Relationship Id="rId4" Type="http://schemas.openxmlformats.org/officeDocument/2006/relationships/chart" Target="../charts/chart3.xml"/><Relationship Id="rId5" Type="http://schemas.openxmlformats.org/officeDocument/2006/relationships/chart" Target="../charts/chart4.xml"/><Relationship Id="rId6" Type="http://schemas.openxmlformats.org/officeDocument/2006/relationships/chart" Target="../charts/chart5.xml"/><Relationship Id="rId7" Type="http://schemas.openxmlformats.org/officeDocument/2006/relationships/chart" Target="../charts/chart6.xml"/><Relationship Id="rId8" Type="http://schemas.openxmlformats.org/officeDocument/2006/relationships/chart" Target="../charts/chart7.xml"/><Relationship Id="rId9" Type="http://schemas.openxmlformats.org/officeDocument/2006/relationships/hyperlink" Target="#CustomerView!A1"/><Relationship Id="rId10" Type="http://schemas.openxmlformats.org/officeDocument/2006/relationships/image" Target="../media/image6.png"/><Relationship Id="rId11" Type="http://schemas.openxmlformats.org/officeDocument/2006/relationships/image" Target="../media/image7.png"/><Relationship Id="rId12" Type="http://schemas.openxmlformats.org/officeDocument/2006/relationships/image" Target="../media/image8.png"/><Relationship Id="rId13" Type="http://schemas.openxmlformats.org/officeDocument/2006/relationships/image" Target="../media/image9.png"/><Relationship Id="rId14" Type="http://schemas.openxmlformats.org/officeDocument/2006/relationships/image" Target="../media/image9.png"/><Relationship Id="rId15" Type="http://schemas.openxmlformats.org/officeDocument/2006/relationships/image" Target="../media/image10.png"/><Relationship Id="rId16" Type="http://schemas.openxmlformats.org/officeDocument/2006/relationships/chart" Target="../charts/chart8.xml"/><Relationship Id="rId17" Type="http://schemas.openxmlformats.org/officeDocument/2006/relationships/chart" Target="../charts/chart9.xml"/><Relationship Id="rId18" Type="http://schemas.openxmlformats.org/officeDocument/2006/relationships/chart" Target="../charts/chart10.xml"/><Relationship Id="rId19" Type="http://schemas.openxmlformats.org/officeDocument/2006/relationships/chart" Target="../charts/chart11.xml"/><Relationship Id="rId20" Type="http://schemas.openxmlformats.org/officeDocument/2006/relationships/hyperlink" Target="#NextView!A1"/><Relationship Id="rId21" Type="http://schemas.openxmlformats.org/officeDocument/2006/relationships/hyperlink" Target="#NextView!A1"/><Relationship Id="rId22" Type="http://schemas.openxmlformats.org/officeDocument/2006/relationships/image" Target="../media/image11.wmf"/>
</Relationships>
</file>

<file path=xl/drawings/_rels/drawing3.xml.rels><?xml version="1.0" encoding="UTF-8"?>
<Relationships xmlns="http://schemas.openxmlformats.org/package/2006/relationships"><Relationship Id="rId1" Type="http://schemas.openxmlformats.org/officeDocument/2006/relationships/hyperlink" Target="#Dashboard!B20"/><Relationship Id="rId2" Type="http://schemas.openxmlformats.org/officeDocument/2006/relationships/image" Target="../media/image7.png"/><Relationship Id="rId3" Type="http://schemas.openxmlformats.org/officeDocument/2006/relationships/image" Target="../media/image12.png"/>
</Relationships>
</file>

<file path=xl/drawings/_rels/drawing4.xml.rels><?xml version="1.0" encoding="UTF-8"?>
<Relationships xmlns="http://schemas.openxmlformats.org/package/2006/relationships"><Relationship Id="rId1" Type="http://schemas.openxmlformats.org/officeDocument/2006/relationships/image" Target="../media/image13.png"/><Relationship Id="rId2" Type="http://schemas.openxmlformats.org/officeDocument/2006/relationships/image" Target="../media/image14.png"/>
</Relationships>
</file>

<file path=xl/drawings/_rels/drawing5.xml.rels><?xml version="1.0" encoding="UTF-8"?>
<Relationships xmlns="http://schemas.openxmlformats.org/package/2006/relationships"><Relationship Id="rId1" Type="http://schemas.openxmlformats.org/officeDocument/2006/relationships/hyperlink" Target="#Dashboard!B20"/><Relationship Id="rId2" Type="http://schemas.openxmlformats.org/officeDocument/2006/relationships/image" Target="../media/image7.png"/><Relationship Id="rId3" Type="http://schemas.openxmlformats.org/officeDocument/2006/relationships/image" Target="../media/image15.png"/><Relationship Id="rId4" Type="http://schemas.openxmlformats.org/officeDocument/2006/relationships/hyperlink" Target="#Dashboard!A1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38</xdr:col>
      <xdr:colOff>339480</xdr:colOff>
      <xdr:row>12</xdr:row>
      <xdr:rowOff>178920</xdr:rowOff>
    </xdr:from>
    <xdr:to>
      <xdr:col>39</xdr:col>
      <xdr:colOff>295200</xdr:colOff>
      <xdr:row>14</xdr:row>
      <xdr:rowOff>28800</xdr:rowOff>
    </xdr:to>
    <xdr:sp>
      <xdr:nvSpPr>
        <xdr:cNvPr id="0" name="Rectangle 5"/>
        <xdr:cNvSpPr/>
      </xdr:nvSpPr>
      <xdr:spPr>
        <a:xfrm>
          <a:off x="37558080" y="2464920"/>
          <a:ext cx="901800" cy="23076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  <xdr:txBody>
        <a:bodyPr wrap="none" anchor="t">
          <a:spAutoFit/>
        </a:bodyPr>
        <a:p>
          <a:pPr algn="ctr">
            <a:lnSpc>
              <a:spcPct val="100000"/>
            </a:lnSpc>
          </a:pPr>
          <a:r>
            <a:rPr b="0" lang="en-US" sz="1100" spc="-1" strike="noStrike">
              <a:solidFill>
                <a:srgbClr val="000000"/>
              </a:solidFill>
              <a:latin typeface="Calibri"/>
            </a:rPr>
            <a:t>1st Purchase</a:t>
          </a:r>
          <a:endParaRPr b="0" lang="en-US" sz="1100" spc="-1" strike="noStrike">
            <a:latin typeface="Times New Roman"/>
          </a:endParaRPr>
        </a:p>
      </xdr:txBody>
    </xdr:sp>
    <xdr:clientData/>
  </xdr:twoCellAnchor>
  <xdr:twoCellAnchor editAs="twoCell">
    <xdr:from>
      <xdr:col>34</xdr:col>
      <xdr:colOff>61560</xdr:colOff>
      <xdr:row>7</xdr:row>
      <xdr:rowOff>110520</xdr:rowOff>
    </xdr:from>
    <xdr:to>
      <xdr:col>35</xdr:col>
      <xdr:colOff>648720</xdr:colOff>
      <xdr:row>17</xdr:row>
      <xdr:rowOff>70200</xdr:rowOff>
    </xdr:to>
    <xdr:sp>
      <xdr:nvSpPr>
        <xdr:cNvPr id="1" name="Oval Callout 1"/>
        <xdr:cNvSpPr/>
      </xdr:nvSpPr>
      <xdr:spPr>
        <a:xfrm rot="3855600">
          <a:off x="33479640" y="1518840"/>
          <a:ext cx="1864800" cy="1715040"/>
        </a:xfrm>
        <a:prstGeom prst="wedgeEllipseCallout">
          <a:avLst>
            <a:gd name="adj1" fmla="val -20833"/>
            <a:gd name="adj2" fmla="val 62500"/>
          </a:avLst>
        </a:prstGeom>
        <a:solidFill>
          <a:schemeClr val="accent1">
            <a:lumMod val="50000"/>
          </a:schemeClr>
        </a:solidFill>
        <a:ln>
          <a:solidFill>
            <a:srgbClr val="43729d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oneCell">
    <xdr:from>
      <xdr:col>34</xdr:col>
      <xdr:colOff>311400</xdr:colOff>
      <xdr:row>11</xdr:row>
      <xdr:rowOff>83520</xdr:rowOff>
    </xdr:from>
    <xdr:to>
      <xdr:col>35</xdr:col>
      <xdr:colOff>351000</xdr:colOff>
      <xdr:row>12</xdr:row>
      <xdr:rowOff>187200</xdr:rowOff>
    </xdr:to>
    <xdr:sp>
      <xdr:nvSpPr>
        <xdr:cNvPr id="2" name="Rectangle 6"/>
        <xdr:cNvSpPr/>
      </xdr:nvSpPr>
      <xdr:spPr>
        <a:xfrm>
          <a:off x="33804360" y="2179080"/>
          <a:ext cx="1167480" cy="29412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  <xdr:txBody>
        <a:bodyPr wrap="none" anchor="t">
          <a:spAutoFit/>
        </a:bodyPr>
        <a:p>
          <a:pPr algn="ctr">
            <a:lnSpc>
              <a:spcPct val="100000"/>
            </a:lnSpc>
          </a:pPr>
          <a:r>
            <a:rPr b="1" lang="en-US" sz="1600" spc="-1" strike="noStrike">
              <a:solidFill>
                <a:srgbClr val="ffffff"/>
              </a:solidFill>
              <a:latin typeface="Calibri"/>
            </a:rPr>
            <a:t>Search data</a:t>
          </a:r>
          <a:endParaRPr b="0" lang="en-US" sz="1600" spc="-1" strike="noStrike">
            <a:latin typeface="Times New Roman"/>
          </a:endParaRPr>
        </a:p>
      </xdr:txBody>
    </xdr:sp>
    <xdr:clientData/>
  </xdr:twoCellAnchor>
  <xdr:twoCellAnchor editAs="oneCell">
    <xdr:from>
      <xdr:col>46</xdr:col>
      <xdr:colOff>19080</xdr:colOff>
      <xdr:row>2</xdr:row>
      <xdr:rowOff>9360</xdr:rowOff>
    </xdr:from>
    <xdr:to>
      <xdr:col>46</xdr:col>
      <xdr:colOff>875880</xdr:colOff>
      <xdr:row>5</xdr:row>
      <xdr:rowOff>182520</xdr:rowOff>
    </xdr:to>
    <xdr:pic>
      <xdr:nvPicPr>
        <xdr:cNvPr id="3" name="Picture 11" descr=""/>
        <xdr:cNvPicPr/>
      </xdr:nvPicPr>
      <xdr:blipFill>
        <a:blip r:embed="rId1"/>
        <a:stretch/>
      </xdr:blipFill>
      <xdr:spPr>
        <a:xfrm>
          <a:off x="45573840" y="390240"/>
          <a:ext cx="856800" cy="744840"/>
        </a:xfrm>
        <a:prstGeom prst="rect">
          <a:avLst/>
        </a:prstGeom>
        <a:ln w="0">
          <a:noFill/>
        </a:ln>
        <a:effectLst>
          <a:outerShdw algn="t" blurRad="50760" dir="5400000" dist="38160" rotWithShape="0">
            <a:srgbClr val="000000">
              <a:alpha val="40000"/>
            </a:srgbClr>
          </a:outerShdw>
        </a:effectLst>
      </xdr:spPr>
    </xdr:pic>
    <xdr:clientData/>
  </xdr:twoCellAnchor>
  <xdr:twoCellAnchor editAs="oneCell">
    <xdr:from>
      <xdr:col>45</xdr:col>
      <xdr:colOff>1047600</xdr:colOff>
      <xdr:row>6</xdr:row>
      <xdr:rowOff>162000</xdr:rowOff>
    </xdr:from>
    <xdr:to>
      <xdr:col>47</xdr:col>
      <xdr:colOff>37440</xdr:colOff>
      <xdr:row>11</xdr:row>
      <xdr:rowOff>49320</xdr:rowOff>
    </xdr:to>
    <xdr:pic>
      <xdr:nvPicPr>
        <xdr:cNvPr id="4" name="Picture 12" descr=""/>
        <xdr:cNvPicPr/>
      </xdr:nvPicPr>
      <xdr:blipFill>
        <a:blip r:embed="rId2"/>
        <a:stretch/>
      </xdr:blipFill>
      <xdr:spPr>
        <a:xfrm>
          <a:off x="45484920" y="1305000"/>
          <a:ext cx="1094040" cy="839880"/>
        </a:xfrm>
        <a:prstGeom prst="rect">
          <a:avLst/>
        </a:prstGeom>
        <a:ln w="0">
          <a:noFill/>
        </a:ln>
        <a:effectLst>
          <a:outerShdw algn="t" blurRad="50760" dir="5400000" dist="38160" rotWithShape="0">
            <a:srgbClr val="000000">
              <a:alpha val="40000"/>
            </a:srgbClr>
          </a:outerShdw>
        </a:effec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93</xdr:col>
          <xdr:colOff>196920</xdr:colOff>
          <xdr:row>11</xdr:row>
          <xdr:rowOff>76320</xdr:rowOff>
        </xdr:from>
        <xdr:to>
          <xdr:col>94</xdr:col>
          <xdr:colOff>-226080</xdr:colOff>
          <xdr:row>18</xdr:row>
          <xdr:rowOff>28800</xdr:rowOff>
        </xdr:to>
        <xdr:sp>
          <xdr:nvSpPr>
            <xdr:cNvPr id="0" name="Scroll Bar 1" descr="" hidden="0"/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anchor="ctr">
              <a:noAutofit/>
            </a:bodyPr>
            <a:p>
              <a:r>
                <a:t/>
              </a:r>
            </a:p>
          </xdr:txBody>
        </xdr:sp>
        <xdr:clientData/>
      </xdr:twoCellAnchor>
    </mc:Choice>
  </mc:AlternateContent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104760</xdr:colOff>
      <xdr:row>3</xdr:row>
      <xdr:rowOff>66600</xdr:rowOff>
    </xdr:from>
    <xdr:to>
      <xdr:col>6</xdr:col>
      <xdr:colOff>132840</xdr:colOff>
      <xdr:row>19</xdr:row>
      <xdr:rowOff>37800</xdr:rowOff>
    </xdr:to>
    <xdr:sp>
      <xdr:nvSpPr>
        <xdr:cNvPr id="5" name="Rounded Rectangle 105"/>
        <xdr:cNvSpPr/>
      </xdr:nvSpPr>
      <xdr:spPr>
        <a:xfrm>
          <a:off x="749160" y="485640"/>
          <a:ext cx="3260880" cy="3143160"/>
        </a:xfrm>
        <a:prstGeom prst="roundRect">
          <a:avLst>
            <a:gd name="adj" fmla="val 8814"/>
          </a:avLst>
        </a:prstGeom>
        <a:gradFill rotWithShape="0">
          <a:gsLst>
            <a:gs pos="0">
              <a:srgbClr val="1f4e79">
                <a:alpha val="53333"/>
              </a:srgbClr>
            </a:gs>
            <a:gs pos="100000">
              <a:srgbClr val="19375b"/>
            </a:gs>
          </a:gsLst>
          <a:lin ang="8100000"/>
        </a:gra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absolute">
    <xdr:from>
      <xdr:col>1</xdr:col>
      <xdr:colOff>200160</xdr:colOff>
      <xdr:row>19</xdr:row>
      <xdr:rowOff>85680</xdr:rowOff>
    </xdr:from>
    <xdr:to>
      <xdr:col>6</xdr:col>
      <xdr:colOff>133200</xdr:colOff>
      <xdr:row>30</xdr:row>
      <xdr:rowOff>209160</xdr:rowOff>
    </xdr:to>
    <xdr:sp>
      <xdr:nvSpPr>
        <xdr:cNvPr id="6" name="Rounded Rectangle 1">
          <a:hlinkClick r:id="rId1"/>
        </xdr:cNvPr>
        <xdr:cNvSpPr/>
      </xdr:nvSpPr>
      <xdr:spPr>
        <a:xfrm>
          <a:off x="844560" y="3676680"/>
          <a:ext cx="3165840" cy="2238120"/>
        </a:xfrm>
        <a:prstGeom prst="roundRect">
          <a:avLst>
            <a:gd name="adj" fmla="val 8814"/>
          </a:avLst>
        </a:prstGeom>
        <a:gradFill rotWithShape="0">
          <a:gsLst>
            <a:gs pos="0">
              <a:srgbClr val="1f4e79">
                <a:alpha val="53333"/>
              </a:srgbClr>
            </a:gs>
            <a:gs pos="100000">
              <a:srgbClr val="183356"/>
            </a:gs>
          </a:gsLst>
          <a:lin ang="16200000"/>
        </a:gradFill>
        <a:ln>
          <a:noFill/>
        </a:ln>
        <a:effectLst>
          <a:outerShdw algn="bl" dir="18900000" dist="37674" rotWithShape="0">
            <a:srgbClr val="000000">
              <a:alpha val="40000"/>
            </a:srgb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absolute">
    <xdr:from>
      <xdr:col>1</xdr:col>
      <xdr:colOff>380880</xdr:colOff>
      <xdr:row>19</xdr:row>
      <xdr:rowOff>117000</xdr:rowOff>
    </xdr:from>
    <xdr:to>
      <xdr:col>6</xdr:col>
      <xdr:colOff>66240</xdr:colOff>
      <xdr:row>20</xdr:row>
      <xdr:rowOff>169920</xdr:rowOff>
    </xdr:to>
    <xdr:sp>
      <xdr:nvSpPr>
        <xdr:cNvPr id="7" name="Rectangle 4"/>
        <xdr:cNvSpPr/>
      </xdr:nvSpPr>
      <xdr:spPr>
        <a:xfrm>
          <a:off x="1025280" y="3708000"/>
          <a:ext cx="2918160" cy="24336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  <xdr:txBody>
        <a:bodyPr anchor="t">
          <a:spAutoFit/>
        </a:bodyPr>
        <a:p>
          <a:pPr algn="ctr">
            <a:lnSpc>
              <a:spcPct val="100000"/>
            </a:lnSpc>
            <a:tabLst>
              <a:tab algn="l" pos="0"/>
            </a:tabLst>
          </a:pPr>
          <a:r>
            <a:rPr b="1" lang="en-US" sz="1200" spc="-1" strike="noStrike">
              <a:solidFill>
                <a:schemeClr val="accent2">
                  <a:lumMod val="20000"/>
                  <a:lumOff val="80000"/>
                </a:schemeClr>
              </a:solidFill>
              <a:latin typeface="Calibri"/>
            </a:rPr>
            <a:t> </a:t>
          </a:r>
          <a:r>
            <a:rPr b="1" lang="en-US" sz="1200" spc="-1" strike="noStrike">
              <a:solidFill>
                <a:schemeClr val="accent2">
                  <a:lumMod val="20000"/>
                  <a:lumOff val="80000"/>
                </a:schemeClr>
              </a:solidFill>
              <a:latin typeface="Calibri"/>
            </a:rPr>
            <a:t>Product Purchased OverTime </a:t>
          </a:r>
          <a:endParaRPr b="0" lang="en-US" sz="1200" spc="-1" strike="noStrike">
            <a:latin typeface="Times New Roman"/>
          </a:endParaRPr>
        </a:p>
      </xdr:txBody>
    </xdr:sp>
    <xdr:clientData/>
  </xdr:twoCellAnchor>
  <xdr:twoCellAnchor editAs="absolute">
    <xdr:from>
      <xdr:col>6</xdr:col>
      <xdr:colOff>181080</xdr:colOff>
      <xdr:row>3</xdr:row>
      <xdr:rowOff>57240</xdr:rowOff>
    </xdr:from>
    <xdr:to>
      <xdr:col>12</xdr:col>
      <xdr:colOff>485640</xdr:colOff>
      <xdr:row>15</xdr:row>
      <xdr:rowOff>171360</xdr:rowOff>
    </xdr:to>
    <xdr:sp>
      <xdr:nvSpPr>
        <xdr:cNvPr id="8" name="Rounded Rectangle 6"/>
        <xdr:cNvSpPr/>
      </xdr:nvSpPr>
      <xdr:spPr>
        <a:xfrm>
          <a:off x="4058280" y="476280"/>
          <a:ext cx="4171680" cy="2400120"/>
        </a:xfrm>
        <a:prstGeom prst="roundRect">
          <a:avLst>
            <a:gd name="adj" fmla="val 8814"/>
          </a:avLst>
        </a:prstGeom>
        <a:gradFill rotWithShape="0">
          <a:gsLst>
            <a:gs pos="0">
              <a:srgbClr val="1f4e79">
                <a:alpha val="53333"/>
              </a:srgbClr>
            </a:gs>
            <a:gs pos="100000">
              <a:srgbClr val="142340">
                <a:alpha val="49019"/>
              </a:srgbClr>
            </a:gs>
          </a:gsLst>
          <a:path path="rect">
            <a:fillToRect l="100000" t="100000" r="0" b="0"/>
          </a:path>
        </a:gra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oneCell">
    <xdr:from>
      <xdr:col>6</xdr:col>
      <xdr:colOff>295200</xdr:colOff>
      <xdr:row>3</xdr:row>
      <xdr:rowOff>171360</xdr:rowOff>
    </xdr:from>
    <xdr:to>
      <xdr:col>12</xdr:col>
      <xdr:colOff>456840</xdr:colOff>
      <xdr:row>16</xdr:row>
      <xdr:rowOff>85320</xdr:rowOff>
    </xdr:to>
    <xdr:graphicFrame>
      <xdr:nvGraphicFramePr>
        <xdr:cNvPr id="9" name="Chart 5"/>
        <xdr:cNvGraphicFramePr/>
      </xdr:nvGraphicFramePr>
      <xdr:xfrm>
        <a:off x="4172400" y="590400"/>
        <a:ext cx="4028760" cy="23904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7</xdr:col>
      <xdr:colOff>48600</xdr:colOff>
      <xdr:row>3</xdr:row>
      <xdr:rowOff>88560</xdr:rowOff>
    </xdr:from>
    <xdr:to>
      <xdr:col>12</xdr:col>
      <xdr:colOff>236160</xdr:colOff>
      <xdr:row>4</xdr:row>
      <xdr:rowOff>157680</xdr:rowOff>
    </xdr:to>
    <xdr:sp>
      <xdr:nvSpPr>
        <xdr:cNvPr id="10" name="Rectangle 7"/>
        <xdr:cNvSpPr/>
      </xdr:nvSpPr>
      <xdr:spPr>
        <a:xfrm>
          <a:off x="4570560" y="507600"/>
          <a:ext cx="3409920" cy="25956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  <xdr:txBody>
        <a:bodyPr wrap="none" anchor="t">
          <a:spAutoFit/>
        </a:bodyPr>
        <a:p>
          <a:pPr algn="ctr">
            <a:lnSpc>
              <a:spcPct val="100000"/>
            </a:lnSpc>
          </a:pPr>
          <a:r>
            <a:rPr b="1" lang="en-US" sz="1200" spc="-1" strike="noStrike">
              <a:solidFill>
                <a:schemeClr val="accent2">
                  <a:lumMod val="20000"/>
                  <a:lumOff val="80000"/>
                </a:schemeClr>
              </a:solidFill>
              <a:latin typeface="Times New Roman"/>
            </a:rPr>
            <a:t>Sales Reps Progress Across Stores (% Total Sales)</a:t>
          </a:r>
          <a:endParaRPr b="0" lang="en-US" sz="1200" spc="-1" strike="noStrike">
            <a:latin typeface="Times New Roman"/>
          </a:endParaRPr>
        </a:p>
      </xdr:txBody>
    </xdr:sp>
    <xdr:clientData/>
  </xdr:twoCellAnchor>
  <xdr:twoCellAnchor editAs="absolute">
    <xdr:from>
      <xdr:col>12</xdr:col>
      <xdr:colOff>542880</xdr:colOff>
      <xdr:row>3</xdr:row>
      <xdr:rowOff>66600</xdr:rowOff>
    </xdr:from>
    <xdr:to>
      <xdr:col>17</xdr:col>
      <xdr:colOff>437760</xdr:colOff>
      <xdr:row>12</xdr:row>
      <xdr:rowOff>66240</xdr:rowOff>
    </xdr:to>
    <xdr:sp>
      <xdr:nvSpPr>
        <xdr:cNvPr id="11" name="Rounded Rectangle 8"/>
        <xdr:cNvSpPr/>
      </xdr:nvSpPr>
      <xdr:spPr>
        <a:xfrm>
          <a:off x="8287200" y="485640"/>
          <a:ext cx="3268800" cy="1714320"/>
        </a:xfrm>
        <a:prstGeom prst="roundRect">
          <a:avLst>
            <a:gd name="adj" fmla="val 8814"/>
          </a:avLst>
        </a:prstGeom>
        <a:gradFill rotWithShape="0">
          <a:gsLst>
            <a:gs pos="0">
              <a:srgbClr val="2e75b6">
                <a:alpha val="42352"/>
              </a:srgbClr>
            </a:gs>
            <a:gs pos="100000">
              <a:srgbClr val="142340">
                <a:alpha val="63137"/>
              </a:srgbClr>
            </a:gs>
          </a:gsLst>
          <a:lin ang="8100000"/>
        </a:gra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absolute">
    <xdr:from>
      <xdr:col>12</xdr:col>
      <xdr:colOff>552600</xdr:colOff>
      <xdr:row>12</xdr:row>
      <xdr:rowOff>133200</xdr:rowOff>
    </xdr:from>
    <xdr:to>
      <xdr:col>19</xdr:col>
      <xdr:colOff>485640</xdr:colOff>
      <xdr:row>16</xdr:row>
      <xdr:rowOff>18720</xdr:rowOff>
    </xdr:to>
    <xdr:sp>
      <xdr:nvSpPr>
        <xdr:cNvPr id="12" name="Rounded Rectangle 9"/>
        <xdr:cNvSpPr/>
      </xdr:nvSpPr>
      <xdr:spPr>
        <a:xfrm>
          <a:off x="8296920" y="2266920"/>
          <a:ext cx="4596120" cy="647280"/>
        </a:xfrm>
        <a:prstGeom prst="roundRect">
          <a:avLst>
            <a:gd name="adj" fmla="val 8814"/>
          </a:avLst>
        </a:prstGeom>
        <a:gradFill rotWithShape="0">
          <a:gsLst>
            <a:gs pos="0">
              <a:srgbClr val="1f4e79">
                <a:alpha val="53333"/>
              </a:srgbClr>
            </a:gs>
            <a:gs pos="100000">
              <a:srgbClr val="193558"/>
            </a:gs>
          </a:gsLst>
          <a:lin ang="16200000"/>
        </a:gradFill>
        <a:ln>
          <a:noFill/>
        </a:ln>
        <a:effectLst>
          <a:outerShdw dir="16200000" dist="38160" rotWithShape="0">
            <a:srgbClr val="000000">
              <a:alpha val="40000"/>
            </a:srgb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oneCell">
    <xdr:from>
      <xdr:col>12</xdr:col>
      <xdr:colOff>333360</xdr:colOff>
      <xdr:row>5</xdr:row>
      <xdr:rowOff>85680</xdr:rowOff>
    </xdr:from>
    <xdr:to>
      <xdr:col>14</xdr:col>
      <xdr:colOff>390240</xdr:colOff>
      <xdr:row>10</xdr:row>
      <xdr:rowOff>161640</xdr:rowOff>
    </xdr:to>
    <xdr:graphicFrame>
      <xdr:nvGraphicFramePr>
        <xdr:cNvPr id="13" name="Chart 11"/>
        <xdr:cNvGraphicFramePr/>
      </xdr:nvGraphicFramePr>
      <xdr:xfrm>
        <a:off x="8077680" y="885960"/>
        <a:ext cx="1497240" cy="102816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 editAs="absolute">
    <xdr:from>
      <xdr:col>13</xdr:col>
      <xdr:colOff>219240</xdr:colOff>
      <xdr:row>3</xdr:row>
      <xdr:rowOff>69480</xdr:rowOff>
    </xdr:from>
    <xdr:to>
      <xdr:col>17</xdr:col>
      <xdr:colOff>199800</xdr:colOff>
      <xdr:row>4</xdr:row>
      <xdr:rowOff>122400</xdr:rowOff>
    </xdr:to>
    <xdr:sp>
      <xdr:nvSpPr>
        <xdr:cNvPr id="14" name="Rectangle 12"/>
        <xdr:cNvSpPr/>
      </xdr:nvSpPr>
      <xdr:spPr>
        <a:xfrm>
          <a:off x="8608320" y="488520"/>
          <a:ext cx="2709720" cy="24336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  <xdr:txBody>
        <a:bodyPr anchor="t">
          <a:spAutoFit/>
        </a:bodyPr>
        <a:p>
          <a:pPr algn="ctr">
            <a:lnSpc>
              <a:spcPct val="100000"/>
            </a:lnSpc>
            <a:tabLst>
              <a:tab algn="l" pos="0"/>
            </a:tabLst>
          </a:pPr>
          <a:r>
            <a:rPr b="1" lang="en-US" sz="1200" spc="-1" strike="noStrike">
              <a:solidFill>
                <a:schemeClr val="accent2">
                  <a:lumMod val="20000"/>
                  <a:lumOff val="80000"/>
                </a:schemeClr>
              </a:solidFill>
              <a:latin typeface="Calibri"/>
            </a:rPr>
            <a:t>Sales Progress on Store (Total Sales)</a:t>
          </a:r>
          <a:endParaRPr b="0" lang="en-US" sz="1200" spc="-1" strike="noStrike">
            <a:latin typeface="Times New Roman"/>
          </a:endParaRPr>
        </a:p>
      </xdr:txBody>
    </xdr:sp>
    <xdr:clientData/>
  </xdr:twoCellAnchor>
  <xdr:twoCellAnchor editAs="absolute">
    <xdr:from>
      <xdr:col>12</xdr:col>
      <xdr:colOff>641160</xdr:colOff>
      <xdr:row>14</xdr:row>
      <xdr:rowOff>38160</xdr:rowOff>
    </xdr:from>
    <xdr:to>
      <xdr:col>14</xdr:col>
      <xdr:colOff>209160</xdr:colOff>
      <xdr:row>15</xdr:row>
      <xdr:rowOff>78480</xdr:rowOff>
    </xdr:to>
    <xdr:sp>
      <xdr:nvSpPr>
        <xdr:cNvPr id="15" name="Rectangle 13"/>
        <xdr:cNvSpPr/>
      </xdr:nvSpPr>
      <xdr:spPr>
        <a:xfrm>
          <a:off x="8385480" y="2552760"/>
          <a:ext cx="1008360" cy="23076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  <xdr:txBody>
        <a:bodyPr wrap="none" anchor="t">
          <a:spAutoFit/>
        </a:bodyPr>
        <a:p>
          <a:pPr algn="ctr">
            <a:lnSpc>
              <a:spcPct val="100000"/>
            </a:lnSpc>
          </a:pPr>
          <a:r>
            <a:rPr b="1" lang="en-US" sz="1100" spc="-1" strike="noStrike">
              <a:solidFill>
                <a:srgbClr val="d0cece"/>
              </a:solidFill>
              <a:latin typeface="Calibri"/>
            </a:rPr>
            <a:t># Transactions</a:t>
          </a:r>
          <a:endParaRPr b="0" lang="en-US" sz="1100" spc="-1" strike="noStrike">
            <a:latin typeface="Times New Roman"/>
          </a:endParaRPr>
        </a:p>
      </xdr:txBody>
    </xdr:sp>
    <xdr:clientData/>
  </xdr:twoCellAnchor>
  <xdr:twoCellAnchor editAs="absolute">
    <xdr:from>
      <xdr:col>12</xdr:col>
      <xdr:colOff>640080</xdr:colOff>
      <xdr:row>9</xdr:row>
      <xdr:rowOff>171360</xdr:rowOff>
    </xdr:from>
    <xdr:to>
      <xdr:col>14</xdr:col>
      <xdr:colOff>144720</xdr:colOff>
      <xdr:row>11</xdr:row>
      <xdr:rowOff>123480</xdr:rowOff>
    </xdr:to>
    <xdr:sp>
      <xdr:nvSpPr>
        <xdr:cNvPr id="16" name="Rectangle 15"/>
        <xdr:cNvSpPr/>
      </xdr:nvSpPr>
      <xdr:spPr>
        <a:xfrm>
          <a:off x="8384400" y="1733400"/>
          <a:ext cx="945000" cy="33336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  <xdr:txBody>
        <a:bodyPr wrap="none" anchor="t">
          <a:spAutoFit/>
        </a:bodyPr>
        <a:p>
          <a:pPr algn="ctr">
            <a:lnSpc>
              <a:spcPct val="100000"/>
            </a:lnSpc>
          </a:pPr>
          <a:r>
            <a:rPr b="1" lang="en-US" sz="1400" spc="-1" strike="noStrike">
              <a:solidFill>
                <a:srgbClr val="ffffff"/>
              </a:solidFill>
              <a:latin typeface="Agency FB"/>
            </a:rPr>
            <a:t>$152,263</a:t>
          </a:r>
          <a:endParaRPr b="0" lang="en-US" sz="1400" spc="-1" strike="noStrike">
            <a:latin typeface="Times New Roman"/>
          </a:endParaRPr>
        </a:p>
      </xdr:txBody>
    </xdr:sp>
    <xdr:clientData/>
  </xdr:twoCellAnchor>
  <xdr:twoCellAnchor editAs="oneCell">
    <xdr:from>
      <xdr:col>14</xdr:col>
      <xdr:colOff>57960</xdr:colOff>
      <xdr:row>5</xdr:row>
      <xdr:rowOff>85680</xdr:rowOff>
    </xdr:from>
    <xdr:to>
      <xdr:col>16</xdr:col>
      <xdr:colOff>255600</xdr:colOff>
      <xdr:row>10</xdr:row>
      <xdr:rowOff>165960</xdr:rowOff>
    </xdr:to>
    <xdr:graphicFrame>
      <xdr:nvGraphicFramePr>
        <xdr:cNvPr id="17" name="Chart 16"/>
        <xdr:cNvGraphicFramePr/>
      </xdr:nvGraphicFramePr>
      <xdr:xfrm>
        <a:off x="9242640" y="885960"/>
        <a:ext cx="1486800" cy="10324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 editAs="oneCell">
    <xdr:from>
      <xdr:col>15</xdr:col>
      <xdr:colOff>447840</xdr:colOff>
      <xdr:row>5</xdr:row>
      <xdr:rowOff>104760</xdr:rowOff>
    </xdr:from>
    <xdr:to>
      <xdr:col>18</xdr:col>
      <xdr:colOff>36000</xdr:colOff>
      <xdr:row>10</xdr:row>
      <xdr:rowOff>185040</xdr:rowOff>
    </xdr:to>
    <xdr:graphicFrame>
      <xdr:nvGraphicFramePr>
        <xdr:cNvPr id="18" name="Chart 17"/>
        <xdr:cNvGraphicFramePr/>
      </xdr:nvGraphicFramePr>
      <xdr:xfrm>
        <a:off x="10276920" y="905040"/>
        <a:ext cx="1521720" cy="10324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 editAs="absolute">
    <xdr:from>
      <xdr:col>14</xdr:col>
      <xdr:colOff>194040</xdr:colOff>
      <xdr:row>4</xdr:row>
      <xdr:rowOff>162000</xdr:rowOff>
    </xdr:from>
    <xdr:to>
      <xdr:col>15</xdr:col>
      <xdr:colOff>610920</xdr:colOff>
      <xdr:row>6</xdr:row>
      <xdr:rowOff>24120</xdr:rowOff>
    </xdr:to>
    <xdr:sp>
      <xdr:nvSpPr>
        <xdr:cNvPr id="19" name="Rectangle 18"/>
        <xdr:cNvSpPr/>
      </xdr:nvSpPr>
      <xdr:spPr>
        <a:xfrm>
          <a:off x="9378720" y="771480"/>
          <a:ext cx="1061280" cy="24336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  <xdr:txBody>
        <a:bodyPr wrap="none" anchor="t">
          <a:spAutoFit/>
        </a:bodyPr>
        <a:p>
          <a:pPr algn="ctr">
            <a:lnSpc>
              <a:spcPct val="100000"/>
            </a:lnSpc>
          </a:pPr>
          <a:r>
            <a:rPr b="1" lang="en-US" sz="1200" spc="-1" strike="noStrike">
              <a:solidFill>
                <a:schemeClr val="accent2"/>
              </a:solidFill>
              <a:latin typeface="Calibri"/>
            </a:rPr>
            <a:t>Uptown Store</a:t>
          </a:r>
          <a:endParaRPr b="0" lang="en-US" sz="1200" spc="-1" strike="noStrike">
            <a:latin typeface="Times New Roman"/>
          </a:endParaRPr>
        </a:p>
      </xdr:txBody>
    </xdr:sp>
    <xdr:clientData/>
  </xdr:twoCellAnchor>
  <xdr:twoCellAnchor editAs="absolute">
    <xdr:from>
      <xdr:col>16</xdr:col>
      <xdr:colOff>58320</xdr:colOff>
      <xdr:row>4</xdr:row>
      <xdr:rowOff>162000</xdr:rowOff>
    </xdr:from>
    <xdr:to>
      <xdr:col>17</xdr:col>
      <xdr:colOff>401400</xdr:colOff>
      <xdr:row>6</xdr:row>
      <xdr:rowOff>24120</xdr:rowOff>
    </xdr:to>
    <xdr:sp>
      <xdr:nvSpPr>
        <xdr:cNvPr id="20" name="Rectangle 19"/>
        <xdr:cNvSpPr/>
      </xdr:nvSpPr>
      <xdr:spPr>
        <a:xfrm>
          <a:off x="10532160" y="771480"/>
          <a:ext cx="987480" cy="24336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  <xdr:txBody>
        <a:bodyPr wrap="none" anchor="t">
          <a:spAutoFit/>
        </a:bodyPr>
        <a:p>
          <a:pPr algn="ctr">
            <a:lnSpc>
              <a:spcPct val="100000"/>
            </a:lnSpc>
          </a:pPr>
          <a:r>
            <a:rPr b="1" lang="en-US" sz="1200" spc="-1" strike="noStrike">
              <a:solidFill>
                <a:srgbClr val="3399ff"/>
              </a:solidFill>
              <a:latin typeface="Calibri"/>
            </a:rPr>
            <a:t>Fenard Store</a:t>
          </a:r>
          <a:endParaRPr b="0" lang="en-US" sz="1200" spc="-1" strike="noStrike">
            <a:latin typeface="Times New Roman"/>
          </a:endParaRPr>
        </a:p>
      </xdr:txBody>
    </xdr:sp>
    <xdr:clientData/>
  </xdr:twoCellAnchor>
  <xdr:twoCellAnchor editAs="absolute">
    <xdr:from>
      <xdr:col>14</xdr:col>
      <xdr:colOff>319680</xdr:colOff>
      <xdr:row>9</xdr:row>
      <xdr:rowOff>171360</xdr:rowOff>
    </xdr:from>
    <xdr:to>
      <xdr:col>15</xdr:col>
      <xdr:colOff>620280</xdr:colOff>
      <xdr:row>11</xdr:row>
      <xdr:rowOff>123480</xdr:rowOff>
    </xdr:to>
    <xdr:sp>
      <xdr:nvSpPr>
        <xdr:cNvPr id="21" name="Rectangle 21"/>
        <xdr:cNvSpPr/>
      </xdr:nvSpPr>
      <xdr:spPr>
        <a:xfrm>
          <a:off x="9504360" y="1733400"/>
          <a:ext cx="945000" cy="33336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  <xdr:txBody>
        <a:bodyPr wrap="none" anchor="t">
          <a:spAutoFit/>
        </a:bodyPr>
        <a:p>
          <a:pPr algn="ctr">
            <a:lnSpc>
              <a:spcPct val="100000"/>
            </a:lnSpc>
            <a:tabLst>
              <a:tab algn="l" pos="0"/>
            </a:tabLst>
          </a:pPr>
          <a:r>
            <a:rPr b="1" lang="en-US" sz="1400" spc="-1" strike="noStrike">
              <a:solidFill>
                <a:srgbClr val="ffffff"/>
              </a:solidFill>
              <a:latin typeface="Agency FB"/>
            </a:rPr>
            <a:t>$140,567</a:t>
          </a:r>
          <a:endParaRPr b="0" lang="en-US" sz="1400" spc="-1" strike="noStrike">
            <a:latin typeface="Times New Roman"/>
          </a:endParaRPr>
        </a:p>
      </xdr:txBody>
    </xdr:sp>
    <xdr:clientData/>
  </xdr:twoCellAnchor>
  <xdr:twoCellAnchor editAs="absolute">
    <xdr:from>
      <xdr:col>16</xdr:col>
      <xdr:colOff>146880</xdr:colOff>
      <xdr:row>10</xdr:row>
      <xdr:rowOff>0</xdr:rowOff>
    </xdr:from>
    <xdr:to>
      <xdr:col>17</xdr:col>
      <xdr:colOff>345960</xdr:colOff>
      <xdr:row>11</xdr:row>
      <xdr:rowOff>142560</xdr:rowOff>
    </xdr:to>
    <xdr:sp>
      <xdr:nvSpPr>
        <xdr:cNvPr id="22" name="Rectangle 23"/>
        <xdr:cNvSpPr/>
      </xdr:nvSpPr>
      <xdr:spPr>
        <a:xfrm>
          <a:off x="10620720" y="1752480"/>
          <a:ext cx="843480" cy="33336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  <xdr:txBody>
        <a:bodyPr wrap="none" anchor="t">
          <a:spAutoFit/>
        </a:bodyPr>
        <a:p>
          <a:pPr algn="ctr">
            <a:lnSpc>
              <a:spcPct val="100000"/>
            </a:lnSpc>
            <a:tabLst>
              <a:tab algn="l" pos="0"/>
            </a:tabLst>
          </a:pPr>
          <a:r>
            <a:rPr b="1" lang="en-US" sz="1400" spc="-1" strike="noStrike">
              <a:solidFill>
                <a:srgbClr val="ffffff"/>
              </a:solidFill>
              <a:latin typeface="Agency FB"/>
            </a:rPr>
            <a:t>$20,345</a:t>
          </a:r>
          <a:endParaRPr b="0" lang="en-US" sz="1400" spc="-1" strike="noStrike">
            <a:latin typeface="Times New Roman"/>
          </a:endParaRPr>
        </a:p>
      </xdr:txBody>
    </xdr:sp>
    <xdr:clientData/>
  </xdr:twoCellAnchor>
  <xdr:twoCellAnchor editAs="absolute">
    <xdr:from>
      <xdr:col>14</xdr:col>
      <xdr:colOff>457920</xdr:colOff>
      <xdr:row>14</xdr:row>
      <xdr:rowOff>38160</xdr:rowOff>
    </xdr:from>
    <xdr:to>
      <xdr:col>16</xdr:col>
      <xdr:colOff>66960</xdr:colOff>
      <xdr:row>15</xdr:row>
      <xdr:rowOff>78480</xdr:rowOff>
    </xdr:to>
    <xdr:sp>
      <xdr:nvSpPr>
        <xdr:cNvPr id="23" name="Rectangle 24"/>
        <xdr:cNvSpPr/>
      </xdr:nvSpPr>
      <xdr:spPr>
        <a:xfrm>
          <a:off x="9642600" y="2552760"/>
          <a:ext cx="898200" cy="23076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  <xdr:txBody>
        <a:bodyPr wrap="none" anchor="t">
          <a:spAutoFit/>
        </a:bodyPr>
        <a:p>
          <a:pPr algn="ctr">
            <a:lnSpc>
              <a:spcPct val="100000"/>
            </a:lnSpc>
          </a:pPr>
          <a:r>
            <a:rPr b="1" lang="en-US" sz="1100" spc="-1" strike="noStrike">
              <a:solidFill>
                <a:srgbClr val="d0cece"/>
              </a:solidFill>
              <a:latin typeface="Calibri"/>
            </a:rPr>
            <a:t># Customers</a:t>
          </a:r>
          <a:endParaRPr b="0" lang="en-US" sz="1100" spc="-1" strike="noStrike">
            <a:latin typeface="Times New Roman"/>
          </a:endParaRPr>
        </a:p>
      </xdr:txBody>
    </xdr:sp>
    <xdr:clientData/>
  </xdr:twoCellAnchor>
  <xdr:twoCellAnchor editAs="absolute">
    <xdr:from>
      <xdr:col>16</xdr:col>
      <xdr:colOff>288000</xdr:colOff>
      <xdr:row>14</xdr:row>
      <xdr:rowOff>38160</xdr:rowOff>
    </xdr:from>
    <xdr:to>
      <xdr:col>17</xdr:col>
      <xdr:colOff>438480</xdr:colOff>
      <xdr:row>15</xdr:row>
      <xdr:rowOff>78480</xdr:rowOff>
    </xdr:to>
    <xdr:sp>
      <xdr:nvSpPr>
        <xdr:cNvPr id="24" name="Rectangle 25"/>
        <xdr:cNvSpPr/>
      </xdr:nvSpPr>
      <xdr:spPr>
        <a:xfrm>
          <a:off x="10761840" y="2552760"/>
          <a:ext cx="794880" cy="23076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  <xdr:txBody>
        <a:bodyPr wrap="none" anchor="t">
          <a:spAutoFit/>
        </a:bodyPr>
        <a:p>
          <a:pPr algn="ctr">
            <a:lnSpc>
              <a:spcPct val="100000"/>
            </a:lnSpc>
          </a:pPr>
          <a:r>
            <a:rPr b="1" lang="en-US" sz="1100" spc="-1" strike="noStrike">
              <a:solidFill>
                <a:srgbClr val="d0cece"/>
              </a:solidFill>
              <a:latin typeface="Calibri"/>
            </a:rPr>
            <a:t># Products</a:t>
          </a:r>
          <a:endParaRPr b="0" lang="en-US" sz="1100" spc="-1" strike="noStrike">
            <a:latin typeface="Times New Roman"/>
          </a:endParaRPr>
        </a:p>
      </xdr:txBody>
    </xdr:sp>
    <xdr:clientData/>
  </xdr:twoCellAnchor>
  <xdr:twoCellAnchor editAs="absolute">
    <xdr:from>
      <xdr:col>18</xdr:col>
      <xdr:colOff>32400</xdr:colOff>
      <xdr:row>14</xdr:row>
      <xdr:rowOff>38160</xdr:rowOff>
    </xdr:from>
    <xdr:to>
      <xdr:col>19</xdr:col>
      <xdr:colOff>217800</xdr:colOff>
      <xdr:row>15</xdr:row>
      <xdr:rowOff>78480</xdr:rowOff>
    </xdr:to>
    <xdr:sp>
      <xdr:nvSpPr>
        <xdr:cNvPr id="25" name="Rectangle 26"/>
        <xdr:cNvSpPr/>
      </xdr:nvSpPr>
      <xdr:spPr>
        <a:xfrm>
          <a:off x="11795040" y="2552760"/>
          <a:ext cx="830160" cy="23076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  <xdr:txBody>
        <a:bodyPr wrap="none" anchor="t">
          <a:spAutoFit/>
        </a:bodyPr>
        <a:p>
          <a:pPr algn="ctr">
            <a:lnSpc>
              <a:spcPct val="100000"/>
            </a:lnSpc>
          </a:pPr>
          <a:r>
            <a:rPr b="1" lang="en-US" sz="1100" spc="-1" strike="noStrike">
              <a:solidFill>
                <a:srgbClr val="d0cece"/>
              </a:solidFill>
              <a:latin typeface="Calibri"/>
            </a:rPr>
            <a:t># Locations</a:t>
          </a:r>
          <a:endParaRPr b="0" lang="en-US" sz="1100" spc="-1" strike="noStrike">
            <a:latin typeface="Times New Roman"/>
          </a:endParaRPr>
        </a:p>
      </xdr:txBody>
    </xdr:sp>
    <xdr:clientData/>
  </xdr:twoCellAnchor>
  <xdr:twoCellAnchor editAs="absolute">
    <xdr:from>
      <xdr:col>13</xdr:col>
      <xdr:colOff>259560</xdr:colOff>
      <xdr:row>13</xdr:row>
      <xdr:rowOff>9360</xdr:rowOff>
    </xdr:from>
    <xdr:to>
      <xdr:col>13</xdr:col>
      <xdr:colOff>747360</xdr:colOff>
      <xdr:row>14</xdr:row>
      <xdr:rowOff>152280</xdr:rowOff>
    </xdr:to>
    <xdr:sp>
      <xdr:nvSpPr>
        <xdr:cNvPr id="26" name="Rectangle 27"/>
        <xdr:cNvSpPr/>
      </xdr:nvSpPr>
      <xdr:spPr>
        <a:xfrm>
          <a:off x="8648640" y="2333520"/>
          <a:ext cx="487800" cy="33336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  <xdr:txBody>
        <a:bodyPr wrap="none" anchor="t">
          <a:spAutoFit/>
        </a:bodyPr>
        <a:p>
          <a:pPr algn="ctr">
            <a:lnSpc>
              <a:spcPct val="100000"/>
            </a:lnSpc>
            <a:tabLst>
              <a:tab algn="l" pos="0"/>
            </a:tabLst>
          </a:pPr>
          <a:r>
            <a:rPr b="1" lang="en-US" sz="1400" spc="-1" strike="noStrike">
              <a:solidFill>
                <a:srgbClr val="ffffff"/>
              </a:solidFill>
              <a:latin typeface="Agency FB"/>
            </a:rPr>
            <a:t>644</a:t>
          </a:r>
          <a:endParaRPr b="0" lang="en-US" sz="1400" spc="-1" strike="noStrike">
            <a:latin typeface="Times New Roman"/>
          </a:endParaRPr>
        </a:p>
      </xdr:txBody>
    </xdr:sp>
    <xdr:clientData/>
  </xdr:twoCellAnchor>
  <xdr:twoCellAnchor editAs="absolute">
    <xdr:from>
      <xdr:col>15</xdr:col>
      <xdr:colOff>6480</xdr:colOff>
      <xdr:row>13</xdr:row>
      <xdr:rowOff>9360</xdr:rowOff>
    </xdr:from>
    <xdr:to>
      <xdr:col>15</xdr:col>
      <xdr:colOff>494280</xdr:colOff>
      <xdr:row>14</xdr:row>
      <xdr:rowOff>152280</xdr:rowOff>
    </xdr:to>
    <xdr:sp>
      <xdr:nvSpPr>
        <xdr:cNvPr id="27" name="Rectangle 28"/>
        <xdr:cNvSpPr/>
      </xdr:nvSpPr>
      <xdr:spPr>
        <a:xfrm>
          <a:off x="9835560" y="2333520"/>
          <a:ext cx="487800" cy="33336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  <xdr:txBody>
        <a:bodyPr wrap="none" anchor="t">
          <a:spAutoFit/>
        </a:bodyPr>
        <a:p>
          <a:pPr algn="ctr">
            <a:lnSpc>
              <a:spcPct val="100000"/>
            </a:lnSpc>
            <a:tabLst>
              <a:tab algn="l" pos="0"/>
            </a:tabLst>
          </a:pPr>
          <a:r>
            <a:rPr b="1" lang="en-US" sz="1400" spc="-1" strike="noStrike">
              <a:solidFill>
                <a:srgbClr val="ffffff"/>
              </a:solidFill>
              <a:latin typeface="Agency FB"/>
            </a:rPr>
            <a:t>508</a:t>
          </a:r>
          <a:endParaRPr b="0" lang="en-US" sz="1400" spc="-1" strike="noStrike">
            <a:latin typeface="Times New Roman"/>
          </a:endParaRPr>
        </a:p>
      </xdr:txBody>
    </xdr:sp>
    <xdr:clientData/>
  </xdr:twoCellAnchor>
  <xdr:twoCellAnchor editAs="absolute">
    <xdr:from>
      <xdr:col>16</xdr:col>
      <xdr:colOff>512280</xdr:colOff>
      <xdr:row>13</xdr:row>
      <xdr:rowOff>9360</xdr:rowOff>
    </xdr:from>
    <xdr:to>
      <xdr:col>17</xdr:col>
      <xdr:colOff>253800</xdr:colOff>
      <xdr:row>14</xdr:row>
      <xdr:rowOff>152280</xdr:rowOff>
    </xdr:to>
    <xdr:sp>
      <xdr:nvSpPr>
        <xdr:cNvPr id="28" name="Rectangle 29"/>
        <xdr:cNvSpPr/>
      </xdr:nvSpPr>
      <xdr:spPr>
        <a:xfrm>
          <a:off x="10986120" y="2333520"/>
          <a:ext cx="385920" cy="33336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  <xdr:txBody>
        <a:bodyPr wrap="none" anchor="t">
          <a:spAutoFit/>
        </a:bodyPr>
        <a:p>
          <a:pPr algn="ctr">
            <a:lnSpc>
              <a:spcPct val="100000"/>
            </a:lnSpc>
            <a:tabLst>
              <a:tab algn="l" pos="0"/>
            </a:tabLst>
          </a:pPr>
          <a:r>
            <a:rPr b="1" lang="en-US" sz="1400" spc="-1" strike="noStrike">
              <a:solidFill>
                <a:srgbClr val="ffffff"/>
              </a:solidFill>
              <a:latin typeface="Agency FB"/>
            </a:rPr>
            <a:t>32</a:t>
          </a:r>
          <a:endParaRPr b="0" lang="en-US" sz="1400" spc="-1" strike="noStrike">
            <a:latin typeface="Times New Roman"/>
          </a:endParaRPr>
        </a:p>
      </xdr:txBody>
    </xdr:sp>
    <xdr:clientData/>
  </xdr:twoCellAnchor>
  <xdr:twoCellAnchor editAs="absolute">
    <xdr:from>
      <xdr:col>18</xdr:col>
      <xdr:colOff>280440</xdr:colOff>
      <xdr:row>13</xdr:row>
      <xdr:rowOff>9360</xdr:rowOff>
    </xdr:from>
    <xdr:to>
      <xdr:col>19</xdr:col>
      <xdr:colOff>21600</xdr:colOff>
      <xdr:row>14</xdr:row>
      <xdr:rowOff>152280</xdr:rowOff>
    </xdr:to>
    <xdr:sp>
      <xdr:nvSpPr>
        <xdr:cNvPr id="29" name="Rectangle 30"/>
        <xdr:cNvSpPr/>
      </xdr:nvSpPr>
      <xdr:spPr>
        <a:xfrm>
          <a:off x="12043080" y="2333520"/>
          <a:ext cx="385920" cy="33336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  <xdr:txBody>
        <a:bodyPr wrap="none" anchor="t">
          <a:spAutoFit/>
        </a:bodyPr>
        <a:p>
          <a:pPr algn="ctr">
            <a:lnSpc>
              <a:spcPct val="100000"/>
            </a:lnSpc>
            <a:tabLst>
              <a:tab algn="l" pos="0"/>
            </a:tabLst>
          </a:pPr>
          <a:r>
            <a:rPr b="1" lang="en-US" sz="1400" spc="-1" strike="noStrike">
              <a:solidFill>
                <a:srgbClr val="ffffff"/>
              </a:solidFill>
              <a:latin typeface="Agency FB"/>
            </a:rPr>
            <a:t>40</a:t>
          </a:r>
          <a:endParaRPr b="0" lang="en-US" sz="1400" spc="-1" strike="noStrike">
            <a:latin typeface="Times New Roman"/>
          </a:endParaRPr>
        </a:p>
      </xdr:txBody>
    </xdr:sp>
    <xdr:clientData/>
  </xdr:twoCellAnchor>
  <xdr:twoCellAnchor editAs="absolute">
    <xdr:from>
      <xdr:col>12</xdr:col>
      <xdr:colOff>595440</xdr:colOff>
      <xdr:row>4</xdr:row>
      <xdr:rowOff>162000</xdr:rowOff>
    </xdr:from>
    <xdr:to>
      <xdr:col>14</xdr:col>
      <xdr:colOff>83160</xdr:colOff>
      <xdr:row>6</xdr:row>
      <xdr:rowOff>24120</xdr:rowOff>
    </xdr:to>
    <xdr:sp>
      <xdr:nvSpPr>
        <xdr:cNvPr id="30" name="Rectangle 33"/>
        <xdr:cNvSpPr/>
      </xdr:nvSpPr>
      <xdr:spPr>
        <a:xfrm>
          <a:off x="8339760" y="771480"/>
          <a:ext cx="928080" cy="24336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  <xdr:txBody>
        <a:bodyPr wrap="none" anchor="t">
          <a:spAutoFit/>
        </a:bodyPr>
        <a:p>
          <a:pPr algn="ctr">
            <a:lnSpc>
              <a:spcPct val="100000"/>
            </a:lnSpc>
          </a:pPr>
          <a:r>
            <a:rPr b="1" lang="en-US" sz="1200" spc="-1" strike="noStrike">
              <a:solidFill>
                <a:srgbClr val="33ccff"/>
              </a:solidFill>
              <a:latin typeface="Calibri"/>
            </a:rPr>
            <a:t>Main Street</a:t>
          </a:r>
          <a:endParaRPr b="0" lang="en-US" sz="1200" spc="-1" strike="noStrike">
            <a:latin typeface="Times New Roman"/>
          </a:endParaRPr>
        </a:p>
      </xdr:txBody>
    </xdr:sp>
    <xdr:clientData/>
  </xdr:twoCellAnchor>
  <xdr:twoCellAnchor editAs="absolute">
    <xdr:from>
      <xdr:col>6</xdr:col>
      <xdr:colOff>181080</xdr:colOff>
      <xdr:row>16</xdr:row>
      <xdr:rowOff>14400</xdr:rowOff>
    </xdr:from>
    <xdr:to>
      <xdr:col>9</xdr:col>
      <xdr:colOff>599760</xdr:colOff>
      <xdr:row>23</xdr:row>
      <xdr:rowOff>47520</xdr:rowOff>
    </xdr:to>
    <xdr:sp>
      <xdr:nvSpPr>
        <xdr:cNvPr id="31" name="Rounded Rectangle 35"/>
        <xdr:cNvSpPr/>
      </xdr:nvSpPr>
      <xdr:spPr>
        <a:xfrm>
          <a:off x="4058280" y="2909880"/>
          <a:ext cx="2352240" cy="1490400"/>
        </a:xfrm>
        <a:prstGeom prst="roundRect">
          <a:avLst>
            <a:gd name="adj" fmla="val 8814"/>
          </a:avLst>
        </a:prstGeom>
        <a:gradFill rotWithShape="0">
          <a:gsLst>
            <a:gs pos="0">
              <a:srgbClr val="1f4e79">
                <a:alpha val="53333"/>
              </a:srgbClr>
            </a:gs>
            <a:gs pos="100000">
              <a:srgbClr val="193558"/>
            </a:gs>
          </a:gsLst>
          <a:lin ang="16200000"/>
        </a:gradFill>
        <a:ln>
          <a:noFill/>
        </a:ln>
        <a:effectLst>
          <a:outerShdw algn="br" dir="13500000" dist="37674" rotWithShape="0">
            <a:srgbClr val="000000">
              <a:alpha val="40000"/>
            </a:srgb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oneCell">
    <xdr:from>
      <xdr:col>6</xdr:col>
      <xdr:colOff>66600</xdr:colOff>
      <xdr:row>17</xdr:row>
      <xdr:rowOff>209520</xdr:rowOff>
    </xdr:from>
    <xdr:to>
      <xdr:col>10</xdr:col>
      <xdr:colOff>66240</xdr:colOff>
      <xdr:row>23</xdr:row>
      <xdr:rowOff>23400</xdr:rowOff>
    </xdr:to>
    <xdr:graphicFrame>
      <xdr:nvGraphicFramePr>
        <xdr:cNvPr id="32" name="Chart 32"/>
        <xdr:cNvGraphicFramePr/>
      </xdr:nvGraphicFramePr>
      <xdr:xfrm>
        <a:off x="3943800" y="3295800"/>
        <a:ext cx="2577960" cy="108036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 editAs="absolute">
    <xdr:from>
      <xdr:col>6</xdr:col>
      <xdr:colOff>599040</xdr:colOff>
      <xdr:row>16</xdr:row>
      <xdr:rowOff>21600</xdr:rowOff>
    </xdr:from>
    <xdr:to>
      <xdr:col>9</xdr:col>
      <xdr:colOff>277200</xdr:colOff>
      <xdr:row>17</xdr:row>
      <xdr:rowOff>74160</xdr:rowOff>
    </xdr:to>
    <xdr:sp>
      <xdr:nvSpPr>
        <xdr:cNvPr id="33" name="Rectangle 34"/>
        <xdr:cNvSpPr/>
      </xdr:nvSpPr>
      <xdr:spPr>
        <a:xfrm>
          <a:off x="4476240" y="2917080"/>
          <a:ext cx="1611720" cy="24336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  <xdr:txBody>
        <a:bodyPr wrap="none" anchor="t">
          <a:spAutoFit/>
        </a:bodyPr>
        <a:p>
          <a:pPr algn="ctr">
            <a:lnSpc>
              <a:spcPct val="100000"/>
            </a:lnSpc>
            <a:tabLst>
              <a:tab algn="l" pos="0"/>
            </a:tabLst>
          </a:pPr>
          <a:r>
            <a:rPr b="1" lang="en-US" sz="1200" spc="-1" strike="noStrike">
              <a:solidFill>
                <a:schemeClr val="accent2">
                  <a:lumMod val="20000"/>
                  <a:lumOff val="80000"/>
                </a:schemeClr>
              </a:solidFill>
              <a:latin typeface="Calibri"/>
            </a:rPr>
            <a:t>Managers View (Sales)</a:t>
          </a:r>
          <a:endParaRPr b="0" lang="en-US" sz="1200" spc="-1" strike="noStrike">
            <a:latin typeface="Times New Roman"/>
          </a:endParaRPr>
        </a:p>
      </xdr:txBody>
    </xdr:sp>
    <xdr:clientData/>
  </xdr:twoCellAnchor>
  <xdr:twoCellAnchor editAs="absolute">
    <xdr:from>
      <xdr:col>10</xdr:col>
      <xdr:colOff>19080</xdr:colOff>
      <xdr:row>16</xdr:row>
      <xdr:rowOff>14400</xdr:rowOff>
    </xdr:from>
    <xdr:to>
      <xdr:col>12</xdr:col>
      <xdr:colOff>533160</xdr:colOff>
      <xdr:row>23</xdr:row>
      <xdr:rowOff>47520</xdr:rowOff>
    </xdr:to>
    <xdr:sp>
      <xdr:nvSpPr>
        <xdr:cNvPr id="34" name="Rounded Rectangle 36"/>
        <xdr:cNvSpPr/>
      </xdr:nvSpPr>
      <xdr:spPr>
        <a:xfrm>
          <a:off x="6474600" y="2909880"/>
          <a:ext cx="1802880" cy="1490400"/>
        </a:xfrm>
        <a:prstGeom prst="roundRect">
          <a:avLst>
            <a:gd name="adj" fmla="val 8814"/>
          </a:avLst>
        </a:prstGeom>
        <a:gradFill rotWithShape="0">
          <a:gsLst>
            <a:gs pos="0">
              <a:srgbClr val="1f4e79">
                <a:alpha val="53333"/>
              </a:srgbClr>
            </a:gs>
            <a:gs pos="100000">
              <a:srgbClr val="2e75b6">
                <a:alpha val="47058"/>
              </a:srgbClr>
            </a:gs>
          </a:gsLst>
          <a:lin ang="13500000"/>
        </a:gradFill>
        <a:ln>
          <a:noFill/>
        </a:ln>
        <a:effectLst>
          <a:outerShdw algn="r" dir="10800000" dist="38160" rotWithShape="0">
            <a:srgbClr val="000000">
              <a:alpha val="40000"/>
            </a:srgb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absolute">
    <xdr:from>
      <xdr:col>6</xdr:col>
      <xdr:colOff>190440</xdr:colOff>
      <xdr:row>23</xdr:row>
      <xdr:rowOff>85680</xdr:rowOff>
    </xdr:from>
    <xdr:to>
      <xdr:col>9</xdr:col>
      <xdr:colOff>599760</xdr:colOff>
      <xdr:row>30</xdr:row>
      <xdr:rowOff>190080</xdr:rowOff>
    </xdr:to>
    <xdr:sp>
      <xdr:nvSpPr>
        <xdr:cNvPr id="35" name="Rounded Rectangle 37"/>
        <xdr:cNvSpPr/>
      </xdr:nvSpPr>
      <xdr:spPr>
        <a:xfrm>
          <a:off x="4067640" y="4438440"/>
          <a:ext cx="2342880" cy="1457280"/>
        </a:xfrm>
        <a:prstGeom prst="roundRect">
          <a:avLst>
            <a:gd name="adj" fmla="val 8814"/>
          </a:avLst>
        </a:prstGeom>
        <a:gradFill rotWithShape="0">
          <a:gsLst>
            <a:gs pos="0">
              <a:srgbClr val="1f4e79">
                <a:alpha val="53333"/>
              </a:srgbClr>
            </a:gs>
            <a:gs pos="100000">
              <a:srgbClr val="193659"/>
            </a:gs>
          </a:gsLst>
          <a:lin ang="16200000"/>
        </a:gradFill>
        <a:ln>
          <a:noFill/>
        </a:ln>
        <a:effectLst>
          <a:outerShdw algn="br" dir="13500000" dist="37674" rotWithShape="0">
            <a:srgbClr val="000000">
              <a:alpha val="40000"/>
            </a:srgb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oneCell">
    <xdr:from>
      <xdr:col>6</xdr:col>
      <xdr:colOff>76320</xdr:colOff>
      <xdr:row>24</xdr:row>
      <xdr:rowOff>162000</xdr:rowOff>
    </xdr:from>
    <xdr:to>
      <xdr:col>10</xdr:col>
      <xdr:colOff>18720</xdr:colOff>
      <xdr:row>30</xdr:row>
      <xdr:rowOff>242640</xdr:rowOff>
    </xdr:to>
    <xdr:graphicFrame>
      <xdr:nvGraphicFramePr>
        <xdr:cNvPr id="36" name="Chart 38"/>
        <xdr:cNvGraphicFramePr/>
      </xdr:nvGraphicFramePr>
      <xdr:xfrm>
        <a:off x="3953520" y="4705560"/>
        <a:ext cx="2520720" cy="124272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 editAs="absolute">
    <xdr:from>
      <xdr:col>6</xdr:col>
      <xdr:colOff>237960</xdr:colOff>
      <xdr:row>23</xdr:row>
      <xdr:rowOff>107280</xdr:rowOff>
    </xdr:from>
    <xdr:to>
      <xdr:col>9</xdr:col>
      <xdr:colOff>428040</xdr:colOff>
      <xdr:row>24</xdr:row>
      <xdr:rowOff>159840</xdr:rowOff>
    </xdr:to>
    <xdr:sp>
      <xdr:nvSpPr>
        <xdr:cNvPr id="37" name="Rectangle 39"/>
        <xdr:cNvSpPr/>
      </xdr:nvSpPr>
      <xdr:spPr>
        <a:xfrm>
          <a:off x="4115160" y="4460040"/>
          <a:ext cx="2123640" cy="24336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  <xdr:txBody>
        <a:bodyPr anchor="t">
          <a:spAutoFit/>
        </a:bodyPr>
        <a:p>
          <a:pPr algn="ctr">
            <a:lnSpc>
              <a:spcPct val="100000"/>
            </a:lnSpc>
            <a:tabLst>
              <a:tab algn="l" pos="0"/>
            </a:tabLst>
          </a:pPr>
          <a:r>
            <a:rPr b="1" lang="en-US" sz="1200" spc="-1" strike="noStrike">
              <a:solidFill>
                <a:schemeClr val="accent2">
                  <a:lumMod val="20000"/>
                  <a:lumOff val="80000"/>
                </a:schemeClr>
              </a:solidFill>
              <a:latin typeface="Calibri"/>
            </a:rPr>
            <a:t>Total Sales By Superisor</a:t>
          </a:r>
          <a:endParaRPr b="0" lang="en-US" sz="1200" spc="-1" strike="noStrike">
            <a:latin typeface="Times New Roman"/>
          </a:endParaRPr>
        </a:p>
      </xdr:txBody>
    </xdr:sp>
    <xdr:clientData/>
  </xdr:twoCellAnchor>
  <xdr:twoCellAnchor editAs="oneCell">
    <xdr:from>
      <xdr:col>10</xdr:col>
      <xdr:colOff>0</xdr:colOff>
      <xdr:row>17</xdr:row>
      <xdr:rowOff>133200</xdr:rowOff>
    </xdr:from>
    <xdr:to>
      <xdr:col>13</xdr:col>
      <xdr:colOff>85320</xdr:colOff>
      <xdr:row>23</xdr:row>
      <xdr:rowOff>104400</xdr:rowOff>
    </xdr:to>
    <xdr:graphicFrame>
      <xdr:nvGraphicFramePr>
        <xdr:cNvPr id="38" name="Chart 40"/>
        <xdr:cNvGraphicFramePr/>
      </xdr:nvGraphicFramePr>
      <xdr:xfrm>
        <a:off x="6455520" y="3219480"/>
        <a:ext cx="2018880" cy="12376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 editAs="absolute">
    <xdr:from>
      <xdr:col>12</xdr:col>
      <xdr:colOff>590400</xdr:colOff>
      <xdr:row>16</xdr:row>
      <xdr:rowOff>57240</xdr:rowOff>
    </xdr:from>
    <xdr:to>
      <xdr:col>19</xdr:col>
      <xdr:colOff>523440</xdr:colOff>
      <xdr:row>30</xdr:row>
      <xdr:rowOff>218880</xdr:rowOff>
    </xdr:to>
    <xdr:sp>
      <xdr:nvSpPr>
        <xdr:cNvPr id="39" name="Freeform 45">
          <a:hlinkClick r:id="rId9"/>
        </xdr:cNvPr>
        <xdr:cNvSpPr/>
      </xdr:nvSpPr>
      <xdr:spPr>
        <a:xfrm>
          <a:off x="8334720" y="2952720"/>
          <a:ext cx="4596120" cy="2971800"/>
        </a:xfrm>
        <a:custGeom>
          <a:avLst/>
          <a:gdLst>
            <a:gd name="textAreaLeft" fmla="*/ 0 w 4596120"/>
            <a:gd name="textAreaRight" fmla="*/ 4596480 w 4596120"/>
            <a:gd name="textAreaTop" fmla="*/ 0 h 2971800"/>
            <a:gd name="textAreaBottom" fmla="*/ 2972160 h 2971800"/>
          </a:gdLst>
          <a:ahLst/>
          <a:rect l="textAreaLeft" t="textAreaTop" r="textAreaRight" b="textAreaBottom"/>
          <a:pathLst>
            <a:path w="4352925" h="2971800">
              <a:moveTo>
                <a:pt x="771525" y="104774"/>
              </a:moveTo>
              <a:lnTo>
                <a:pt x="771525" y="485774"/>
              </a:lnTo>
              <a:lnTo>
                <a:pt x="3295650" y="485774"/>
              </a:lnTo>
              <a:lnTo>
                <a:pt x="3295650" y="104774"/>
              </a:lnTo>
              <a:close/>
              <a:moveTo>
                <a:pt x="261934" y="0"/>
              </a:moveTo>
              <a:lnTo>
                <a:pt x="4090991" y="0"/>
              </a:lnTo>
              <a:cubicBezTo>
                <a:pt x="4235653" y="0"/>
                <a:pt x="4352925" y="117272"/>
                <a:pt x="4352925" y="261934"/>
              </a:cubicBezTo>
              <a:lnTo>
                <a:pt x="4352925" y="2709866"/>
              </a:lnTo>
              <a:cubicBezTo>
                <a:pt x="4352925" y="2854528"/>
                <a:pt x="4235653" y="2971800"/>
                <a:pt x="4090991" y="2971800"/>
              </a:cubicBezTo>
              <a:lnTo>
                <a:pt x="261934" y="2971800"/>
              </a:lnTo>
              <a:cubicBezTo>
                <a:pt x="117272" y="2971800"/>
                <a:pt x="0" y="2854528"/>
                <a:pt x="0" y="2709866"/>
              </a:cubicBezTo>
              <a:lnTo>
                <a:pt x="0" y="261934"/>
              </a:lnTo>
              <a:cubicBezTo>
                <a:pt x="0" y="117272"/>
                <a:pt x="117272" y="0"/>
                <a:pt x="261934" y="0"/>
              </a:cubicBezTo>
              <a:close/>
            </a:path>
          </a:pathLst>
        </a:custGeom>
        <a:gradFill rotWithShape="0">
          <a:gsLst>
            <a:gs pos="0">
              <a:srgbClr val="1f4e79">
                <a:alpha val="53333"/>
              </a:srgbClr>
            </a:gs>
            <a:gs pos="100000">
              <a:srgbClr val="214775"/>
            </a:gs>
          </a:gsLst>
          <a:lin ang="8100000"/>
        </a:gradFill>
        <a:ln>
          <a:noFill/>
        </a:ln>
        <a:effectLst>
          <a:outerShdw algn="tr" dir="8100000" dist="37674" rotWithShape="0">
            <a:srgbClr val="000000">
              <a:alpha val="40000"/>
            </a:srgb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absolute">
    <xdr:from>
      <xdr:col>7</xdr:col>
      <xdr:colOff>380880</xdr:colOff>
      <xdr:row>7</xdr:row>
      <xdr:rowOff>85680</xdr:rowOff>
    </xdr:from>
    <xdr:to>
      <xdr:col>9</xdr:col>
      <xdr:colOff>345240</xdr:colOff>
      <xdr:row>13</xdr:row>
      <xdr:rowOff>18720</xdr:rowOff>
    </xdr:to>
    <xdr:pic>
      <xdr:nvPicPr>
        <xdr:cNvPr id="40" name="Picture 42" descr="360° Business Consultancy - You-get"/>
        <xdr:cNvPicPr/>
      </xdr:nvPicPr>
      <xdr:blipFill>
        <a:blip r:embed="rId10"/>
        <a:stretch/>
      </xdr:blipFill>
      <xdr:spPr>
        <a:xfrm>
          <a:off x="4902840" y="1266840"/>
          <a:ext cx="1253160" cy="1076040"/>
        </a:xfrm>
        <a:prstGeom prst="rect">
          <a:avLst/>
        </a:prstGeom>
        <a:ln w="0">
          <a:noFill/>
        </a:ln>
        <a:effectLst>
          <a:outerShdw algn="ctr" blurRad="469800" rotWithShape="0" sx="130000" sy="130000">
            <a:srgbClr val="000000"/>
          </a:outerShdw>
        </a:effectLst>
      </xdr:spPr>
    </xdr:pic>
    <xdr:clientData/>
  </xdr:twoCellAnchor>
  <xdr:twoCellAnchor editAs="absolute">
    <xdr:from>
      <xdr:col>6</xdr:col>
      <xdr:colOff>361800</xdr:colOff>
      <xdr:row>0</xdr:row>
      <xdr:rowOff>51840</xdr:rowOff>
    </xdr:from>
    <xdr:to>
      <xdr:col>7</xdr:col>
      <xdr:colOff>81000</xdr:colOff>
      <xdr:row>2</xdr:row>
      <xdr:rowOff>18720</xdr:rowOff>
    </xdr:to>
    <xdr:pic>
      <xdr:nvPicPr>
        <xdr:cNvPr id="41" name="Picture 31" descr=""/>
        <xdr:cNvPicPr/>
      </xdr:nvPicPr>
      <xdr:blipFill>
        <a:blip r:embed="rId11"/>
        <a:stretch/>
      </xdr:blipFill>
      <xdr:spPr>
        <a:xfrm>
          <a:off x="4239000" y="51840"/>
          <a:ext cx="363960" cy="328680"/>
        </a:xfrm>
        <a:prstGeom prst="rect">
          <a:avLst/>
        </a:prstGeom>
        <a:ln w="0">
          <a:noFill/>
        </a:ln>
        <a:effectLst>
          <a:outerShdw algn="br" dir="13500000" dist="37674" rotWithShape="0">
            <a:srgbClr val="000000">
              <a:alpha val="40000"/>
            </a:srgbClr>
          </a:outerShdw>
        </a:effectLst>
      </xdr:spPr>
    </xdr:pic>
    <xdr:clientData/>
  </xdr:twoCellAnchor>
  <xdr:twoCellAnchor editAs="absolute">
    <xdr:from>
      <xdr:col>17</xdr:col>
      <xdr:colOff>466560</xdr:colOff>
      <xdr:row>3</xdr:row>
      <xdr:rowOff>66600</xdr:rowOff>
    </xdr:from>
    <xdr:to>
      <xdr:col>19</xdr:col>
      <xdr:colOff>475560</xdr:colOff>
      <xdr:row>12</xdr:row>
      <xdr:rowOff>66240</xdr:rowOff>
    </xdr:to>
    <xdr:sp>
      <xdr:nvSpPr>
        <xdr:cNvPr id="42" name="Rounded Rectangle 71"/>
        <xdr:cNvSpPr/>
      </xdr:nvSpPr>
      <xdr:spPr>
        <a:xfrm>
          <a:off x="11584800" y="485640"/>
          <a:ext cx="1298160" cy="1714320"/>
        </a:xfrm>
        <a:prstGeom prst="roundRect">
          <a:avLst>
            <a:gd name="adj" fmla="val 8814"/>
          </a:avLst>
        </a:prstGeom>
        <a:gradFill rotWithShape="0">
          <a:gsLst>
            <a:gs pos="0">
              <a:srgbClr val="2e75b6">
                <a:alpha val="51372"/>
              </a:srgbClr>
            </a:gs>
            <a:gs pos="100000">
              <a:srgbClr val="142340">
                <a:alpha val="21176"/>
              </a:srgbClr>
            </a:gs>
          </a:gsLst>
          <a:lin ang="8100000"/>
        </a:gra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absolute">
    <xdr:from>
      <xdr:col>18</xdr:col>
      <xdr:colOff>54720</xdr:colOff>
      <xdr:row>3</xdr:row>
      <xdr:rowOff>59760</xdr:rowOff>
    </xdr:from>
    <xdr:to>
      <xdr:col>19</xdr:col>
      <xdr:colOff>173520</xdr:colOff>
      <xdr:row>4</xdr:row>
      <xdr:rowOff>128880</xdr:rowOff>
    </xdr:to>
    <xdr:sp>
      <xdr:nvSpPr>
        <xdr:cNvPr id="43" name="Rectangle 72"/>
        <xdr:cNvSpPr/>
      </xdr:nvSpPr>
      <xdr:spPr>
        <a:xfrm>
          <a:off x="11817360" y="478800"/>
          <a:ext cx="763560" cy="25956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  <xdr:txBody>
        <a:bodyPr wrap="none" anchor="t">
          <a:spAutoFit/>
        </a:bodyPr>
        <a:p>
          <a:pPr algn="ctr">
            <a:lnSpc>
              <a:spcPct val="100000"/>
            </a:lnSpc>
          </a:pPr>
          <a:r>
            <a:rPr b="1" lang="en-US" sz="1200" spc="-1" strike="noStrike">
              <a:solidFill>
                <a:schemeClr val="accent2"/>
              </a:solidFill>
              <a:latin typeface="Times New Roman"/>
            </a:rPr>
            <a:t># Orders</a:t>
          </a:r>
          <a:endParaRPr b="0" lang="en-US" sz="1200" spc="-1" strike="noStrike">
            <a:latin typeface="Times New Roman"/>
          </a:endParaRPr>
        </a:p>
      </xdr:txBody>
    </xdr:sp>
    <xdr:clientData/>
  </xdr:twoCellAnchor>
  <xdr:twoCellAnchor editAs="absolute">
    <xdr:from>
      <xdr:col>18</xdr:col>
      <xdr:colOff>57240</xdr:colOff>
      <xdr:row>4</xdr:row>
      <xdr:rowOff>19080</xdr:rowOff>
    </xdr:from>
    <xdr:to>
      <xdr:col>19</xdr:col>
      <xdr:colOff>209160</xdr:colOff>
      <xdr:row>5</xdr:row>
      <xdr:rowOff>71640</xdr:rowOff>
    </xdr:to>
    <xdr:sp>
      <xdr:nvSpPr>
        <xdr:cNvPr id="44" name="Rectangle 74"/>
        <xdr:cNvSpPr/>
      </xdr:nvSpPr>
      <xdr:spPr>
        <a:xfrm>
          <a:off x="11819880" y="628560"/>
          <a:ext cx="796680" cy="24336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  <xdr:txBody>
        <a:bodyPr anchor="t">
          <a:spAutoFit/>
        </a:bodyPr>
        <a:p>
          <a:pPr algn="ctr">
            <a:lnSpc>
              <a:spcPct val="100000"/>
            </a:lnSpc>
          </a:pPr>
          <a:r>
            <a:rPr b="1" lang="en-US" sz="1200" spc="-1" strike="noStrike">
              <a:solidFill>
                <a:srgbClr val="f2f2f2"/>
              </a:solidFill>
              <a:latin typeface="Calibri"/>
            </a:rPr>
            <a:t>17,214</a:t>
          </a:r>
          <a:endParaRPr b="0" lang="en-US" sz="1200" spc="-1" strike="noStrike">
            <a:latin typeface="Times New Roman"/>
          </a:endParaRPr>
        </a:p>
      </xdr:txBody>
    </xdr:sp>
    <xdr:clientData/>
  </xdr:twoCellAnchor>
  <xdr:twoCellAnchor editAs="absolute">
    <xdr:from>
      <xdr:col>18</xdr:col>
      <xdr:colOff>138960</xdr:colOff>
      <xdr:row>5</xdr:row>
      <xdr:rowOff>97920</xdr:rowOff>
    </xdr:from>
    <xdr:to>
      <xdr:col>19</xdr:col>
      <xdr:colOff>108360</xdr:colOff>
      <xdr:row>6</xdr:row>
      <xdr:rowOff>167040</xdr:rowOff>
    </xdr:to>
    <xdr:sp>
      <xdr:nvSpPr>
        <xdr:cNvPr id="45" name="Rectangle 75"/>
        <xdr:cNvSpPr/>
      </xdr:nvSpPr>
      <xdr:spPr>
        <a:xfrm>
          <a:off x="11901600" y="898200"/>
          <a:ext cx="614160" cy="25956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  <xdr:txBody>
        <a:bodyPr wrap="none" anchor="t">
          <a:spAutoFit/>
        </a:bodyPr>
        <a:p>
          <a:pPr algn="ctr">
            <a:lnSpc>
              <a:spcPct val="100000"/>
            </a:lnSpc>
          </a:pPr>
          <a:r>
            <a:rPr b="1" lang="en-US" sz="1200" spc="-1" strike="noStrike">
              <a:solidFill>
                <a:schemeClr val="accent2"/>
              </a:solidFill>
              <a:latin typeface="Times New Roman"/>
            </a:rPr>
            <a:t>COGS</a:t>
          </a:r>
          <a:endParaRPr b="0" lang="en-US" sz="1200" spc="-1" strike="noStrike">
            <a:latin typeface="Times New Roman"/>
          </a:endParaRPr>
        </a:p>
      </xdr:txBody>
    </xdr:sp>
    <xdr:clientData/>
  </xdr:twoCellAnchor>
  <xdr:twoCellAnchor editAs="absolute">
    <xdr:from>
      <xdr:col>17</xdr:col>
      <xdr:colOff>523800</xdr:colOff>
      <xdr:row>6</xdr:row>
      <xdr:rowOff>47520</xdr:rowOff>
    </xdr:from>
    <xdr:to>
      <xdr:col>19</xdr:col>
      <xdr:colOff>418680</xdr:colOff>
      <xdr:row>7</xdr:row>
      <xdr:rowOff>100440</xdr:rowOff>
    </xdr:to>
    <xdr:sp>
      <xdr:nvSpPr>
        <xdr:cNvPr id="46" name="Rectangle 76"/>
        <xdr:cNvSpPr/>
      </xdr:nvSpPr>
      <xdr:spPr>
        <a:xfrm>
          <a:off x="11642040" y="1038240"/>
          <a:ext cx="1184040" cy="24336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  <xdr:txBody>
        <a:bodyPr anchor="t">
          <a:spAutoFit/>
        </a:bodyPr>
        <a:p>
          <a:pPr algn="ctr">
            <a:lnSpc>
              <a:spcPct val="100000"/>
            </a:lnSpc>
          </a:pPr>
          <a:r>
            <a:rPr b="1" lang="en-US" sz="1200" spc="-1" strike="noStrike">
              <a:solidFill>
                <a:srgbClr val="d9d9d9"/>
              </a:solidFill>
              <a:latin typeface="Calibri"/>
            </a:rPr>
            <a:t>$261,533</a:t>
          </a:r>
          <a:endParaRPr b="0" lang="en-US" sz="1200" spc="-1" strike="noStrike">
            <a:latin typeface="Times New Roman"/>
          </a:endParaRPr>
        </a:p>
      </xdr:txBody>
    </xdr:sp>
    <xdr:clientData/>
  </xdr:twoCellAnchor>
  <xdr:twoCellAnchor editAs="absolute">
    <xdr:from>
      <xdr:col>18</xdr:col>
      <xdr:colOff>93600</xdr:colOff>
      <xdr:row>7</xdr:row>
      <xdr:rowOff>164520</xdr:rowOff>
    </xdr:from>
    <xdr:to>
      <xdr:col>19</xdr:col>
      <xdr:colOff>191160</xdr:colOff>
      <xdr:row>9</xdr:row>
      <xdr:rowOff>43200</xdr:rowOff>
    </xdr:to>
    <xdr:sp>
      <xdr:nvSpPr>
        <xdr:cNvPr id="47" name="Rectangle 77"/>
        <xdr:cNvSpPr/>
      </xdr:nvSpPr>
      <xdr:spPr>
        <a:xfrm>
          <a:off x="11856240" y="1345680"/>
          <a:ext cx="742320" cy="25956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  <xdr:txBody>
        <a:bodyPr wrap="none" anchor="t">
          <a:spAutoFit/>
        </a:bodyPr>
        <a:p>
          <a:pPr algn="ctr">
            <a:lnSpc>
              <a:spcPct val="100000"/>
            </a:lnSpc>
          </a:pPr>
          <a:r>
            <a:rPr b="1" lang="en-US" sz="1200" spc="-1" strike="noStrike">
              <a:solidFill>
                <a:schemeClr val="accent2"/>
              </a:solidFill>
              <a:latin typeface="Times New Roman"/>
            </a:rPr>
            <a:t>Revenue</a:t>
          </a:r>
          <a:endParaRPr b="0" lang="en-US" sz="1200" spc="-1" strike="noStrike">
            <a:latin typeface="Times New Roman"/>
          </a:endParaRPr>
        </a:p>
      </xdr:txBody>
    </xdr:sp>
    <xdr:clientData/>
  </xdr:twoCellAnchor>
  <xdr:twoCellAnchor editAs="absolute">
    <xdr:from>
      <xdr:col>17</xdr:col>
      <xdr:colOff>476280</xdr:colOff>
      <xdr:row>8</xdr:row>
      <xdr:rowOff>142920</xdr:rowOff>
    </xdr:from>
    <xdr:to>
      <xdr:col>19</xdr:col>
      <xdr:colOff>428400</xdr:colOff>
      <xdr:row>10</xdr:row>
      <xdr:rowOff>5400</xdr:rowOff>
    </xdr:to>
    <xdr:sp>
      <xdr:nvSpPr>
        <xdr:cNvPr id="48" name="Rectangle 78"/>
        <xdr:cNvSpPr/>
      </xdr:nvSpPr>
      <xdr:spPr>
        <a:xfrm>
          <a:off x="11594520" y="1514520"/>
          <a:ext cx="1241280" cy="24336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  <xdr:txBody>
        <a:bodyPr anchor="t">
          <a:spAutoFit/>
        </a:bodyPr>
        <a:p>
          <a:pPr algn="ctr">
            <a:lnSpc>
              <a:spcPct val="100000"/>
            </a:lnSpc>
            <a:tabLst>
              <a:tab algn="l" pos="0"/>
            </a:tabLst>
          </a:pPr>
          <a:r>
            <a:rPr b="1" lang="en-US" sz="1200" spc="-1" strike="noStrike">
              <a:solidFill>
                <a:srgbClr val="d9d9d9"/>
              </a:solidFill>
              <a:latin typeface="Calibri"/>
            </a:rPr>
            <a:t>$313,175</a:t>
          </a:r>
          <a:endParaRPr b="0" lang="en-US" sz="1200" spc="-1" strike="noStrike">
            <a:latin typeface="Times New Roman"/>
          </a:endParaRPr>
        </a:p>
      </xdr:txBody>
    </xdr:sp>
    <xdr:clientData/>
  </xdr:twoCellAnchor>
  <xdr:twoCellAnchor editAs="absolute">
    <xdr:from>
      <xdr:col>17</xdr:col>
      <xdr:colOff>603000</xdr:colOff>
      <xdr:row>10</xdr:row>
      <xdr:rowOff>2520</xdr:rowOff>
    </xdr:from>
    <xdr:to>
      <xdr:col>19</xdr:col>
      <xdr:colOff>291600</xdr:colOff>
      <xdr:row>11</xdr:row>
      <xdr:rowOff>71280</xdr:rowOff>
    </xdr:to>
    <xdr:sp>
      <xdr:nvSpPr>
        <xdr:cNvPr id="49" name="Rectangle 79"/>
        <xdr:cNvSpPr/>
      </xdr:nvSpPr>
      <xdr:spPr>
        <a:xfrm>
          <a:off x="11721240" y="1755000"/>
          <a:ext cx="977760" cy="25956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  <xdr:txBody>
        <a:bodyPr wrap="none" anchor="t">
          <a:spAutoFit/>
        </a:bodyPr>
        <a:p>
          <a:pPr algn="ctr">
            <a:lnSpc>
              <a:spcPct val="100000"/>
            </a:lnSpc>
          </a:pPr>
          <a:r>
            <a:rPr b="1" lang="en-US" sz="1200" spc="-1" strike="noStrike">
              <a:solidFill>
                <a:schemeClr val="accent2"/>
              </a:solidFill>
              <a:latin typeface="Times New Roman"/>
            </a:rPr>
            <a:t>Gross Profit</a:t>
          </a:r>
          <a:endParaRPr b="0" lang="en-US" sz="1200" spc="-1" strike="noStrike">
            <a:latin typeface="Times New Roman"/>
          </a:endParaRPr>
        </a:p>
      </xdr:txBody>
    </xdr:sp>
    <xdr:clientData/>
  </xdr:twoCellAnchor>
  <xdr:twoCellAnchor editAs="absolute">
    <xdr:from>
      <xdr:col>17</xdr:col>
      <xdr:colOff>533520</xdr:colOff>
      <xdr:row>10</xdr:row>
      <xdr:rowOff>152280</xdr:rowOff>
    </xdr:from>
    <xdr:to>
      <xdr:col>19</xdr:col>
      <xdr:colOff>399960</xdr:colOff>
      <xdr:row>12</xdr:row>
      <xdr:rowOff>14400</xdr:rowOff>
    </xdr:to>
    <xdr:sp>
      <xdr:nvSpPr>
        <xdr:cNvPr id="50" name="Rectangle 80"/>
        <xdr:cNvSpPr/>
      </xdr:nvSpPr>
      <xdr:spPr>
        <a:xfrm>
          <a:off x="11651760" y="1904760"/>
          <a:ext cx="1155600" cy="24336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  <xdr:txBody>
        <a:bodyPr anchor="t">
          <a:spAutoFit/>
        </a:bodyPr>
        <a:p>
          <a:pPr algn="ctr">
            <a:lnSpc>
              <a:spcPct val="100000"/>
            </a:lnSpc>
            <a:tabLst>
              <a:tab algn="l" pos="0"/>
            </a:tabLst>
          </a:pPr>
          <a:r>
            <a:rPr b="1" lang="en-US" sz="1200" spc="-1" strike="noStrike">
              <a:solidFill>
                <a:srgbClr val="d9d9d9"/>
              </a:solidFill>
              <a:latin typeface="Calibri"/>
            </a:rPr>
            <a:t>$51,642</a:t>
          </a:r>
          <a:endParaRPr b="0" lang="en-US" sz="1200" spc="-1" strike="noStrike">
            <a:latin typeface="Times New Roman"/>
          </a:endParaRPr>
        </a:p>
      </xdr:txBody>
    </xdr:sp>
    <xdr:clientData/>
  </xdr:twoCellAnchor>
  <xdr:twoCellAnchor editAs="absolute">
    <xdr:from>
      <xdr:col>18</xdr:col>
      <xdr:colOff>52200</xdr:colOff>
      <xdr:row>5</xdr:row>
      <xdr:rowOff>95040</xdr:rowOff>
    </xdr:from>
    <xdr:to>
      <xdr:col>19</xdr:col>
      <xdr:colOff>471240</xdr:colOff>
      <xdr:row>5</xdr:row>
      <xdr:rowOff>95040</xdr:rowOff>
    </xdr:to>
    <xdr:cxnSp>
      <xdr:nvCxnSpPr>
        <xdr:cNvPr id="51" name="Straight Connector 82"/>
        <xdr:cNvCxnSpPr/>
      </xdr:nvCxnSpPr>
      <xdr:spPr>
        <a:xfrm>
          <a:off x="11814840" y="895320"/>
          <a:ext cx="1064160" cy="360"/>
        </a:xfrm>
        <a:prstGeom prst="straightConnector1">
          <a:avLst/>
        </a:prstGeom>
        <a:ln>
          <a:solidFill>
            <a:srgbClr val="44546a">
              <a:lumMod val="60000"/>
              <a:lumOff val="40000"/>
            </a:srgbClr>
          </a:solidFill>
        </a:ln>
      </xdr:spPr>
    </xdr:cxnSp>
    <xdr:clientData/>
  </xdr:twoCellAnchor>
  <xdr:twoCellAnchor editAs="absolute">
    <xdr:from>
      <xdr:col>18</xdr:col>
      <xdr:colOff>47520</xdr:colOff>
      <xdr:row>7</xdr:row>
      <xdr:rowOff>161640</xdr:rowOff>
    </xdr:from>
    <xdr:to>
      <xdr:col>19</xdr:col>
      <xdr:colOff>466560</xdr:colOff>
      <xdr:row>7</xdr:row>
      <xdr:rowOff>161640</xdr:rowOff>
    </xdr:to>
    <xdr:cxnSp>
      <xdr:nvCxnSpPr>
        <xdr:cNvPr id="52" name="Straight Connector 83"/>
        <xdr:cNvCxnSpPr/>
      </xdr:nvCxnSpPr>
      <xdr:spPr>
        <a:xfrm>
          <a:off x="11810160" y="1342800"/>
          <a:ext cx="1064160" cy="360"/>
        </a:xfrm>
        <a:prstGeom prst="straightConnector1">
          <a:avLst/>
        </a:prstGeom>
        <a:ln>
          <a:solidFill>
            <a:srgbClr val="44546a">
              <a:lumMod val="60000"/>
              <a:lumOff val="40000"/>
            </a:srgbClr>
          </a:solidFill>
        </a:ln>
      </xdr:spPr>
    </xdr:cxnSp>
    <xdr:clientData/>
  </xdr:twoCellAnchor>
  <xdr:twoCellAnchor editAs="absolute">
    <xdr:from>
      <xdr:col>18</xdr:col>
      <xdr:colOff>56880</xdr:colOff>
      <xdr:row>10</xdr:row>
      <xdr:rowOff>28440</xdr:rowOff>
    </xdr:from>
    <xdr:to>
      <xdr:col>19</xdr:col>
      <xdr:colOff>475920</xdr:colOff>
      <xdr:row>10</xdr:row>
      <xdr:rowOff>28440</xdr:rowOff>
    </xdr:to>
    <xdr:cxnSp>
      <xdr:nvCxnSpPr>
        <xdr:cNvPr id="53" name="Straight Connector 84"/>
        <xdr:cNvCxnSpPr/>
      </xdr:nvCxnSpPr>
      <xdr:spPr>
        <a:xfrm>
          <a:off x="11819520" y="1780920"/>
          <a:ext cx="1064160" cy="360"/>
        </a:xfrm>
        <a:prstGeom prst="straightConnector1">
          <a:avLst/>
        </a:prstGeom>
        <a:ln>
          <a:solidFill>
            <a:srgbClr val="44546a">
              <a:lumMod val="60000"/>
              <a:lumOff val="40000"/>
            </a:srgbClr>
          </a:solidFill>
        </a:ln>
      </xdr:spPr>
    </xdr:cxnSp>
    <xdr:clientData/>
  </xdr:twoCellAnchor>
  <xdr:twoCellAnchor editAs="absolute">
    <xdr:from>
      <xdr:col>7</xdr:col>
      <xdr:colOff>48240</xdr:colOff>
      <xdr:row>0</xdr:row>
      <xdr:rowOff>0</xdr:rowOff>
    </xdr:from>
    <xdr:to>
      <xdr:col>12</xdr:col>
      <xdr:colOff>91800</xdr:colOff>
      <xdr:row>3</xdr:row>
      <xdr:rowOff>65880</xdr:rowOff>
    </xdr:to>
    <xdr:sp>
      <xdr:nvSpPr>
        <xdr:cNvPr id="54" name="Rectangle 90"/>
        <xdr:cNvSpPr/>
      </xdr:nvSpPr>
      <xdr:spPr>
        <a:xfrm>
          <a:off x="4570200" y="0"/>
          <a:ext cx="3265920" cy="484920"/>
        </a:xfrm>
        <a:prstGeom prst="rect">
          <a:avLst/>
        </a:prstGeom>
        <a:noFill/>
        <a:ln w="0">
          <a:noFill/>
        </a:ln>
        <a:effectLst>
          <a:outerShdw algn="br" dir="13500000" dist="37674" rotWithShape="0">
            <a:srgbClr val="000000">
              <a:alpha val="40000"/>
            </a:srgbClr>
          </a:outerShdw>
        </a:effectLst>
      </xdr:spPr>
      <xdr:style>
        <a:lnRef idx="0"/>
        <a:fillRef idx="0"/>
        <a:effectRef idx="0"/>
        <a:fontRef idx="minor"/>
      </xdr:style>
      <xdr:txBody>
        <a:bodyPr wrap="none" anchor="t">
          <a:spAutoFit/>
        </a:bodyPr>
        <a:p>
          <a:pPr algn="ctr">
            <a:lnSpc>
              <a:spcPct val="100000"/>
            </a:lnSpc>
          </a:pPr>
          <a:r>
            <a:rPr b="1" lang="en-US" sz="2800" spc="-1" strike="noStrike">
              <a:solidFill>
                <a:schemeClr val="accent1">
                  <a:lumMod val="40000"/>
                  <a:lumOff val="60000"/>
                </a:schemeClr>
              </a:solidFill>
              <a:latin typeface="Times New Roman"/>
            </a:rPr>
            <a:t>Flex</a:t>
          </a:r>
          <a:r>
            <a:rPr b="1" lang="en-US" sz="2800" spc="-1" strike="noStrike">
              <a:solidFill>
                <a:schemeClr val="accent2">
                  <a:lumMod val="20000"/>
                  <a:lumOff val="80000"/>
                </a:schemeClr>
              </a:solidFill>
              <a:latin typeface="Times New Roman"/>
            </a:rPr>
            <a:t> </a:t>
          </a:r>
          <a:r>
            <a:rPr b="1" lang="en-US" sz="2800" spc="-1" strike="noStrike">
              <a:solidFill>
                <a:schemeClr val="accent2">
                  <a:lumMod val="75000"/>
                </a:schemeClr>
              </a:solidFill>
              <a:latin typeface="Times New Roman"/>
            </a:rPr>
            <a:t>Bar</a:t>
          </a:r>
          <a:r>
            <a:rPr b="1" lang="en-US" sz="2800" spc="-1" strike="noStrike">
              <a:solidFill>
                <a:schemeClr val="accent2">
                  <a:lumMod val="20000"/>
                  <a:lumOff val="80000"/>
                </a:schemeClr>
              </a:solidFill>
              <a:latin typeface="Times New Roman"/>
            </a:rPr>
            <a:t> </a:t>
          </a:r>
          <a:r>
            <a:rPr b="1" lang="en-US" sz="2800" spc="-1" strike="noStrike">
              <a:solidFill>
                <a:schemeClr val="accent1">
                  <a:lumMod val="40000"/>
                  <a:lumOff val="60000"/>
                </a:schemeClr>
              </a:solidFill>
              <a:latin typeface="Times New Roman"/>
            </a:rPr>
            <a:t>Dashboard</a:t>
          </a:r>
          <a:endParaRPr b="0" lang="en-US" sz="2800" spc="-1" strike="noStrike">
            <a:latin typeface="Times New Roman"/>
          </a:endParaRPr>
        </a:p>
      </xdr:txBody>
    </xdr:sp>
    <xdr:clientData/>
  </xdr:twoCellAnchor>
  <xdr:twoCellAnchor editAs="absolute">
    <xdr:from>
      <xdr:col>2</xdr:col>
      <xdr:colOff>595080</xdr:colOff>
      <xdr:row>0</xdr:row>
      <xdr:rowOff>174240</xdr:rowOff>
    </xdr:from>
    <xdr:to>
      <xdr:col>4</xdr:col>
      <xdr:colOff>252000</xdr:colOff>
      <xdr:row>2</xdr:row>
      <xdr:rowOff>55800</xdr:rowOff>
    </xdr:to>
    <xdr:sp>
      <xdr:nvSpPr>
        <xdr:cNvPr id="55" name="Rectangle 92"/>
        <xdr:cNvSpPr/>
      </xdr:nvSpPr>
      <xdr:spPr>
        <a:xfrm>
          <a:off x="1884240" y="174240"/>
          <a:ext cx="956160" cy="24336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  <xdr:txBody>
        <a:bodyPr wrap="none" anchor="t">
          <a:spAutoFit/>
        </a:bodyPr>
        <a:p>
          <a:pPr algn="ctr">
            <a:lnSpc>
              <a:spcPct val="100000"/>
            </a:lnSpc>
          </a:pPr>
          <a:r>
            <a:rPr b="1" lang="en-US" sz="1200" spc="-1" strike="noStrike">
              <a:solidFill>
                <a:schemeClr val="accent2">
                  <a:lumMod val="75000"/>
                </a:schemeClr>
              </a:solidFill>
              <a:latin typeface="Calibri"/>
            </a:rPr>
            <a:t>29-Oct-2020</a:t>
          </a:r>
          <a:endParaRPr b="0" lang="en-US" sz="1200" spc="-1" strike="noStrike">
            <a:latin typeface="Times New Roman"/>
          </a:endParaRPr>
        </a:p>
      </xdr:txBody>
    </xdr:sp>
    <xdr:clientData/>
  </xdr:twoCellAnchor>
  <xdr:twoCellAnchor editAs="absolute">
    <xdr:from>
      <xdr:col>0</xdr:col>
      <xdr:colOff>578880</xdr:colOff>
      <xdr:row>0</xdr:row>
      <xdr:rowOff>155160</xdr:rowOff>
    </xdr:from>
    <xdr:to>
      <xdr:col>3</xdr:col>
      <xdr:colOff>39600</xdr:colOff>
      <xdr:row>3</xdr:row>
      <xdr:rowOff>24120</xdr:rowOff>
    </xdr:to>
    <xdr:sp>
      <xdr:nvSpPr>
        <xdr:cNvPr id="56" name="Rectangle 93"/>
        <xdr:cNvSpPr/>
      </xdr:nvSpPr>
      <xdr:spPr>
        <a:xfrm>
          <a:off x="578880" y="155160"/>
          <a:ext cx="1404360" cy="2880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  <xdr:txBody>
        <a:bodyPr wrap="none" anchor="t">
          <a:spAutoFit/>
        </a:bodyPr>
        <a:p>
          <a:pPr algn="ctr">
            <a:lnSpc>
              <a:spcPct val="100000"/>
            </a:lnSpc>
          </a:pPr>
          <a:r>
            <a:rPr b="1" lang="en-US" sz="1400" spc="-1" strike="noStrike">
              <a:solidFill>
                <a:schemeClr val="accent1">
                  <a:lumMod val="20000"/>
                  <a:lumOff val="80000"/>
                </a:schemeClr>
              </a:solidFill>
              <a:latin typeface="Times New Roman"/>
            </a:rPr>
            <a:t>Business Today:</a:t>
          </a:r>
          <a:endParaRPr b="0" lang="en-US" sz="1400" spc="-1" strike="noStrike">
            <a:latin typeface="Times New Roman"/>
          </a:endParaRPr>
        </a:p>
      </xdr:txBody>
    </xdr:sp>
    <xdr:clientData/>
  </xdr:twoCellAnchor>
  <xdr:twoCellAnchor editAs="absolute">
    <xdr:from>
      <xdr:col>13</xdr:col>
      <xdr:colOff>743040</xdr:colOff>
      <xdr:row>18</xdr:row>
      <xdr:rowOff>57240</xdr:rowOff>
    </xdr:from>
    <xdr:to>
      <xdr:col>18</xdr:col>
      <xdr:colOff>66240</xdr:colOff>
      <xdr:row>19</xdr:row>
      <xdr:rowOff>28440</xdr:rowOff>
    </xdr:to>
    <xdr:sp>
      <xdr:nvSpPr>
        <xdr:cNvPr id="57" name="Rectangle 88"/>
        <xdr:cNvSpPr/>
      </xdr:nvSpPr>
      <xdr:spPr>
        <a:xfrm>
          <a:off x="9132120" y="3448080"/>
          <a:ext cx="2696760" cy="17136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  <xdr:txBody>
        <a:bodyPr tIns="91440" bIns="91440" anchor="ctr">
          <a:noAutofit/>
        </a:bodyPr>
        <a:p>
          <a:pPr algn="ctr">
            <a:lnSpc>
              <a:spcPct val="100000"/>
            </a:lnSpc>
            <a:tabLst>
              <a:tab algn="l" pos="0"/>
            </a:tabLst>
          </a:pPr>
          <a:r>
            <a:rPr b="1" lang="en-US" sz="1400" spc="-1" strike="noStrike">
              <a:solidFill>
                <a:srgbClr val="ff0000"/>
              </a:solidFill>
              <a:latin typeface="Calibri"/>
            </a:rPr>
            <a:t> </a:t>
          </a:r>
          <a:endParaRPr b="0" lang="en-US" sz="1400" spc="-1" strike="noStrike">
            <a:latin typeface="Times New Roman"/>
          </a:endParaRPr>
        </a:p>
      </xdr:txBody>
    </xdr:sp>
    <xdr:clientData/>
  </xdr:twoCellAnchor>
  <xdr:twoCellAnchor editAs="absolute">
    <xdr:from>
      <xdr:col>17</xdr:col>
      <xdr:colOff>561960</xdr:colOff>
      <xdr:row>17</xdr:row>
      <xdr:rowOff>133200</xdr:rowOff>
    </xdr:from>
    <xdr:to>
      <xdr:col>18</xdr:col>
      <xdr:colOff>47160</xdr:colOff>
      <xdr:row>17</xdr:row>
      <xdr:rowOff>228240</xdr:rowOff>
    </xdr:to>
    <xdr:sp>
      <xdr:nvSpPr>
        <xdr:cNvPr id="58" name="Oval 46"/>
        <xdr:cNvSpPr/>
      </xdr:nvSpPr>
      <xdr:spPr>
        <a:xfrm>
          <a:off x="11680200" y="3219480"/>
          <a:ext cx="129600" cy="95040"/>
        </a:xfrm>
        <a:prstGeom prst="ellipse">
          <a:avLst/>
        </a:prstGeom>
        <a:solidFill>
          <a:srgbClr val="00ccff"/>
        </a:solidFill>
        <a:ln>
          <a:noFill/>
        </a:ln>
        <a:effectLst>
          <a:outerShdw algn="t" blurRad="50760" dir="5400000" dist="38160" rotWithShape="0">
            <a:srgbClr val="000000">
              <a:alpha val="40000"/>
            </a:srgb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absolute">
    <xdr:from>
      <xdr:col>18</xdr:col>
      <xdr:colOff>0</xdr:colOff>
      <xdr:row>17</xdr:row>
      <xdr:rowOff>19080</xdr:rowOff>
    </xdr:from>
    <xdr:to>
      <xdr:col>18</xdr:col>
      <xdr:colOff>95040</xdr:colOff>
      <xdr:row>17</xdr:row>
      <xdr:rowOff>114120</xdr:rowOff>
    </xdr:to>
    <xdr:sp>
      <xdr:nvSpPr>
        <xdr:cNvPr id="59" name="Oval 95"/>
        <xdr:cNvSpPr/>
      </xdr:nvSpPr>
      <xdr:spPr>
        <a:xfrm>
          <a:off x="11762640" y="3105360"/>
          <a:ext cx="95040" cy="95040"/>
        </a:xfrm>
        <a:prstGeom prst="ellipse">
          <a:avLst/>
        </a:prstGeom>
        <a:solidFill>
          <a:schemeClr val="accent2"/>
        </a:solidFill>
        <a:ln>
          <a:noFill/>
        </a:ln>
        <a:effectLst>
          <a:outerShdw algn="t" blurRad="50760" dir="5400000" dist="38160" rotWithShape="0">
            <a:srgbClr val="000000">
              <a:alpha val="40000"/>
            </a:srgb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absolute">
    <xdr:from>
      <xdr:col>18</xdr:col>
      <xdr:colOff>0</xdr:colOff>
      <xdr:row>17</xdr:row>
      <xdr:rowOff>219240</xdr:rowOff>
    </xdr:from>
    <xdr:to>
      <xdr:col>18</xdr:col>
      <xdr:colOff>95040</xdr:colOff>
      <xdr:row>18</xdr:row>
      <xdr:rowOff>9360</xdr:rowOff>
    </xdr:to>
    <xdr:sp>
      <xdr:nvSpPr>
        <xdr:cNvPr id="60" name="Oval 98"/>
        <xdr:cNvSpPr/>
      </xdr:nvSpPr>
      <xdr:spPr>
        <a:xfrm>
          <a:off x="11762640" y="3305520"/>
          <a:ext cx="95040" cy="94680"/>
        </a:xfrm>
        <a:prstGeom prst="ellipse">
          <a:avLst/>
        </a:prstGeom>
        <a:solidFill>
          <a:schemeClr val="accent2"/>
        </a:solidFill>
        <a:ln>
          <a:noFill/>
        </a:ln>
        <a:effectLst>
          <a:outerShdw algn="t" blurRad="50760" dir="5400000" dist="38160" rotWithShape="0">
            <a:srgbClr val="000000">
              <a:alpha val="40000"/>
            </a:srgb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absolute">
    <xdr:from>
      <xdr:col>17</xdr:col>
      <xdr:colOff>573840</xdr:colOff>
      <xdr:row>29</xdr:row>
      <xdr:rowOff>152640</xdr:rowOff>
    </xdr:from>
    <xdr:to>
      <xdr:col>19</xdr:col>
      <xdr:colOff>308880</xdr:colOff>
      <xdr:row>30</xdr:row>
      <xdr:rowOff>173520</xdr:rowOff>
    </xdr:to>
    <xdr:sp>
      <xdr:nvSpPr>
        <xdr:cNvPr id="61" name="Rectangle 47"/>
        <xdr:cNvSpPr/>
      </xdr:nvSpPr>
      <xdr:spPr>
        <a:xfrm>
          <a:off x="11692080" y="5648400"/>
          <a:ext cx="1024200" cy="23076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  <xdr:txBody>
        <a:bodyPr anchor="t">
          <a:spAutoFit/>
        </a:bodyPr>
        <a:p>
          <a:pPr algn="ctr">
            <a:lnSpc>
              <a:spcPct val="100000"/>
            </a:lnSpc>
            <a:tabLst>
              <a:tab algn="l" pos="0"/>
            </a:tabLst>
          </a:pPr>
          <a:r>
            <a:rPr b="0" lang="en-US" sz="1100" spc="-1" strike="noStrike">
              <a:solidFill>
                <a:srgbClr val="00ccff"/>
              </a:solidFill>
              <a:latin typeface="Calibri"/>
            </a:rPr>
            <a:t>Last Purchase</a:t>
          </a:r>
          <a:endParaRPr b="0" lang="en-US" sz="1100" spc="-1" strike="noStrike">
            <a:latin typeface="Times New Roman"/>
          </a:endParaRPr>
        </a:p>
      </xdr:txBody>
    </xdr:sp>
    <xdr:clientData/>
  </xdr:twoCellAnchor>
  <xdr:twoCellAnchor editAs="absolute">
    <xdr:from>
      <xdr:col>15</xdr:col>
      <xdr:colOff>438480</xdr:colOff>
      <xdr:row>29</xdr:row>
      <xdr:rowOff>162360</xdr:rowOff>
    </xdr:from>
    <xdr:to>
      <xdr:col>17</xdr:col>
      <xdr:colOff>118080</xdr:colOff>
      <xdr:row>30</xdr:row>
      <xdr:rowOff>183240</xdr:rowOff>
    </xdr:to>
    <xdr:sp>
      <xdr:nvSpPr>
        <xdr:cNvPr id="62" name="Rectangle 48"/>
        <xdr:cNvSpPr/>
      </xdr:nvSpPr>
      <xdr:spPr>
        <a:xfrm>
          <a:off x="10267560" y="5658120"/>
          <a:ext cx="968760" cy="23076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  <xdr:txBody>
        <a:bodyPr anchor="t">
          <a:spAutoFit/>
        </a:bodyPr>
        <a:p>
          <a:pPr algn="ctr">
            <a:lnSpc>
              <a:spcPct val="100000"/>
            </a:lnSpc>
          </a:pPr>
          <a:r>
            <a:rPr b="0" lang="en-US" sz="1100" spc="-1" strike="noStrike">
              <a:solidFill>
                <a:srgbClr val="00ccff"/>
              </a:solidFill>
              <a:latin typeface="Calibri"/>
            </a:rPr>
            <a:t>1st Purchase</a:t>
          </a:r>
          <a:endParaRPr b="0" lang="en-US" sz="1100" spc="-1" strike="noStrike">
            <a:latin typeface="Times New Roman"/>
          </a:endParaRPr>
        </a:p>
      </xdr:txBody>
    </xdr:sp>
    <xdr:clientData/>
  </xdr:twoCellAnchor>
  <xdr:twoCellAnchor editAs="absolute">
    <xdr:from>
      <xdr:col>17</xdr:col>
      <xdr:colOff>601200</xdr:colOff>
      <xdr:row>28</xdr:row>
      <xdr:rowOff>142920</xdr:rowOff>
    </xdr:from>
    <xdr:to>
      <xdr:col>19</xdr:col>
      <xdr:colOff>281160</xdr:colOff>
      <xdr:row>29</xdr:row>
      <xdr:rowOff>195840</xdr:rowOff>
    </xdr:to>
    <xdr:sp>
      <xdr:nvSpPr>
        <xdr:cNvPr id="63" name="Rectangle 49"/>
        <xdr:cNvSpPr/>
      </xdr:nvSpPr>
      <xdr:spPr>
        <a:xfrm>
          <a:off x="11719440" y="5448240"/>
          <a:ext cx="969120" cy="24336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  <xdr:txBody>
        <a:bodyPr wrap="none" anchor="t">
          <a:spAutoFit/>
        </a:bodyPr>
        <a:p>
          <a:pPr algn="ctr">
            <a:lnSpc>
              <a:spcPct val="100000"/>
            </a:lnSpc>
            <a:tabLst>
              <a:tab algn="l" pos="0"/>
            </a:tabLst>
          </a:pPr>
          <a:r>
            <a:rPr b="1" lang="en-US" sz="1200" spc="-1" strike="noStrike">
              <a:solidFill>
                <a:schemeClr val="accent2">
                  <a:lumMod val="20000"/>
                  <a:lumOff val="80000"/>
                </a:schemeClr>
              </a:solidFill>
              <a:latin typeface="Calibri"/>
            </a:rPr>
            <a:t>30-Sep-2020</a:t>
          </a:r>
          <a:endParaRPr b="0" lang="en-US" sz="1200" spc="-1" strike="noStrike">
            <a:latin typeface="Times New Roman"/>
          </a:endParaRPr>
        </a:p>
      </xdr:txBody>
    </xdr:sp>
    <xdr:clientData/>
  </xdr:twoCellAnchor>
  <xdr:twoCellAnchor editAs="absolute">
    <xdr:from>
      <xdr:col>15</xdr:col>
      <xdr:colOff>497880</xdr:colOff>
      <xdr:row>28</xdr:row>
      <xdr:rowOff>162000</xdr:rowOff>
    </xdr:from>
    <xdr:to>
      <xdr:col>17</xdr:col>
      <xdr:colOff>113040</xdr:colOff>
      <xdr:row>30</xdr:row>
      <xdr:rowOff>5040</xdr:rowOff>
    </xdr:to>
    <xdr:sp>
      <xdr:nvSpPr>
        <xdr:cNvPr id="64" name="Rectangle 50"/>
        <xdr:cNvSpPr/>
      </xdr:nvSpPr>
      <xdr:spPr>
        <a:xfrm>
          <a:off x="10326960" y="5467320"/>
          <a:ext cx="904320" cy="24336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  <xdr:txBody>
        <a:bodyPr wrap="none" anchor="t">
          <a:spAutoFit/>
        </a:bodyPr>
        <a:p>
          <a:pPr algn="ctr">
            <a:lnSpc>
              <a:spcPct val="100000"/>
            </a:lnSpc>
            <a:tabLst>
              <a:tab algn="l" pos="0"/>
            </a:tabLst>
          </a:pPr>
          <a:r>
            <a:rPr b="1" lang="en-US" sz="1200" spc="-1" strike="noStrike">
              <a:solidFill>
                <a:schemeClr val="accent2">
                  <a:lumMod val="20000"/>
                  <a:lumOff val="80000"/>
                </a:schemeClr>
              </a:solidFill>
              <a:latin typeface="Calibri"/>
            </a:rPr>
            <a:t>5-Aug-2020</a:t>
          </a:r>
          <a:endParaRPr b="0" lang="en-US" sz="1200" spc="-1" strike="noStrike">
            <a:latin typeface="Times New Roman"/>
          </a:endParaRPr>
        </a:p>
      </xdr:txBody>
    </xdr:sp>
    <xdr:clientData/>
  </xdr:twoCellAnchor>
  <xdr:twoCellAnchor editAs="absolute">
    <xdr:from>
      <xdr:col>13</xdr:col>
      <xdr:colOff>14040</xdr:colOff>
      <xdr:row>19</xdr:row>
      <xdr:rowOff>133200</xdr:rowOff>
    </xdr:from>
    <xdr:to>
      <xdr:col>14</xdr:col>
      <xdr:colOff>291600</xdr:colOff>
      <xdr:row>20</xdr:row>
      <xdr:rowOff>186120</xdr:rowOff>
    </xdr:to>
    <xdr:sp>
      <xdr:nvSpPr>
        <xdr:cNvPr id="65" name="Rectangle 51"/>
        <xdr:cNvSpPr/>
      </xdr:nvSpPr>
      <xdr:spPr>
        <a:xfrm>
          <a:off x="8403120" y="3724200"/>
          <a:ext cx="1073160" cy="24336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  <xdr:txBody>
        <a:bodyPr wrap="none" anchor="t">
          <a:spAutoFit/>
        </a:bodyPr>
        <a:p>
          <a:pPr algn="ctr">
            <a:lnSpc>
              <a:spcPct val="100000"/>
            </a:lnSpc>
            <a:tabLst>
              <a:tab algn="l" pos="0"/>
            </a:tabLst>
          </a:pPr>
          <a:r>
            <a:rPr b="1" lang="en-US" sz="1200" spc="-1" strike="noStrike">
              <a:solidFill>
                <a:schemeClr val="accent2">
                  <a:lumMod val="20000"/>
                  <a:lumOff val="80000"/>
                </a:schemeClr>
              </a:solidFill>
              <a:latin typeface="Calibri"/>
            </a:rPr>
            <a:t>Total Revenue</a:t>
          </a:r>
          <a:endParaRPr b="0" lang="en-US" sz="1200" spc="-1" strike="noStrike">
            <a:latin typeface="Times New Roman"/>
          </a:endParaRPr>
        </a:p>
      </xdr:txBody>
    </xdr:sp>
    <xdr:clientData/>
  </xdr:twoCellAnchor>
  <xdr:twoCellAnchor editAs="absolute">
    <xdr:from>
      <xdr:col>13</xdr:col>
      <xdr:colOff>20160</xdr:colOff>
      <xdr:row>21</xdr:row>
      <xdr:rowOff>171360</xdr:rowOff>
    </xdr:from>
    <xdr:to>
      <xdr:col>14</xdr:col>
      <xdr:colOff>225000</xdr:colOff>
      <xdr:row>23</xdr:row>
      <xdr:rowOff>33840</xdr:rowOff>
    </xdr:to>
    <xdr:sp>
      <xdr:nvSpPr>
        <xdr:cNvPr id="66" name="Rectangle 52"/>
        <xdr:cNvSpPr/>
      </xdr:nvSpPr>
      <xdr:spPr>
        <a:xfrm>
          <a:off x="8409240" y="4143240"/>
          <a:ext cx="1000440" cy="24336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  <xdr:txBody>
        <a:bodyPr wrap="none" anchor="t">
          <a:spAutoFit/>
        </a:bodyPr>
        <a:p>
          <a:pPr algn="ctr">
            <a:lnSpc>
              <a:spcPct val="100000"/>
            </a:lnSpc>
            <a:tabLst>
              <a:tab algn="l" pos="0"/>
            </a:tabLst>
          </a:pPr>
          <a:r>
            <a:rPr b="1" lang="en-US" sz="1200" spc="-1" strike="noStrike">
              <a:solidFill>
                <a:schemeClr val="accent2">
                  <a:lumMod val="20000"/>
                  <a:lumOff val="80000"/>
                </a:schemeClr>
              </a:solidFill>
              <a:latin typeface="Calibri"/>
            </a:rPr>
            <a:t>Total Qantity</a:t>
          </a:r>
          <a:endParaRPr b="0" lang="en-US" sz="1200" spc="-1" strike="noStrike">
            <a:latin typeface="Times New Roman"/>
          </a:endParaRPr>
        </a:p>
      </xdr:txBody>
    </xdr:sp>
    <xdr:clientData/>
  </xdr:twoCellAnchor>
  <xdr:twoCellAnchor editAs="absolute">
    <xdr:from>
      <xdr:col>13</xdr:col>
      <xdr:colOff>29520</xdr:colOff>
      <xdr:row>24</xdr:row>
      <xdr:rowOff>28440</xdr:rowOff>
    </xdr:from>
    <xdr:to>
      <xdr:col>14</xdr:col>
      <xdr:colOff>255600</xdr:colOff>
      <xdr:row>25</xdr:row>
      <xdr:rowOff>81360</xdr:rowOff>
    </xdr:to>
    <xdr:sp>
      <xdr:nvSpPr>
        <xdr:cNvPr id="67" name="Rectangle 53"/>
        <xdr:cNvSpPr/>
      </xdr:nvSpPr>
      <xdr:spPr>
        <a:xfrm>
          <a:off x="8418600" y="4572000"/>
          <a:ext cx="1021680" cy="24336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  <xdr:txBody>
        <a:bodyPr wrap="none" anchor="t">
          <a:spAutoFit/>
        </a:bodyPr>
        <a:p>
          <a:pPr algn="ctr">
            <a:lnSpc>
              <a:spcPct val="100000"/>
            </a:lnSpc>
            <a:tabLst>
              <a:tab algn="l" pos="0"/>
            </a:tabLst>
          </a:pPr>
          <a:r>
            <a:rPr b="1" lang="en-US" sz="1200" spc="-1" strike="noStrike">
              <a:solidFill>
                <a:schemeClr val="accent2">
                  <a:lumMod val="20000"/>
                  <a:lumOff val="80000"/>
                </a:schemeClr>
              </a:solidFill>
              <a:latin typeface="Calibri"/>
            </a:rPr>
            <a:t># Transaction</a:t>
          </a:r>
          <a:endParaRPr b="0" lang="en-US" sz="1200" spc="-1" strike="noStrike">
            <a:latin typeface="Times New Roman"/>
          </a:endParaRPr>
        </a:p>
      </xdr:txBody>
    </xdr:sp>
    <xdr:clientData/>
  </xdr:twoCellAnchor>
  <xdr:twoCellAnchor editAs="absolute">
    <xdr:from>
      <xdr:col>14</xdr:col>
      <xdr:colOff>269640</xdr:colOff>
      <xdr:row>20</xdr:row>
      <xdr:rowOff>133200</xdr:rowOff>
    </xdr:from>
    <xdr:to>
      <xdr:col>16</xdr:col>
      <xdr:colOff>380880</xdr:colOff>
      <xdr:row>20</xdr:row>
      <xdr:rowOff>133200</xdr:rowOff>
    </xdr:to>
    <xdr:cxnSp>
      <xdr:nvCxnSpPr>
        <xdr:cNvPr id="68" name="Straight Connector 55"/>
        <xdr:cNvCxnSpPr/>
      </xdr:nvCxnSpPr>
      <xdr:spPr>
        <a:xfrm>
          <a:off x="9454320" y="3914640"/>
          <a:ext cx="1400760" cy="360"/>
        </a:xfrm>
        <a:prstGeom prst="straightConnector1">
          <a:avLst/>
        </a:prstGeom>
        <a:ln cap="rnd" w="19050">
          <a:solidFill>
            <a:srgbClr val="e7e6e6">
              <a:lumMod val="50000"/>
              <a:alpha val="41000"/>
            </a:srgbClr>
          </a:solidFill>
          <a:prstDash val="sysDash"/>
        </a:ln>
      </xdr:spPr>
    </xdr:cxnSp>
    <xdr:clientData/>
  </xdr:twoCellAnchor>
  <xdr:twoCellAnchor editAs="absolute">
    <xdr:from>
      <xdr:col>14</xdr:col>
      <xdr:colOff>259560</xdr:colOff>
      <xdr:row>22</xdr:row>
      <xdr:rowOff>142920</xdr:rowOff>
    </xdr:from>
    <xdr:to>
      <xdr:col>16</xdr:col>
      <xdr:colOff>441360</xdr:colOff>
      <xdr:row>22</xdr:row>
      <xdr:rowOff>142920</xdr:rowOff>
    </xdr:to>
    <xdr:cxnSp>
      <xdr:nvCxnSpPr>
        <xdr:cNvPr id="69" name="Straight Connector 56"/>
        <xdr:cNvCxnSpPr/>
      </xdr:nvCxnSpPr>
      <xdr:spPr>
        <a:xfrm>
          <a:off x="9444240" y="4305240"/>
          <a:ext cx="1471320" cy="360"/>
        </a:xfrm>
        <a:prstGeom prst="straightConnector1">
          <a:avLst/>
        </a:prstGeom>
        <a:ln cap="rnd" w="19050">
          <a:solidFill>
            <a:srgbClr val="e7e6e6">
              <a:lumMod val="50000"/>
              <a:alpha val="41000"/>
            </a:srgbClr>
          </a:solidFill>
          <a:prstDash val="sysDash"/>
        </a:ln>
      </xdr:spPr>
    </xdr:cxnSp>
    <xdr:clientData/>
  </xdr:twoCellAnchor>
  <xdr:twoCellAnchor editAs="absolute">
    <xdr:from>
      <xdr:col>14</xdr:col>
      <xdr:colOff>269640</xdr:colOff>
      <xdr:row>24</xdr:row>
      <xdr:rowOff>180720</xdr:rowOff>
    </xdr:from>
    <xdr:to>
      <xdr:col>16</xdr:col>
      <xdr:colOff>471600</xdr:colOff>
      <xdr:row>24</xdr:row>
      <xdr:rowOff>180720</xdr:rowOff>
    </xdr:to>
    <xdr:cxnSp>
      <xdr:nvCxnSpPr>
        <xdr:cNvPr id="70" name="Straight Connector 57"/>
        <xdr:cNvCxnSpPr/>
      </xdr:nvCxnSpPr>
      <xdr:spPr>
        <a:xfrm>
          <a:off x="9454320" y="4724280"/>
          <a:ext cx="1491480" cy="360"/>
        </a:xfrm>
        <a:prstGeom prst="straightConnector1">
          <a:avLst/>
        </a:prstGeom>
        <a:ln cap="rnd" w="19050">
          <a:solidFill>
            <a:srgbClr val="e7e6e6">
              <a:lumMod val="50000"/>
              <a:alpha val="41000"/>
            </a:srgbClr>
          </a:solidFill>
          <a:prstDash val="sysDash"/>
        </a:ln>
      </xdr:spPr>
    </xdr:cxnSp>
    <xdr:clientData/>
  </xdr:twoCellAnchor>
  <xdr:twoCellAnchor editAs="absolute">
    <xdr:from>
      <xdr:col>14</xdr:col>
      <xdr:colOff>628560</xdr:colOff>
      <xdr:row>19</xdr:row>
      <xdr:rowOff>37800</xdr:rowOff>
    </xdr:from>
    <xdr:to>
      <xdr:col>15</xdr:col>
      <xdr:colOff>574920</xdr:colOff>
      <xdr:row>20</xdr:row>
      <xdr:rowOff>180720</xdr:rowOff>
    </xdr:to>
    <xdr:sp>
      <xdr:nvSpPr>
        <xdr:cNvPr id="71" name="Rectangle 58"/>
        <xdr:cNvSpPr/>
      </xdr:nvSpPr>
      <xdr:spPr>
        <a:xfrm>
          <a:off x="9813240" y="3628800"/>
          <a:ext cx="590760" cy="33336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  <xdr:txBody>
        <a:bodyPr wrap="none" anchor="t">
          <a:spAutoFit/>
        </a:bodyPr>
        <a:p>
          <a:pPr algn="ctr">
            <a:lnSpc>
              <a:spcPct val="100000"/>
            </a:lnSpc>
            <a:tabLst>
              <a:tab algn="l" pos="0"/>
            </a:tabLst>
          </a:pPr>
          <a:r>
            <a:rPr b="1" lang="en-US" sz="1400" spc="-1" strike="noStrike">
              <a:solidFill>
                <a:schemeClr val="accent2"/>
              </a:solidFill>
              <a:latin typeface="Agency FB"/>
            </a:rPr>
            <a:t>$211</a:t>
          </a:r>
          <a:endParaRPr b="0" lang="en-US" sz="1400" spc="-1" strike="noStrike">
            <a:latin typeface="Times New Roman"/>
          </a:endParaRPr>
        </a:p>
      </xdr:txBody>
    </xdr:sp>
    <xdr:clientData/>
  </xdr:twoCellAnchor>
  <xdr:twoCellAnchor editAs="absolute">
    <xdr:from>
      <xdr:col>15</xdr:col>
      <xdr:colOff>127080</xdr:colOff>
      <xdr:row>23</xdr:row>
      <xdr:rowOff>95400</xdr:rowOff>
    </xdr:from>
    <xdr:to>
      <xdr:col>15</xdr:col>
      <xdr:colOff>411480</xdr:colOff>
      <xdr:row>25</xdr:row>
      <xdr:rowOff>47520</xdr:rowOff>
    </xdr:to>
    <xdr:sp>
      <xdr:nvSpPr>
        <xdr:cNvPr id="72" name="Rectangle 59"/>
        <xdr:cNvSpPr/>
      </xdr:nvSpPr>
      <xdr:spPr>
        <a:xfrm>
          <a:off x="9956160" y="4448160"/>
          <a:ext cx="284400" cy="33336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  <xdr:txBody>
        <a:bodyPr wrap="none" anchor="t">
          <a:spAutoFit/>
        </a:bodyPr>
        <a:p>
          <a:pPr algn="ctr">
            <a:lnSpc>
              <a:spcPct val="100000"/>
            </a:lnSpc>
            <a:tabLst>
              <a:tab algn="l" pos="0"/>
            </a:tabLst>
          </a:pPr>
          <a:r>
            <a:rPr b="1" lang="en-US" sz="1400" spc="-1" strike="noStrike">
              <a:solidFill>
                <a:schemeClr val="accent2"/>
              </a:solidFill>
              <a:latin typeface="Agency FB"/>
            </a:rPr>
            <a:t>4</a:t>
          </a:r>
          <a:endParaRPr b="0" lang="en-US" sz="1400" spc="-1" strike="noStrike">
            <a:latin typeface="Times New Roman"/>
          </a:endParaRPr>
        </a:p>
      </xdr:txBody>
    </xdr:sp>
    <xdr:clientData/>
  </xdr:twoCellAnchor>
  <xdr:twoCellAnchor editAs="absolute">
    <xdr:from>
      <xdr:col>15</xdr:col>
      <xdr:colOff>25560</xdr:colOff>
      <xdr:row>21</xdr:row>
      <xdr:rowOff>57240</xdr:rowOff>
    </xdr:from>
    <xdr:to>
      <xdr:col>15</xdr:col>
      <xdr:colOff>513360</xdr:colOff>
      <xdr:row>23</xdr:row>
      <xdr:rowOff>9720</xdr:rowOff>
    </xdr:to>
    <xdr:sp>
      <xdr:nvSpPr>
        <xdr:cNvPr id="73" name="Rectangle 60"/>
        <xdr:cNvSpPr/>
      </xdr:nvSpPr>
      <xdr:spPr>
        <a:xfrm>
          <a:off x="9854640" y="4029120"/>
          <a:ext cx="487800" cy="33336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  <xdr:txBody>
        <a:bodyPr wrap="none" anchor="t">
          <a:spAutoFit/>
        </a:bodyPr>
        <a:p>
          <a:pPr algn="ctr">
            <a:lnSpc>
              <a:spcPct val="100000"/>
            </a:lnSpc>
            <a:tabLst>
              <a:tab algn="l" pos="0"/>
            </a:tabLst>
          </a:pPr>
          <a:r>
            <a:rPr b="1" lang="en-US" sz="1400" spc="-1" strike="noStrike">
              <a:solidFill>
                <a:schemeClr val="accent2"/>
              </a:solidFill>
              <a:latin typeface="Agency FB"/>
            </a:rPr>
            <a:t>211</a:t>
          </a:r>
          <a:endParaRPr b="0" lang="en-US" sz="1400" spc="-1" strike="noStrike">
            <a:latin typeface="Times New Roman"/>
          </a:endParaRPr>
        </a:p>
      </xdr:txBody>
    </xdr:sp>
    <xdr:clientData/>
  </xdr:twoCellAnchor>
  <xdr:twoCellAnchor editAs="absolute">
    <xdr:from>
      <xdr:col>13</xdr:col>
      <xdr:colOff>212400</xdr:colOff>
      <xdr:row>26</xdr:row>
      <xdr:rowOff>19080</xdr:rowOff>
    </xdr:from>
    <xdr:to>
      <xdr:col>13</xdr:col>
      <xdr:colOff>788760</xdr:colOff>
      <xdr:row>27</xdr:row>
      <xdr:rowOff>72000</xdr:rowOff>
    </xdr:to>
    <xdr:sp>
      <xdr:nvSpPr>
        <xdr:cNvPr id="74" name="Rectangle 54"/>
        <xdr:cNvSpPr/>
      </xdr:nvSpPr>
      <xdr:spPr>
        <a:xfrm>
          <a:off x="8601480" y="4943520"/>
          <a:ext cx="576360" cy="24336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  <xdr:txBody>
        <a:bodyPr wrap="none" anchor="t">
          <a:spAutoFit/>
        </a:bodyPr>
        <a:p>
          <a:pPr algn="ctr">
            <a:lnSpc>
              <a:spcPct val="100000"/>
            </a:lnSpc>
            <a:tabLst>
              <a:tab algn="l" pos="0"/>
            </a:tabLst>
          </a:pPr>
          <a:r>
            <a:rPr b="1" lang="en-US" sz="1200" spc="-1" strike="noStrike">
              <a:solidFill>
                <a:schemeClr val="accent2">
                  <a:lumMod val="20000"/>
                  <a:lumOff val="80000"/>
                </a:schemeClr>
              </a:solidFill>
              <a:latin typeface="Calibri"/>
            </a:rPr>
            <a:t>Status</a:t>
          </a:r>
          <a:endParaRPr b="0" lang="en-US" sz="1200" spc="-1" strike="noStrike">
            <a:latin typeface="Times New Roman"/>
          </a:endParaRPr>
        </a:p>
      </xdr:txBody>
    </xdr:sp>
    <xdr:clientData/>
  </xdr:twoCellAnchor>
  <xdr:twoCellAnchor editAs="absolute">
    <xdr:from>
      <xdr:col>14</xdr:col>
      <xdr:colOff>289800</xdr:colOff>
      <xdr:row>26</xdr:row>
      <xdr:rowOff>171360</xdr:rowOff>
    </xdr:from>
    <xdr:to>
      <xdr:col>16</xdr:col>
      <xdr:colOff>491760</xdr:colOff>
      <xdr:row>26</xdr:row>
      <xdr:rowOff>171360</xdr:rowOff>
    </xdr:to>
    <xdr:cxnSp>
      <xdr:nvCxnSpPr>
        <xdr:cNvPr id="75" name="Straight Connector 61"/>
        <xdr:cNvCxnSpPr/>
      </xdr:nvCxnSpPr>
      <xdr:spPr>
        <a:xfrm>
          <a:off x="9474480" y="5095800"/>
          <a:ext cx="1491480" cy="360"/>
        </a:xfrm>
        <a:prstGeom prst="straightConnector1">
          <a:avLst/>
        </a:prstGeom>
        <a:ln cap="rnd" w="19050">
          <a:solidFill>
            <a:srgbClr val="e7e6e6">
              <a:lumMod val="50000"/>
              <a:alpha val="41000"/>
            </a:srgbClr>
          </a:solidFill>
          <a:prstDash val="sysDash"/>
        </a:ln>
      </xdr:spPr>
    </xdr:cxnSp>
    <xdr:clientData/>
  </xdr:twoCellAnchor>
  <xdr:twoCellAnchor editAs="absolute">
    <xdr:from>
      <xdr:col>14</xdr:col>
      <xdr:colOff>269640</xdr:colOff>
      <xdr:row>25</xdr:row>
      <xdr:rowOff>38160</xdr:rowOff>
    </xdr:from>
    <xdr:to>
      <xdr:col>16</xdr:col>
      <xdr:colOff>521640</xdr:colOff>
      <xdr:row>26</xdr:row>
      <xdr:rowOff>141840</xdr:rowOff>
    </xdr:to>
    <xdr:sp>
      <xdr:nvSpPr>
        <xdr:cNvPr id="76" name="Rectangle 62"/>
        <xdr:cNvSpPr/>
      </xdr:nvSpPr>
      <xdr:spPr>
        <a:xfrm>
          <a:off x="9454320" y="4772160"/>
          <a:ext cx="1541160" cy="29412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  <xdr:txBody>
        <a:bodyPr anchor="t">
          <a:spAutoFit/>
        </a:bodyPr>
        <a:p>
          <a:pPr algn="ctr">
            <a:lnSpc>
              <a:spcPct val="100000"/>
            </a:lnSpc>
            <a:tabLst>
              <a:tab algn="l" pos="0"/>
            </a:tabLst>
          </a:pPr>
          <a:r>
            <a:rPr b="1" lang="en-US" sz="1600" spc="-1" strike="noStrike">
              <a:solidFill>
                <a:schemeClr val="accent2"/>
              </a:solidFill>
              <a:latin typeface="Calibri"/>
            </a:rPr>
            <a:t>Average Buyer</a:t>
          </a:r>
          <a:endParaRPr b="0" lang="en-US" sz="1600" spc="-1" strike="noStrike">
            <a:latin typeface="Times New Roman"/>
          </a:endParaRPr>
        </a:p>
      </xdr:txBody>
    </xdr:sp>
    <xdr:clientData/>
  </xdr:twoCellAnchor>
  <xdr:twoCellAnchor editAs="absolute">
    <xdr:from>
      <xdr:col>17</xdr:col>
      <xdr:colOff>344520</xdr:colOff>
      <xdr:row>16</xdr:row>
      <xdr:rowOff>86760</xdr:rowOff>
    </xdr:from>
    <xdr:to>
      <xdr:col>18</xdr:col>
      <xdr:colOff>474840</xdr:colOff>
      <xdr:row>19</xdr:row>
      <xdr:rowOff>123840</xdr:rowOff>
    </xdr:to>
    <xdr:pic>
      <xdr:nvPicPr>
        <xdr:cNvPr id="77" name="Picture 3" descr="Loupe PNG Transparent Images | PNG All"/>
        <xdr:cNvPicPr/>
      </xdr:nvPicPr>
      <xdr:blipFill>
        <a:blip r:embed="rId12"/>
        <a:stretch/>
      </xdr:blipFill>
      <xdr:spPr>
        <a:xfrm rot="20744400">
          <a:off x="11462760" y="2981880"/>
          <a:ext cx="774720" cy="732600"/>
        </a:xfrm>
        <a:prstGeom prst="rect">
          <a:avLst/>
        </a:prstGeom>
        <a:ln w="0">
          <a:noFill/>
        </a:ln>
        <a:effectLst>
          <a:outerShdw algn="ctr" blurRad="12600" rotWithShape="0" sx="102000" sy="102000">
            <a:srgbClr val="000000"/>
          </a:outerShdw>
        </a:effectLst>
      </xdr:spPr>
    </xdr:pic>
    <xdr:clientData/>
  </xdr:twoCellAnchor>
  <xdr:twoCellAnchor editAs="absolute">
    <xdr:from>
      <xdr:col>12</xdr:col>
      <xdr:colOff>610920</xdr:colOff>
      <xdr:row>27</xdr:row>
      <xdr:rowOff>171720</xdr:rowOff>
    </xdr:from>
    <xdr:to>
      <xdr:col>14</xdr:col>
      <xdr:colOff>299520</xdr:colOff>
      <xdr:row>29</xdr:row>
      <xdr:rowOff>34200</xdr:rowOff>
    </xdr:to>
    <xdr:sp>
      <xdr:nvSpPr>
        <xdr:cNvPr id="78" name="Rectangle 63"/>
        <xdr:cNvSpPr/>
      </xdr:nvSpPr>
      <xdr:spPr>
        <a:xfrm>
          <a:off x="8355240" y="5286600"/>
          <a:ext cx="1128960" cy="24336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  <xdr:txBody>
        <a:bodyPr wrap="none" anchor="t">
          <a:spAutoFit/>
        </a:bodyPr>
        <a:p>
          <a:pPr algn="ctr">
            <a:lnSpc>
              <a:spcPct val="100000"/>
            </a:lnSpc>
            <a:tabLst>
              <a:tab algn="l" pos="0"/>
            </a:tabLst>
          </a:pPr>
          <a:r>
            <a:rPr b="1" lang="en-US" sz="1200" spc="-1" strike="noStrike">
              <a:solidFill>
                <a:schemeClr val="accent2">
                  <a:lumMod val="20000"/>
                  <a:lumOff val="80000"/>
                </a:schemeClr>
              </a:solidFill>
              <a:latin typeface="Calibri"/>
            </a:rPr>
            <a:t>Customer Type</a:t>
          </a:r>
          <a:endParaRPr b="0" lang="en-US" sz="1200" spc="-1" strike="noStrike">
            <a:latin typeface="Times New Roman"/>
          </a:endParaRPr>
        </a:p>
      </xdr:txBody>
    </xdr:sp>
    <xdr:clientData/>
  </xdr:twoCellAnchor>
  <xdr:twoCellAnchor editAs="absolute">
    <xdr:from>
      <xdr:col>14</xdr:col>
      <xdr:colOff>320040</xdr:colOff>
      <xdr:row>28</xdr:row>
      <xdr:rowOff>171360</xdr:rowOff>
    </xdr:from>
    <xdr:to>
      <xdr:col>17</xdr:col>
      <xdr:colOff>169560</xdr:colOff>
      <xdr:row>29</xdr:row>
      <xdr:rowOff>9720</xdr:rowOff>
    </xdr:to>
    <xdr:cxnSp>
      <xdr:nvCxnSpPr>
        <xdr:cNvPr id="79" name="Straight Connector 64"/>
        <xdr:cNvCxnSpPr/>
      </xdr:nvCxnSpPr>
      <xdr:spPr>
        <a:xfrm>
          <a:off x="9504720" y="5476680"/>
          <a:ext cx="1783440" cy="29160"/>
        </a:xfrm>
        <a:prstGeom prst="straightConnector1">
          <a:avLst/>
        </a:prstGeom>
        <a:ln cap="rnd" w="19050">
          <a:solidFill>
            <a:srgbClr val="e7e6e6">
              <a:lumMod val="50000"/>
              <a:alpha val="41000"/>
            </a:srgbClr>
          </a:solidFill>
          <a:prstDash val="sysDash"/>
        </a:ln>
      </xdr:spPr>
    </xdr:cxnSp>
    <xdr:clientData/>
  </xdr:twoCellAnchor>
  <xdr:twoCellAnchor editAs="absolute">
    <xdr:from>
      <xdr:col>14</xdr:col>
      <xdr:colOff>289800</xdr:colOff>
      <xdr:row>27</xdr:row>
      <xdr:rowOff>95400</xdr:rowOff>
    </xdr:from>
    <xdr:to>
      <xdr:col>17</xdr:col>
      <xdr:colOff>28440</xdr:colOff>
      <xdr:row>28</xdr:row>
      <xdr:rowOff>173880</xdr:rowOff>
    </xdr:to>
    <xdr:sp>
      <xdr:nvSpPr>
        <xdr:cNvPr id="80" name="Rectangle 65"/>
        <xdr:cNvSpPr/>
      </xdr:nvSpPr>
      <xdr:spPr>
        <a:xfrm>
          <a:off x="9474480" y="5210280"/>
          <a:ext cx="1672200" cy="26892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  <xdr:txBody>
        <a:bodyPr anchor="t">
          <a:spAutoFit/>
        </a:bodyPr>
        <a:p>
          <a:pPr algn="ctr">
            <a:lnSpc>
              <a:spcPct val="100000"/>
            </a:lnSpc>
            <a:tabLst>
              <a:tab algn="l" pos="0"/>
            </a:tabLst>
          </a:pPr>
          <a:r>
            <a:rPr b="1" lang="en-US" sz="1400" spc="-1" strike="noStrike">
              <a:solidFill>
                <a:schemeClr val="accent2"/>
              </a:solidFill>
              <a:latin typeface="Calibri"/>
            </a:rPr>
            <a:t>Old Customer</a:t>
          </a:r>
          <a:endParaRPr b="0" lang="en-US" sz="1400" spc="-1" strike="noStrike">
            <a:latin typeface="Times New Roman"/>
          </a:endParaRPr>
        </a:p>
      </xdr:txBody>
    </xdr:sp>
    <xdr:clientData/>
  </xdr:twoCellAnchor>
  <xdr:twoCellAnchor editAs="absolute">
    <xdr:from>
      <xdr:col>17</xdr:col>
      <xdr:colOff>361080</xdr:colOff>
      <xdr:row>26</xdr:row>
      <xdr:rowOff>19080</xdr:rowOff>
    </xdr:from>
    <xdr:to>
      <xdr:col>19</xdr:col>
      <xdr:colOff>391320</xdr:colOff>
      <xdr:row>27</xdr:row>
      <xdr:rowOff>59400</xdr:rowOff>
    </xdr:to>
    <xdr:sp>
      <xdr:nvSpPr>
        <xdr:cNvPr id="81" name="Rectangle 67"/>
        <xdr:cNvSpPr/>
      </xdr:nvSpPr>
      <xdr:spPr>
        <a:xfrm>
          <a:off x="11479320" y="4943520"/>
          <a:ext cx="1319400" cy="230760"/>
        </a:xfrm>
        <a:prstGeom prst="rect">
          <a:avLst/>
        </a:prstGeom>
        <a:noFill/>
        <a:ln w="0">
          <a:noFill/>
        </a:ln>
        <a:effectLst>
          <a:outerShdw algn="t" dir="5400000" dist="38160" rotWithShape="0">
            <a:srgbClr val="000000">
              <a:alpha val="40000"/>
            </a:srgbClr>
          </a:outerShdw>
        </a:effectLst>
      </xdr:spPr>
      <xdr:style>
        <a:lnRef idx="0"/>
        <a:fillRef idx="0"/>
        <a:effectRef idx="0"/>
        <a:fontRef idx="minor"/>
      </xdr:style>
      <xdr:txBody>
        <a:bodyPr anchor="t">
          <a:spAutoFit/>
        </a:bodyPr>
        <a:p>
          <a:pPr algn="ctr">
            <a:lnSpc>
              <a:spcPct val="100000"/>
            </a:lnSpc>
            <a:tabLst>
              <a:tab algn="l" pos="0"/>
            </a:tabLst>
          </a:pPr>
          <a:r>
            <a:rPr b="1" lang="en-US" sz="1100" spc="-1" strike="noStrike">
              <a:solidFill>
                <a:schemeClr val="accent2"/>
              </a:solidFill>
              <a:latin typeface="Calibri"/>
            </a:rPr>
            <a:t>Hornell </a:t>
          </a:r>
          <a:endParaRPr b="0" lang="en-US" sz="1100" spc="-1" strike="noStrike">
            <a:latin typeface="Times New Roman"/>
          </a:endParaRPr>
        </a:p>
      </xdr:txBody>
    </xdr:sp>
    <xdr:clientData/>
  </xdr:twoCellAnchor>
  <xdr:twoCellAnchor editAs="absolute">
    <xdr:from>
      <xdr:col>15</xdr:col>
      <xdr:colOff>212400</xdr:colOff>
      <xdr:row>29</xdr:row>
      <xdr:rowOff>79200</xdr:rowOff>
    </xdr:from>
    <xdr:to>
      <xdr:col>15</xdr:col>
      <xdr:colOff>491400</xdr:colOff>
      <xdr:row>30</xdr:row>
      <xdr:rowOff>133200</xdr:rowOff>
    </xdr:to>
    <xdr:pic>
      <xdr:nvPicPr>
        <xdr:cNvPr id="82" name="Picture 86" descr=""/>
        <xdr:cNvPicPr/>
      </xdr:nvPicPr>
      <xdr:blipFill>
        <a:blip r:embed="rId13"/>
        <a:stretch/>
      </xdr:blipFill>
      <xdr:spPr>
        <a:xfrm>
          <a:off x="10041480" y="5574960"/>
          <a:ext cx="279000" cy="263880"/>
        </a:xfrm>
        <a:prstGeom prst="rect">
          <a:avLst/>
        </a:prstGeom>
        <a:ln w="0">
          <a:noFill/>
        </a:ln>
        <a:effectLst>
          <a:outerShdw algn="br" dir="13500000" dist="37674" rotWithShape="0">
            <a:srgbClr val="000000">
              <a:alpha val="40000"/>
            </a:srgbClr>
          </a:outerShdw>
        </a:effectLst>
      </xdr:spPr>
    </xdr:pic>
    <xdr:clientData/>
  </xdr:twoCellAnchor>
  <xdr:twoCellAnchor editAs="absolute">
    <xdr:from>
      <xdr:col>17</xdr:col>
      <xdr:colOff>353880</xdr:colOff>
      <xdr:row>29</xdr:row>
      <xdr:rowOff>69480</xdr:rowOff>
    </xdr:from>
    <xdr:to>
      <xdr:col>17</xdr:col>
      <xdr:colOff>632880</xdr:colOff>
      <xdr:row>30</xdr:row>
      <xdr:rowOff>123480</xdr:rowOff>
    </xdr:to>
    <xdr:pic>
      <xdr:nvPicPr>
        <xdr:cNvPr id="83" name="Picture 87" descr=""/>
        <xdr:cNvPicPr/>
      </xdr:nvPicPr>
      <xdr:blipFill>
        <a:blip r:embed="rId14"/>
        <a:stretch/>
      </xdr:blipFill>
      <xdr:spPr>
        <a:xfrm>
          <a:off x="11472120" y="5565240"/>
          <a:ext cx="279000" cy="263880"/>
        </a:xfrm>
        <a:prstGeom prst="rect">
          <a:avLst/>
        </a:prstGeom>
        <a:ln w="0">
          <a:noFill/>
        </a:ln>
        <a:effectLst>
          <a:outerShdw algn="br" blurRad="50760" dir="13500000" dist="37674" rotWithShape="0">
            <a:srgbClr val="000000">
              <a:alpha val="40000"/>
            </a:srgbClr>
          </a:outerShdw>
        </a:effectLst>
      </xdr:spPr>
    </xdr:pic>
    <xdr:clientData/>
  </xdr:twoCellAnchor>
  <xdr:twoCellAnchor editAs="absolute">
    <xdr:from>
      <xdr:col>13</xdr:col>
      <xdr:colOff>128160</xdr:colOff>
      <xdr:row>30</xdr:row>
      <xdr:rowOff>56880</xdr:rowOff>
    </xdr:from>
    <xdr:to>
      <xdr:col>15</xdr:col>
      <xdr:colOff>118800</xdr:colOff>
      <xdr:row>30</xdr:row>
      <xdr:rowOff>56880</xdr:rowOff>
    </xdr:to>
    <xdr:cxnSp>
      <xdr:nvCxnSpPr>
        <xdr:cNvPr id="84" name="Straight Arrow Connector 89"/>
        <xdr:cNvCxnSpPr/>
      </xdr:nvCxnSpPr>
      <xdr:spPr>
        <a:xfrm>
          <a:off x="8517240" y="5762520"/>
          <a:ext cx="1431000" cy="360"/>
        </a:xfrm>
        <a:prstGeom prst="straightConnector1">
          <a:avLst/>
        </a:prstGeom>
        <a:ln w="28575">
          <a:solidFill>
            <a:srgbClr val="000000">
              <a:lumMod val="65000"/>
              <a:lumOff val="35000"/>
            </a:srgbClr>
          </a:solidFill>
          <a:prstDash val="dashDot"/>
          <a:tailEnd len="med" type="triangle" w="med"/>
        </a:ln>
      </xdr:spPr>
    </xdr:cxnSp>
    <xdr:clientData/>
  </xdr:twoCellAnchor>
  <xdr:twoCellAnchor editAs="absolute">
    <xdr:from>
      <xdr:col>13</xdr:col>
      <xdr:colOff>279360</xdr:colOff>
      <xdr:row>16</xdr:row>
      <xdr:rowOff>156600</xdr:rowOff>
    </xdr:from>
    <xdr:to>
      <xdr:col>13</xdr:col>
      <xdr:colOff>717840</xdr:colOff>
      <xdr:row>18</xdr:row>
      <xdr:rowOff>75960</xdr:rowOff>
    </xdr:to>
    <xdr:pic>
      <xdr:nvPicPr>
        <xdr:cNvPr id="85" name="Picture 91" descr=""/>
        <xdr:cNvPicPr/>
      </xdr:nvPicPr>
      <xdr:blipFill>
        <a:blip r:embed="rId15"/>
        <a:stretch/>
      </xdr:blipFill>
      <xdr:spPr>
        <a:xfrm>
          <a:off x="8668440" y="3052080"/>
          <a:ext cx="438480" cy="414720"/>
        </a:xfrm>
        <a:prstGeom prst="rect">
          <a:avLst/>
        </a:prstGeom>
        <a:ln w="0">
          <a:noFill/>
        </a:ln>
        <a:effectLst>
          <a:outerShdw algn="br" dir="13500000" dist="37674" rotWithShape="0">
            <a:srgbClr val="000000">
              <a:alpha val="40000"/>
            </a:srgbClr>
          </a:outerShdw>
        </a:effectLst>
      </xdr:spPr>
    </xdr:pic>
    <xdr:clientData/>
  </xdr:twoCellAnchor>
  <xdr:twoCellAnchor editAs="absolute">
    <xdr:from>
      <xdr:col>17</xdr:col>
      <xdr:colOff>421560</xdr:colOff>
      <xdr:row>28</xdr:row>
      <xdr:rowOff>95400</xdr:rowOff>
    </xdr:from>
    <xdr:to>
      <xdr:col>19</xdr:col>
      <xdr:colOff>331200</xdr:colOff>
      <xdr:row>28</xdr:row>
      <xdr:rowOff>95400</xdr:rowOff>
    </xdr:to>
    <xdr:cxnSp>
      <xdr:nvCxnSpPr>
        <xdr:cNvPr id="86" name="Straight Connector 44"/>
        <xdr:cNvCxnSpPr/>
      </xdr:nvCxnSpPr>
      <xdr:spPr>
        <a:xfrm>
          <a:off x="11539800" y="5400720"/>
          <a:ext cx="1199160" cy="360"/>
        </a:xfrm>
        <a:prstGeom prst="straightConnector1">
          <a:avLst/>
        </a:prstGeom>
        <a:ln w="28575">
          <a:solidFill>
            <a:srgbClr val="e7e6e6">
              <a:lumMod val="50000"/>
              <a:alpha val="28000"/>
            </a:srgbClr>
          </a:solidFill>
        </a:ln>
      </xdr:spPr>
    </xdr:cxnSp>
    <xdr:clientData/>
  </xdr:twoCellAnchor>
  <xdr:twoCellAnchor editAs="absolute">
    <xdr:from>
      <xdr:col>16</xdr:col>
      <xdr:colOff>612720</xdr:colOff>
      <xdr:row>23</xdr:row>
      <xdr:rowOff>77400</xdr:rowOff>
    </xdr:from>
    <xdr:to>
      <xdr:col>19</xdr:col>
      <xdr:colOff>542520</xdr:colOff>
      <xdr:row>24</xdr:row>
      <xdr:rowOff>155160</xdr:rowOff>
    </xdr:to>
    <xdr:sp>
      <xdr:nvSpPr>
        <xdr:cNvPr id="87" name="Rectangle 109"/>
        <xdr:cNvSpPr/>
      </xdr:nvSpPr>
      <xdr:spPr>
        <a:xfrm>
          <a:off x="11086560" y="4430160"/>
          <a:ext cx="1863360" cy="268560"/>
        </a:xfrm>
        <a:prstGeom prst="rect">
          <a:avLst/>
        </a:prstGeom>
        <a:noFill/>
        <a:ln w="0">
          <a:noFill/>
        </a:ln>
        <a:effectLst>
          <a:outerShdw algn="t" dir="5400000" dist="25560" rotWithShape="0">
            <a:srgbClr val="000000">
              <a:alpha val="89000"/>
            </a:srgbClr>
          </a:outerShdw>
        </a:effectLst>
      </xdr:spPr>
      <xdr:style>
        <a:lnRef idx="0"/>
        <a:fillRef idx="0"/>
        <a:effectRef idx="0"/>
        <a:fontRef idx="minor"/>
      </xdr:style>
      <xdr:txBody>
        <a:bodyPr anchor="ctr">
          <a:spAutoFit/>
        </a:bodyPr>
        <a:p>
          <a:pPr algn="ctr">
            <a:lnSpc>
              <a:spcPct val="100000"/>
            </a:lnSpc>
            <a:tabLst>
              <a:tab algn="l" pos="0"/>
            </a:tabLst>
          </a:pPr>
          <a:r>
            <a:rPr b="1" lang="en-US" sz="1400" spc="-1" strike="noStrike">
              <a:solidFill>
                <a:schemeClr val="accent2"/>
              </a:solidFill>
              <a:latin typeface="Calibri"/>
            </a:rPr>
            <a:t>Christene L Mccaleb</a:t>
          </a:r>
          <a:endParaRPr b="0" lang="en-US" sz="1400" spc="-1" strike="noStrike">
            <a:latin typeface="Times New Roman"/>
          </a:endParaRPr>
        </a:p>
      </xdr:txBody>
    </xdr:sp>
    <xdr:clientData/>
  </xdr:twoCellAnchor>
  <xdr:twoCellAnchor editAs="absolute">
    <xdr:from>
      <xdr:col>17</xdr:col>
      <xdr:colOff>361080</xdr:colOff>
      <xdr:row>24</xdr:row>
      <xdr:rowOff>114120</xdr:rowOff>
    </xdr:from>
    <xdr:to>
      <xdr:col>19</xdr:col>
      <xdr:colOff>391320</xdr:colOff>
      <xdr:row>25</xdr:row>
      <xdr:rowOff>154440</xdr:rowOff>
    </xdr:to>
    <xdr:sp>
      <xdr:nvSpPr>
        <xdr:cNvPr id="88" name="Rectangle 110"/>
        <xdr:cNvSpPr/>
      </xdr:nvSpPr>
      <xdr:spPr>
        <a:xfrm>
          <a:off x="11479320" y="4657680"/>
          <a:ext cx="1319400" cy="230760"/>
        </a:xfrm>
        <a:prstGeom prst="rect">
          <a:avLst/>
        </a:prstGeom>
        <a:noFill/>
        <a:ln w="0">
          <a:noFill/>
        </a:ln>
        <a:effectLst>
          <a:outerShdw algn="t" dir="5400000" dist="38160" rotWithShape="0">
            <a:srgbClr val="000000">
              <a:alpha val="40000"/>
            </a:srgbClr>
          </a:outerShdw>
        </a:effectLst>
      </xdr:spPr>
      <xdr:style>
        <a:lnRef idx="0"/>
        <a:fillRef idx="0"/>
        <a:effectRef idx="0"/>
        <a:fontRef idx="minor"/>
      </xdr:style>
      <xdr:txBody>
        <a:bodyPr anchor="t">
          <a:spAutoFit/>
        </a:bodyPr>
        <a:p>
          <a:pPr algn="ctr">
            <a:lnSpc>
              <a:spcPct val="100000"/>
            </a:lnSpc>
            <a:tabLst>
              <a:tab algn="l" pos="0"/>
            </a:tabLst>
          </a:pPr>
          <a:r>
            <a:rPr b="1" lang="en-US" sz="1100" spc="-1" strike="noStrike">
              <a:solidFill>
                <a:schemeClr val="accent2"/>
              </a:solidFill>
              <a:latin typeface="Calibri"/>
            </a:rPr>
            <a:t>Female</a:t>
          </a:r>
          <a:endParaRPr b="0" lang="en-US" sz="1100" spc="-1" strike="noStrike">
            <a:latin typeface="Times New Roman"/>
          </a:endParaRPr>
        </a:p>
      </xdr:txBody>
    </xdr:sp>
    <xdr:clientData/>
  </xdr:twoCellAnchor>
  <xdr:twoCellAnchor editAs="absolute">
    <xdr:from>
      <xdr:col>16</xdr:col>
      <xdr:colOff>324000</xdr:colOff>
      <xdr:row>26</xdr:row>
      <xdr:rowOff>19080</xdr:rowOff>
    </xdr:from>
    <xdr:to>
      <xdr:col>18</xdr:col>
      <xdr:colOff>352080</xdr:colOff>
      <xdr:row>27</xdr:row>
      <xdr:rowOff>59400</xdr:rowOff>
    </xdr:to>
    <xdr:sp>
      <xdr:nvSpPr>
        <xdr:cNvPr id="89" name="Rectangle 111"/>
        <xdr:cNvSpPr/>
      </xdr:nvSpPr>
      <xdr:spPr>
        <a:xfrm>
          <a:off x="10797840" y="4943520"/>
          <a:ext cx="1316880" cy="23076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  <xdr:txBody>
        <a:bodyPr anchor="t">
          <a:spAutoFit/>
        </a:bodyPr>
        <a:p>
          <a:pPr algn="ctr">
            <a:lnSpc>
              <a:spcPct val="100000"/>
            </a:lnSpc>
            <a:tabLst>
              <a:tab algn="l" pos="0"/>
            </a:tabLst>
          </a:pPr>
          <a:r>
            <a:rPr b="1" lang="en-US" sz="1100" spc="-1" strike="noStrike">
              <a:solidFill>
                <a:srgbClr val="ffffff"/>
              </a:solidFill>
              <a:latin typeface="Calibri"/>
            </a:rPr>
            <a:t>City</a:t>
          </a:r>
          <a:endParaRPr b="0" lang="en-US" sz="1100" spc="-1" strike="noStrike">
            <a:latin typeface="Times New Roman"/>
          </a:endParaRPr>
        </a:p>
      </xdr:txBody>
    </xdr:sp>
    <xdr:clientData/>
  </xdr:twoCellAnchor>
  <xdr:twoCellAnchor editAs="absolute">
    <xdr:from>
      <xdr:col>16</xdr:col>
      <xdr:colOff>324000</xdr:colOff>
      <xdr:row>24</xdr:row>
      <xdr:rowOff>114480</xdr:rowOff>
    </xdr:from>
    <xdr:to>
      <xdr:col>18</xdr:col>
      <xdr:colOff>352080</xdr:colOff>
      <xdr:row>25</xdr:row>
      <xdr:rowOff>154800</xdr:rowOff>
    </xdr:to>
    <xdr:sp>
      <xdr:nvSpPr>
        <xdr:cNvPr id="90" name="Rectangle 112"/>
        <xdr:cNvSpPr/>
      </xdr:nvSpPr>
      <xdr:spPr>
        <a:xfrm>
          <a:off x="10797840" y="4658040"/>
          <a:ext cx="1316880" cy="23076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  <xdr:txBody>
        <a:bodyPr anchor="t">
          <a:spAutoFit/>
        </a:bodyPr>
        <a:p>
          <a:pPr algn="ctr">
            <a:lnSpc>
              <a:spcPct val="100000"/>
            </a:lnSpc>
            <a:tabLst>
              <a:tab algn="l" pos="0"/>
            </a:tabLst>
          </a:pPr>
          <a:r>
            <a:rPr b="1" lang="en-US" sz="1100" spc="-1" strike="noStrike">
              <a:solidFill>
                <a:srgbClr val="ffffff"/>
              </a:solidFill>
              <a:latin typeface="Calibri"/>
            </a:rPr>
            <a:t>Gender</a:t>
          </a:r>
          <a:endParaRPr b="0" lang="en-US" sz="1100" spc="-1" strike="noStrike">
            <a:latin typeface="Times New Roman"/>
          </a:endParaRPr>
        </a:p>
      </xdr:txBody>
    </xdr:sp>
    <xdr:clientData/>
  </xdr:twoCellAnchor>
  <xdr:twoCellAnchor editAs="oneCell">
    <xdr:from>
      <xdr:col>14</xdr:col>
      <xdr:colOff>419040</xdr:colOff>
      <xdr:row>14</xdr:row>
      <xdr:rowOff>114480</xdr:rowOff>
    </xdr:from>
    <xdr:to>
      <xdr:col>17</xdr:col>
      <xdr:colOff>171000</xdr:colOff>
      <xdr:row>16</xdr:row>
      <xdr:rowOff>142560</xdr:rowOff>
    </xdr:to>
    <xdr:graphicFrame>
      <xdr:nvGraphicFramePr>
        <xdr:cNvPr id="91" name="Chart 103"/>
        <xdr:cNvGraphicFramePr/>
      </xdr:nvGraphicFramePr>
      <xdr:xfrm>
        <a:off x="9603720" y="2629080"/>
        <a:ext cx="1685520" cy="40896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6"/>
        </a:graphicData>
      </a:graphic>
    </xdr:graphicFrame>
    <xdr:clientData/>
  </xdr:twoCellAnchor>
  <xdr:twoCellAnchor editAs="oneCell">
    <xdr:from>
      <xdr:col>1</xdr:col>
      <xdr:colOff>396360</xdr:colOff>
      <xdr:row>21</xdr:row>
      <xdr:rowOff>85680</xdr:rowOff>
    </xdr:from>
    <xdr:to>
      <xdr:col>5</xdr:col>
      <xdr:colOff>570960</xdr:colOff>
      <xdr:row>31</xdr:row>
      <xdr:rowOff>9000</xdr:rowOff>
    </xdr:to>
    <xdr:graphicFrame>
      <xdr:nvGraphicFramePr>
        <xdr:cNvPr id="92" name="Chart 99"/>
        <xdr:cNvGraphicFramePr/>
      </xdr:nvGraphicFramePr>
      <xdr:xfrm>
        <a:off x="1040760" y="4057560"/>
        <a:ext cx="2763000" cy="19332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7"/>
        </a:graphicData>
      </a:graphic>
    </xdr:graphicFrame>
    <xdr:clientData/>
  </xdr:twoCellAnchor>
  <xdr:twoCellAnchor editAs="absolute">
    <xdr:from>
      <xdr:col>1</xdr:col>
      <xdr:colOff>200160</xdr:colOff>
      <xdr:row>3</xdr:row>
      <xdr:rowOff>171360</xdr:rowOff>
    </xdr:from>
    <xdr:to>
      <xdr:col>3</xdr:col>
      <xdr:colOff>593640</xdr:colOff>
      <xdr:row>8</xdr:row>
      <xdr:rowOff>132840</xdr:rowOff>
    </xdr:to>
    <xdr:sp>
      <xdr:nvSpPr>
        <xdr:cNvPr id="93" name=""/>
        <xdr:cNvSpPr/>
      </xdr:nvSpPr>
      <xdr:spPr>
        <a:xfrm>
          <a:off x="844560" y="590400"/>
          <a:ext cx="1692720" cy="914040"/>
        </a:xfrm>
        <a:prstGeom prst="rect">
          <a:avLst/>
        </a:prstGeom>
        <a:solidFill>
          <a:srgbClr val="ffffff"/>
        </a:solidFill>
        <a:ln w="1">
          <a:solidFill>
            <a:srgbClr val="008000"/>
          </a:solidFill>
        </a:ln>
      </xdr:spPr>
      <xdr:style>
        <a:lnRef idx="0"/>
        <a:fillRef idx="0"/>
        <a:effectRef idx="0"/>
        <a:fontRef idx="minor"/>
      </xdr:style>
      <xdr:txBody>
        <a:bodyPr horzOverflow="clip" vertOverflow="clip" lIns="90000" rIns="90000" tIns="45000" bIns="45000" anchor="t">
          <a:noAutofit/>
        </a:bodyPr>
        <a:p>
          <a:r>
            <a:rPr b="0" lang="en-US" sz="1100" spc="-1" strike="noStrike">
              <a:latin typeface="Times New Roman"/>
            </a:rPr>
            <a:t>This shape represents a slicer. Slicers are supported in Excel 2010 or later.</a:t>
          </a:r>
          <a:endParaRPr b="0" lang="en-US" sz="1100" spc="-1" strike="noStrike">
            <a:latin typeface="Times New Roman"/>
          </a:endParaRPr>
        </a:p>
        <a:p>
          <a:endParaRPr b="0" lang="en-US" sz="11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en-US" sz="1100" spc="-1" strike="noStrike">
              <a:latin typeface="Times New Roman"/>
            </a:rPr>
            <a:t>If the shape was modified in an earlier version of Excel, or if the workbook was saved in Excel 2003 or earlier, the slicer cannot be used.</a:t>
          </a:r>
          <a:endParaRPr b="0" lang="en-US" sz="1100" spc="-1" strike="noStrike">
            <a:latin typeface="Times New Roman"/>
          </a:endParaRPr>
        </a:p>
      </xdr:txBody>
    </xdr:sp>
    <xdr:clientData/>
  </xdr:twoCellAnchor>
  <xdr:twoCellAnchor editAs="absolute">
    <xdr:from>
      <xdr:col>1</xdr:col>
      <xdr:colOff>210240</xdr:colOff>
      <xdr:row>9</xdr:row>
      <xdr:rowOff>0</xdr:rowOff>
    </xdr:from>
    <xdr:to>
      <xdr:col>3</xdr:col>
      <xdr:colOff>577440</xdr:colOff>
      <xdr:row>14</xdr:row>
      <xdr:rowOff>18720</xdr:rowOff>
    </xdr:to>
    <xdr:sp>
      <xdr:nvSpPr>
        <xdr:cNvPr id="94" name=""/>
        <xdr:cNvSpPr/>
      </xdr:nvSpPr>
      <xdr:spPr>
        <a:xfrm>
          <a:off x="854640" y="1562040"/>
          <a:ext cx="1666440" cy="971280"/>
        </a:xfrm>
        <a:prstGeom prst="rect">
          <a:avLst/>
        </a:prstGeom>
        <a:solidFill>
          <a:srgbClr val="ffffff"/>
        </a:solidFill>
        <a:ln w="1">
          <a:solidFill>
            <a:srgbClr val="008000"/>
          </a:solidFill>
        </a:ln>
      </xdr:spPr>
      <xdr:style>
        <a:lnRef idx="0"/>
        <a:fillRef idx="0"/>
        <a:effectRef idx="0"/>
        <a:fontRef idx="minor"/>
      </xdr:style>
      <xdr:txBody>
        <a:bodyPr horzOverflow="clip" vertOverflow="clip" lIns="90000" rIns="90000" tIns="45000" bIns="45000" anchor="t">
          <a:noAutofit/>
        </a:bodyPr>
        <a:p>
          <a:r>
            <a:rPr b="0" lang="en-US" sz="1100" spc="-1" strike="noStrike">
              <a:latin typeface="Times New Roman"/>
            </a:rPr>
            <a:t>This shape represents a slicer. Slicers are supported in Excel 2010 or later.</a:t>
          </a:r>
          <a:endParaRPr b="0" lang="en-US" sz="1100" spc="-1" strike="noStrike">
            <a:latin typeface="Times New Roman"/>
          </a:endParaRPr>
        </a:p>
        <a:p>
          <a:endParaRPr b="0" lang="en-US" sz="11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en-US" sz="1100" spc="-1" strike="noStrike">
              <a:latin typeface="Times New Roman"/>
            </a:rPr>
            <a:t>If the shape was modified in an earlier version of Excel, or if the workbook was saved in Excel 2003 or earlier, the slicer cannot be used.</a:t>
          </a:r>
          <a:endParaRPr b="0" lang="en-US" sz="1100" spc="-1" strike="noStrike">
            <a:latin typeface="Times New Roman"/>
          </a:endParaRPr>
        </a:p>
      </xdr:txBody>
    </xdr:sp>
    <xdr:clientData/>
  </xdr:twoCellAnchor>
  <xdr:twoCellAnchor editAs="absolute">
    <xdr:from>
      <xdr:col>4</xdr:col>
      <xdr:colOff>13680</xdr:colOff>
      <xdr:row>3</xdr:row>
      <xdr:rowOff>171360</xdr:rowOff>
    </xdr:from>
    <xdr:to>
      <xdr:col>6</xdr:col>
      <xdr:colOff>7560</xdr:colOff>
      <xdr:row>8</xdr:row>
      <xdr:rowOff>132840</xdr:rowOff>
    </xdr:to>
    <xdr:sp>
      <xdr:nvSpPr>
        <xdr:cNvPr id="95" name=""/>
        <xdr:cNvSpPr/>
      </xdr:nvSpPr>
      <xdr:spPr>
        <a:xfrm>
          <a:off x="2602080" y="590400"/>
          <a:ext cx="1282680" cy="914040"/>
        </a:xfrm>
        <a:prstGeom prst="rect">
          <a:avLst/>
        </a:prstGeom>
        <a:solidFill>
          <a:srgbClr val="ffffff"/>
        </a:solidFill>
        <a:ln w="1">
          <a:solidFill>
            <a:srgbClr val="008000"/>
          </a:solidFill>
        </a:ln>
      </xdr:spPr>
      <xdr:style>
        <a:lnRef idx="0"/>
        <a:fillRef idx="0"/>
        <a:effectRef idx="0"/>
        <a:fontRef idx="minor"/>
      </xdr:style>
      <xdr:txBody>
        <a:bodyPr horzOverflow="clip" vertOverflow="clip" lIns="90000" rIns="90000" tIns="45000" bIns="45000" anchor="t">
          <a:noAutofit/>
        </a:bodyPr>
        <a:p>
          <a:r>
            <a:rPr b="0" lang="en-US" sz="1100" spc="-1" strike="noStrike">
              <a:latin typeface="Times New Roman"/>
            </a:rPr>
            <a:t>This shape represents a slicer. Slicers are supported in Excel 2010 or later.</a:t>
          </a:r>
          <a:endParaRPr b="0" lang="en-US" sz="1100" spc="-1" strike="noStrike">
            <a:latin typeface="Times New Roman"/>
          </a:endParaRPr>
        </a:p>
        <a:p>
          <a:endParaRPr b="0" lang="en-US" sz="11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en-US" sz="1100" spc="-1" strike="noStrike">
              <a:latin typeface="Times New Roman"/>
            </a:rPr>
            <a:t>If the shape was modified in an earlier version of Excel, or if the workbook was saved in Excel 2003 or earlier, the slicer cannot be used.</a:t>
          </a:r>
          <a:endParaRPr b="0" lang="en-US" sz="1100" spc="-1" strike="noStrike">
            <a:latin typeface="Times New Roman"/>
          </a:endParaRPr>
        </a:p>
      </xdr:txBody>
    </xdr:sp>
    <xdr:clientData/>
  </xdr:twoCellAnchor>
  <xdr:twoCellAnchor editAs="absolute">
    <xdr:from>
      <xdr:col>4</xdr:col>
      <xdr:colOff>3600</xdr:colOff>
      <xdr:row>9</xdr:row>
      <xdr:rowOff>19080</xdr:rowOff>
    </xdr:from>
    <xdr:to>
      <xdr:col>6</xdr:col>
      <xdr:colOff>37800</xdr:colOff>
      <xdr:row>14</xdr:row>
      <xdr:rowOff>28080</xdr:rowOff>
    </xdr:to>
    <xdr:sp>
      <xdr:nvSpPr>
        <xdr:cNvPr id="96" name=""/>
        <xdr:cNvSpPr/>
      </xdr:nvSpPr>
      <xdr:spPr>
        <a:xfrm>
          <a:off x="2592000" y="1581120"/>
          <a:ext cx="1323000" cy="961560"/>
        </a:xfrm>
        <a:prstGeom prst="rect">
          <a:avLst/>
        </a:prstGeom>
        <a:solidFill>
          <a:srgbClr val="ffffff"/>
        </a:solidFill>
        <a:ln w="1">
          <a:solidFill>
            <a:srgbClr val="008000"/>
          </a:solidFill>
        </a:ln>
      </xdr:spPr>
      <xdr:style>
        <a:lnRef idx="0"/>
        <a:fillRef idx="0"/>
        <a:effectRef idx="0"/>
        <a:fontRef idx="minor"/>
      </xdr:style>
      <xdr:txBody>
        <a:bodyPr horzOverflow="clip" vertOverflow="clip" lIns="90000" rIns="90000" tIns="45000" bIns="45000" anchor="t">
          <a:noAutofit/>
        </a:bodyPr>
        <a:p>
          <a:r>
            <a:rPr b="0" lang="en-US" sz="1100" spc="-1" strike="noStrike">
              <a:latin typeface="Times New Roman"/>
            </a:rPr>
            <a:t>This shape represents a slicer. Slicers are supported in Excel 2010 or later.</a:t>
          </a:r>
          <a:endParaRPr b="0" lang="en-US" sz="1100" spc="-1" strike="noStrike">
            <a:latin typeface="Times New Roman"/>
          </a:endParaRPr>
        </a:p>
        <a:p>
          <a:endParaRPr b="0" lang="en-US" sz="11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en-US" sz="1100" spc="-1" strike="noStrike">
              <a:latin typeface="Times New Roman"/>
            </a:rPr>
            <a:t>If the shape was modified in an earlier version of Excel, or if the workbook was saved in Excel 2003 or earlier, the slicer cannot be used.</a:t>
          </a:r>
          <a:endParaRPr b="0" lang="en-US" sz="1100" spc="-1" strike="noStrike">
            <a:latin typeface="Times New Roman"/>
          </a:endParaRPr>
        </a:p>
      </xdr:txBody>
    </xdr:sp>
    <xdr:clientData/>
  </xdr:twoCellAnchor>
  <xdr:twoCellAnchor editAs="absolute">
    <xdr:from>
      <xdr:col>1</xdr:col>
      <xdr:colOff>210240</xdr:colOff>
      <xdr:row>14</xdr:row>
      <xdr:rowOff>57240</xdr:rowOff>
    </xdr:from>
    <xdr:to>
      <xdr:col>3</xdr:col>
      <xdr:colOff>587520</xdr:colOff>
      <xdr:row>18</xdr:row>
      <xdr:rowOff>85680</xdr:rowOff>
    </xdr:to>
    <xdr:sp>
      <xdr:nvSpPr>
        <xdr:cNvPr id="97" name=""/>
        <xdr:cNvSpPr/>
      </xdr:nvSpPr>
      <xdr:spPr>
        <a:xfrm>
          <a:off x="854640" y="2571840"/>
          <a:ext cx="1676520" cy="904680"/>
        </a:xfrm>
        <a:prstGeom prst="rect">
          <a:avLst/>
        </a:prstGeom>
        <a:solidFill>
          <a:srgbClr val="ffffff"/>
        </a:solidFill>
        <a:ln w="1">
          <a:solidFill>
            <a:srgbClr val="008000"/>
          </a:solidFill>
        </a:ln>
      </xdr:spPr>
      <xdr:style>
        <a:lnRef idx="0"/>
        <a:fillRef idx="0"/>
        <a:effectRef idx="0"/>
        <a:fontRef idx="minor"/>
      </xdr:style>
      <xdr:txBody>
        <a:bodyPr horzOverflow="clip" vertOverflow="clip" lIns="90000" rIns="90000" tIns="45000" bIns="45000" anchor="t">
          <a:noAutofit/>
        </a:bodyPr>
        <a:p>
          <a:r>
            <a:rPr b="0" lang="en-US" sz="1100" spc="-1" strike="noStrike">
              <a:latin typeface="Times New Roman"/>
            </a:rPr>
            <a:t>This shape represents a slicer. Slicers are supported in Excel 2010 or later.</a:t>
          </a:r>
          <a:endParaRPr b="0" lang="en-US" sz="1100" spc="-1" strike="noStrike">
            <a:latin typeface="Times New Roman"/>
          </a:endParaRPr>
        </a:p>
        <a:p>
          <a:endParaRPr b="0" lang="en-US" sz="11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en-US" sz="1100" spc="-1" strike="noStrike">
              <a:latin typeface="Times New Roman"/>
            </a:rPr>
            <a:t>If the shape was modified in an earlier version of Excel, or if the workbook was saved in Excel 2003 or earlier, the slicer cannot be used.</a:t>
          </a:r>
          <a:endParaRPr b="0" lang="en-US" sz="1100" spc="-1" strike="noStrike">
            <a:latin typeface="Times New Roman"/>
          </a:endParaRPr>
        </a:p>
      </xdr:txBody>
    </xdr:sp>
    <xdr:clientData/>
  </xdr:twoCellAnchor>
  <xdr:twoCellAnchor editAs="absolute">
    <xdr:from>
      <xdr:col>10</xdr:col>
      <xdr:colOff>28440</xdr:colOff>
      <xdr:row>23</xdr:row>
      <xdr:rowOff>85680</xdr:rowOff>
    </xdr:from>
    <xdr:to>
      <xdr:col>12</xdr:col>
      <xdr:colOff>523440</xdr:colOff>
      <xdr:row>30</xdr:row>
      <xdr:rowOff>180720</xdr:rowOff>
    </xdr:to>
    <xdr:sp>
      <xdr:nvSpPr>
        <xdr:cNvPr id="98" name="Rounded Rectangle 143"/>
        <xdr:cNvSpPr/>
      </xdr:nvSpPr>
      <xdr:spPr>
        <a:xfrm>
          <a:off x="6483960" y="4438440"/>
          <a:ext cx="1783800" cy="1447920"/>
        </a:xfrm>
        <a:prstGeom prst="roundRect">
          <a:avLst>
            <a:gd name="adj" fmla="val 8814"/>
          </a:avLst>
        </a:prstGeom>
        <a:gradFill rotWithShape="0">
          <a:gsLst>
            <a:gs pos="0">
              <a:srgbClr val="1f4e79">
                <a:alpha val="53333"/>
              </a:srgbClr>
            </a:gs>
            <a:gs pos="100000">
              <a:srgbClr val="193659"/>
            </a:gs>
          </a:gsLst>
          <a:lin ang="7800000"/>
        </a:gradFill>
        <a:ln>
          <a:noFill/>
        </a:ln>
        <a:effectLst>
          <a:outerShdw algn="tr" dir="8100000" dist="37674" rotWithShape="0">
            <a:srgbClr val="000000">
              <a:alpha val="40000"/>
            </a:srgb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absolute">
    <xdr:from>
      <xdr:col>10</xdr:col>
      <xdr:colOff>76680</xdr:colOff>
      <xdr:row>15</xdr:row>
      <xdr:rowOff>164520</xdr:rowOff>
    </xdr:from>
    <xdr:to>
      <xdr:col>12</xdr:col>
      <xdr:colOff>513000</xdr:colOff>
      <xdr:row>17</xdr:row>
      <xdr:rowOff>26640</xdr:rowOff>
    </xdr:to>
    <xdr:sp>
      <xdr:nvSpPr>
        <xdr:cNvPr id="99" name="Rectangle 145"/>
        <xdr:cNvSpPr/>
      </xdr:nvSpPr>
      <xdr:spPr>
        <a:xfrm>
          <a:off x="6532200" y="2869560"/>
          <a:ext cx="1725120" cy="24336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  <xdr:txBody>
        <a:bodyPr wrap="none" anchor="t">
          <a:spAutoFit/>
        </a:bodyPr>
        <a:p>
          <a:pPr algn="ctr">
            <a:lnSpc>
              <a:spcPct val="100000"/>
            </a:lnSpc>
            <a:tabLst>
              <a:tab algn="l" pos="0"/>
            </a:tabLst>
          </a:pPr>
          <a:r>
            <a:rPr b="1" lang="en-US" sz="1200" spc="-1" strike="noStrike">
              <a:solidFill>
                <a:schemeClr val="accent2">
                  <a:lumMod val="20000"/>
                  <a:lumOff val="80000"/>
                </a:schemeClr>
              </a:solidFill>
              <a:latin typeface="Calibri"/>
            </a:rPr>
            <a:t>Underperformed Drinks </a:t>
          </a:r>
          <a:endParaRPr b="0" lang="en-US" sz="1200" spc="-1" strike="noStrike">
            <a:latin typeface="Times New Roman"/>
          </a:endParaRPr>
        </a:p>
      </xdr:txBody>
    </xdr:sp>
    <xdr:clientData/>
  </xdr:twoCellAnchor>
  <xdr:twoCellAnchor editAs="oneCell">
    <xdr:from>
      <xdr:col>10</xdr:col>
      <xdr:colOff>9360</xdr:colOff>
      <xdr:row>24</xdr:row>
      <xdr:rowOff>133200</xdr:rowOff>
    </xdr:from>
    <xdr:to>
      <xdr:col>13</xdr:col>
      <xdr:colOff>18360</xdr:colOff>
      <xdr:row>30</xdr:row>
      <xdr:rowOff>171000</xdr:rowOff>
    </xdr:to>
    <xdr:graphicFrame>
      <xdr:nvGraphicFramePr>
        <xdr:cNvPr id="100" name="Chart 146"/>
        <xdr:cNvGraphicFramePr/>
      </xdr:nvGraphicFramePr>
      <xdr:xfrm>
        <a:off x="6464880" y="4676760"/>
        <a:ext cx="1942560" cy="11998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8"/>
        </a:graphicData>
      </a:graphic>
    </xdr:graphicFrame>
    <xdr:clientData/>
  </xdr:twoCellAnchor>
  <xdr:twoCellAnchor editAs="oneCell">
    <xdr:from>
      <xdr:col>13</xdr:col>
      <xdr:colOff>19080</xdr:colOff>
      <xdr:row>10</xdr:row>
      <xdr:rowOff>114480</xdr:rowOff>
    </xdr:from>
    <xdr:to>
      <xdr:col>17</xdr:col>
      <xdr:colOff>561600</xdr:colOff>
      <xdr:row>12</xdr:row>
      <xdr:rowOff>142560</xdr:rowOff>
    </xdr:to>
    <xdr:graphicFrame>
      <xdr:nvGraphicFramePr>
        <xdr:cNvPr id="101" name="Chart 113"/>
        <xdr:cNvGraphicFramePr/>
      </xdr:nvGraphicFramePr>
      <xdr:xfrm>
        <a:off x="8408160" y="1866960"/>
        <a:ext cx="3271680" cy="40932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9"/>
        </a:graphicData>
      </a:graphic>
    </xdr:graphicFrame>
    <xdr:clientData/>
  </xdr:twoCellAnchor>
  <xdr:twoCellAnchor editAs="twoCell">
    <xdr:from>
      <xdr:col>13</xdr:col>
      <xdr:colOff>200160</xdr:colOff>
      <xdr:row>1</xdr:row>
      <xdr:rowOff>85680</xdr:rowOff>
    </xdr:from>
    <xdr:to>
      <xdr:col>13</xdr:col>
      <xdr:colOff>609480</xdr:colOff>
      <xdr:row>2</xdr:row>
      <xdr:rowOff>18720</xdr:rowOff>
    </xdr:to>
    <xdr:sp>
      <xdr:nvSpPr>
        <xdr:cNvPr id="102" name="Rounded Rectangle 2"/>
        <xdr:cNvSpPr/>
      </xdr:nvSpPr>
      <xdr:spPr>
        <a:xfrm>
          <a:off x="8589240" y="276120"/>
          <a:ext cx="409320" cy="104400"/>
        </a:xfrm>
        <a:prstGeom prst="roundRect">
          <a:avLst>
            <a:gd name="adj" fmla="val 16667"/>
          </a:avLst>
        </a:prstGeom>
        <a:solidFill>
          <a:schemeClr val="accent2">
            <a:lumMod val="50000"/>
          </a:schemeClr>
        </a:solidFill>
        <a:ln>
          <a:noFill/>
        </a:ln>
        <a:effectLst>
          <a:outerShdw algn="t" blurRad="50760" dir="5400000" dist="38160" rotWithShape="0">
            <a:srgbClr val="000000">
              <a:alpha val="40000"/>
            </a:srgb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twoCell">
    <xdr:from>
      <xdr:col>14</xdr:col>
      <xdr:colOff>9360</xdr:colOff>
      <xdr:row>1</xdr:row>
      <xdr:rowOff>85680</xdr:rowOff>
    </xdr:from>
    <xdr:to>
      <xdr:col>14</xdr:col>
      <xdr:colOff>418680</xdr:colOff>
      <xdr:row>2</xdr:row>
      <xdr:rowOff>18720</xdr:rowOff>
    </xdr:to>
    <xdr:sp>
      <xdr:nvSpPr>
        <xdr:cNvPr id="103" name="Rounded Rectangle 114"/>
        <xdr:cNvSpPr/>
      </xdr:nvSpPr>
      <xdr:spPr>
        <a:xfrm>
          <a:off x="9194040" y="276120"/>
          <a:ext cx="409320" cy="104400"/>
        </a:xfrm>
        <a:prstGeom prst="roundRect">
          <a:avLst>
            <a:gd name="adj" fmla="val 16667"/>
          </a:avLst>
        </a:prstGeom>
        <a:solidFill>
          <a:schemeClr val="accent2"/>
        </a:solidFill>
        <a:ln>
          <a:noFill/>
        </a:ln>
        <a:effectLst>
          <a:outerShdw algn="t" blurRad="50760" dir="5400000" dist="38160" rotWithShape="0">
            <a:srgbClr val="000000">
              <a:alpha val="40000"/>
            </a:srgb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twoCell">
    <xdr:from>
      <xdr:col>16</xdr:col>
      <xdr:colOff>228600</xdr:colOff>
      <xdr:row>1</xdr:row>
      <xdr:rowOff>95400</xdr:rowOff>
    </xdr:from>
    <xdr:to>
      <xdr:col>17</xdr:col>
      <xdr:colOff>28080</xdr:colOff>
      <xdr:row>2</xdr:row>
      <xdr:rowOff>28440</xdr:rowOff>
    </xdr:to>
    <xdr:sp>
      <xdr:nvSpPr>
        <xdr:cNvPr id="104" name="Rounded Rectangle 115"/>
        <xdr:cNvSpPr/>
      </xdr:nvSpPr>
      <xdr:spPr>
        <a:xfrm>
          <a:off x="10702440" y="285840"/>
          <a:ext cx="443880" cy="104400"/>
        </a:xfrm>
        <a:prstGeom prst="roundRect">
          <a:avLst>
            <a:gd name="adj" fmla="val 16667"/>
          </a:avLst>
        </a:prstGeom>
        <a:solidFill>
          <a:schemeClr val="accent2">
            <a:lumMod val="50000"/>
          </a:schemeClr>
        </a:solidFill>
        <a:ln>
          <a:noFill/>
        </a:ln>
        <a:effectLst>
          <a:outerShdw algn="t" blurRad="50760" dir="5400000" dist="38160" rotWithShape="0">
            <a:srgbClr val="000000">
              <a:alpha val="40000"/>
            </a:srgb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twoCell">
    <xdr:from>
      <xdr:col>17</xdr:col>
      <xdr:colOff>495360</xdr:colOff>
      <xdr:row>1</xdr:row>
      <xdr:rowOff>85680</xdr:rowOff>
    </xdr:from>
    <xdr:to>
      <xdr:col>18</xdr:col>
      <xdr:colOff>294840</xdr:colOff>
      <xdr:row>2</xdr:row>
      <xdr:rowOff>18720</xdr:rowOff>
    </xdr:to>
    <xdr:sp>
      <xdr:nvSpPr>
        <xdr:cNvPr id="105" name="Rounded Rectangle 116"/>
        <xdr:cNvSpPr/>
      </xdr:nvSpPr>
      <xdr:spPr>
        <a:xfrm>
          <a:off x="11613600" y="276120"/>
          <a:ext cx="443880" cy="104400"/>
        </a:xfrm>
        <a:prstGeom prst="roundRect">
          <a:avLst>
            <a:gd name="adj" fmla="val 16667"/>
          </a:avLst>
        </a:prstGeom>
        <a:solidFill>
          <a:schemeClr val="accent2"/>
        </a:solidFill>
        <a:ln>
          <a:noFill/>
        </a:ln>
        <a:effectLst>
          <a:outerShdw algn="t" blurRad="50760" dir="5400000" dist="38160" rotWithShape="0">
            <a:srgbClr val="000000">
              <a:alpha val="40000"/>
            </a:srgb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oneCell">
    <xdr:from>
      <xdr:col>13</xdr:col>
      <xdr:colOff>72000</xdr:colOff>
      <xdr:row>0</xdr:row>
      <xdr:rowOff>64440</xdr:rowOff>
    </xdr:from>
    <xdr:to>
      <xdr:col>13</xdr:col>
      <xdr:colOff>728280</xdr:colOff>
      <xdr:row>1</xdr:row>
      <xdr:rowOff>133560</xdr:rowOff>
    </xdr:to>
    <xdr:sp>
      <xdr:nvSpPr>
        <xdr:cNvPr id="106" name="Rectangle 68"/>
        <xdr:cNvSpPr/>
      </xdr:nvSpPr>
      <xdr:spPr>
        <a:xfrm>
          <a:off x="8461080" y="64440"/>
          <a:ext cx="656280" cy="25956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  <xdr:txBody>
        <a:bodyPr wrap="none" anchor="t">
          <a:spAutoFit/>
        </a:bodyPr>
        <a:p>
          <a:pPr algn="ctr">
            <a:lnSpc>
              <a:spcPct val="100000"/>
            </a:lnSpc>
          </a:pPr>
          <a:r>
            <a:rPr b="1" lang="en-US" sz="1200" spc="-1" strike="noStrike">
              <a:solidFill>
                <a:srgbClr val="bfbfbf"/>
              </a:solidFill>
              <a:latin typeface="Times New Roman"/>
            </a:rPr>
            <a:t>Female</a:t>
          </a:r>
          <a:endParaRPr b="0" lang="en-US" sz="1200" spc="-1" strike="noStrike">
            <a:latin typeface="Times New Roman"/>
          </a:endParaRPr>
        </a:p>
      </xdr:txBody>
    </xdr:sp>
    <xdr:clientData/>
  </xdr:twoCellAnchor>
  <xdr:twoCellAnchor editAs="oneCell">
    <xdr:from>
      <xdr:col>13</xdr:col>
      <xdr:colOff>696240</xdr:colOff>
      <xdr:row>0</xdr:row>
      <xdr:rowOff>64440</xdr:rowOff>
    </xdr:from>
    <xdr:to>
      <xdr:col>14</xdr:col>
      <xdr:colOff>412920</xdr:colOff>
      <xdr:row>1</xdr:row>
      <xdr:rowOff>133560</xdr:rowOff>
    </xdr:to>
    <xdr:sp>
      <xdr:nvSpPr>
        <xdr:cNvPr id="107" name="Rectangle 118"/>
        <xdr:cNvSpPr/>
      </xdr:nvSpPr>
      <xdr:spPr>
        <a:xfrm>
          <a:off x="9085320" y="64440"/>
          <a:ext cx="512280" cy="25956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  <xdr:txBody>
        <a:bodyPr wrap="none" anchor="t">
          <a:spAutoFit/>
        </a:bodyPr>
        <a:p>
          <a:pPr algn="ctr">
            <a:lnSpc>
              <a:spcPct val="100000"/>
            </a:lnSpc>
          </a:pPr>
          <a:r>
            <a:rPr b="1" lang="en-US" sz="1200" spc="-1" strike="noStrike">
              <a:solidFill>
                <a:srgbClr val="bfbfbf"/>
              </a:solidFill>
              <a:latin typeface="Times New Roman"/>
            </a:rPr>
            <a:t>Male</a:t>
          </a:r>
          <a:endParaRPr b="0" lang="en-US" sz="1200" spc="-1" strike="noStrike">
            <a:latin typeface="Times New Roman"/>
          </a:endParaRPr>
        </a:p>
      </xdr:txBody>
    </xdr:sp>
    <xdr:clientData/>
  </xdr:twoCellAnchor>
  <xdr:twoCellAnchor editAs="oneCell">
    <xdr:from>
      <xdr:col>16</xdr:col>
      <xdr:colOff>42120</xdr:colOff>
      <xdr:row>0</xdr:row>
      <xdr:rowOff>64440</xdr:rowOff>
    </xdr:from>
    <xdr:to>
      <xdr:col>17</xdr:col>
      <xdr:colOff>189360</xdr:colOff>
      <xdr:row>1</xdr:row>
      <xdr:rowOff>133560</xdr:rowOff>
    </xdr:to>
    <xdr:sp>
      <xdr:nvSpPr>
        <xdr:cNvPr id="108" name="Rectangle 119"/>
        <xdr:cNvSpPr/>
      </xdr:nvSpPr>
      <xdr:spPr>
        <a:xfrm>
          <a:off x="10515960" y="64440"/>
          <a:ext cx="791640" cy="25956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  <xdr:txBody>
        <a:bodyPr wrap="none" anchor="t">
          <a:spAutoFit/>
        </a:bodyPr>
        <a:p>
          <a:pPr algn="ctr">
            <a:lnSpc>
              <a:spcPct val="100000"/>
            </a:lnSpc>
          </a:pPr>
          <a:r>
            <a:rPr b="1" lang="en-US" sz="1200" spc="-1" strike="noStrike">
              <a:solidFill>
                <a:srgbClr val="bfbfbf"/>
              </a:solidFill>
              <a:latin typeface="Times New Roman"/>
            </a:rPr>
            <a:t>Alcoholic</a:t>
          </a:r>
          <a:endParaRPr b="0" lang="en-US" sz="1200" spc="-1" strike="noStrike">
            <a:latin typeface="Times New Roman"/>
          </a:endParaRPr>
        </a:p>
      </xdr:txBody>
    </xdr:sp>
    <xdr:clientData/>
  </xdr:twoCellAnchor>
  <xdr:twoCellAnchor editAs="oneCell">
    <xdr:from>
      <xdr:col>17</xdr:col>
      <xdr:colOff>139680</xdr:colOff>
      <xdr:row>0</xdr:row>
      <xdr:rowOff>74160</xdr:rowOff>
    </xdr:from>
    <xdr:to>
      <xdr:col>18</xdr:col>
      <xdr:colOff>587520</xdr:colOff>
      <xdr:row>1</xdr:row>
      <xdr:rowOff>143280</xdr:rowOff>
    </xdr:to>
    <xdr:sp>
      <xdr:nvSpPr>
        <xdr:cNvPr id="109" name="Rectangle 120"/>
        <xdr:cNvSpPr/>
      </xdr:nvSpPr>
      <xdr:spPr>
        <a:xfrm>
          <a:off x="11257920" y="74160"/>
          <a:ext cx="1092240" cy="25956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  <xdr:txBody>
        <a:bodyPr wrap="none" anchor="t">
          <a:spAutoFit/>
        </a:bodyPr>
        <a:p>
          <a:pPr algn="ctr">
            <a:lnSpc>
              <a:spcPct val="100000"/>
            </a:lnSpc>
          </a:pPr>
          <a:r>
            <a:rPr b="1" lang="en-US" sz="1200" spc="-1" strike="noStrike">
              <a:solidFill>
                <a:srgbClr val="bfbfbf"/>
              </a:solidFill>
              <a:latin typeface="Times New Roman"/>
            </a:rPr>
            <a:t>Non Alcoholic</a:t>
          </a:r>
          <a:endParaRPr b="0" lang="en-US" sz="1200" spc="-1" strike="noStrike">
            <a:latin typeface="Times New Roman"/>
          </a:endParaRPr>
        </a:p>
      </xdr:txBody>
    </xdr:sp>
    <xdr:clientData/>
  </xdr:twoCellAnchor>
  <xdr:twoCellAnchor editAs="absolute">
    <xdr:from>
      <xdr:col>11</xdr:col>
      <xdr:colOff>333360</xdr:colOff>
      <xdr:row>24</xdr:row>
      <xdr:rowOff>38160</xdr:rowOff>
    </xdr:from>
    <xdr:to>
      <xdr:col>12</xdr:col>
      <xdr:colOff>485280</xdr:colOff>
      <xdr:row>25</xdr:row>
      <xdr:rowOff>78480</xdr:rowOff>
    </xdr:to>
    <xdr:sp>
      <xdr:nvSpPr>
        <xdr:cNvPr id="110" name="Rectangle 121"/>
        <xdr:cNvSpPr/>
      </xdr:nvSpPr>
      <xdr:spPr>
        <a:xfrm>
          <a:off x="7433280" y="4581720"/>
          <a:ext cx="796320" cy="23076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  <xdr:txBody>
        <a:bodyPr anchor="t">
          <a:spAutoFit/>
        </a:bodyPr>
        <a:p>
          <a:pPr algn="ctr">
            <a:lnSpc>
              <a:spcPct val="100000"/>
            </a:lnSpc>
          </a:pPr>
          <a:r>
            <a:rPr b="1" lang="en-US" sz="1100" spc="-1" strike="noStrike">
              <a:solidFill>
                <a:srgbClr val="d9d9d9"/>
              </a:solidFill>
              <a:latin typeface="Calibri"/>
            </a:rPr>
            <a:t>21.17%</a:t>
          </a:r>
          <a:endParaRPr b="0" lang="en-US" sz="1100" spc="-1" strike="noStrike">
            <a:latin typeface="Times New Roman"/>
          </a:endParaRPr>
        </a:p>
      </xdr:txBody>
    </xdr:sp>
    <xdr:clientData/>
  </xdr:twoCellAnchor>
  <xdr:twoCellAnchor editAs="absolute">
    <xdr:from>
      <xdr:col>11</xdr:col>
      <xdr:colOff>304920</xdr:colOff>
      <xdr:row>16</xdr:row>
      <xdr:rowOff>171360</xdr:rowOff>
    </xdr:from>
    <xdr:to>
      <xdr:col>12</xdr:col>
      <xdr:colOff>456840</xdr:colOff>
      <xdr:row>17</xdr:row>
      <xdr:rowOff>211320</xdr:rowOff>
    </xdr:to>
    <xdr:sp>
      <xdr:nvSpPr>
        <xdr:cNvPr id="111" name="Rectangle 122"/>
        <xdr:cNvSpPr/>
      </xdr:nvSpPr>
      <xdr:spPr>
        <a:xfrm>
          <a:off x="7404840" y="3066840"/>
          <a:ext cx="796320" cy="23076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  <xdr:txBody>
        <a:bodyPr anchor="t">
          <a:spAutoFit/>
        </a:bodyPr>
        <a:p>
          <a:pPr algn="ctr">
            <a:lnSpc>
              <a:spcPct val="100000"/>
            </a:lnSpc>
          </a:pPr>
          <a:r>
            <a:rPr b="1" lang="en-US" sz="1100" spc="-1" strike="noStrike">
              <a:solidFill>
                <a:srgbClr val="d9d9d9"/>
              </a:solidFill>
              <a:latin typeface="Calibri"/>
            </a:rPr>
            <a:t>2.10%</a:t>
          </a:r>
          <a:endParaRPr b="0" lang="en-US" sz="1100" spc="-1" strike="noStrike">
            <a:latin typeface="Times New Roman"/>
          </a:endParaRPr>
        </a:p>
      </xdr:txBody>
    </xdr:sp>
    <xdr:clientData/>
  </xdr:twoCellAnchor>
  <xdr:twoCellAnchor editAs="twoCell">
    <xdr:from>
      <xdr:col>11</xdr:col>
      <xdr:colOff>85680</xdr:colOff>
      <xdr:row>17</xdr:row>
      <xdr:rowOff>133200</xdr:rowOff>
    </xdr:from>
    <xdr:to>
      <xdr:col>11</xdr:col>
      <xdr:colOff>342720</xdr:colOff>
      <xdr:row>17</xdr:row>
      <xdr:rowOff>133200</xdr:rowOff>
    </xdr:to>
    <xdr:cxnSp>
      <xdr:nvCxnSpPr>
        <xdr:cNvPr id="112" name="Straight Arrow Connector 70"/>
        <xdr:cNvCxnSpPr/>
      </xdr:nvCxnSpPr>
      <xdr:spPr>
        <a:xfrm>
          <a:off x="7185600" y="3219480"/>
          <a:ext cx="257400" cy="360"/>
        </a:xfrm>
        <a:prstGeom prst="straightConnector1">
          <a:avLst/>
        </a:prstGeom>
        <a:ln w="28575">
          <a:solidFill>
            <a:srgbClr val="ed7d31">
              <a:lumMod val="75000"/>
            </a:srgbClr>
          </a:solidFill>
          <a:tailEnd len="med" type="triangle" w="med"/>
        </a:ln>
      </xdr:spPr>
    </xdr:cxnSp>
    <xdr:clientData/>
  </xdr:twoCellAnchor>
  <xdr:twoCellAnchor editAs="twoCell">
    <xdr:from>
      <xdr:col>11</xdr:col>
      <xdr:colOff>142560</xdr:colOff>
      <xdr:row>24</xdr:row>
      <xdr:rowOff>171360</xdr:rowOff>
    </xdr:from>
    <xdr:to>
      <xdr:col>11</xdr:col>
      <xdr:colOff>399960</xdr:colOff>
      <xdr:row>24</xdr:row>
      <xdr:rowOff>171360</xdr:rowOff>
    </xdr:to>
    <xdr:cxnSp>
      <xdr:nvCxnSpPr>
        <xdr:cNvPr id="113" name="Straight Arrow Connector 125"/>
        <xdr:cNvCxnSpPr/>
      </xdr:nvCxnSpPr>
      <xdr:spPr>
        <a:xfrm>
          <a:off x="7242480" y="4714920"/>
          <a:ext cx="257760" cy="360"/>
        </a:xfrm>
        <a:prstGeom prst="straightConnector1">
          <a:avLst/>
        </a:prstGeom>
        <a:ln w="28575">
          <a:solidFill>
            <a:srgbClr val="ed7d31">
              <a:lumMod val="75000"/>
            </a:srgbClr>
          </a:solidFill>
          <a:tailEnd len="med" type="triangle" w="med"/>
        </a:ln>
      </xdr:spPr>
    </xdr:cxnSp>
    <xdr:clientData/>
  </xdr:twoCellAnchor>
  <xdr:twoCellAnchor editAs="absolute">
    <xdr:from>
      <xdr:col>2</xdr:col>
      <xdr:colOff>19080</xdr:colOff>
      <xdr:row>22</xdr:row>
      <xdr:rowOff>133200</xdr:rowOff>
    </xdr:from>
    <xdr:to>
      <xdr:col>5</xdr:col>
      <xdr:colOff>342720</xdr:colOff>
      <xdr:row>23</xdr:row>
      <xdr:rowOff>186120</xdr:rowOff>
    </xdr:to>
    <xdr:sp>
      <xdr:nvSpPr>
        <xdr:cNvPr id="114" name="Rectangle 126"/>
        <xdr:cNvSpPr/>
      </xdr:nvSpPr>
      <xdr:spPr>
        <a:xfrm>
          <a:off x="1308240" y="4295520"/>
          <a:ext cx="2267280" cy="24336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  <xdr:txBody>
        <a:bodyPr anchor="t">
          <a:spAutoFit/>
        </a:bodyPr>
        <a:p>
          <a:pPr algn="ctr">
            <a:lnSpc>
              <a:spcPct val="100000"/>
            </a:lnSpc>
          </a:pPr>
          <a:r>
            <a:rPr b="1" lang="en-US" sz="1200" spc="-1" strike="noStrike">
              <a:solidFill>
                <a:schemeClr val="accent2">
                  <a:lumMod val="75000"/>
                </a:schemeClr>
              </a:solidFill>
              <a:latin typeface="Calibri"/>
            </a:rPr>
            <a:t>2nd Best Selling</a:t>
          </a:r>
          <a:endParaRPr b="0" lang="en-US" sz="1200" spc="-1" strike="noStrike">
            <a:latin typeface="Times New Roman"/>
          </a:endParaRPr>
        </a:p>
      </xdr:txBody>
    </xdr:sp>
    <xdr:clientData/>
  </xdr:twoCellAnchor>
  <xdr:twoCellAnchor editAs="twoCell">
    <xdr:from>
      <xdr:col>13</xdr:col>
      <xdr:colOff>162000</xdr:colOff>
      <xdr:row>6</xdr:row>
      <xdr:rowOff>133200</xdr:rowOff>
    </xdr:from>
    <xdr:to>
      <xdr:col>13</xdr:col>
      <xdr:colOff>714240</xdr:colOff>
      <xdr:row>9</xdr:row>
      <xdr:rowOff>113760</xdr:rowOff>
    </xdr:to>
    <xdr:sp>
      <xdr:nvSpPr>
        <xdr:cNvPr id="115" name="Oval 69"/>
        <xdr:cNvSpPr/>
      </xdr:nvSpPr>
      <xdr:spPr>
        <a:xfrm>
          <a:off x="8551080" y="1123920"/>
          <a:ext cx="552240" cy="551880"/>
        </a:xfrm>
        <a:prstGeom prst="ellipse">
          <a:avLst/>
        </a:prstGeom>
        <a:solidFill>
          <a:srgbClr val="33ccff">
            <a:alpha val="34000"/>
          </a:srgb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twoCell">
    <xdr:from>
      <xdr:col>14</xdr:col>
      <xdr:colOff>495360</xdr:colOff>
      <xdr:row>6</xdr:row>
      <xdr:rowOff>133200</xdr:rowOff>
    </xdr:from>
    <xdr:to>
      <xdr:col>15</xdr:col>
      <xdr:colOff>437760</xdr:colOff>
      <xdr:row>9</xdr:row>
      <xdr:rowOff>113760</xdr:rowOff>
    </xdr:to>
    <xdr:sp>
      <xdr:nvSpPr>
        <xdr:cNvPr id="116" name="Oval 123"/>
        <xdr:cNvSpPr/>
      </xdr:nvSpPr>
      <xdr:spPr>
        <a:xfrm>
          <a:off x="9680040" y="1123920"/>
          <a:ext cx="586800" cy="551880"/>
        </a:xfrm>
        <a:prstGeom prst="ellipse">
          <a:avLst/>
        </a:prstGeom>
        <a:solidFill>
          <a:schemeClr val="accent2">
            <a:lumMod val="75000"/>
            <a:alpha val="34000"/>
          </a:schemeClr>
        </a:solidFill>
        <a:ln>
          <a:noFill/>
        </a:ln>
        <a:effectLst>
          <a:outerShdw algn="ctr" rotWithShape="0" sx="102000" sy="102000">
            <a:srgbClr val="000000">
              <a:alpha val="40000"/>
            </a:srgb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twoCell">
    <xdr:from>
      <xdr:col>16</xdr:col>
      <xdr:colOff>276120</xdr:colOff>
      <xdr:row>6</xdr:row>
      <xdr:rowOff>152280</xdr:rowOff>
    </xdr:from>
    <xdr:to>
      <xdr:col>17</xdr:col>
      <xdr:colOff>218520</xdr:colOff>
      <xdr:row>9</xdr:row>
      <xdr:rowOff>132840</xdr:rowOff>
    </xdr:to>
    <xdr:sp>
      <xdr:nvSpPr>
        <xdr:cNvPr id="117" name="Oval 124"/>
        <xdr:cNvSpPr/>
      </xdr:nvSpPr>
      <xdr:spPr>
        <a:xfrm>
          <a:off x="10749960" y="1143000"/>
          <a:ext cx="586800" cy="551880"/>
        </a:xfrm>
        <a:prstGeom prst="ellipse">
          <a:avLst/>
        </a:prstGeom>
        <a:solidFill>
          <a:srgbClr val="0066ff">
            <a:alpha val="34000"/>
          </a:srgbClr>
        </a:solidFill>
        <a:ln>
          <a:noFill/>
        </a:ln>
        <a:effectLst>
          <a:outerShdw algn="ctr" rotWithShape="0" sx="102000" sy="102000">
            <a:srgbClr val="000000">
              <a:alpha val="40000"/>
            </a:srgb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absolute">
    <xdr:from>
      <xdr:col>16</xdr:col>
      <xdr:colOff>265320</xdr:colOff>
      <xdr:row>7</xdr:row>
      <xdr:rowOff>104760</xdr:rowOff>
    </xdr:from>
    <xdr:to>
      <xdr:col>17</xdr:col>
      <xdr:colOff>208800</xdr:colOff>
      <xdr:row>9</xdr:row>
      <xdr:rowOff>5400</xdr:rowOff>
    </xdr:to>
    <xdr:sp>
      <xdr:nvSpPr>
        <xdr:cNvPr id="118" name="Rectangle 22"/>
        <xdr:cNvSpPr/>
      </xdr:nvSpPr>
      <xdr:spPr>
        <a:xfrm>
          <a:off x="10739160" y="1285920"/>
          <a:ext cx="587880" cy="28152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  <xdr:txBody>
        <a:bodyPr wrap="none" anchor="t">
          <a:spAutoFit/>
        </a:bodyPr>
        <a:p>
          <a:pPr algn="ctr">
            <a:lnSpc>
              <a:spcPct val="100000"/>
            </a:lnSpc>
            <a:tabLst>
              <a:tab algn="l" pos="0"/>
            </a:tabLst>
          </a:pPr>
          <a:r>
            <a:rPr b="1" lang="en-US" sz="1100" spc="-1" strike="noStrike">
              <a:solidFill>
                <a:srgbClr val="ffffff"/>
              </a:solidFill>
              <a:latin typeface="Agency FB"/>
            </a:rPr>
            <a:t>6.50%</a:t>
          </a:r>
          <a:endParaRPr b="0" lang="en-US" sz="1100" spc="-1" strike="noStrike">
            <a:latin typeface="Times New Roman"/>
          </a:endParaRPr>
        </a:p>
      </xdr:txBody>
    </xdr:sp>
    <xdr:clientData/>
  </xdr:twoCellAnchor>
  <xdr:twoCellAnchor editAs="absolute">
    <xdr:from>
      <xdr:col>14</xdr:col>
      <xdr:colOff>439560</xdr:colOff>
      <xdr:row>7</xdr:row>
      <xdr:rowOff>66600</xdr:rowOff>
    </xdr:from>
    <xdr:to>
      <xdr:col>15</xdr:col>
      <xdr:colOff>462960</xdr:colOff>
      <xdr:row>8</xdr:row>
      <xdr:rowOff>157680</xdr:rowOff>
    </xdr:to>
    <xdr:sp>
      <xdr:nvSpPr>
        <xdr:cNvPr id="119" name="Rectangle 20"/>
        <xdr:cNvSpPr/>
      </xdr:nvSpPr>
      <xdr:spPr>
        <a:xfrm>
          <a:off x="9624240" y="1247760"/>
          <a:ext cx="667800" cy="28152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  <xdr:txBody>
        <a:bodyPr wrap="none" anchor="t">
          <a:spAutoFit/>
        </a:bodyPr>
        <a:p>
          <a:pPr algn="ctr">
            <a:lnSpc>
              <a:spcPct val="100000"/>
            </a:lnSpc>
            <a:tabLst>
              <a:tab algn="l" pos="0"/>
            </a:tabLst>
          </a:pPr>
          <a:r>
            <a:rPr b="1" lang="en-US" sz="1100" spc="-1" strike="noStrike">
              <a:solidFill>
                <a:srgbClr val="ffffff"/>
              </a:solidFill>
              <a:latin typeface="Agency FB"/>
            </a:rPr>
            <a:t>44.88%</a:t>
          </a:r>
          <a:endParaRPr b="0" lang="en-US" sz="1100" spc="-1" strike="noStrike">
            <a:latin typeface="Times New Roman"/>
          </a:endParaRPr>
        </a:p>
      </xdr:txBody>
    </xdr:sp>
    <xdr:clientData/>
  </xdr:twoCellAnchor>
  <xdr:twoCellAnchor editAs="absolute">
    <xdr:from>
      <xdr:col>13</xdr:col>
      <xdr:colOff>93600</xdr:colOff>
      <xdr:row>7</xdr:row>
      <xdr:rowOff>66600</xdr:rowOff>
    </xdr:from>
    <xdr:to>
      <xdr:col>13</xdr:col>
      <xdr:colOff>761400</xdr:colOff>
      <xdr:row>8</xdr:row>
      <xdr:rowOff>157680</xdr:rowOff>
    </xdr:to>
    <xdr:sp>
      <xdr:nvSpPr>
        <xdr:cNvPr id="120" name="Rectangle 14"/>
        <xdr:cNvSpPr/>
      </xdr:nvSpPr>
      <xdr:spPr>
        <a:xfrm>
          <a:off x="8482680" y="1247760"/>
          <a:ext cx="667800" cy="28152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  <xdr:txBody>
        <a:bodyPr wrap="none" anchor="t">
          <a:spAutoFit/>
        </a:bodyPr>
        <a:p>
          <a:pPr algn="ctr">
            <a:lnSpc>
              <a:spcPct val="100000"/>
            </a:lnSpc>
          </a:pPr>
          <a:r>
            <a:rPr b="1" lang="en-US" sz="1100" spc="-1" strike="noStrike">
              <a:solidFill>
                <a:srgbClr val="ffffff"/>
              </a:solidFill>
              <a:latin typeface="Agency FB"/>
            </a:rPr>
            <a:t>48.62%</a:t>
          </a:r>
          <a:endParaRPr b="0" lang="en-US" sz="1100" spc="-1" strike="noStrike">
            <a:latin typeface="Times New Roman"/>
          </a:endParaRPr>
        </a:p>
      </xdr:txBody>
    </xdr:sp>
    <xdr:clientData/>
  </xdr:twoCellAnchor>
  <xdr:twoCellAnchor editAs="twoCell">
    <xdr:from>
      <xdr:col>5</xdr:col>
      <xdr:colOff>438120</xdr:colOff>
      <xdr:row>19</xdr:row>
      <xdr:rowOff>142920</xdr:rowOff>
    </xdr:from>
    <xdr:to>
      <xdr:col>6</xdr:col>
      <xdr:colOff>37800</xdr:colOff>
      <xdr:row>20</xdr:row>
      <xdr:rowOff>161640</xdr:rowOff>
    </xdr:to>
    <xdr:sp>
      <xdr:nvSpPr>
        <xdr:cNvPr id="121" name="Flowchart: Connector 127">
          <a:hlinkClick r:id="rId20"/>
        </xdr:cNvPr>
        <xdr:cNvSpPr/>
      </xdr:nvSpPr>
      <xdr:spPr>
        <a:xfrm>
          <a:off x="3670920" y="3733920"/>
          <a:ext cx="244080" cy="209160"/>
        </a:xfrm>
        <a:prstGeom prst="flowChartConnector">
          <a:avLst/>
        </a:prstGeom>
        <a:solidFill>
          <a:schemeClr val="accent1">
            <a:lumMod val="50000"/>
            <a:alpha val="30000"/>
          </a:schemeClr>
        </a:solidFill>
        <a:ln>
          <a:noFill/>
        </a:ln>
        <a:effectLst>
          <a:outerShdw algn="bl" blurRad="50760" dir="18900000" dist="37674" rotWithShape="0">
            <a:srgbClr val="000000">
              <a:alpha val="40000"/>
            </a:srgbClr>
          </a:outerShdw>
        </a:effectLst>
        <a:scene3d>
          <a:camera prst="orthographicFront">
            <a:rot lat="0" lon="0" rev="0"/>
          </a:camera>
          <a:lightRig dir="t" rig="contrasting">
            <a:rot lat="0" lon="0" rev="7800000"/>
          </a:lightRig>
        </a:scene3d>
        <a:sp3d>
          <a:bevelT w="139700" h="1397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twoCell">
    <xdr:from>
      <xdr:col>19</xdr:col>
      <xdr:colOff>123840</xdr:colOff>
      <xdr:row>16</xdr:row>
      <xdr:rowOff>152280</xdr:rowOff>
    </xdr:from>
    <xdr:to>
      <xdr:col>19</xdr:col>
      <xdr:colOff>333000</xdr:colOff>
      <xdr:row>17</xdr:row>
      <xdr:rowOff>171000</xdr:rowOff>
    </xdr:to>
    <xdr:sp>
      <xdr:nvSpPr>
        <xdr:cNvPr id="122" name="Flowchart: Connector 131">
          <a:hlinkClick r:id="rId21"/>
        </xdr:cNvPr>
        <xdr:cNvSpPr/>
      </xdr:nvSpPr>
      <xdr:spPr>
        <a:xfrm>
          <a:off x="12531240" y="3047760"/>
          <a:ext cx="209160" cy="209520"/>
        </a:xfrm>
        <a:prstGeom prst="flowChartConnector">
          <a:avLst/>
        </a:prstGeom>
        <a:solidFill>
          <a:schemeClr val="accent1">
            <a:lumMod val="50000"/>
            <a:alpha val="30000"/>
          </a:schemeClr>
        </a:solidFill>
        <a:ln>
          <a:noFill/>
        </a:ln>
        <a:effectLst>
          <a:outerShdw algn="bl" blurRad="50760" dir="18900000" dist="37674" rotWithShape="0">
            <a:srgbClr val="000000">
              <a:alpha val="40000"/>
            </a:srgbClr>
          </a:outerShdw>
        </a:effectLst>
        <a:scene3d>
          <a:camera prst="orthographicFront">
            <a:rot lat="0" lon="0" rev="0"/>
          </a:camera>
          <a:lightRig dir="t" rig="contrasting">
            <a:rot lat="0" lon="0" rev="7800000"/>
          </a:lightRig>
        </a:scene3d>
        <a:sp3d>
          <a:bevelT w="139700" h="1397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oneCell">
    <xdr:from>
      <xdr:col>4</xdr:col>
      <xdr:colOff>0</xdr:colOff>
      <xdr:row>14</xdr:row>
      <xdr:rowOff>57240</xdr:rowOff>
    </xdr:from>
    <xdr:to>
      <xdr:col>6</xdr:col>
      <xdr:colOff>18720</xdr:colOff>
      <xdr:row>18</xdr:row>
      <xdr:rowOff>66240</xdr:rowOff>
    </xdr:to>
    <xdr:sp>
      <xdr:nvSpPr>
        <xdr:cNvPr id="123" name=""/>
        <xdr:cNvSpPr/>
      </xdr:nvSpPr>
      <xdr:spPr>
        <a:xfrm>
          <a:off x="2588400" y="2571840"/>
          <a:ext cx="1307520" cy="885240"/>
        </a:xfrm>
        <a:prstGeom prst="rect">
          <a:avLst/>
        </a:prstGeom>
        <a:solidFill>
          <a:srgbClr val="ffffff"/>
        </a:solidFill>
        <a:ln w="1">
          <a:solidFill>
            <a:srgbClr val="008000"/>
          </a:solidFill>
        </a:ln>
      </xdr:spPr>
      <xdr:style>
        <a:lnRef idx="0"/>
        <a:fillRef idx="0"/>
        <a:effectRef idx="0"/>
        <a:fontRef idx="minor"/>
      </xdr:style>
      <xdr:txBody>
        <a:bodyPr horzOverflow="clip" vertOverflow="clip" lIns="90000" rIns="90000" tIns="45000" bIns="45000" anchor="t">
          <a:noAutofit/>
        </a:bodyPr>
        <a:p>
          <a:r>
            <a:rPr b="0" lang="en-US" sz="1100" spc="-1" strike="noStrike">
              <a:latin typeface="Times New Roman"/>
            </a:rPr>
            <a:t>This shape represents a slicer. Slicers are supported in Excel 2010 or later.</a:t>
          </a:r>
          <a:endParaRPr b="0" lang="en-US" sz="1100" spc="-1" strike="noStrike">
            <a:latin typeface="Times New Roman"/>
          </a:endParaRPr>
        </a:p>
        <a:p>
          <a:endParaRPr b="0" lang="en-US" sz="11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en-US" sz="1100" spc="-1" strike="noStrike">
              <a:latin typeface="Times New Roman"/>
            </a:rPr>
            <a:t>If the shape was modified in an earlier version of Excel, or if the workbook was saved in Excel 2003 or earlier, the slicer cannot be used.</a:t>
          </a:r>
          <a:endParaRPr b="0" lang="en-US" sz="1100" spc="-1" strike="noStrike">
            <a:latin typeface="Times New Roman"/>
          </a:endParaRPr>
        </a:p>
      </xdr:txBody>
    </xdr:sp>
    <xdr:clientData/>
  </xdr:twoCellAnchor>
  <xdr:twoCellAnchor editAs="absolute">
    <xdr:from>
      <xdr:col>10</xdr:col>
      <xdr:colOff>225360</xdr:colOff>
      <xdr:row>23</xdr:row>
      <xdr:rowOff>59760</xdr:rowOff>
    </xdr:from>
    <xdr:to>
      <xdr:col>12</xdr:col>
      <xdr:colOff>345240</xdr:colOff>
      <xdr:row>24</xdr:row>
      <xdr:rowOff>112320</xdr:rowOff>
    </xdr:to>
    <xdr:sp>
      <xdr:nvSpPr>
        <xdr:cNvPr id="124" name="Rectangle 41"/>
        <xdr:cNvSpPr/>
      </xdr:nvSpPr>
      <xdr:spPr>
        <a:xfrm>
          <a:off x="6680880" y="4412520"/>
          <a:ext cx="1408680" cy="24336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  <xdr:txBody>
        <a:bodyPr wrap="none" anchor="t">
          <a:spAutoFit/>
        </a:bodyPr>
        <a:p>
          <a:pPr algn="ctr">
            <a:lnSpc>
              <a:spcPct val="100000"/>
            </a:lnSpc>
            <a:tabLst>
              <a:tab algn="l" pos="0"/>
            </a:tabLst>
          </a:pPr>
          <a:r>
            <a:rPr b="1" lang="en-US" sz="1200" spc="-1" strike="noStrike">
              <a:solidFill>
                <a:schemeClr val="accent2">
                  <a:lumMod val="20000"/>
                  <a:lumOff val="80000"/>
                </a:schemeClr>
              </a:solidFill>
              <a:latin typeface="Calibri"/>
            </a:rPr>
            <a:t>Top 5 Drinks (Sales)</a:t>
          </a:r>
          <a:endParaRPr b="0" lang="en-US" sz="1200" spc="-1" strike="noStrike">
            <a:latin typeface="Times New Roman"/>
          </a:endParaRPr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308880</xdr:colOff>
          <xdr:row>20</xdr:row>
          <xdr:rowOff>9720</xdr:rowOff>
        </xdr:from>
        <xdr:to>
          <xdr:col>2</xdr:col>
          <xdr:colOff>-503280</xdr:colOff>
          <xdr:row>30</xdr:row>
          <xdr:rowOff>76320</xdr:rowOff>
        </xdr:to>
        <xdr:sp>
          <xdr:nvSpPr>
            <xdr:cNvPr id="0" name="Scroll Bar 51" descr="" hidden="0"/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anchor="ctr">
              <a:noAutofit/>
            </a:bodyPr>
            <a:p>
              <a:r>
                <a:t/>
              </a:r>
            </a:p>
          </xdr:txBody>
        </xdr:sp>
        <xdr:clientData/>
      </xdr:twoCellAnchor>
    </mc:Choice>
  </mc:AlternateContent>
  <xdr:twoCellAnchor editAs="absolute">
    <xdr:from>
      <xdr:col>17</xdr:col>
      <xdr:colOff>485640</xdr:colOff>
      <xdr:row>19</xdr:row>
      <xdr:rowOff>123840</xdr:rowOff>
    </xdr:from>
    <xdr:to>
      <xdr:col>19</xdr:col>
      <xdr:colOff>199800</xdr:colOff>
      <xdr:row>23</xdr:row>
      <xdr:rowOff>123840</xdr:rowOff>
    </xdr:to>
    <xdr:pic>
      <xdr:nvPicPr>
        <xdr:cNvPr id="125" name="Picture 108" descr=""/>
        <xdr:cNvPicPr/>
      </xdr:nvPicPr>
      <xdr:blipFill>
        <a:blip r:embed="rId22"/>
        <a:stretch/>
      </xdr:blipFill>
      <xdr:spPr>
        <a:xfrm>
          <a:off x="11603880" y="3714840"/>
          <a:ext cx="1003320" cy="761760"/>
        </a:xfrm>
        <a:prstGeom prst="rect">
          <a:avLst/>
        </a:prstGeom>
        <a:ln w="0">
          <a:noFill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6</xdr:col>
      <xdr:colOff>371520</xdr:colOff>
      <xdr:row>5</xdr:row>
      <xdr:rowOff>114480</xdr:rowOff>
    </xdr:from>
    <xdr:to>
      <xdr:col>16</xdr:col>
      <xdr:colOff>9360</xdr:colOff>
      <xdr:row>18</xdr:row>
      <xdr:rowOff>28440</xdr:rowOff>
    </xdr:to>
    <xdr:sp>
      <xdr:nvSpPr>
        <xdr:cNvPr id="126" name="Rounded Rectangle 2"/>
        <xdr:cNvSpPr/>
      </xdr:nvSpPr>
      <xdr:spPr>
        <a:xfrm>
          <a:off x="3714840" y="924120"/>
          <a:ext cx="6886800" cy="4866840"/>
        </a:xfrm>
        <a:prstGeom prst="roundRect">
          <a:avLst>
            <a:gd name="adj" fmla="val 6522"/>
          </a:avLst>
        </a:prstGeom>
        <a:solidFill>
          <a:schemeClr val="accent1">
            <a:lumMod val="50000"/>
            <a:alpha val="16000"/>
          </a:schemeClr>
        </a:solidFill>
        <a:ln w="117475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absolute">
    <xdr:from>
      <xdr:col>13</xdr:col>
      <xdr:colOff>408240</xdr:colOff>
      <xdr:row>8</xdr:row>
      <xdr:rowOff>219240</xdr:rowOff>
    </xdr:from>
    <xdr:to>
      <xdr:col>15</xdr:col>
      <xdr:colOff>592920</xdr:colOff>
      <xdr:row>9</xdr:row>
      <xdr:rowOff>56880</xdr:rowOff>
    </xdr:to>
    <xdr:sp>
      <xdr:nvSpPr>
        <xdr:cNvPr id="127" name="Rounded Rectangle 27"/>
        <xdr:cNvSpPr/>
      </xdr:nvSpPr>
      <xdr:spPr>
        <a:xfrm>
          <a:off x="9168120" y="1847880"/>
          <a:ext cx="1372680" cy="275760"/>
        </a:xfrm>
        <a:prstGeom prst="roundRect">
          <a:avLst>
            <a:gd name="adj" fmla="val 50000"/>
          </a:avLst>
        </a:prstGeom>
        <a:solidFill>
          <a:schemeClr val="accent1">
            <a:lumMod val="75000"/>
            <a:alpha val="23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absolute">
    <xdr:from>
      <xdr:col>11</xdr:col>
      <xdr:colOff>241920</xdr:colOff>
      <xdr:row>8</xdr:row>
      <xdr:rowOff>219240</xdr:rowOff>
    </xdr:from>
    <xdr:to>
      <xdr:col>13</xdr:col>
      <xdr:colOff>171720</xdr:colOff>
      <xdr:row>9</xdr:row>
      <xdr:rowOff>56880</xdr:rowOff>
    </xdr:to>
    <xdr:sp>
      <xdr:nvSpPr>
        <xdr:cNvPr id="128" name="Rounded Rectangle 43"/>
        <xdr:cNvSpPr/>
      </xdr:nvSpPr>
      <xdr:spPr>
        <a:xfrm>
          <a:off x="7491600" y="1847880"/>
          <a:ext cx="1440000" cy="275760"/>
        </a:xfrm>
        <a:prstGeom prst="roundRect">
          <a:avLst>
            <a:gd name="adj" fmla="val 50000"/>
          </a:avLst>
        </a:prstGeom>
        <a:solidFill>
          <a:schemeClr val="accent1">
            <a:lumMod val="75000"/>
            <a:alpha val="23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absolute">
    <xdr:from>
      <xdr:col>9</xdr:col>
      <xdr:colOff>146160</xdr:colOff>
      <xdr:row>8</xdr:row>
      <xdr:rowOff>219240</xdr:rowOff>
    </xdr:from>
    <xdr:to>
      <xdr:col>11</xdr:col>
      <xdr:colOff>90720</xdr:colOff>
      <xdr:row>9</xdr:row>
      <xdr:rowOff>56880</xdr:rowOff>
    </xdr:to>
    <xdr:sp>
      <xdr:nvSpPr>
        <xdr:cNvPr id="129" name="Rounded Rectangle 44"/>
        <xdr:cNvSpPr/>
      </xdr:nvSpPr>
      <xdr:spPr>
        <a:xfrm>
          <a:off x="5886000" y="1847880"/>
          <a:ext cx="1454400" cy="275760"/>
        </a:xfrm>
        <a:prstGeom prst="roundRect">
          <a:avLst>
            <a:gd name="adj" fmla="val 50000"/>
          </a:avLst>
        </a:prstGeom>
        <a:solidFill>
          <a:schemeClr val="accent1">
            <a:lumMod val="75000"/>
            <a:alpha val="23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absolute">
    <xdr:from>
      <xdr:col>6</xdr:col>
      <xdr:colOff>490320</xdr:colOff>
      <xdr:row>8</xdr:row>
      <xdr:rowOff>219240</xdr:rowOff>
    </xdr:from>
    <xdr:to>
      <xdr:col>9</xdr:col>
      <xdr:colOff>64800</xdr:colOff>
      <xdr:row>9</xdr:row>
      <xdr:rowOff>56880</xdr:rowOff>
    </xdr:to>
    <xdr:sp>
      <xdr:nvSpPr>
        <xdr:cNvPr id="130" name="Rounded Rectangle 45"/>
        <xdr:cNvSpPr/>
      </xdr:nvSpPr>
      <xdr:spPr>
        <a:xfrm>
          <a:off x="3833640" y="1847880"/>
          <a:ext cx="1971000" cy="275760"/>
        </a:xfrm>
        <a:prstGeom prst="roundRect">
          <a:avLst>
            <a:gd name="adj" fmla="val 50000"/>
          </a:avLst>
        </a:prstGeom>
        <a:solidFill>
          <a:schemeClr val="accent1">
            <a:lumMod val="75000"/>
            <a:alpha val="23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absolute">
    <xdr:from>
      <xdr:col>13</xdr:col>
      <xdr:colOff>408240</xdr:colOff>
      <xdr:row>10</xdr:row>
      <xdr:rowOff>221400</xdr:rowOff>
    </xdr:from>
    <xdr:to>
      <xdr:col>15</xdr:col>
      <xdr:colOff>592920</xdr:colOff>
      <xdr:row>11</xdr:row>
      <xdr:rowOff>59040</xdr:rowOff>
    </xdr:to>
    <xdr:sp>
      <xdr:nvSpPr>
        <xdr:cNvPr id="131" name="Rounded Rectangle 49"/>
        <xdr:cNvSpPr/>
      </xdr:nvSpPr>
      <xdr:spPr>
        <a:xfrm>
          <a:off x="9168120" y="2726640"/>
          <a:ext cx="1372680" cy="275760"/>
        </a:xfrm>
        <a:prstGeom prst="roundRect">
          <a:avLst>
            <a:gd name="adj" fmla="val 50000"/>
          </a:avLst>
        </a:prstGeom>
        <a:solidFill>
          <a:schemeClr val="accent1">
            <a:lumMod val="75000"/>
            <a:alpha val="23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absolute">
    <xdr:from>
      <xdr:col>11</xdr:col>
      <xdr:colOff>241920</xdr:colOff>
      <xdr:row>10</xdr:row>
      <xdr:rowOff>221400</xdr:rowOff>
    </xdr:from>
    <xdr:to>
      <xdr:col>13</xdr:col>
      <xdr:colOff>171720</xdr:colOff>
      <xdr:row>11</xdr:row>
      <xdr:rowOff>59040</xdr:rowOff>
    </xdr:to>
    <xdr:sp>
      <xdr:nvSpPr>
        <xdr:cNvPr id="132" name="Rounded Rectangle 50"/>
        <xdr:cNvSpPr/>
      </xdr:nvSpPr>
      <xdr:spPr>
        <a:xfrm>
          <a:off x="7491600" y="2726640"/>
          <a:ext cx="1440000" cy="275760"/>
        </a:xfrm>
        <a:prstGeom prst="roundRect">
          <a:avLst>
            <a:gd name="adj" fmla="val 50000"/>
          </a:avLst>
        </a:prstGeom>
        <a:solidFill>
          <a:schemeClr val="accent1">
            <a:lumMod val="75000"/>
            <a:alpha val="23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absolute">
    <xdr:from>
      <xdr:col>9</xdr:col>
      <xdr:colOff>146160</xdr:colOff>
      <xdr:row>10</xdr:row>
      <xdr:rowOff>221400</xdr:rowOff>
    </xdr:from>
    <xdr:to>
      <xdr:col>11</xdr:col>
      <xdr:colOff>90720</xdr:colOff>
      <xdr:row>11</xdr:row>
      <xdr:rowOff>59040</xdr:rowOff>
    </xdr:to>
    <xdr:sp>
      <xdr:nvSpPr>
        <xdr:cNvPr id="133" name="Rounded Rectangle 51"/>
        <xdr:cNvSpPr/>
      </xdr:nvSpPr>
      <xdr:spPr>
        <a:xfrm>
          <a:off x="5886000" y="2726640"/>
          <a:ext cx="1454400" cy="275760"/>
        </a:xfrm>
        <a:prstGeom prst="roundRect">
          <a:avLst>
            <a:gd name="adj" fmla="val 50000"/>
          </a:avLst>
        </a:prstGeom>
        <a:solidFill>
          <a:schemeClr val="accent1">
            <a:lumMod val="75000"/>
            <a:alpha val="23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absolute">
    <xdr:from>
      <xdr:col>6</xdr:col>
      <xdr:colOff>490320</xdr:colOff>
      <xdr:row>10</xdr:row>
      <xdr:rowOff>221400</xdr:rowOff>
    </xdr:from>
    <xdr:to>
      <xdr:col>9</xdr:col>
      <xdr:colOff>64800</xdr:colOff>
      <xdr:row>11</xdr:row>
      <xdr:rowOff>59040</xdr:rowOff>
    </xdr:to>
    <xdr:sp>
      <xdr:nvSpPr>
        <xdr:cNvPr id="134" name="Rounded Rectangle 52"/>
        <xdr:cNvSpPr/>
      </xdr:nvSpPr>
      <xdr:spPr>
        <a:xfrm>
          <a:off x="3833640" y="2726640"/>
          <a:ext cx="1971000" cy="275760"/>
        </a:xfrm>
        <a:prstGeom prst="roundRect">
          <a:avLst>
            <a:gd name="adj" fmla="val 50000"/>
          </a:avLst>
        </a:prstGeom>
        <a:solidFill>
          <a:schemeClr val="accent1">
            <a:lumMod val="75000"/>
            <a:alpha val="23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absolute">
    <xdr:from>
      <xdr:col>13</xdr:col>
      <xdr:colOff>408240</xdr:colOff>
      <xdr:row>12</xdr:row>
      <xdr:rowOff>223560</xdr:rowOff>
    </xdr:from>
    <xdr:to>
      <xdr:col>15</xdr:col>
      <xdr:colOff>592920</xdr:colOff>
      <xdr:row>13</xdr:row>
      <xdr:rowOff>61200</xdr:rowOff>
    </xdr:to>
    <xdr:sp>
      <xdr:nvSpPr>
        <xdr:cNvPr id="135" name="Rounded Rectangle 54"/>
        <xdr:cNvSpPr/>
      </xdr:nvSpPr>
      <xdr:spPr>
        <a:xfrm>
          <a:off x="9168120" y="3605040"/>
          <a:ext cx="1372680" cy="275760"/>
        </a:xfrm>
        <a:prstGeom prst="roundRect">
          <a:avLst>
            <a:gd name="adj" fmla="val 50000"/>
          </a:avLst>
        </a:prstGeom>
        <a:solidFill>
          <a:schemeClr val="accent1">
            <a:lumMod val="75000"/>
            <a:alpha val="23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absolute">
    <xdr:from>
      <xdr:col>11</xdr:col>
      <xdr:colOff>241920</xdr:colOff>
      <xdr:row>12</xdr:row>
      <xdr:rowOff>223560</xdr:rowOff>
    </xdr:from>
    <xdr:to>
      <xdr:col>13</xdr:col>
      <xdr:colOff>171720</xdr:colOff>
      <xdr:row>13</xdr:row>
      <xdr:rowOff>61200</xdr:rowOff>
    </xdr:to>
    <xdr:sp>
      <xdr:nvSpPr>
        <xdr:cNvPr id="136" name="Rounded Rectangle 55"/>
        <xdr:cNvSpPr/>
      </xdr:nvSpPr>
      <xdr:spPr>
        <a:xfrm>
          <a:off x="7491600" y="3605040"/>
          <a:ext cx="1440000" cy="275760"/>
        </a:xfrm>
        <a:prstGeom prst="roundRect">
          <a:avLst>
            <a:gd name="adj" fmla="val 50000"/>
          </a:avLst>
        </a:prstGeom>
        <a:solidFill>
          <a:schemeClr val="accent1">
            <a:lumMod val="75000"/>
            <a:alpha val="23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absolute">
    <xdr:from>
      <xdr:col>9</xdr:col>
      <xdr:colOff>146160</xdr:colOff>
      <xdr:row>12</xdr:row>
      <xdr:rowOff>223560</xdr:rowOff>
    </xdr:from>
    <xdr:to>
      <xdr:col>11</xdr:col>
      <xdr:colOff>90720</xdr:colOff>
      <xdr:row>13</xdr:row>
      <xdr:rowOff>61200</xdr:rowOff>
    </xdr:to>
    <xdr:sp>
      <xdr:nvSpPr>
        <xdr:cNvPr id="137" name="Rounded Rectangle 56"/>
        <xdr:cNvSpPr/>
      </xdr:nvSpPr>
      <xdr:spPr>
        <a:xfrm>
          <a:off x="5886000" y="3605040"/>
          <a:ext cx="1454400" cy="275760"/>
        </a:xfrm>
        <a:prstGeom prst="roundRect">
          <a:avLst>
            <a:gd name="adj" fmla="val 50000"/>
          </a:avLst>
        </a:prstGeom>
        <a:solidFill>
          <a:schemeClr val="accent1">
            <a:lumMod val="75000"/>
            <a:alpha val="23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absolute">
    <xdr:from>
      <xdr:col>6</xdr:col>
      <xdr:colOff>490320</xdr:colOff>
      <xdr:row>12</xdr:row>
      <xdr:rowOff>223560</xdr:rowOff>
    </xdr:from>
    <xdr:to>
      <xdr:col>9</xdr:col>
      <xdr:colOff>64800</xdr:colOff>
      <xdr:row>13</xdr:row>
      <xdr:rowOff>61200</xdr:rowOff>
    </xdr:to>
    <xdr:sp>
      <xdr:nvSpPr>
        <xdr:cNvPr id="138" name="Rounded Rectangle 57"/>
        <xdr:cNvSpPr/>
      </xdr:nvSpPr>
      <xdr:spPr>
        <a:xfrm>
          <a:off x="3833640" y="3605040"/>
          <a:ext cx="1971000" cy="275760"/>
        </a:xfrm>
        <a:prstGeom prst="roundRect">
          <a:avLst>
            <a:gd name="adj" fmla="val 50000"/>
          </a:avLst>
        </a:prstGeom>
        <a:solidFill>
          <a:schemeClr val="accent1">
            <a:lumMod val="75000"/>
            <a:alpha val="23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absolute">
    <xdr:from>
      <xdr:col>13</xdr:col>
      <xdr:colOff>408240</xdr:colOff>
      <xdr:row>14</xdr:row>
      <xdr:rowOff>226080</xdr:rowOff>
    </xdr:from>
    <xdr:to>
      <xdr:col>15</xdr:col>
      <xdr:colOff>592920</xdr:colOff>
      <xdr:row>15</xdr:row>
      <xdr:rowOff>63720</xdr:rowOff>
    </xdr:to>
    <xdr:sp>
      <xdr:nvSpPr>
        <xdr:cNvPr id="139" name="Rounded Rectangle 59"/>
        <xdr:cNvSpPr/>
      </xdr:nvSpPr>
      <xdr:spPr>
        <a:xfrm>
          <a:off x="9168120" y="4483800"/>
          <a:ext cx="1372680" cy="275760"/>
        </a:xfrm>
        <a:prstGeom prst="roundRect">
          <a:avLst>
            <a:gd name="adj" fmla="val 50000"/>
          </a:avLst>
        </a:prstGeom>
        <a:solidFill>
          <a:schemeClr val="accent1">
            <a:lumMod val="75000"/>
            <a:alpha val="23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absolute">
    <xdr:from>
      <xdr:col>11</xdr:col>
      <xdr:colOff>241920</xdr:colOff>
      <xdr:row>14</xdr:row>
      <xdr:rowOff>226080</xdr:rowOff>
    </xdr:from>
    <xdr:to>
      <xdr:col>13</xdr:col>
      <xdr:colOff>171720</xdr:colOff>
      <xdr:row>15</xdr:row>
      <xdr:rowOff>63720</xdr:rowOff>
    </xdr:to>
    <xdr:sp>
      <xdr:nvSpPr>
        <xdr:cNvPr id="140" name="Rounded Rectangle 60"/>
        <xdr:cNvSpPr/>
      </xdr:nvSpPr>
      <xdr:spPr>
        <a:xfrm>
          <a:off x="7491600" y="4483800"/>
          <a:ext cx="1440000" cy="275760"/>
        </a:xfrm>
        <a:prstGeom prst="roundRect">
          <a:avLst>
            <a:gd name="adj" fmla="val 50000"/>
          </a:avLst>
        </a:prstGeom>
        <a:solidFill>
          <a:schemeClr val="accent1">
            <a:lumMod val="75000"/>
            <a:alpha val="23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absolute">
    <xdr:from>
      <xdr:col>9</xdr:col>
      <xdr:colOff>146160</xdr:colOff>
      <xdr:row>14</xdr:row>
      <xdr:rowOff>226080</xdr:rowOff>
    </xdr:from>
    <xdr:to>
      <xdr:col>11</xdr:col>
      <xdr:colOff>90720</xdr:colOff>
      <xdr:row>15</xdr:row>
      <xdr:rowOff>63720</xdr:rowOff>
    </xdr:to>
    <xdr:sp>
      <xdr:nvSpPr>
        <xdr:cNvPr id="141" name="Rounded Rectangle 61"/>
        <xdr:cNvSpPr/>
      </xdr:nvSpPr>
      <xdr:spPr>
        <a:xfrm>
          <a:off x="5886000" y="4483800"/>
          <a:ext cx="1454400" cy="275760"/>
        </a:xfrm>
        <a:prstGeom prst="roundRect">
          <a:avLst>
            <a:gd name="adj" fmla="val 50000"/>
          </a:avLst>
        </a:prstGeom>
        <a:solidFill>
          <a:schemeClr val="accent1">
            <a:lumMod val="75000"/>
            <a:alpha val="23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absolute">
    <xdr:from>
      <xdr:col>6</xdr:col>
      <xdr:colOff>490320</xdr:colOff>
      <xdr:row>14</xdr:row>
      <xdr:rowOff>226080</xdr:rowOff>
    </xdr:from>
    <xdr:to>
      <xdr:col>9</xdr:col>
      <xdr:colOff>64800</xdr:colOff>
      <xdr:row>15</xdr:row>
      <xdr:rowOff>63720</xdr:rowOff>
    </xdr:to>
    <xdr:sp>
      <xdr:nvSpPr>
        <xdr:cNvPr id="142" name="Rounded Rectangle 62"/>
        <xdr:cNvSpPr/>
      </xdr:nvSpPr>
      <xdr:spPr>
        <a:xfrm>
          <a:off x="3833640" y="4483800"/>
          <a:ext cx="1971000" cy="275760"/>
        </a:xfrm>
        <a:prstGeom prst="roundRect">
          <a:avLst>
            <a:gd name="adj" fmla="val 50000"/>
          </a:avLst>
        </a:prstGeom>
        <a:solidFill>
          <a:schemeClr val="accent1">
            <a:lumMod val="75000"/>
            <a:alpha val="23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absolute">
    <xdr:from>
      <xdr:col>13</xdr:col>
      <xdr:colOff>408240</xdr:colOff>
      <xdr:row>16</xdr:row>
      <xdr:rowOff>228600</xdr:rowOff>
    </xdr:from>
    <xdr:to>
      <xdr:col>15</xdr:col>
      <xdr:colOff>592920</xdr:colOff>
      <xdr:row>17</xdr:row>
      <xdr:rowOff>66240</xdr:rowOff>
    </xdr:to>
    <xdr:sp>
      <xdr:nvSpPr>
        <xdr:cNvPr id="143" name="Rounded Rectangle 64"/>
        <xdr:cNvSpPr/>
      </xdr:nvSpPr>
      <xdr:spPr>
        <a:xfrm>
          <a:off x="9168120" y="5362560"/>
          <a:ext cx="1372680" cy="275760"/>
        </a:xfrm>
        <a:prstGeom prst="roundRect">
          <a:avLst>
            <a:gd name="adj" fmla="val 50000"/>
          </a:avLst>
        </a:prstGeom>
        <a:solidFill>
          <a:schemeClr val="accent1">
            <a:lumMod val="75000"/>
            <a:alpha val="23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absolute">
    <xdr:from>
      <xdr:col>11</xdr:col>
      <xdr:colOff>241920</xdr:colOff>
      <xdr:row>16</xdr:row>
      <xdr:rowOff>228600</xdr:rowOff>
    </xdr:from>
    <xdr:to>
      <xdr:col>13</xdr:col>
      <xdr:colOff>171720</xdr:colOff>
      <xdr:row>17</xdr:row>
      <xdr:rowOff>66240</xdr:rowOff>
    </xdr:to>
    <xdr:sp>
      <xdr:nvSpPr>
        <xdr:cNvPr id="144" name="Rounded Rectangle 65"/>
        <xdr:cNvSpPr/>
      </xdr:nvSpPr>
      <xdr:spPr>
        <a:xfrm>
          <a:off x="7491600" y="5362560"/>
          <a:ext cx="1440000" cy="275760"/>
        </a:xfrm>
        <a:prstGeom prst="roundRect">
          <a:avLst>
            <a:gd name="adj" fmla="val 50000"/>
          </a:avLst>
        </a:prstGeom>
        <a:solidFill>
          <a:schemeClr val="accent1">
            <a:lumMod val="75000"/>
            <a:alpha val="23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absolute">
    <xdr:from>
      <xdr:col>9</xdr:col>
      <xdr:colOff>146160</xdr:colOff>
      <xdr:row>16</xdr:row>
      <xdr:rowOff>228600</xdr:rowOff>
    </xdr:from>
    <xdr:to>
      <xdr:col>11</xdr:col>
      <xdr:colOff>90720</xdr:colOff>
      <xdr:row>17</xdr:row>
      <xdr:rowOff>66240</xdr:rowOff>
    </xdr:to>
    <xdr:sp>
      <xdr:nvSpPr>
        <xdr:cNvPr id="145" name="Rounded Rectangle 66"/>
        <xdr:cNvSpPr/>
      </xdr:nvSpPr>
      <xdr:spPr>
        <a:xfrm>
          <a:off x="5886000" y="5362560"/>
          <a:ext cx="1454400" cy="275760"/>
        </a:xfrm>
        <a:prstGeom prst="roundRect">
          <a:avLst>
            <a:gd name="adj" fmla="val 50000"/>
          </a:avLst>
        </a:prstGeom>
        <a:solidFill>
          <a:schemeClr val="accent1">
            <a:lumMod val="75000"/>
            <a:alpha val="23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absolute">
    <xdr:from>
      <xdr:col>6</xdr:col>
      <xdr:colOff>490320</xdr:colOff>
      <xdr:row>16</xdr:row>
      <xdr:rowOff>228600</xdr:rowOff>
    </xdr:from>
    <xdr:to>
      <xdr:col>9</xdr:col>
      <xdr:colOff>64800</xdr:colOff>
      <xdr:row>17</xdr:row>
      <xdr:rowOff>66240</xdr:rowOff>
    </xdr:to>
    <xdr:sp>
      <xdr:nvSpPr>
        <xdr:cNvPr id="146" name="Rounded Rectangle 67"/>
        <xdr:cNvSpPr/>
      </xdr:nvSpPr>
      <xdr:spPr>
        <a:xfrm>
          <a:off x="3833640" y="5362560"/>
          <a:ext cx="1971000" cy="275760"/>
        </a:xfrm>
        <a:prstGeom prst="roundRect">
          <a:avLst>
            <a:gd name="adj" fmla="val 50000"/>
          </a:avLst>
        </a:prstGeom>
        <a:solidFill>
          <a:schemeClr val="accent1">
            <a:lumMod val="75000"/>
            <a:alpha val="23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absolute">
    <xdr:from>
      <xdr:col>8</xdr:col>
      <xdr:colOff>390600</xdr:colOff>
      <xdr:row>3</xdr:row>
      <xdr:rowOff>131400</xdr:rowOff>
    </xdr:from>
    <xdr:to>
      <xdr:col>12</xdr:col>
      <xdr:colOff>456840</xdr:colOff>
      <xdr:row>5</xdr:row>
      <xdr:rowOff>113400</xdr:rowOff>
    </xdr:to>
    <xdr:sp>
      <xdr:nvSpPr>
        <xdr:cNvPr id="147" name="Rectangle 16"/>
        <xdr:cNvSpPr/>
      </xdr:nvSpPr>
      <xdr:spPr>
        <a:xfrm>
          <a:off x="5375520" y="550440"/>
          <a:ext cx="3086280" cy="3726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  <xdr:txBody>
        <a:bodyPr anchor="t">
          <a:spAutoFit/>
        </a:bodyPr>
        <a:p>
          <a:pPr algn="ctr">
            <a:lnSpc>
              <a:spcPct val="100000"/>
            </a:lnSpc>
          </a:pPr>
          <a:r>
            <a:rPr b="1" lang="en-US" sz="2000" spc="-1" strike="noStrike">
              <a:solidFill>
                <a:schemeClr val="accent1">
                  <a:lumMod val="40000"/>
                  <a:lumOff val="60000"/>
                </a:schemeClr>
              </a:solidFill>
              <a:latin typeface="Times New Roman"/>
            </a:rPr>
            <a:t>All Products Details</a:t>
          </a:r>
          <a:endParaRPr b="0" lang="en-US" sz="2000" spc="-1" strike="noStrike">
            <a:latin typeface="Times New Roman"/>
          </a:endParaRPr>
        </a:p>
      </xdr:txBody>
    </xdr:sp>
    <xdr:clientData/>
  </xdr:twoCellAnchor>
  <xdr:twoCellAnchor editAs="absolute">
    <xdr:from>
      <xdr:col>6</xdr:col>
      <xdr:colOff>57240</xdr:colOff>
      <xdr:row>6</xdr:row>
      <xdr:rowOff>19080</xdr:rowOff>
    </xdr:from>
    <xdr:to>
      <xdr:col>6</xdr:col>
      <xdr:colOff>266400</xdr:colOff>
      <xdr:row>7</xdr:row>
      <xdr:rowOff>37800</xdr:rowOff>
    </xdr:to>
    <xdr:sp>
      <xdr:nvSpPr>
        <xdr:cNvPr id="148" name="Flowchart: Connector 17">
          <a:hlinkClick r:id="rId1"/>
        </xdr:cNvPr>
        <xdr:cNvSpPr/>
      </xdr:nvSpPr>
      <xdr:spPr>
        <a:xfrm>
          <a:off x="3400560" y="1019160"/>
          <a:ext cx="209160" cy="209160"/>
        </a:xfrm>
        <a:prstGeom prst="flowChartConnector">
          <a:avLst/>
        </a:prstGeom>
        <a:solidFill>
          <a:schemeClr val="accent1">
            <a:lumMod val="50000"/>
          </a:schemeClr>
        </a:solidFill>
        <a:ln>
          <a:noFill/>
        </a:ln>
        <a:effectLst>
          <a:outerShdw algn="bl" blurRad="50760" dir="18900000" dist="37674" rotWithShape="0">
            <a:srgbClr val="000000">
              <a:alpha val="40000"/>
            </a:srgbClr>
          </a:outerShdw>
        </a:effectLst>
        <a:scene3d>
          <a:camera prst="orthographicFront">
            <a:rot lat="0" lon="0" rev="0"/>
          </a:camera>
          <a:lightRig dir="t" rig="contrasting">
            <a:rot lat="0" lon="0" rev="7800000"/>
          </a:lightRig>
        </a:scene3d>
        <a:sp3d>
          <a:bevelT w="139700" h="1397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absolute">
    <xdr:from>
      <xdr:col>6</xdr:col>
      <xdr:colOff>489600</xdr:colOff>
      <xdr:row>6</xdr:row>
      <xdr:rowOff>7560</xdr:rowOff>
    </xdr:from>
    <xdr:to>
      <xdr:col>7</xdr:col>
      <xdr:colOff>707400</xdr:colOff>
      <xdr:row>7</xdr:row>
      <xdr:rowOff>105120</xdr:rowOff>
    </xdr:to>
    <xdr:sp>
      <xdr:nvSpPr>
        <xdr:cNvPr id="149" name="Rectangle 3"/>
        <xdr:cNvSpPr/>
      </xdr:nvSpPr>
      <xdr:spPr>
        <a:xfrm>
          <a:off x="3832920" y="1007640"/>
          <a:ext cx="862200" cy="2880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  <xdr:txBody>
        <a:bodyPr wrap="none" anchor="t">
          <a:spAutoFit/>
        </a:bodyPr>
        <a:p>
          <a:pPr algn="ctr">
            <a:lnSpc>
              <a:spcPct val="100000"/>
            </a:lnSpc>
          </a:pPr>
          <a:r>
            <a:rPr b="1" lang="en-US" sz="1400" spc="-1" strike="noStrike">
              <a:solidFill>
                <a:srgbClr val="f2f2f2"/>
              </a:solidFill>
              <a:latin typeface="Times New Roman"/>
            </a:rPr>
            <a:t>Products</a:t>
          </a:r>
          <a:endParaRPr b="0" lang="en-US" sz="1400" spc="-1" strike="noStrike">
            <a:latin typeface="Times New Roman"/>
          </a:endParaRPr>
        </a:p>
      </xdr:txBody>
    </xdr:sp>
    <xdr:clientData/>
  </xdr:twoCellAnchor>
  <xdr:twoCellAnchor editAs="absolute">
    <xdr:from>
      <xdr:col>8</xdr:col>
      <xdr:colOff>14760</xdr:colOff>
      <xdr:row>6</xdr:row>
      <xdr:rowOff>7560</xdr:rowOff>
    </xdr:from>
    <xdr:to>
      <xdr:col>9</xdr:col>
      <xdr:colOff>70560</xdr:colOff>
      <xdr:row>7</xdr:row>
      <xdr:rowOff>86040</xdr:rowOff>
    </xdr:to>
    <xdr:sp>
      <xdr:nvSpPr>
        <xdr:cNvPr id="150" name="Rectangle 9"/>
        <xdr:cNvSpPr/>
      </xdr:nvSpPr>
      <xdr:spPr>
        <a:xfrm>
          <a:off x="4999680" y="1007640"/>
          <a:ext cx="810720" cy="26892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  <xdr:txBody>
        <a:bodyPr wrap="none" anchor="t">
          <a:spAutoFit/>
        </a:bodyPr>
        <a:p>
          <a:pPr algn="ctr">
            <a:lnSpc>
              <a:spcPct val="100000"/>
            </a:lnSpc>
            <a:tabLst>
              <a:tab algn="l" pos="0"/>
            </a:tabLst>
          </a:pPr>
          <a:r>
            <a:rPr b="1" lang="en-US" sz="1400" spc="-1" strike="noStrike">
              <a:solidFill>
                <a:srgbClr val="f2f2f2"/>
              </a:solidFill>
              <a:latin typeface="Calibri"/>
            </a:rPr>
            <a:t>Qty Sold</a:t>
          </a:r>
          <a:endParaRPr b="0" lang="en-US" sz="1400" spc="-1" strike="noStrike">
            <a:latin typeface="Times New Roman"/>
          </a:endParaRPr>
        </a:p>
      </xdr:txBody>
    </xdr:sp>
    <xdr:clientData/>
  </xdr:twoCellAnchor>
  <xdr:twoCellAnchor editAs="absolute">
    <xdr:from>
      <xdr:col>9</xdr:col>
      <xdr:colOff>147960</xdr:colOff>
      <xdr:row>6</xdr:row>
      <xdr:rowOff>7560</xdr:rowOff>
    </xdr:from>
    <xdr:to>
      <xdr:col>10</xdr:col>
      <xdr:colOff>215640</xdr:colOff>
      <xdr:row>7</xdr:row>
      <xdr:rowOff>86040</xdr:rowOff>
    </xdr:to>
    <xdr:sp>
      <xdr:nvSpPr>
        <xdr:cNvPr id="151" name="Rectangle 10"/>
        <xdr:cNvSpPr/>
      </xdr:nvSpPr>
      <xdr:spPr>
        <a:xfrm>
          <a:off x="5887800" y="1007640"/>
          <a:ext cx="822600" cy="26892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  <xdr:txBody>
        <a:bodyPr wrap="none" anchor="t">
          <a:spAutoFit/>
        </a:bodyPr>
        <a:p>
          <a:pPr algn="ctr">
            <a:lnSpc>
              <a:spcPct val="100000"/>
            </a:lnSpc>
            <a:tabLst>
              <a:tab algn="l" pos="0"/>
            </a:tabLst>
          </a:pPr>
          <a:r>
            <a:rPr b="1" lang="en-US" sz="1400" spc="-1" strike="noStrike">
              <a:solidFill>
                <a:srgbClr val="f2f2f2"/>
              </a:solidFill>
              <a:latin typeface="Calibri"/>
            </a:rPr>
            <a:t>Revenue</a:t>
          </a:r>
          <a:endParaRPr b="0" lang="en-US" sz="1400" spc="-1" strike="noStrike">
            <a:latin typeface="Times New Roman"/>
          </a:endParaRPr>
        </a:p>
      </xdr:txBody>
    </xdr:sp>
    <xdr:clientData/>
  </xdr:twoCellAnchor>
  <xdr:twoCellAnchor editAs="absolute">
    <xdr:from>
      <xdr:col>10</xdr:col>
      <xdr:colOff>286200</xdr:colOff>
      <xdr:row>6</xdr:row>
      <xdr:rowOff>7560</xdr:rowOff>
    </xdr:from>
    <xdr:to>
      <xdr:col>11</xdr:col>
      <xdr:colOff>125640</xdr:colOff>
      <xdr:row>7</xdr:row>
      <xdr:rowOff>86040</xdr:rowOff>
    </xdr:to>
    <xdr:sp>
      <xdr:nvSpPr>
        <xdr:cNvPr id="152" name="Rectangle 11"/>
        <xdr:cNvSpPr/>
      </xdr:nvSpPr>
      <xdr:spPr>
        <a:xfrm>
          <a:off x="6780960" y="1007640"/>
          <a:ext cx="594360" cy="26892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  <xdr:txBody>
        <a:bodyPr wrap="none" anchor="t">
          <a:spAutoFit/>
        </a:bodyPr>
        <a:p>
          <a:pPr algn="ctr">
            <a:lnSpc>
              <a:spcPct val="100000"/>
            </a:lnSpc>
            <a:tabLst>
              <a:tab algn="l" pos="0"/>
            </a:tabLst>
          </a:pPr>
          <a:r>
            <a:rPr b="1" lang="en-US" sz="1400" spc="-1" strike="noStrike">
              <a:solidFill>
                <a:srgbClr val="f2f2f2"/>
              </a:solidFill>
              <a:latin typeface="Calibri"/>
            </a:rPr>
            <a:t>COGS</a:t>
          </a:r>
          <a:endParaRPr b="0" lang="en-US" sz="1400" spc="-1" strike="noStrike">
            <a:latin typeface="Times New Roman"/>
          </a:endParaRPr>
        </a:p>
      </xdr:txBody>
    </xdr:sp>
    <xdr:clientData/>
  </xdr:twoCellAnchor>
  <xdr:twoCellAnchor editAs="absolute">
    <xdr:from>
      <xdr:col>11</xdr:col>
      <xdr:colOff>186840</xdr:colOff>
      <xdr:row>6</xdr:row>
      <xdr:rowOff>7560</xdr:rowOff>
    </xdr:from>
    <xdr:to>
      <xdr:col>12</xdr:col>
      <xdr:colOff>27000</xdr:colOff>
      <xdr:row>7</xdr:row>
      <xdr:rowOff>86040</xdr:rowOff>
    </xdr:to>
    <xdr:sp>
      <xdr:nvSpPr>
        <xdr:cNvPr id="153" name="Rectangle 12"/>
        <xdr:cNvSpPr/>
      </xdr:nvSpPr>
      <xdr:spPr>
        <a:xfrm>
          <a:off x="7436520" y="1007640"/>
          <a:ext cx="595440" cy="26892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  <xdr:txBody>
        <a:bodyPr wrap="none" anchor="t">
          <a:spAutoFit/>
        </a:bodyPr>
        <a:p>
          <a:pPr algn="ctr">
            <a:lnSpc>
              <a:spcPct val="100000"/>
            </a:lnSpc>
            <a:tabLst>
              <a:tab algn="l" pos="0"/>
            </a:tabLst>
          </a:pPr>
          <a:r>
            <a:rPr b="1" lang="en-US" sz="1400" spc="-1" strike="noStrike">
              <a:solidFill>
                <a:srgbClr val="f2f2f2"/>
              </a:solidFill>
              <a:latin typeface="Calibri"/>
            </a:rPr>
            <a:t>Profit</a:t>
          </a:r>
          <a:endParaRPr b="0" lang="en-US" sz="1400" spc="-1" strike="noStrike">
            <a:latin typeface="Times New Roman"/>
          </a:endParaRPr>
        </a:p>
      </xdr:txBody>
    </xdr:sp>
    <xdr:clientData/>
  </xdr:twoCellAnchor>
  <xdr:twoCellAnchor editAs="absolute">
    <xdr:from>
      <xdr:col>12</xdr:col>
      <xdr:colOff>113760</xdr:colOff>
      <xdr:row>6</xdr:row>
      <xdr:rowOff>7560</xdr:rowOff>
    </xdr:from>
    <xdr:to>
      <xdr:col>13</xdr:col>
      <xdr:colOff>463320</xdr:colOff>
      <xdr:row>7</xdr:row>
      <xdr:rowOff>86040</xdr:rowOff>
    </xdr:to>
    <xdr:sp>
      <xdr:nvSpPr>
        <xdr:cNvPr id="154" name="Rectangle 13"/>
        <xdr:cNvSpPr/>
      </xdr:nvSpPr>
      <xdr:spPr>
        <a:xfrm>
          <a:off x="8118720" y="1007640"/>
          <a:ext cx="1104480" cy="26892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  <xdr:txBody>
        <a:bodyPr wrap="none" anchor="t">
          <a:spAutoFit/>
        </a:bodyPr>
        <a:p>
          <a:pPr algn="ctr">
            <a:lnSpc>
              <a:spcPct val="100000"/>
            </a:lnSpc>
            <a:tabLst>
              <a:tab algn="l" pos="0"/>
            </a:tabLst>
          </a:pPr>
          <a:r>
            <a:rPr b="1" lang="en-US" sz="1400" spc="-1" strike="noStrike">
              <a:solidFill>
                <a:srgbClr val="f2f2f2"/>
              </a:solidFill>
              <a:latin typeface="Calibri"/>
            </a:rPr>
            <a:t>Transactions</a:t>
          </a:r>
          <a:endParaRPr b="0" lang="en-US" sz="1400" spc="-1" strike="noStrike">
            <a:latin typeface="Times New Roman"/>
          </a:endParaRPr>
        </a:p>
      </xdr:txBody>
    </xdr:sp>
    <xdr:clientData/>
  </xdr:twoCellAnchor>
  <xdr:twoCellAnchor editAs="absolute">
    <xdr:from>
      <xdr:col>6</xdr:col>
      <xdr:colOff>556920</xdr:colOff>
      <xdr:row>7</xdr:row>
      <xdr:rowOff>133200</xdr:rowOff>
    </xdr:from>
    <xdr:to>
      <xdr:col>14</xdr:col>
      <xdr:colOff>632160</xdr:colOff>
      <xdr:row>7</xdr:row>
      <xdr:rowOff>133200</xdr:rowOff>
    </xdr:to>
    <xdr:cxnSp>
      <xdr:nvCxnSpPr>
        <xdr:cNvPr id="155" name="Straight Connector 14"/>
        <xdr:cNvCxnSpPr/>
      </xdr:nvCxnSpPr>
      <xdr:spPr>
        <a:xfrm>
          <a:off x="3900240" y="1323720"/>
          <a:ext cx="6035760" cy="360"/>
        </a:xfrm>
        <a:prstGeom prst="straightConnector1">
          <a:avLst/>
        </a:prstGeom>
        <a:ln w="28575">
          <a:solidFill>
            <a:srgbClr val="ffffff">
              <a:lumMod val="50000"/>
            </a:srgbClr>
          </a:solidFill>
        </a:ln>
      </xdr:spPr>
    </xdr:cxnSp>
    <xdr:clientData/>
  </xdr:twoCellAnchor>
  <xdr:twoCellAnchor editAs="absolute">
    <xdr:from>
      <xdr:col>14</xdr:col>
      <xdr:colOff>7920</xdr:colOff>
      <xdr:row>6</xdr:row>
      <xdr:rowOff>7560</xdr:rowOff>
    </xdr:from>
    <xdr:to>
      <xdr:col>15</xdr:col>
      <xdr:colOff>5400</xdr:colOff>
      <xdr:row>7</xdr:row>
      <xdr:rowOff>86040</xdr:rowOff>
    </xdr:to>
    <xdr:sp>
      <xdr:nvSpPr>
        <xdr:cNvPr id="156" name="Rectangle 25"/>
        <xdr:cNvSpPr/>
      </xdr:nvSpPr>
      <xdr:spPr>
        <a:xfrm>
          <a:off x="9311400" y="1007640"/>
          <a:ext cx="641880" cy="26892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  <xdr:txBody>
        <a:bodyPr wrap="none" anchor="t">
          <a:spAutoFit/>
        </a:bodyPr>
        <a:p>
          <a:pPr algn="ctr">
            <a:lnSpc>
              <a:spcPct val="100000"/>
            </a:lnSpc>
            <a:tabLst>
              <a:tab algn="l" pos="0"/>
            </a:tabLst>
          </a:pPr>
          <a:r>
            <a:rPr b="1" lang="en-US" sz="1400" spc="-1" strike="noStrike">
              <a:solidFill>
                <a:srgbClr val="f2f2f2"/>
              </a:solidFill>
              <a:latin typeface="Calibri"/>
            </a:rPr>
            <a:t>Status</a:t>
          </a:r>
          <a:endParaRPr b="0" lang="en-US" sz="1400" spc="-1" strike="noStrike">
            <a:latin typeface="Times New Roman"/>
          </a:endParaRPr>
        </a:p>
      </xdr:txBody>
    </xdr:sp>
    <xdr:clientData/>
  </xdr:twoCellAnchor>
  <xdr:twoCellAnchor editAs="absolute">
    <xdr:from>
      <xdr:col>8</xdr:col>
      <xdr:colOff>247680</xdr:colOff>
      <xdr:row>0</xdr:row>
      <xdr:rowOff>51840</xdr:rowOff>
    </xdr:from>
    <xdr:to>
      <xdr:col>8</xdr:col>
      <xdr:colOff>576720</xdr:colOff>
      <xdr:row>2</xdr:row>
      <xdr:rowOff>18720</xdr:rowOff>
    </xdr:to>
    <xdr:pic>
      <xdr:nvPicPr>
        <xdr:cNvPr id="157" name="Picture 81" descr=""/>
        <xdr:cNvPicPr/>
      </xdr:nvPicPr>
      <xdr:blipFill>
        <a:blip r:embed="rId2"/>
        <a:stretch/>
      </xdr:blipFill>
      <xdr:spPr>
        <a:xfrm>
          <a:off x="5232600" y="51840"/>
          <a:ext cx="329040" cy="328680"/>
        </a:xfrm>
        <a:prstGeom prst="rect">
          <a:avLst/>
        </a:prstGeom>
        <a:ln w="0">
          <a:noFill/>
        </a:ln>
        <a:effectLst>
          <a:outerShdw algn="br" dir="13500000" dist="37674" rotWithShape="0">
            <a:srgbClr val="000000">
              <a:alpha val="40000"/>
            </a:srgbClr>
          </a:outerShdw>
        </a:effectLst>
      </xdr:spPr>
    </xdr:pic>
    <xdr:clientData/>
  </xdr:twoCellAnchor>
  <xdr:twoCellAnchor editAs="absolute">
    <xdr:from>
      <xdr:col>8</xdr:col>
      <xdr:colOff>557280</xdr:colOff>
      <xdr:row>0</xdr:row>
      <xdr:rowOff>0</xdr:rowOff>
    </xdr:from>
    <xdr:to>
      <xdr:col>13</xdr:col>
      <xdr:colOff>49680</xdr:colOff>
      <xdr:row>3</xdr:row>
      <xdr:rowOff>65880</xdr:rowOff>
    </xdr:to>
    <xdr:sp>
      <xdr:nvSpPr>
        <xdr:cNvPr id="158" name="Rectangle 82"/>
        <xdr:cNvSpPr/>
      </xdr:nvSpPr>
      <xdr:spPr>
        <a:xfrm>
          <a:off x="5542200" y="0"/>
          <a:ext cx="3267360" cy="484920"/>
        </a:xfrm>
        <a:prstGeom prst="rect">
          <a:avLst/>
        </a:prstGeom>
        <a:noFill/>
        <a:ln w="0">
          <a:noFill/>
        </a:ln>
        <a:effectLst>
          <a:outerShdw algn="br" dir="13500000" dist="37674" rotWithShape="0">
            <a:srgbClr val="000000">
              <a:alpha val="40000"/>
            </a:srgbClr>
          </a:outerShdw>
        </a:effectLst>
      </xdr:spPr>
      <xdr:style>
        <a:lnRef idx="0"/>
        <a:fillRef idx="0"/>
        <a:effectRef idx="0"/>
        <a:fontRef idx="minor"/>
      </xdr:style>
      <xdr:txBody>
        <a:bodyPr wrap="none" anchor="t">
          <a:spAutoFit/>
        </a:bodyPr>
        <a:p>
          <a:pPr algn="ctr">
            <a:lnSpc>
              <a:spcPct val="100000"/>
            </a:lnSpc>
          </a:pPr>
          <a:r>
            <a:rPr b="1" lang="en-US" sz="2800" spc="-1" strike="noStrike">
              <a:solidFill>
                <a:schemeClr val="accent1">
                  <a:lumMod val="40000"/>
                  <a:lumOff val="60000"/>
                </a:schemeClr>
              </a:solidFill>
              <a:latin typeface="Times New Roman"/>
            </a:rPr>
            <a:t>Flex</a:t>
          </a:r>
          <a:r>
            <a:rPr b="1" lang="en-US" sz="2800" spc="-1" strike="noStrike">
              <a:solidFill>
                <a:schemeClr val="accent2">
                  <a:lumMod val="20000"/>
                  <a:lumOff val="80000"/>
                </a:schemeClr>
              </a:solidFill>
              <a:latin typeface="Times New Roman"/>
            </a:rPr>
            <a:t> </a:t>
          </a:r>
          <a:r>
            <a:rPr b="1" lang="en-US" sz="2800" spc="-1" strike="noStrike">
              <a:solidFill>
                <a:schemeClr val="accent2">
                  <a:lumMod val="75000"/>
                </a:schemeClr>
              </a:solidFill>
              <a:latin typeface="Times New Roman"/>
            </a:rPr>
            <a:t>Bar</a:t>
          </a:r>
          <a:r>
            <a:rPr b="1" lang="en-US" sz="2800" spc="-1" strike="noStrike">
              <a:solidFill>
                <a:schemeClr val="accent2">
                  <a:lumMod val="20000"/>
                  <a:lumOff val="80000"/>
                </a:schemeClr>
              </a:solidFill>
              <a:latin typeface="Times New Roman"/>
            </a:rPr>
            <a:t> </a:t>
          </a:r>
          <a:r>
            <a:rPr b="1" lang="en-US" sz="2800" spc="-1" strike="noStrike">
              <a:solidFill>
                <a:schemeClr val="accent1">
                  <a:lumMod val="40000"/>
                  <a:lumOff val="60000"/>
                </a:schemeClr>
              </a:solidFill>
              <a:latin typeface="Times New Roman"/>
            </a:rPr>
            <a:t>Dashboard</a:t>
          </a:r>
          <a:endParaRPr b="0" lang="en-US" sz="2800" spc="-1" strike="noStrike">
            <a:latin typeface="Times New Roman"/>
          </a:endParaRPr>
        </a:p>
      </xdr:txBody>
    </xdr:sp>
    <xdr:clientData/>
  </xdr:twoCellAnchor>
  <xdr:twoCellAnchor editAs="absolute">
    <xdr:from>
      <xdr:col>0</xdr:col>
      <xdr:colOff>57240</xdr:colOff>
      <xdr:row>3</xdr:row>
      <xdr:rowOff>41040</xdr:rowOff>
    </xdr:from>
    <xdr:to>
      <xdr:col>2</xdr:col>
      <xdr:colOff>390240</xdr:colOff>
      <xdr:row>5</xdr:row>
      <xdr:rowOff>85320</xdr:rowOff>
    </xdr:to>
    <xdr:sp>
      <xdr:nvSpPr>
        <xdr:cNvPr id="159" name="Rectangle 86"/>
        <xdr:cNvSpPr/>
      </xdr:nvSpPr>
      <xdr:spPr>
        <a:xfrm>
          <a:off x="57240" y="460080"/>
          <a:ext cx="1622160" cy="43488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  <xdr:txBody>
        <a:bodyPr anchor="t">
          <a:noAutofit/>
        </a:bodyPr>
        <a:p>
          <a:pPr algn="ctr">
            <a:lnSpc>
              <a:spcPct val="100000"/>
            </a:lnSpc>
          </a:pPr>
          <a:r>
            <a:rPr b="1" lang="en-US" sz="1400" spc="-1" strike="noStrike">
              <a:solidFill>
                <a:schemeClr val="accent2">
                  <a:lumMod val="75000"/>
                </a:schemeClr>
              </a:solidFill>
              <a:latin typeface="Times New Roman"/>
            </a:rPr>
            <a:t>Please, </a:t>
          </a:r>
          <a:r>
            <a:rPr b="1" lang="en-US" sz="1400" spc="-1" strike="noStrike">
              <a:solidFill>
                <a:srgbClr val="ffffff"/>
              </a:solidFill>
              <a:latin typeface="Times New Roman"/>
            </a:rPr>
            <a:t>Subscribe!</a:t>
          </a:r>
          <a:endParaRPr b="0" lang="en-US" sz="1400" spc="-1" strike="noStrike">
            <a:latin typeface="Times New Roman"/>
          </a:endParaRPr>
        </a:p>
      </xdr:txBody>
    </xdr:sp>
    <xdr:clientData/>
  </xdr:twoCellAnchor>
  <xdr:twoCellAnchor editAs="absolute">
    <xdr:from>
      <xdr:col>1</xdr:col>
      <xdr:colOff>3600</xdr:colOff>
      <xdr:row>0</xdr:row>
      <xdr:rowOff>66600</xdr:rowOff>
    </xdr:from>
    <xdr:to>
      <xdr:col>1</xdr:col>
      <xdr:colOff>474120</xdr:colOff>
      <xdr:row>3</xdr:row>
      <xdr:rowOff>89640</xdr:rowOff>
    </xdr:to>
    <xdr:sp>
      <xdr:nvSpPr>
        <xdr:cNvPr id="160" name="Flowchart: Connector 84"/>
        <xdr:cNvSpPr/>
      </xdr:nvSpPr>
      <xdr:spPr>
        <a:xfrm>
          <a:off x="648000" y="66600"/>
          <a:ext cx="470520" cy="442080"/>
        </a:xfrm>
        <a:prstGeom prst="flowChartConnector">
          <a:avLst/>
        </a:prstGeom>
        <a:solidFill>
          <a:schemeClr val="bg1"/>
        </a:solidFill>
        <a:ln>
          <a:solidFill>
            <a:srgbClr val="ffffff"/>
          </a:solidFill>
        </a:ln>
        <a:effectLst>
          <a:outerShdw algn="t" blurRad="304920" dir="5400000" dist="38160" rotWithShape="0">
            <a:srgbClr val="000000"/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absolute">
    <xdr:from>
      <xdr:col>1</xdr:col>
      <xdr:colOff>73080</xdr:colOff>
      <xdr:row>0</xdr:row>
      <xdr:rowOff>77760</xdr:rowOff>
    </xdr:from>
    <xdr:to>
      <xdr:col>1</xdr:col>
      <xdr:colOff>397440</xdr:colOff>
      <xdr:row>3</xdr:row>
      <xdr:rowOff>89640</xdr:rowOff>
    </xdr:to>
    <xdr:sp>
      <xdr:nvSpPr>
        <xdr:cNvPr id="161" name="Picture 85"/>
        <xdr:cNvSpPr/>
      </xdr:nvSpPr>
      <xdr:spPr>
        <a:xfrm>
          <a:off x="717480" y="77760"/>
          <a:ext cx="324360" cy="430920"/>
        </a:xfrm>
        <a:prstGeom prst="flowChartConnector">
          <a:avLst/>
        </a:prstGeom>
        <a:blipFill rotWithShape="0">
          <a:blip r:embed="rId3"/>
          <a:srcRect/>
          <a:stretch/>
        </a:blipFill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</xdr:col>
      <xdr:colOff>323280</xdr:colOff>
      <xdr:row>3</xdr:row>
      <xdr:rowOff>28440</xdr:rowOff>
    </xdr:from>
    <xdr:to>
      <xdr:col>1</xdr:col>
      <xdr:colOff>399240</xdr:colOff>
      <xdr:row>3</xdr:row>
      <xdr:rowOff>104400</xdr:rowOff>
    </xdr:to>
    <xdr:sp>
      <xdr:nvSpPr>
        <xdr:cNvPr id="162" name="Flowchart: Connector 68"/>
        <xdr:cNvSpPr/>
      </xdr:nvSpPr>
      <xdr:spPr>
        <a:xfrm flipH="1">
          <a:off x="967680" y="447480"/>
          <a:ext cx="75960" cy="75960"/>
        </a:xfrm>
        <a:prstGeom prst="flowChartConnector">
          <a:avLst/>
        </a:prstGeom>
        <a:solidFill>
          <a:srgbClr val="00b050"/>
        </a:solidFill>
        <a:ln>
          <a:noFill/>
        </a:ln>
        <a:scene3d>
          <a:camera prst="orthographicFront">
            <a:rot lat="0" lon="0" rev="0"/>
          </a:camera>
          <a:lightRig dir="t" rig="contrasting">
            <a:rot lat="0" lon="0" rev="7800000"/>
          </a:lightRig>
        </a:scene3d>
        <a:sp3d>
          <a:bevelT w="139700" h="1397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290160</xdr:colOff>
          <xdr:row>6</xdr:row>
          <xdr:rowOff>95040</xdr:rowOff>
        </xdr:from>
        <xdr:to>
          <xdr:col>5</xdr:col>
          <xdr:colOff>-827640</xdr:colOff>
          <xdr:row>28</xdr:row>
          <xdr:rowOff>190080</xdr:rowOff>
        </xdr:to>
        <xdr:sp>
          <xdr:nvSpPr>
            <xdr:cNvPr id="0" name="Scroll Bar 1" descr="" hidden="0"/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anchor="ctr">
              <a:noAutofit/>
            </a:bodyPr>
            <a:p>
              <a:r>
                <a:t/>
              </a:r>
            </a:p>
          </xdr:txBody>
        </xdr:sp>
        <xdr:clientData/>
      </xdr:twoCellAnchor>
    </mc:Choice>
  </mc:AlternateContent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6</xdr:col>
      <xdr:colOff>66600</xdr:colOff>
      <xdr:row>11</xdr:row>
      <xdr:rowOff>162000</xdr:rowOff>
    </xdr:from>
    <xdr:to>
      <xdr:col>14</xdr:col>
      <xdr:colOff>333000</xdr:colOff>
      <xdr:row>20</xdr:row>
      <xdr:rowOff>123480</xdr:rowOff>
    </xdr:to>
    <xdr:sp>
      <xdr:nvSpPr>
        <xdr:cNvPr id="163" name="Rounded Rectangle 11"/>
        <xdr:cNvSpPr/>
      </xdr:nvSpPr>
      <xdr:spPr>
        <a:xfrm>
          <a:off x="3617640" y="2257560"/>
          <a:ext cx="5158440" cy="1675800"/>
        </a:xfrm>
        <a:prstGeom prst="roundRect">
          <a:avLst>
            <a:gd name="adj" fmla="val 8814"/>
          </a:avLst>
        </a:prstGeom>
        <a:solidFill>
          <a:schemeClr val="tx1">
            <a:lumMod val="50000"/>
            <a:lumOff val="50000"/>
          </a:schemeClr>
        </a:solidFill>
        <a:ln>
          <a:noFill/>
        </a:ln>
        <a:effectLst>
          <a:outerShdw algn="t" dir="5400000" dist="38160" rotWithShape="0">
            <a:srgbClr val="000000">
              <a:alpha val="40000"/>
            </a:srgb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absolute">
    <xdr:from>
      <xdr:col>6</xdr:col>
      <xdr:colOff>200160</xdr:colOff>
      <xdr:row>12</xdr:row>
      <xdr:rowOff>171360</xdr:rowOff>
    </xdr:from>
    <xdr:to>
      <xdr:col>8</xdr:col>
      <xdr:colOff>114120</xdr:colOff>
      <xdr:row>18</xdr:row>
      <xdr:rowOff>161640</xdr:rowOff>
    </xdr:to>
    <xdr:sp>
      <xdr:nvSpPr>
        <xdr:cNvPr id="164" name="Flowchart: Connector 2"/>
        <xdr:cNvSpPr/>
      </xdr:nvSpPr>
      <xdr:spPr>
        <a:xfrm>
          <a:off x="3751200" y="2457360"/>
          <a:ext cx="1136880" cy="1133280"/>
        </a:xfrm>
        <a:prstGeom prst="flowChartConnector">
          <a:avLst/>
        </a:prstGeom>
        <a:solidFill>
          <a:schemeClr val="bg1"/>
        </a:solidFill>
        <a:ln>
          <a:solidFill>
            <a:srgbClr val="ffffff"/>
          </a:solidFill>
        </a:ln>
        <a:effectLst>
          <a:outerShdw algn="t" blurRad="304920" dir="5400000" dist="38160" rotWithShape="0">
            <a:srgbClr val="000000"/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absolute">
    <xdr:from>
      <xdr:col>6</xdr:col>
      <xdr:colOff>367920</xdr:colOff>
      <xdr:row>13</xdr:row>
      <xdr:rowOff>9720</xdr:rowOff>
    </xdr:from>
    <xdr:to>
      <xdr:col>7</xdr:col>
      <xdr:colOff>540360</xdr:colOff>
      <xdr:row>18</xdr:row>
      <xdr:rowOff>161640</xdr:rowOff>
    </xdr:to>
    <xdr:sp>
      <xdr:nvSpPr>
        <xdr:cNvPr id="165" name="Picture 3"/>
        <xdr:cNvSpPr/>
      </xdr:nvSpPr>
      <xdr:spPr>
        <a:xfrm>
          <a:off x="3918960" y="2486160"/>
          <a:ext cx="783720" cy="1104480"/>
        </a:xfrm>
        <a:prstGeom prst="flowChartConnector">
          <a:avLst/>
        </a:prstGeom>
        <a:blipFill rotWithShape="0">
          <a:blip r:embed="rId1"/>
          <a:srcRect/>
          <a:stretch/>
        </a:blipFill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7</xdr:col>
      <xdr:colOff>428760</xdr:colOff>
      <xdr:row>14</xdr:row>
      <xdr:rowOff>0</xdr:rowOff>
    </xdr:from>
    <xdr:to>
      <xdr:col>11</xdr:col>
      <xdr:colOff>333000</xdr:colOff>
      <xdr:row>18</xdr:row>
      <xdr:rowOff>75960</xdr:rowOff>
    </xdr:to>
    <xdr:sp>
      <xdr:nvSpPr>
        <xdr:cNvPr id="166" name="Rectangle 4"/>
        <xdr:cNvSpPr/>
      </xdr:nvSpPr>
      <xdr:spPr>
        <a:xfrm>
          <a:off x="4591080" y="2666880"/>
          <a:ext cx="2350440" cy="838080"/>
        </a:xfrm>
        <a:prstGeom prst="rect">
          <a:avLst/>
        </a:prstGeom>
        <a:noFill/>
        <a:ln w="0">
          <a:noFill/>
        </a:ln>
        <a:effectLst>
          <a:outerShdw algn="t" dir="5400000" dist="38160" rotWithShape="0">
            <a:srgbClr val="000000">
              <a:alpha val="40000"/>
            </a:srgbClr>
          </a:outerShdw>
        </a:effectLst>
      </xdr:spPr>
      <xdr:style>
        <a:lnRef idx="0"/>
        <a:fillRef idx="0"/>
        <a:effectRef idx="0"/>
        <a:fontRef idx="minor"/>
      </xdr:style>
      <xdr:txBody>
        <a:bodyPr anchor="t">
          <a:noAutofit/>
        </a:bodyPr>
        <a:p>
          <a:pPr algn="ctr">
            <a:lnSpc>
              <a:spcPct val="100000"/>
            </a:lnSpc>
            <a:tabLst>
              <a:tab algn="l" pos="0"/>
            </a:tabLst>
          </a:pPr>
          <a:r>
            <a:rPr b="1" lang="en-US" sz="1800" spc="-1" strike="noStrike">
              <a:solidFill>
                <a:srgbClr val="ffffff"/>
              </a:solidFill>
              <a:latin typeface="Code Bold"/>
            </a:rPr>
            <a:t>Kindly </a:t>
          </a:r>
          <a:endParaRPr b="0" lang="en-US" sz="1800" spc="-1" strike="noStrike">
            <a:latin typeface="Times New Roman"/>
          </a:endParaRPr>
        </a:p>
        <a:p>
          <a:pPr algn="ctr">
            <a:lnSpc>
              <a:spcPct val="100000"/>
            </a:lnSpc>
            <a:tabLst>
              <a:tab algn="l" pos="0"/>
            </a:tabLst>
          </a:pPr>
          <a:r>
            <a:rPr b="1" lang="en-US" sz="2400" spc="-1" strike="noStrike">
              <a:solidFill>
                <a:srgbClr val="ff0000"/>
              </a:solidFill>
              <a:latin typeface="Code Bold"/>
            </a:rPr>
            <a:t>Subscribe</a:t>
          </a:r>
          <a:endParaRPr b="0" lang="en-US" sz="2400" spc="-1" strike="noStrike">
            <a:latin typeface="Times New Roman"/>
          </a:endParaRPr>
        </a:p>
        <a:p>
          <a:pPr algn="ctr">
            <a:lnSpc>
              <a:spcPct val="100000"/>
            </a:lnSpc>
            <a:tabLst>
              <a:tab algn="l" pos="0"/>
            </a:tabLst>
          </a:pPr>
          <a:r>
            <a:rPr b="1" lang="en-US" sz="1800" spc="-1" strike="noStrike">
              <a:solidFill>
                <a:srgbClr val="ffffff"/>
              </a:solidFill>
              <a:latin typeface="Code Bold"/>
            </a:rPr>
            <a:t>My</a:t>
          </a:r>
          <a:endParaRPr b="0" lang="en-US" sz="1800" spc="-1" strike="noStrike">
            <a:latin typeface="Times New Roman"/>
          </a:endParaRPr>
        </a:p>
        <a:p>
          <a:pPr algn="ctr">
            <a:lnSpc>
              <a:spcPct val="100000"/>
            </a:lnSpc>
            <a:tabLst>
              <a:tab algn="l" pos="0"/>
            </a:tabLst>
          </a:pPr>
          <a:endParaRPr b="0" lang="en-US" sz="1800" spc="-1" strike="noStrike">
            <a:latin typeface="Times New Roman"/>
          </a:endParaRPr>
        </a:p>
      </xdr:txBody>
    </xdr:sp>
    <xdr:clientData/>
  </xdr:twoCellAnchor>
  <xdr:twoCellAnchor editAs="oneCell">
    <xdr:from>
      <xdr:col>11</xdr:col>
      <xdr:colOff>66600</xdr:colOff>
      <xdr:row>15</xdr:row>
      <xdr:rowOff>97920</xdr:rowOff>
    </xdr:from>
    <xdr:to>
      <xdr:col>11</xdr:col>
      <xdr:colOff>570960</xdr:colOff>
      <xdr:row>18</xdr:row>
      <xdr:rowOff>37800</xdr:rowOff>
    </xdr:to>
    <xdr:pic>
      <xdr:nvPicPr>
        <xdr:cNvPr id="167" name="Picture 5" descr=""/>
        <xdr:cNvPicPr/>
      </xdr:nvPicPr>
      <xdr:blipFill>
        <a:blip r:embed="rId2"/>
        <a:stretch/>
      </xdr:blipFill>
      <xdr:spPr>
        <a:xfrm>
          <a:off x="6675120" y="2955600"/>
          <a:ext cx="504360" cy="511200"/>
        </a:xfrm>
        <a:prstGeom prst="rect">
          <a:avLst/>
        </a:prstGeom>
        <a:ln w="28575">
          <a:solidFill>
            <a:srgbClr val="ffffff"/>
          </a:solidFill>
          <a:round/>
        </a:ln>
        <a:effectLst>
          <a:outerShdw algn="t" dir="5400000" dist="38160" rotWithShape="0">
            <a:srgbClr val="000000">
              <a:alpha val="40000"/>
            </a:srgbClr>
          </a:outerShdw>
        </a:effectLst>
      </xdr:spPr>
    </xdr:pic>
    <xdr:clientData/>
  </xdr:twoCellAnchor>
  <xdr:twoCellAnchor editAs="absolute">
    <xdr:from>
      <xdr:col>11</xdr:col>
      <xdr:colOff>47520</xdr:colOff>
      <xdr:row>15</xdr:row>
      <xdr:rowOff>114480</xdr:rowOff>
    </xdr:from>
    <xdr:to>
      <xdr:col>14</xdr:col>
      <xdr:colOff>313920</xdr:colOff>
      <xdr:row>17</xdr:row>
      <xdr:rowOff>66600</xdr:rowOff>
    </xdr:to>
    <xdr:sp>
      <xdr:nvSpPr>
        <xdr:cNvPr id="168" name="Rectangle 6"/>
        <xdr:cNvSpPr/>
      </xdr:nvSpPr>
      <xdr:spPr>
        <a:xfrm>
          <a:off x="6656040" y="2972160"/>
          <a:ext cx="2100960" cy="333000"/>
        </a:xfrm>
        <a:prstGeom prst="rect">
          <a:avLst/>
        </a:prstGeom>
        <a:noFill/>
        <a:ln w="0">
          <a:noFill/>
        </a:ln>
        <a:effectLst>
          <a:outerShdw algn="t" dir="5400000" dist="38160" rotWithShape="0">
            <a:srgbClr val="000000">
              <a:alpha val="40000"/>
            </a:srgbClr>
          </a:outerShdw>
        </a:effectLst>
      </xdr:spPr>
      <xdr:style>
        <a:lnRef idx="0"/>
        <a:fillRef idx="0"/>
        <a:effectRef idx="0"/>
        <a:fontRef idx="minor"/>
      </xdr:style>
      <xdr:txBody>
        <a:bodyPr anchor="t">
          <a:noAutofit/>
        </a:bodyPr>
        <a:p>
          <a:pPr algn="ctr">
            <a:lnSpc>
              <a:spcPct val="100000"/>
            </a:lnSpc>
            <a:tabLst>
              <a:tab algn="l" pos="0"/>
            </a:tabLst>
          </a:pPr>
          <a:r>
            <a:rPr b="1" lang="en-US" sz="1800" spc="-1" strike="noStrike">
              <a:solidFill>
                <a:srgbClr val="ffffff"/>
              </a:solidFill>
              <a:latin typeface="Code Bold"/>
            </a:rPr>
            <a:t>Channel</a:t>
          </a:r>
          <a:endParaRPr b="0" lang="en-US" sz="1800" spc="-1" strike="noStrike">
            <a:latin typeface="Times New Roman"/>
          </a:endParaRP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457200</xdr:colOff>
      <xdr:row>7</xdr:row>
      <xdr:rowOff>324000</xdr:rowOff>
    </xdr:from>
    <xdr:to>
      <xdr:col>2</xdr:col>
      <xdr:colOff>56880</xdr:colOff>
      <xdr:row>8</xdr:row>
      <xdr:rowOff>95040</xdr:rowOff>
    </xdr:to>
    <xdr:sp>
      <xdr:nvSpPr>
        <xdr:cNvPr id="169" name="Flowchart: Connector 10">
          <a:hlinkClick r:id="rId1"/>
        </xdr:cNvPr>
        <xdr:cNvSpPr/>
      </xdr:nvSpPr>
      <xdr:spPr>
        <a:xfrm>
          <a:off x="1101600" y="1505160"/>
          <a:ext cx="244440" cy="209160"/>
        </a:xfrm>
        <a:prstGeom prst="flowChartConnector">
          <a:avLst/>
        </a:prstGeom>
        <a:solidFill>
          <a:schemeClr val="accent1">
            <a:lumMod val="50000"/>
          </a:schemeClr>
        </a:solidFill>
        <a:ln>
          <a:noFill/>
        </a:ln>
        <a:effectLst>
          <a:outerShdw algn="bl" blurRad="50760" dir="18900000" dist="37674" rotWithShape="0">
            <a:srgbClr val="000000">
              <a:alpha val="40000"/>
            </a:srgbClr>
          </a:outerShdw>
        </a:effectLst>
        <a:scene3d>
          <a:camera prst="orthographicFront">
            <a:rot lat="0" lon="0" rev="0"/>
          </a:camera>
          <a:lightRig dir="t" rig="contrasting">
            <a:rot lat="0" lon="0" rev="7800000"/>
          </a:lightRig>
        </a:scene3d>
        <a:sp3d>
          <a:bevelT w="139700" h="1397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absolute">
    <xdr:from>
      <xdr:col>6</xdr:col>
      <xdr:colOff>666720</xdr:colOff>
      <xdr:row>0</xdr:row>
      <xdr:rowOff>51840</xdr:rowOff>
    </xdr:from>
    <xdr:to>
      <xdr:col>7</xdr:col>
      <xdr:colOff>252720</xdr:colOff>
      <xdr:row>1</xdr:row>
      <xdr:rowOff>190440</xdr:rowOff>
    </xdr:to>
    <xdr:pic>
      <xdr:nvPicPr>
        <xdr:cNvPr id="170" name="Picture 46" descr=""/>
        <xdr:cNvPicPr/>
      </xdr:nvPicPr>
      <xdr:blipFill>
        <a:blip r:embed="rId2"/>
        <a:stretch/>
      </xdr:blipFill>
      <xdr:spPr>
        <a:xfrm>
          <a:off x="5208120" y="51840"/>
          <a:ext cx="371520" cy="329040"/>
        </a:xfrm>
        <a:prstGeom prst="rect">
          <a:avLst/>
        </a:prstGeom>
        <a:ln w="0">
          <a:noFill/>
        </a:ln>
        <a:effectLst>
          <a:outerShdw algn="br" dir="13500000" dist="37674" rotWithShape="0">
            <a:srgbClr val="000000">
              <a:alpha val="40000"/>
            </a:srgbClr>
          </a:outerShdw>
        </a:effectLst>
      </xdr:spPr>
    </xdr:pic>
    <xdr:clientData/>
  </xdr:twoCellAnchor>
  <xdr:twoCellAnchor editAs="absolute">
    <xdr:from>
      <xdr:col>7</xdr:col>
      <xdr:colOff>200160</xdr:colOff>
      <xdr:row>0</xdr:row>
      <xdr:rowOff>0</xdr:rowOff>
    </xdr:from>
    <xdr:to>
      <xdr:col>10</xdr:col>
      <xdr:colOff>949320</xdr:colOff>
      <xdr:row>2</xdr:row>
      <xdr:rowOff>104040</xdr:rowOff>
    </xdr:to>
    <xdr:sp>
      <xdr:nvSpPr>
        <xdr:cNvPr id="171" name="Rectangle 47"/>
        <xdr:cNvSpPr/>
      </xdr:nvSpPr>
      <xdr:spPr>
        <a:xfrm>
          <a:off x="5527080" y="0"/>
          <a:ext cx="3265920" cy="484920"/>
        </a:xfrm>
        <a:prstGeom prst="rect">
          <a:avLst/>
        </a:prstGeom>
        <a:noFill/>
        <a:ln w="0">
          <a:noFill/>
        </a:ln>
        <a:effectLst>
          <a:outerShdw algn="br" dir="13500000" dist="37674" rotWithShape="0">
            <a:srgbClr val="000000">
              <a:alpha val="40000"/>
            </a:srgbClr>
          </a:outerShdw>
        </a:effectLst>
      </xdr:spPr>
      <xdr:style>
        <a:lnRef idx="0"/>
        <a:fillRef idx="0"/>
        <a:effectRef idx="0"/>
        <a:fontRef idx="minor"/>
      </xdr:style>
      <xdr:txBody>
        <a:bodyPr wrap="none" anchor="t">
          <a:spAutoFit/>
        </a:bodyPr>
        <a:p>
          <a:pPr algn="ctr">
            <a:lnSpc>
              <a:spcPct val="100000"/>
            </a:lnSpc>
          </a:pPr>
          <a:r>
            <a:rPr b="1" lang="en-US" sz="2800" spc="-1" strike="noStrike">
              <a:solidFill>
                <a:schemeClr val="accent1">
                  <a:lumMod val="40000"/>
                  <a:lumOff val="60000"/>
                </a:schemeClr>
              </a:solidFill>
              <a:latin typeface="Times New Roman"/>
            </a:rPr>
            <a:t>Flex</a:t>
          </a:r>
          <a:r>
            <a:rPr b="1" lang="en-US" sz="2800" spc="-1" strike="noStrike">
              <a:solidFill>
                <a:schemeClr val="accent2">
                  <a:lumMod val="20000"/>
                  <a:lumOff val="80000"/>
                </a:schemeClr>
              </a:solidFill>
              <a:latin typeface="Times New Roman"/>
            </a:rPr>
            <a:t> </a:t>
          </a:r>
          <a:r>
            <a:rPr b="1" lang="en-US" sz="2800" spc="-1" strike="noStrike">
              <a:solidFill>
                <a:schemeClr val="accent2">
                  <a:lumMod val="75000"/>
                </a:schemeClr>
              </a:solidFill>
              <a:latin typeface="Times New Roman"/>
            </a:rPr>
            <a:t>Bar</a:t>
          </a:r>
          <a:r>
            <a:rPr b="1" lang="en-US" sz="2800" spc="-1" strike="noStrike">
              <a:solidFill>
                <a:schemeClr val="accent2">
                  <a:lumMod val="20000"/>
                  <a:lumOff val="80000"/>
                </a:schemeClr>
              </a:solidFill>
              <a:latin typeface="Times New Roman"/>
            </a:rPr>
            <a:t> </a:t>
          </a:r>
          <a:r>
            <a:rPr b="1" lang="en-US" sz="2800" spc="-1" strike="noStrike">
              <a:solidFill>
                <a:schemeClr val="accent1">
                  <a:lumMod val="40000"/>
                  <a:lumOff val="60000"/>
                </a:schemeClr>
              </a:solidFill>
              <a:latin typeface="Times New Roman"/>
            </a:rPr>
            <a:t>Dashboard</a:t>
          </a:r>
          <a:endParaRPr b="0" lang="en-US" sz="2800" spc="-1" strike="noStrike">
            <a:latin typeface="Times New Roman"/>
          </a:endParaRPr>
        </a:p>
      </xdr:txBody>
    </xdr:sp>
    <xdr:clientData/>
  </xdr:twoCellAnchor>
  <xdr:twoCellAnchor editAs="absolute">
    <xdr:from>
      <xdr:col>0</xdr:col>
      <xdr:colOff>0</xdr:colOff>
      <xdr:row>2</xdr:row>
      <xdr:rowOff>27000</xdr:rowOff>
    </xdr:from>
    <xdr:to>
      <xdr:col>1</xdr:col>
      <xdr:colOff>552240</xdr:colOff>
      <xdr:row>4</xdr:row>
      <xdr:rowOff>133200</xdr:rowOff>
    </xdr:to>
    <xdr:sp>
      <xdr:nvSpPr>
        <xdr:cNvPr id="172" name="Rectangle 49"/>
        <xdr:cNvSpPr/>
      </xdr:nvSpPr>
      <xdr:spPr>
        <a:xfrm>
          <a:off x="0" y="407880"/>
          <a:ext cx="1196640" cy="3348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  <xdr:txBody>
        <a:bodyPr anchor="t">
          <a:noAutofit/>
        </a:bodyPr>
        <a:p>
          <a:pPr algn="ctr">
            <a:lnSpc>
              <a:spcPct val="100000"/>
            </a:lnSpc>
          </a:pPr>
          <a:r>
            <a:rPr b="1" lang="en-US" sz="1400" spc="-1" strike="noStrike">
              <a:solidFill>
                <a:schemeClr val="accent2">
                  <a:lumMod val="75000"/>
                </a:schemeClr>
              </a:solidFill>
              <a:latin typeface="Times New Roman"/>
            </a:rPr>
            <a:t>Please, </a:t>
          </a:r>
          <a:r>
            <a:rPr b="1" lang="en-US" sz="1400" spc="-1" strike="noStrike">
              <a:solidFill>
                <a:srgbClr val="ffffff"/>
              </a:solidFill>
              <a:latin typeface="Times New Roman"/>
            </a:rPr>
            <a:t>Subscribe!</a:t>
          </a:r>
          <a:endParaRPr b="0" lang="en-US" sz="1400" spc="-1" strike="noStrike">
            <a:latin typeface="Times New Roman"/>
          </a:endParaRPr>
        </a:p>
      </xdr:txBody>
    </xdr:sp>
    <xdr:clientData/>
  </xdr:twoCellAnchor>
  <xdr:twoCellAnchor editAs="absolute">
    <xdr:from>
      <xdr:col>0</xdr:col>
      <xdr:colOff>435960</xdr:colOff>
      <xdr:row>0</xdr:row>
      <xdr:rowOff>104760</xdr:rowOff>
    </xdr:from>
    <xdr:to>
      <xdr:col>1</xdr:col>
      <xdr:colOff>138600</xdr:colOff>
      <xdr:row>2</xdr:row>
      <xdr:rowOff>64440</xdr:rowOff>
    </xdr:to>
    <xdr:sp>
      <xdr:nvSpPr>
        <xdr:cNvPr id="173" name="Flowchart: Connector 51"/>
        <xdr:cNvSpPr/>
      </xdr:nvSpPr>
      <xdr:spPr>
        <a:xfrm>
          <a:off x="435960" y="104760"/>
          <a:ext cx="347040" cy="340560"/>
        </a:xfrm>
        <a:prstGeom prst="flowChartConnector">
          <a:avLst/>
        </a:prstGeom>
        <a:solidFill>
          <a:schemeClr val="bg1"/>
        </a:solidFill>
        <a:ln>
          <a:solidFill>
            <a:srgbClr val="ffffff"/>
          </a:solidFill>
        </a:ln>
        <a:effectLst>
          <a:outerShdw algn="t" blurRad="304920" dir="5400000" dist="38160" rotWithShape="0">
            <a:srgbClr val="000000"/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absolute">
    <xdr:from>
      <xdr:col>0</xdr:col>
      <xdr:colOff>487080</xdr:colOff>
      <xdr:row>0</xdr:row>
      <xdr:rowOff>113400</xdr:rowOff>
    </xdr:from>
    <xdr:to>
      <xdr:col>1</xdr:col>
      <xdr:colOff>81720</xdr:colOff>
      <xdr:row>2</xdr:row>
      <xdr:rowOff>64440</xdr:rowOff>
    </xdr:to>
    <xdr:sp>
      <xdr:nvSpPr>
        <xdr:cNvPr id="174" name="Picture 52"/>
        <xdr:cNvSpPr/>
      </xdr:nvSpPr>
      <xdr:spPr>
        <a:xfrm>
          <a:off x="487080" y="113400"/>
          <a:ext cx="239040" cy="331920"/>
        </a:xfrm>
        <a:prstGeom prst="flowChartConnector">
          <a:avLst/>
        </a:prstGeom>
        <a:blipFill rotWithShape="0">
          <a:blip r:embed="rId3"/>
          <a:srcRect/>
          <a:stretch/>
        </a:blipFill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3</xdr:col>
      <xdr:colOff>479880</xdr:colOff>
      <xdr:row>5</xdr:row>
      <xdr:rowOff>150480</xdr:rowOff>
    </xdr:from>
    <xdr:to>
      <xdr:col>4</xdr:col>
      <xdr:colOff>770040</xdr:colOff>
      <xdr:row>7</xdr:row>
      <xdr:rowOff>57600</xdr:rowOff>
    </xdr:to>
    <xdr:sp>
      <xdr:nvSpPr>
        <xdr:cNvPr id="175" name="Rectangle 2"/>
        <xdr:cNvSpPr/>
      </xdr:nvSpPr>
      <xdr:spPr>
        <a:xfrm>
          <a:off x="1889640" y="950760"/>
          <a:ext cx="934560" cy="2880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  <xdr:txBody>
        <a:bodyPr wrap="none" anchor="t">
          <a:spAutoFit/>
        </a:bodyPr>
        <a:p>
          <a:pPr algn="ctr">
            <a:lnSpc>
              <a:spcPct val="100000"/>
            </a:lnSpc>
          </a:pPr>
          <a:r>
            <a:rPr b="1" lang="en-US" sz="1400" spc="-1" strike="noStrike">
              <a:solidFill>
                <a:srgbClr val="f2f2f2"/>
              </a:solidFill>
              <a:latin typeface="Times New Roman"/>
            </a:rPr>
            <a:t>Customer</a:t>
          </a:r>
          <a:endParaRPr b="0" lang="en-US" sz="1400" spc="-1" strike="noStrike">
            <a:latin typeface="Times New Roman"/>
          </a:endParaRPr>
        </a:p>
      </xdr:txBody>
    </xdr:sp>
    <xdr:clientData/>
  </xdr:twoCellAnchor>
  <xdr:twoCellAnchor editAs="absolute">
    <xdr:from>
      <xdr:col>4</xdr:col>
      <xdr:colOff>1295640</xdr:colOff>
      <xdr:row>5</xdr:row>
      <xdr:rowOff>150480</xdr:rowOff>
    </xdr:from>
    <xdr:to>
      <xdr:col>5</xdr:col>
      <xdr:colOff>333360</xdr:colOff>
      <xdr:row>7</xdr:row>
      <xdr:rowOff>38520</xdr:rowOff>
    </xdr:to>
    <xdr:sp>
      <xdr:nvSpPr>
        <xdr:cNvPr id="176" name="Rectangle 3"/>
        <xdr:cNvSpPr/>
      </xdr:nvSpPr>
      <xdr:spPr>
        <a:xfrm>
          <a:off x="3349800" y="950760"/>
          <a:ext cx="467640" cy="26892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  <xdr:txBody>
        <a:bodyPr wrap="none" anchor="t">
          <a:spAutoFit/>
        </a:bodyPr>
        <a:p>
          <a:pPr algn="ctr">
            <a:lnSpc>
              <a:spcPct val="100000"/>
            </a:lnSpc>
            <a:tabLst>
              <a:tab algn="l" pos="0"/>
            </a:tabLst>
          </a:pPr>
          <a:r>
            <a:rPr b="1" lang="en-US" sz="1400" spc="-1" strike="noStrike">
              <a:solidFill>
                <a:srgbClr val="f2f2f2"/>
              </a:solidFill>
              <a:latin typeface="Calibri"/>
            </a:rPr>
            <a:t>City</a:t>
          </a:r>
          <a:endParaRPr b="0" lang="en-US" sz="1400" spc="-1" strike="noStrike">
            <a:latin typeface="Times New Roman"/>
          </a:endParaRPr>
        </a:p>
      </xdr:txBody>
    </xdr:sp>
    <xdr:clientData/>
  </xdr:twoCellAnchor>
  <xdr:twoCellAnchor editAs="absolute">
    <xdr:from>
      <xdr:col>5</xdr:col>
      <xdr:colOff>798840</xdr:colOff>
      <xdr:row>5</xdr:row>
      <xdr:rowOff>150480</xdr:rowOff>
    </xdr:from>
    <xdr:to>
      <xdr:col>6</xdr:col>
      <xdr:colOff>471960</xdr:colOff>
      <xdr:row>7</xdr:row>
      <xdr:rowOff>38520</xdr:rowOff>
    </xdr:to>
    <xdr:sp>
      <xdr:nvSpPr>
        <xdr:cNvPr id="177" name="Rectangle 4"/>
        <xdr:cNvSpPr/>
      </xdr:nvSpPr>
      <xdr:spPr>
        <a:xfrm>
          <a:off x="4282920" y="950760"/>
          <a:ext cx="730440" cy="26892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  <xdr:txBody>
        <a:bodyPr wrap="none" anchor="t">
          <a:spAutoFit/>
        </a:bodyPr>
        <a:p>
          <a:pPr algn="ctr">
            <a:lnSpc>
              <a:spcPct val="100000"/>
            </a:lnSpc>
            <a:tabLst>
              <a:tab algn="l" pos="0"/>
            </a:tabLst>
          </a:pPr>
          <a:r>
            <a:rPr b="1" lang="en-US" sz="1400" spc="-1" strike="noStrike">
              <a:solidFill>
                <a:srgbClr val="f2f2f2"/>
              </a:solidFill>
              <a:latin typeface="Calibri"/>
            </a:rPr>
            <a:t>Gender</a:t>
          </a:r>
          <a:endParaRPr b="0" lang="en-US" sz="1400" spc="-1" strike="noStrike">
            <a:latin typeface="Times New Roman"/>
          </a:endParaRPr>
        </a:p>
      </xdr:txBody>
    </xdr:sp>
    <xdr:clientData/>
  </xdr:twoCellAnchor>
  <xdr:twoCellAnchor editAs="absolute">
    <xdr:from>
      <xdr:col>6</xdr:col>
      <xdr:colOff>551520</xdr:colOff>
      <xdr:row>5</xdr:row>
      <xdr:rowOff>150480</xdr:rowOff>
    </xdr:from>
    <xdr:to>
      <xdr:col>8</xdr:col>
      <xdr:colOff>182520</xdr:colOff>
      <xdr:row>7</xdr:row>
      <xdr:rowOff>38520</xdr:rowOff>
    </xdr:to>
    <xdr:sp>
      <xdr:nvSpPr>
        <xdr:cNvPr id="178" name="Rectangle 5"/>
        <xdr:cNvSpPr/>
      </xdr:nvSpPr>
      <xdr:spPr>
        <a:xfrm>
          <a:off x="5092920" y="950760"/>
          <a:ext cx="960120" cy="26892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  <xdr:txBody>
        <a:bodyPr wrap="none" anchor="t">
          <a:spAutoFit/>
        </a:bodyPr>
        <a:p>
          <a:pPr algn="ctr">
            <a:lnSpc>
              <a:spcPct val="100000"/>
            </a:lnSpc>
            <a:tabLst>
              <a:tab algn="l" pos="0"/>
            </a:tabLst>
          </a:pPr>
          <a:r>
            <a:rPr b="1" lang="en-US" sz="1400" spc="-1" strike="noStrike">
              <a:solidFill>
                <a:srgbClr val="f2f2f2"/>
              </a:solidFill>
              <a:latin typeface="Calibri"/>
            </a:rPr>
            <a:t>Qty Purch.</a:t>
          </a:r>
          <a:endParaRPr b="0" lang="en-US" sz="1400" spc="-1" strike="noStrike">
            <a:latin typeface="Times New Roman"/>
          </a:endParaRPr>
        </a:p>
      </xdr:txBody>
    </xdr:sp>
    <xdr:clientData/>
  </xdr:twoCellAnchor>
  <xdr:twoCellAnchor editAs="absolute">
    <xdr:from>
      <xdr:col>8</xdr:col>
      <xdr:colOff>288360</xdr:colOff>
      <xdr:row>5</xdr:row>
      <xdr:rowOff>150480</xdr:rowOff>
    </xdr:from>
    <xdr:to>
      <xdr:col>9</xdr:col>
      <xdr:colOff>23760</xdr:colOff>
      <xdr:row>7</xdr:row>
      <xdr:rowOff>38520</xdr:rowOff>
    </xdr:to>
    <xdr:sp>
      <xdr:nvSpPr>
        <xdr:cNvPr id="179" name="Rectangle 6"/>
        <xdr:cNvSpPr/>
      </xdr:nvSpPr>
      <xdr:spPr>
        <a:xfrm>
          <a:off x="6158880" y="950760"/>
          <a:ext cx="822600" cy="26892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  <xdr:txBody>
        <a:bodyPr wrap="none" anchor="t">
          <a:spAutoFit/>
        </a:bodyPr>
        <a:p>
          <a:pPr algn="ctr">
            <a:lnSpc>
              <a:spcPct val="100000"/>
            </a:lnSpc>
            <a:tabLst>
              <a:tab algn="l" pos="0"/>
            </a:tabLst>
          </a:pPr>
          <a:r>
            <a:rPr b="1" lang="en-US" sz="1400" spc="-1" strike="noStrike">
              <a:solidFill>
                <a:srgbClr val="f2f2f2"/>
              </a:solidFill>
              <a:latin typeface="Calibri"/>
            </a:rPr>
            <a:t>Revenue</a:t>
          </a:r>
          <a:endParaRPr b="0" lang="en-US" sz="1400" spc="-1" strike="noStrike">
            <a:latin typeface="Times New Roman"/>
          </a:endParaRPr>
        </a:p>
      </xdr:txBody>
    </xdr:sp>
    <xdr:clientData/>
  </xdr:twoCellAnchor>
  <xdr:twoCellAnchor editAs="absolute">
    <xdr:from>
      <xdr:col>12</xdr:col>
      <xdr:colOff>133560</xdr:colOff>
      <xdr:row>5</xdr:row>
      <xdr:rowOff>150480</xdr:rowOff>
    </xdr:from>
    <xdr:to>
      <xdr:col>13</xdr:col>
      <xdr:colOff>251280</xdr:colOff>
      <xdr:row>7</xdr:row>
      <xdr:rowOff>38520</xdr:rowOff>
    </xdr:to>
    <xdr:sp>
      <xdr:nvSpPr>
        <xdr:cNvPr id="180" name="Rectangle 7"/>
        <xdr:cNvSpPr/>
      </xdr:nvSpPr>
      <xdr:spPr>
        <a:xfrm>
          <a:off x="10826280" y="950760"/>
          <a:ext cx="1104480" cy="26892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  <xdr:txBody>
        <a:bodyPr wrap="none" anchor="t">
          <a:spAutoFit/>
        </a:bodyPr>
        <a:p>
          <a:pPr algn="ctr">
            <a:lnSpc>
              <a:spcPct val="100000"/>
            </a:lnSpc>
            <a:tabLst>
              <a:tab algn="l" pos="0"/>
            </a:tabLst>
          </a:pPr>
          <a:r>
            <a:rPr b="1" lang="en-US" sz="1400" spc="-1" strike="noStrike">
              <a:solidFill>
                <a:srgbClr val="f2f2f2"/>
              </a:solidFill>
              <a:latin typeface="Calibri"/>
            </a:rPr>
            <a:t>Transactions</a:t>
          </a:r>
          <a:endParaRPr b="0" lang="en-US" sz="1400" spc="-1" strike="noStrike">
            <a:latin typeface="Times New Roman"/>
          </a:endParaRPr>
        </a:p>
      </xdr:txBody>
    </xdr:sp>
    <xdr:clientData/>
  </xdr:twoCellAnchor>
  <xdr:twoCellAnchor editAs="absolute">
    <xdr:from>
      <xdr:col>3</xdr:col>
      <xdr:colOff>266400</xdr:colOff>
      <xdr:row>7</xdr:row>
      <xdr:rowOff>152280</xdr:rowOff>
    </xdr:from>
    <xdr:to>
      <xdr:col>13</xdr:col>
      <xdr:colOff>371160</xdr:colOff>
      <xdr:row>7</xdr:row>
      <xdr:rowOff>152280</xdr:rowOff>
    </xdr:to>
    <xdr:cxnSp>
      <xdr:nvCxnSpPr>
        <xdr:cNvPr id="181" name="Straight Connector 8"/>
        <xdr:cNvCxnSpPr/>
      </xdr:nvCxnSpPr>
      <xdr:spPr>
        <a:xfrm>
          <a:off x="1676160" y="1333440"/>
          <a:ext cx="10374840" cy="360"/>
        </a:xfrm>
        <a:prstGeom prst="straightConnector1">
          <a:avLst/>
        </a:prstGeom>
        <a:ln w="28575">
          <a:solidFill>
            <a:srgbClr val="ffffff">
              <a:lumMod val="50000"/>
            </a:srgbClr>
          </a:solidFill>
        </a:ln>
      </xdr:spPr>
    </xdr:cxnSp>
    <xdr:clientData/>
  </xdr:twoCellAnchor>
  <xdr:twoCellAnchor editAs="absolute">
    <xdr:from>
      <xdr:col>10</xdr:col>
      <xdr:colOff>23040</xdr:colOff>
      <xdr:row>5</xdr:row>
      <xdr:rowOff>150480</xdr:rowOff>
    </xdr:from>
    <xdr:to>
      <xdr:col>10</xdr:col>
      <xdr:colOff>1317240</xdr:colOff>
      <xdr:row>7</xdr:row>
      <xdr:rowOff>38520</xdr:rowOff>
    </xdr:to>
    <xdr:sp>
      <xdr:nvSpPr>
        <xdr:cNvPr id="182" name="Rectangle 11"/>
        <xdr:cNvSpPr/>
      </xdr:nvSpPr>
      <xdr:spPr>
        <a:xfrm>
          <a:off x="7866720" y="950760"/>
          <a:ext cx="1294200" cy="26892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  <xdr:txBody>
        <a:bodyPr wrap="none" anchor="t">
          <a:spAutoFit/>
        </a:bodyPr>
        <a:p>
          <a:pPr algn="ctr">
            <a:lnSpc>
              <a:spcPct val="100000"/>
            </a:lnSpc>
            <a:tabLst>
              <a:tab algn="l" pos="0"/>
            </a:tabLst>
          </a:pPr>
          <a:r>
            <a:rPr b="1" lang="en-US" sz="1400" spc="-1" strike="noStrike">
              <a:solidFill>
                <a:srgbClr val="f2f2f2"/>
              </a:solidFill>
              <a:latin typeface="Calibri"/>
            </a:rPr>
            <a:t>1st Transaction</a:t>
          </a:r>
          <a:endParaRPr b="0" lang="en-US" sz="1400" spc="-1" strike="noStrike">
            <a:latin typeface="Times New Roman"/>
          </a:endParaRPr>
        </a:p>
      </xdr:txBody>
    </xdr:sp>
    <xdr:clientData/>
  </xdr:twoCellAnchor>
  <xdr:twoCellAnchor editAs="absolute">
    <xdr:from>
      <xdr:col>11</xdr:col>
      <xdr:colOff>111960</xdr:colOff>
      <xdr:row>5</xdr:row>
      <xdr:rowOff>150480</xdr:rowOff>
    </xdr:from>
    <xdr:to>
      <xdr:col>11</xdr:col>
      <xdr:colOff>1479240</xdr:colOff>
      <xdr:row>7</xdr:row>
      <xdr:rowOff>38520</xdr:rowOff>
    </xdr:to>
    <xdr:sp>
      <xdr:nvSpPr>
        <xdr:cNvPr id="183" name="Rectangle 53"/>
        <xdr:cNvSpPr/>
      </xdr:nvSpPr>
      <xdr:spPr>
        <a:xfrm>
          <a:off x="9324720" y="950760"/>
          <a:ext cx="1367280" cy="26892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  <xdr:txBody>
        <a:bodyPr wrap="none" anchor="t">
          <a:spAutoFit/>
        </a:bodyPr>
        <a:p>
          <a:pPr algn="ctr">
            <a:lnSpc>
              <a:spcPct val="100000"/>
            </a:lnSpc>
            <a:tabLst>
              <a:tab algn="l" pos="0"/>
            </a:tabLst>
          </a:pPr>
          <a:r>
            <a:rPr b="1" lang="en-US" sz="1400" spc="-1" strike="noStrike">
              <a:solidFill>
                <a:srgbClr val="f2f2f2"/>
              </a:solidFill>
              <a:latin typeface="Calibri"/>
            </a:rPr>
            <a:t>Last Transaction</a:t>
          </a:r>
          <a:endParaRPr b="0" lang="en-US" sz="1400" spc="-1" strike="noStrike">
            <a:latin typeface="Times New Roman"/>
          </a:endParaRPr>
        </a:p>
      </xdr:txBody>
    </xdr:sp>
    <xdr:clientData/>
  </xdr:twoCellAnchor>
  <xdr:twoCellAnchor editAs="absolute">
    <xdr:from>
      <xdr:col>9</xdr:col>
      <xdr:colOff>167400</xdr:colOff>
      <xdr:row>5</xdr:row>
      <xdr:rowOff>150480</xdr:rowOff>
    </xdr:from>
    <xdr:to>
      <xdr:col>9</xdr:col>
      <xdr:colOff>762840</xdr:colOff>
      <xdr:row>7</xdr:row>
      <xdr:rowOff>38520</xdr:rowOff>
    </xdr:to>
    <xdr:sp>
      <xdr:nvSpPr>
        <xdr:cNvPr id="184" name="Rectangle 54"/>
        <xdr:cNvSpPr/>
      </xdr:nvSpPr>
      <xdr:spPr>
        <a:xfrm>
          <a:off x="7125120" y="950760"/>
          <a:ext cx="595440" cy="26892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  <xdr:txBody>
        <a:bodyPr wrap="none" anchor="t">
          <a:spAutoFit/>
        </a:bodyPr>
        <a:p>
          <a:pPr algn="ctr">
            <a:lnSpc>
              <a:spcPct val="100000"/>
            </a:lnSpc>
            <a:tabLst>
              <a:tab algn="l" pos="0"/>
            </a:tabLst>
          </a:pPr>
          <a:r>
            <a:rPr b="1" lang="en-US" sz="1400" spc="-1" strike="noStrike">
              <a:solidFill>
                <a:srgbClr val="f2f2f2"/>
              </a:solidFill>
              <a:latin typeface="Calibri"/>
            </a:rPr>
            <a:t>Profit</a:t>
          </a:r>
          <a:endParaRPr b="0" lang="en-US" sz="1400" spc="-1" strike="noStrike">
            <a:latin typeface="Times New Roman"/>
          </a:endParaRPr>
        </a:p>
      </xdr:txBody>
    </xdr:sp>
    <xdr:clientData/>
  </xdr:twoCellAnchor>
  <xdr:twoCellAnchor editAs="absolute">
    <xdr:from>
      <xdr:col>8</xdr:col>
      <xdr:colOff>145800</xdr:colOff>
      <xdr:row>3</xdr:row>
      <xdr:rowOff>0</xdr:rowOff>
    </xdr:from>
    <xdr:to>
      <xdr:col>10</xdr:col>
      <xdr:colOff>413640</xdr:colOff>
      <xdr:row>5</xdr:row>
      <xdr:rowOff>124920</xdr:rowOff>
    </xdr:to>
    <xdr:sp>
      <xdr:nvSpPr>
        <xdr:cNvPr id="185" name="Rectangle 55"/>
        <xdr:cNvSpPr/>
      </xdr:nvSpPr>
      <xdr:spPr>
        <a:xfrm>
          <a:off x="6016320" y="552600"/>
          <a:ext cx="2241000" cy="372600"/>
        </a:xfrm>
        <a:prstGeom prst="rect">
          <a:avLst/>
        </a:prstGeom>
        <a:noFill/>
        <a:ln w="0">
          <a:noFill/>
        </a:ln>
        <a:effectLst>
          <a:outerShdw algn="br" dir="13500000" dist="37674" rotWithShape="0">
            <a:srgbClr val="000000">
              <a:alpha val="40000"/>
            </a:srgbClr>
          </a:outerShdw>
        </a:effectLst>
      </xdr:spPr>
      <xdr:style>
        <a:lnRef idx="0"/>
        <a:fillRef idx="0"/>
        <a:effectRef idx="0"/>
        <a:fontRef idx="minor"/>
      </xdr:style>
      <xdr:txBody>
        <a:bodyPr wrap="none" anchor="t">
          <a:spAutoFit/>
        </a:bodyPr>
        <a:p>
          <a:pPr algn="ctr">
            <a:lnSpc>
              <a:spcPct val="100000"/>
            </a:lnSpc>
          </a:pPr>
          <a:r>
            <a:rPr b="1" lang="en-US" sz="2000" spc="-1" strike="noStrike">
              <a:solidFill>
                <a:srgbClr val="d9d9d9"/>
              </a:solidFill>
              <a:latin typeface="Times New Roman"/>
            </a:rPr>
            <a:t>All Customer View</a:t>
          </a:r>
          <a:endParaRPr b="0" lang="en-US" sz="2000" spc="-1" strike="noStrike">
            <a:latin typeface="Times New Roman"/>
          </a:endParaRPr>
        </a:p>
      </xdr:txBody>
    </xdr:sp>
    <xdr:clientData/>
  </xdr:twoCellAnchor>
  <xdr:twoCellAnchor editAs="absolute">
    <xdr:from>
      <xdr:col>3</xdr:col>
      <xdr:colOff>76320</xdr:colOff>
      <xdr:row>5</xdr:row>
      <xdr:rowOff>142920</xdr:rowOff>
    </xdr:from>
    <xdr:to>
      <xdr:col>13</xdr:col>
      <xdr:colOff>590400</xdr:colOff>
      <xdr:row>17</xdr:row>
      <xdr:rowOff>190080</xdr:rowOff>
    </xdr:to>
    <xdr:sp>
      <xdr:nvSpPr>
        <xdr:cNvPr id="186" name="Rounded Rectangle 13">
          <a:hlinkClick r:id="rId4"/>
        </xdr:cNvPr>
        <xdr:cNvSpPr/>
      </xdr:nvSpPr>
      <xdr:spPr>
        <a:xfrm>
          <a:off x="1486080" y="943200"/>
          <a:ext cx="10783800" cy="4809600"/>
        </a:xfrm>
        <a:prstGeom prst="roundRect">
          <a:avLst>
            <a:gd name="adj" fmla="val 6522"/>
          </a:avLst>
        </a:prstGeom>
        <a:solidFill>
          <a:schemeClr val="accent1">
            <a:lumMod val="50000"/>
            <a:alpha val="16000"/>
          </a:schemeClr>
        </a:solidFill>
        <a:ln w="117475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absolute">
    <xdr:from>
      <xdr:col>3</xdr:col>
      <xdr:colOff>603360</xdr:colOff>
      <xdr:row>8</xdr:row>
      <xdr:rowOff>190800</xdr:rowOff>
    </xdr:from>
    <xdr:to>
      <xdr:col>13</xdr:col>
      <xdr:colOff>163440</xdr:colOff>
      <xdr:row>9</xdr:row>
      <xdr:rowOff>38160</xdr:rowOff>
    </xdr:to>
    <xdr:sp>
      <xdr:nvSpPr>
        <xdr:cNvPr id="187" name="Rounded Rectangle 43"/>
        <xdr:cNvSpPr/>
      </xdr:nvSpPr>
      <xdr:spPr>
        <a:xfrm>
          <a:off x="2013120" y="1810080"/>
          <a:ext cx="9829800" cy="285480"/>
        </a:xfrm>
        <a:prstGeom prst="roundRect">
          <a:avLst>
            <a:gd name="adj" fmla="val 50000"/>
          </a:avLst>
        </a:prstGeom>
        <a:solidFill>
          <a:schemeClr val="accent1">
            <a:lumMod val="50000"/>
            <a:alpha val="23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absolute">
    <xdr:from>
      <xdr:col>3</xdr:col>
      <xdr:colOff>603360</xdr:colOff>
      <xdr:row>10</xdr:row>
      <xdr:rowOff>185760</xdr:rowOff>
    </xdr:from>
    <xdr:to>
      <xdr:col>13</xdr:col>
      <xdr:colOff>163440</xdr:colOff>
      <xdr:row>11</xdr:row>
      <xdr:rowOff>33120</xdr:rowOff>
    </xdr:to>
    <xdr:sp>
      <xdr:nvSpPr>
        <xdr:cNvPr id="188" name="Rounded Rectangle 56"/>
        <xdr:cNvSpPr/>
      </xdr:nvSpPr>
      <xdr:spPr>
        <a:xfrm>
          <a:off x="2013120" y="2681280"/>
          <a:ext cx="9829800" cy="285480"/>
        </a:xfrm>
        <a:prstGeom prst="roundRect">
          <a:avLst>
            <a:gd name="adj" fmla="val 50000"/>
          </a:avLst>
        </a:prstGeom>
        <a:solidFill>
          <a:schemeClr val="accent1">
            <a:lumMod val="50000"/>
            <a:alpha val="23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absolute">
    <xdr:from>
      <xdr:col>3</xdr:col>
      <xdr:colOff>603360</xdr:colOff>
      <xdr:row>12</xdr:row>
      <xdr:rowOff>181080</xdr:rowOff>
    </xdr:from>
    <xdr:to>
      <xdr:col>13</xdr:col>
      <xdr:colOff>163440</xdr:colOff>
      <xdr:row>13</xdr:row>
      <xdr:rowOff>28440</xdr:rowOff>
    </xdr:to>
    <xdr:sp>
      <xdr:nvSpPr>
        <xdr:cNvPr id="189" name="Rounded Rectangle 57"/>
        <xdr:cNvSpPr/>
      </xdr:nvSpPr>
      <xdr:spPr>
        <a:xfrm>
          <a:off x="2013120" y="3552840"/>
          <a:ext cx="9829800" cy="285480"/>
        </a:xfrm>
        <a:prstGeom prst="roundRect">
          <a:avLst>
            <a:gd name="adj" fmla="val 50000"/>
          </a:avLst>
        </a:prstGeom>
        <a:solidFill>
          <a:schemeClr val="accent1">
            <a:lumMod val="50000"/>
            <a:alpha val="23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absolute">
    <xdr:from>
      <xdr:col>3</xdr:col>
      <xdr:colOff>603360</xdr:colOff>
      <xdr:row>14</xdr:row>
      <xdr:rowOff>176400</xdr:rowOff>
    </xdr:from>
    <xdr:to>
      <xdr:col>13</xdr:col>
      <xdr:colOff>163440</xdr:colOff>
      <xdr:row>15</xdr:row>
      <xdr:rowOff>23400</xdr:rowOff>
    </xdr:to>
    <xdr:sp>
      <xdr:nvSpPr>
        <xdr:cNvPr id="190" name="Rounded Rectangle 58"/>
        <xdr:cNvSpPr/>
      </xdr:nvSpPr>
      <xdr:spPr>
        <a:xfrm>
          <a:off x="2013120" y="4424400"/>
          <a:ext cx="9829800" cy="285480"/>
        </a:xfrm>
        <a:prstGeom prst="roundRect">
          <a:avLst>
            <a:gd name="adj" fmla="val 50000"/>
          </a:avLst>
        </a:prstGeom>
        <a:solidFill>
          <a:schemeClr val="accent1">
            <a:lumMod val="50000"/>
            <a:alpha val="23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absolute">
    <xdr:from>
      <xdr:col>3</xdr:col>
      <xdr:colOff>603360</xdr:colOff>
      <xdr:row>16</xdr:row>
      <xdr:rowOff>171360</xdr:rowOff>
    </xdr:from>
    <xdr:to>
      <xdr:col>13</xdr:col>
      <xdr:colOff>163440</xdr:colOff>
      <xdr:row>17</xdr:row>
      <xdr:rowOff>18720</xdr:rowOff>
    </xdr:to>
    <xdr:sp>
      <xdr:nvSpPr>
        <xdr:cNvPr id="191" name="Rounded Rectangle 59"/>
        <xdr:cNvSpPr/>
      </xdr:nvSpPr>
      <xdr:spPr>
        <a:xfrm>
          <a:off x="2013120" y="5295960"/>
          <a:ext cx="9829800" cy="285480"/>
        </a:xfrm>
        <a:prstGeom prst="roundRect">
          <a:avLst>
            <a:gd name="adj" fmla="val 50000"/>
          </a:avLst>
        </a:prstGeom>
        <a:solidFill>
          <a:schemeClr val="accent1">
            <a:lumMod val="50000"/>
            <a:alpha val="23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twoCell">
    <xdr:from>
      <xdr:col>1</xdr:col>
      <xdr:colOff>46800</xdr:colOff>
      <xdr:row>2</xdr:row>
      <xdr:rowOff>9360</xdr:rowOff>
    </xdr:from>
    <xdr:to>
      <xdr:col>1</xdr:col>
      <xdr:colOff>122760</xdr:colOff>
      <xdr:row>2</xdr:row>
      <xdr:rowOff>85320</xdr:rowOff>
    </xdr:to>
    <xdr:sp>
      <xdr:nvSpPr>
        <xdr:cNvPr id="192" name="Flowchart: Connector 44"/>
        <xdr:cNvSpPr/>
      </xdr:nvSpPr>
      <xdr:spPr>
        <a:xfrm flipH="1">
          <a:off x="691200" y="390240"/>
          <a:ext cx="75960" cy="75960"/>
        </a:xfrm>
        <a:prstGeom prst="flowChartConnector">
          <a:avLst/>
        </a:prstGeom>
        <a:solidFill>
          <a:srgbClr val="00b050"/>
        </a:solidFill>
        <a:ln>
          <a:noFill/>
        </a:ln>
        <a:scene3d>
          <a:camera prst="orthographicFront">
            <a:rot lat="0" lon="0" rev="0"/>
          </a:camera>
          <a:lightRig dir="t" rig="contrasting">
            <a:rot lat="0" lon="0" rev="7800000"/>
          </a:lightRig>
        </a:scene3d>
        <a:sp3d>
          <a:bevelT w="139700" h="1397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499320</xdr:colOff>
          <xdr:row>9</xdr:row>
          <xdr:rowOff>18720</xdr:rowOff>
        </xdr:from>
        <xdr:to>
          <xdr:col>2</xdr:col>
          <xdr:colOff>-229680</xdr:colOff>
          <xdr:row>27</xdr:row>
          <xdr:rowOff>9360</xdr:rowOff>
        </xdr:to>
        <xdr:sp>
          <xdr:nvSpPr>
            <xdr:cNvPr id="0" name="Scroll Bar 3" descr="" hidden="0"/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anchor="ctr">
              <a:noAutofit/>
            </a:bodyPr>
            <a:p>
              <a:r>
                <a:t/>
              </a:r>
            </a:p>
          </xdr:txBody>
        </xdr:sp>
        <xdr:clientData/>
      </xdr:twoCellAnchor>
    </mc:Choice>
  </mc:AlternateContent>
</xdr:wsDr>
</file>

<file path=xl/pivotCache/_rels/pivotCacheDefinition1.xml.rels><?xml version="1.0" encoding="UTF-8"?>
<Relationships xmlns="http://schemas.openxmlformats.org/package/2006/relationships"><Relationship Id="rId1" Type="http://schemas.openxmlformats.org/officeDocument/2006/relationships/pivotCacheRecords" Target="pivotCacheRecords1.xml"/>
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cordCount="1258" createdVersion="3">
  <cacheSource type="worksheet">
    <worksheetSource ref="A1:S1259" sheet="DPCache_StoreData"/>
  </cacheSource>
  <cacheFields count="19">
    <cacheField name="ID" numFmtId="0">
      <sharedItems containsSemiMixedTypes="0" containsString="0" containsNumber="1" containsInteger="1" minValue="88065565355" maxValue="88065566612" count="1258">
        <n v="88065565355"/>
        <n v="88065565356"/>
        <n v="88065565357"/>
        <n v="88065565358"/>
        <n v="88065565359"/>
        <n v="88065565360"/>
        <n v="88065565361"/>
        <n v="88065565362"/>
        <n v="88065565363"/>
        <n v="88065565364"/>
        <n v="88065565365"/>
        <n v="88065565366"/>
        <n v="88065565367"/>
        <n v="88065565368"/>
        <n v="88065565369"/>
        <n v="88065565370"/>
        <n v="88065565371"/>
        <n v="88065565372"/>
        <n v="88065565373"/>
        <n v="88065565374"/>
        <n v="88065565375"/>
        <n v="88065565376"/>
        <n v="88065565377"/>
        <n v="88065565378"/>
        <n v="88065565379"/>
        <n v="88065565380"/>
        <n v="88065565381"/>
        <n v="88065565382"/>
        <n v="88065565383"/>
        <n v="88065565384"/>
        <n v="88065565385"/>
        <n v="88065565386"/>
        <n v="88065565387"/>
        <n v="88065565388"/>
        <n v="88065565389"/>
        <n v="88065565390"/>
        <n v="88065565391"/>
        <n v="88065565392"/>
        <n v="88065565393"/>
        <n v="88065565394"/>
        <n v="88065565395"/>
        <n v="88065565396"/>
        <n v="88065565397"/>
        <n v="88065565398"/>
        <n v="88065565399"/>
        <n v="88065565400"/>
        <n v="88065565401"/>
        <n v="88065565402"/>
        <n v="88065565403"/>
        <n v="88065565404"/>
        <n v="88065565405"/>
        <n v="88065565406"/>
        <n v="88065565407"/>
        <n v="88065565408"/>
        <n v="88065565409"/>
        <n v="88065565410"/>
        <n v="88065565411"/>
        <n v="88065565412"/>
        <n v="88065565413"/>
        <n v="88065565414"/>
        <n v="88065565415"/>
        <n v="88065565416"/>
        <n v="88065565417"/>
        <n v="88065565418"/>
        <n v="88065565419"/>
        <n v="88065565420"/>
        <n v="88065565421"/>
        <n v="88065565422"/>
        <n v="88065565423"/>
        <n v="88065565424"/>
        <n v="88065565425"/>
        <n v="88065565426"/>
        <n v="88065565427"/>
        <n v="88065565428"/>
        <n v="88065565429"/>
        <n v="88065565430"/>
        <n v="88065565431"/>
        <n v="88065565432"/>
        <n v="88065565433"/>
        <n v="88065565434"/>
        <n v="88065565435"/>
        <n v="88065565436"/>
        <n v="88065565437"/>
        <n v="88065565438"/>
        <n v="88065565439"/>
        <n v="88065565440"/>
        <n v="88065565441"/>
        <n v="88065565442"/>
        <n v="88065565443"/>
        <n v="88065565444"/>
        <n v="88065565445"/>
        <n v="88065565446"/>
        <n v="88065565447"/>
        <n v="88065565448"/>
        <n v="88065565449"/>
        <n v="88065565450"/>
        <n v="88065565451"/>
        <n v="88065565452"/>
        <n v="88065565453"/>
        <n v="88065565454"/>
        <n v="88065565455"/>
        <n v="88065565456"/>
        <n v="88065565457"/>
        <n v="88065565458"/>
        <n v="88065565459"/>
        <n v="88065565460"/>
        <n v="88065565461"/>
        <n v="88065565462"/>
        <n v="88065565463"/>
        <n v="88065565464"/>
        <n v="88065565465"/>
        <n v="88065565466"/>
        <n v="88065565467"/>
        <n v="88065565468"/>
        <n v="88065565469"/>
        <n v="88065565470"/>
        <n v="88065565471"/>
        <n v="88065565472"/>
        <n v="88065565473"/>
        <n v="88065565474"/>
        <n v="88065565475"/>
        <n v="88065565476"/>
        <n v="88065565477"/>
        <n v="88065565478"/>
        <n v="88065565479"/>
        <n v="88065565480"/>
        <n v="88065565481"/>
        <n v="88065565482"/>
        <n v="88065565483"/>
        <n v="88065565484"/>
        <n v="88065565485"/>
        <n v="88065565486"/>
        <n v="88065565487"/>
        <n v="88065565488"/>
        <n v="88065565489"/>
        <n v="88065565490"/>
        <n v="88065565491"/>
        <n v="88065565492"/>
        <n v="88065565493"/>
        <n v="88065565494"/>
        <n v="88065565495"/>
        <n v="88065565496"/>
        <n v="88065565497"/>
        <n v="88065565498"/>
        <n v="88065565499"/>
        <n v="88065565500"/>
        <n v="88065565501"/>
        <n v="88065565502"/>
        <n v="88065565503"/>
        <n v="88065565504"/>
        <n v="88065565505"/>
        <n v="88065565506"/>
        <n v="88065565507"/>
        <n v="88065565508"/>
        <n v="88065565509"/>
        <n v="88065565510"/>
        <n v="88065565511"/>
        <n v="88065565512"/>
        <n v="88065565513"/>
        <n v="88065565514"/>
        <n v="88065565515"/>
        <n v="88065565516"/>
        <n v="88065565517"/>
        <n v="88065565518"/>
        <n v="88065565519"/>
        <n v="88065565520"/>
        <n v="88065565521"/>
        <n v="88065565522"/>
        <n v="88065565523"/>
        <n v="88065565524"/>
        <n v="88065565525"/>
        <n v="88065565526"/>
        <n v="88065565527"/>
        <n v="88065565528"/>
        <n v="88065565529"/>
        <n v="88065565530"/>
        <n v="88065565531"/>
        <n v="88065565532"/>
        <n v="88065565533"/>
        <n v="88065565534"/>
        <n v="88065565535"/>
        <n v="88065565536"/>
        <n v="88065565537"/>
        <n v="88065565538"/>
        <n v="88065565539"/>
        <n v="88065565540"/>
        <n v="88065565541"/>
        <n v="88065565542"/>
        <n v="88065565543"/>
        <n v="88065565544"/>
        <n v="88065565545"/>
        <n v="88065565546"/>
        <n v="88065565547"/>
        <n v="88065565548"/>
        <n v="88065565549"/>
        <n v="88065565550"/>
        <n v="88065565551"/>
        <n v="88065565552"/>
        <n v="88065565553"/>
        <n v="88065565554"/>
        <n v="88065565555"/>
        <n v="88065565556"/>
        <n v="88065565557"/>
        <n v="88065565558"/>
        <n v="88065565559"/>
        <n v="88065565560"/>
        <n v="88065565561"/>
        <n v="88065565562"/>
        <n v="88065565563"/>
        <n v="88065565564"/>
        <n v="88065565565"/>
        <n v="88065565566"/>
        <n v="88065565567"/>
        <n v="88065565568"/>
        <n v="88065565569"/>
        <n v="88065565570"/>
        <n v="88065565571"/>
        <n v="88065565572"/>
        <n v="88065565573"/>
        <n v="88065565574"/>
        <n v="88065565575"/>
        <n v="88065565576"/>
        <n v="88065565577"/>
        <n v="88065565578"/>
        <n v="88065565579"/>
        <n v="88065565580"/>
        <n v="88065565581"/>
        <n v="88065565582"/>
        <n v="88065565583"/>
        <n v="88065565584"/>
        <n v="88065565585"/>
        <n v="88065565586"/>
        <n v="88065565587"/>
        <n v="88065565588"/>
        <n v="88065565589"/>
        <n v="88065565590"/>
        <n v="88065565591"/>
        <n v="88065565592"/>
        <n v="88065565593"/>
        <n v="88065565594"/>
        <n v="88065565595"/>
        <n v="88065565596"/>
        <n v="88065565597"/>
        <n v="88065565598"/>
        <n v="88065565599"/>
        <n v="88065565600"/>
        <n v="88065565601"/>
        <n v="88065565602"/>
        <n v="88065565603"/>
        <n v="88065565604"/>
        <n v="88065565605"/>
        <n v="88065565606"/>
        <n v="88065565607"/>
        <n v="88065565608"/>
        <n v="88065565609"/>
        <n v="88065565610"/>
        <n v="88065565611"/>
        <n v="88065565612"/>
        <n v="88065565613"/>
        <n v="88065565614"/>
        <n v="88065565615"/>
        <n v="88065565616"/>
        <n v="88065565617"/>
        <n v="88065565618"/>
        <n v="88065565619"/>
        <n v="88065565620"/>
        <n v="88065565621"/>
        <n v="88065565622"/>
        <n v="88065565623"/>
        <n v="88065565624"/>
        <n v="88065565625"/>
        <n v="88065565626"/>
        <n v="88065565627"/>
        <n v="88065565628"/>
        <n v="88065565629"/>
        <n v="88065565630"/>
        <n v="88065565631"/>
        <n v="88065565632"/>
        <n v="88065565633"/>
        <n v="88065565634"/>
        <n v="88065565635"/>
        <n v="88065565636"/>
        <n v="88065565637"/>
        <n v="88065565638"/>
        <n v="88065565639"/>
        <n v="88065565640"/>
        <n v="88065565641"/>
        <n v="88065565642"/>
        <n v="88065565643"/>
        <n v="88065565644"/>
        <n v="88065565645"/>
        <n v="88065565646"/>
        <n v="88065565647"/>
        <n v="88065565648"/>
        <n v="88065565649"/>
        <n v="88065565650"/>
        <n v="88065565651"/>
        <n v="88065565652"/>
        <n v="88065565653"/>
        <n v="88065565654"/>
        <n v="88065565655"/>
        <n v="88065565656"/>
        <n v="88065565657"/>
        <n v="88065565658"/>
        <n v="88065565659"/>
        <n v="88065565660"/>
        <n v="88065565661"/>
        <n v="88065565662"/>
        <n v="88065565663"/>
        <n v="88065565664"/>
        <n v="88065565665"/>
        <n v="88065565666"/>
        <n v="88065565667"/>
        <n v="88065565668"/>
        <n v="88065565669"/>
        <n v="88065565670"/>
        <n v="88065565671"/>
        <n v="88065565672"/>
        <n v="88065565673"/>
        <n v="88065565674"/>
        <n v="88065565675"/>
        <n v="88065565676"/>
        <n v="88065565677"/>
        <n v="88065565678"/>
        <n v="88065565679"/>
        <n v="88065565680"/>
        <n v="88065565681"/>
        <n v="88065565682"/>
        <n v="88065565683"/>
        <n v="88065565684"/>
        <n v="88065565685"/>
        <n v="88065565686"/>
        <n v="88065565687"/>
        <n v="88065565688"/>
        <n v="88065565689"/>
        <n v="88065565690"/>
        <n v="88065565691"/>
        <n v="88065565692"/>
        <n v="88065565693"/>
        <n v="88065565694"/>
        <n v="88065565695"/>
        <n v="88065565696"/>
        <n v="88065565697"/>
        <n v="88065565698"/>
        <n v="88065565699"/>
        <n v="88065565700"/>
        <n v="88065565701"/>
        <n v="88065565702"/>
        <n v="88065565703"/>
        <n v="88065565704"/>
        <n v="88065565705"/>
        <n v="88065565706"/>
        <n v="88065565707"/>
        <n v="88065565708"/>
        <n v="88065565709"/>
        <n v="88065565710"/>
        <n v="88065565711"/>
        <n v="88065565712"/>
        <n v="88065565713"/>
        <n v="88065565714"/>
        <n v="88065565715"/>
        <n v="88065565716"/>
        <n v="88065565717"/>
        <n v="88065565718"/>
        <n v="88065565719"/>
        <n v="88065565720"/>
        <n v="88065565721"/>
        <n v="88065565722"/>
        <n v="88065565723"/>
        <n v="88065565724"/>
        <n v="88065565725"/>
        <n v="88065565726"/>
        <n v="88065565727"/>
        <n v="88065565728"/>
        <n v="88065565729"/>
        <n v="88065565730"/>
        <n v="88065565731"/>
        <n v="88065565732"/>
        <n v="88065565733"/>
        <n v="88065565734"/>
        <n v="88065565735"/>
        <n v="88065565736"/>
        <n v="88065565737"/>
        <n v="88065565738"/>
        <n v="88065565739"/>
        <n v="88065565740"/>
        <n v="88065565741"/>
        <n v="88065565742"/>
        <n v="88065565743"/>
        <n v="88065565744"/>
        <n v="88065565745"/>
        <n v="88065565746"/>
        <n v="88065565747"/>
        <n v="88065565748"/>
        <n v="88065565749"/>
        <n v="88065565750"/>
        <n v="88065565751"/>
        <n v="88065565752"/>
        <n v="88065565753"/>
        <n v="88065565754"/>
        <n v="88065565755"/>
        <n v="88065565756"/>
        <n v="88065565757"/>
        <n v="88065565758"/>
        <n v="88065565759"/>
        <n v="88065565760"/>
        <n v="88065565761"/>
        <n v="88065565762"/>
        <n v="88065565763"/>
        <n v="88065565764"/>
        <n v="88065565765"/>
        <n v="88065565766"/>
        <n v="88065565767"/>
        <n v="88065565768"/>
        <n v="88065565769"/>
        <n v="88065565770"/>
        <n v="88065565771"/>
        <n v="88065565772"/>
        <n v="88065565773"/>
        <n v="88065565774"/>
        <n v="88065565775"/>
        <n v="88065565776"/>
        <n v="88065565777"/>
        <n v="88065565778"/>
        <n v="88065565779"/>
        <n v="88065565780"/>
        <n v="88065565781"/>
        <n v="88065565782"/>
        <n v="88065565783"/>
        <n v="88065565784"/>
        <n v="88065565785"/>
        <n v="88065565786"/>
        <n v="88065565787"/>
        <n v="88065565788"/>
        <n v="88065565789"/>
        <n v="88065565790"/>
        <n v="88065565791"/>
        <n v="88065565792"/>
        <n v="88065565793"/>
        <n v="88065565794"/>
        <n v="88065565795"/>
        <n v="88065565796"/>
        <n v="88065565797"/>
        <n v="88065565798"/>
        <n v="88065565799"/>
        <n v="88065565800"/>
        <n v="88065565801"/>
        <n v="88065565802"/>
        <n v="88065565803"/>
        <n v="88065565804"/>
        <n v="88065565805"/>
        <n v="88065565806"/>
        <n v="88065565807"/>
        <n v="88065565808"/>
        <n v="88065565809"/>
        <n v="88065565810"/>
        <n v="88065565811"/>
        <n v="88065565812"/>
        <n v="88065565813"/>
        <n v="88065565814"/>
        <n v="88065565815"/>
        <n v="88065565816"/>
        <n v="88065565817"/>
        <n v="88065565818"/>
        <n v="88065565819"/>
        <n v="88065565820"/>
        <n v="88065565821"/>
        <n v="88065565822"/>
        <n v="88065565823"/>
        <n v="88065565824"/>
        <n v="88065565825"/>
        <n v="88065565826"/>
        <n v="88065565827"/>
        <n v="88065565828"/>
        <n v="88065565829"/>
        <n v="88065565830"/>
        <n v="88065565831"/>
        <n v="88065565832"/>
        <n v="88065565833"/>
        <n v="88065565834"/>
        <n v="88065565835"/>
        <n v="88065565836"/>
        <n v="88065565837"/>
        <n v="88065565838"/>
        <n v="88065565839"/>
        <n v="88065565840"/>
        <n v="88065565841"/>
        <n v="88065565842"/>
        <n v="88065565843"/>
        <n v="88065565844"/>
        <n v="88065565845"/>
        <n v="88065565846"/>
        <n v="88065565847"/>
        <n v="88065565848"/>
        <n v="88065565849"/>
        <n v="88065565850"/>
        <n v="88065565851"/>
        <n v="88065565852"/>
        <n v="88065565853"/>
        <n v="88065565854"/>
        <n v="88065565855"/>
        <n v="88065565856"/>
        <n v="88065565857"/>
        <n v="88065565858"/>
        <n v="88065565859"/>
        <n v="88065565860"/>
        <n v="88065565861"/>
        <n v="88065565862"/>
        <n v="88065565863"/>
        <n v="88065565864"/>
        <n v="88065565865"/>
        <n v="88065565866"/>
        <n v="88065565867"/>
        <n v="88065565868"/>
        <n v="88065565869"/>
        <n v="88065565870"/>
        <n v="88065565871"/>
        <n v="88065565872"/>
        <n v="88065565873"/>
        <n v="88065565874"/>
        <n v="88065565875"/>
        <n v="88065565876"/>
        <n v="88065565877"/>
        <n v="88065565878"/>
        <n v="88065565879"/>
        <n v="88065565880"/>
        <n v="88065565881"/>
        <n v="88065565882"/>
        <n v="88065565883"/>
        <n v="88065565884"/>
        <n v="88065565885"/>
        <n v="88065565886"/>
        <n v="88065565887"/>
        <n v="88065565888"/>
        <n v="88065565889"/>
        <n v="88065565890"/>
        <n v="88065565891"/>
        <n v="88065565892"/>
        <n v="88065565893"/>
        <n v="88065565894"/>
        <n v="88065565895"/>
        <n v="88065565896"/>
        <n v="88065565897"/>
        <n v="88065565898"/>
        <n v="88065565899"/>
        <n v="88065565900"/>
        <n v="88065565901"/>
        <n v="88065565902"/>
        <n v="88065565903"/>
        <n v="88065565904"/>
        <n v="88065565905"/>
        <n v="88065565906"/>
        <n v="88065565907"/>
        <n v="88065565908"/>
        <n v="88065565909"/>
        <n v="88065565910"/>
        <n v="88065565911"/>
        <n v="88065565912"/>
        <n v="88065565913"/>
        <n v="88065565914"/>
        <n v="88065565915"/>
        <n v="88065565916"/>
        <n v="88065565917"/>
        <n v="88065565918"/>
        <n v="88065565919"/>
        <n v="88065565920"/>
        <n v="88065565921"/>
        <n v="88065565922"/>
        <n v="88065565923"/>
        <n v="88065565924"/>
        <n v="88065565925"/>
        <n v="88065565926"/>
        <n v="88065565927"/>
        <n v="88065565928"/>
        <n v="88065565929"/>
        <n v="88065565930"/>
        <n v="88065565931"/>
        <n v="88065565932"/>
        <n v="88065565933"/>
        <n v="88065565934"/>
        <n v="88065565935"/>
        <n v="88065565936"/>
        <n v="88065565937"/>
        <n v="88065565938"/>
        <n v="88065565939"/>
        <n v="88065565940"/>
        <n v="88065565941"/>
        <n v="88065565942"/>
        <n v="88065565943"/>
        <n v="88065565944"/>
        <n v="88065565945"/>
        <n v="88065565946"/>
        <n v="88065565947"/>
        <n v="88065565948"/>
        <n v="88065565949"/>
        <n v="88065565950"/>
        <n v="88065565951"/>
        <n v="88065565952"/>
        <n v="88065565953"/>
        <n v="88065565954"/>
        <n v="88065565955"/>
        <n v="88065565956"/>
        <n v="88065565957"/>
        <n v="88065565958"/>
        <n v="88065565959"/>
        <n v="88065565960"/>
        <n v="88065565961"/>
        <n v="88065565962"/>
        <n v="88065565963"/>
        <n v="88065565964"/>
        <n v="88065565965"/>
        <n v="88065565966"/>
        <n v="88065565967"/>
        <n v="88065565968"/>
        <n v="88065565969"/>
        <n v="88065565970"/>
        <n v="88065565971"/>
        <n v="88065565972"/>
        <n v="88065565973"/>
        <n v="88065565974"/>
        <n v="88065565975"/>
        <n v="88065565976"/>
        <n v="88065565977"/>
        <n v="88065565978"/>
        <n v="88065565979"/>
        <n v="88065565980"/>
        <n v="88065565981"/>
        <n v="88065565982"/>
        <n v="88065565983"/>
        <n v="88065565984"/>
        <n v="88065565985"/>
        <n v="88065565986"/>
        <n v="88065565987"/>
        <n v="88065565988"/>
        <n v="88065565989"/>
        <n v="88065565990"/>
        <n v="88065565991"/>
        <n v="88065565992"/>
        <n v="88065565993"/>
        <n v="88065565994"/>
        <n v="88065565995"/>
        <n v="88065565996"/>
        <n v="88065565997"/>
        <n v="88065565998"/>
        <n v="88065565999"/>
        <n v="88065566000"/>
        <n v="88065566001"/>
        <n v="88065566002"/>
        <n v="88065566003"/>
        <n v="88065566004"/>
        <n v="88065566005"/>
        <n v="88065566006"/>
        <n v="88065566007"/>
        <n v="88065566008"/>
        <n v="88065566009"/>
        <n v="88065566010"/>
        <n v="88065566011"/>
        <n v="88065566012"/>
        <n v="88065566013"/>
        <n v="88065566014"/>
        <n v="88065566015"/>
        <n v="88065566016"/>
        <n v="88065566017"/>
        <n v="88065566018"/>
        <n v="88065566019"/>
        <n v="88065566020"/>
        <n v="88065566021"/>
        <n v="88065566022"/>
        <n v="88065566023"/>
        <n v="88065566024"/>
        <n v="88065566025"/>
        <n v="88065566026"/>
        <n v="88065566027"/>
        <n v="88065566028"/>
        <n v="88065566029"/>
        <n v="88065566030"/>
        <n v="88065566031"/>
        <n v="88065566032"/>
        <n v="88065566033"/>
        <n v="88065566034"/>
        <n v="88065566035"/>
        <n v="88065566036"/>
        <n v="88065566037"/>
        <n v="88065566038"/>
        <n v="88065566039"/>
        <n v="88065566040"/>
        <n v="88065566041"/>
        <n v="88065566042"/>
        <n v="88065566043"/>
        <n v="88065566044"/>
        <n v="88065566045"/>
        <n v="88065566046"/>
        <n v="88065566047"/>
        <n v="88065566048"/>
        <n v="88065566049"/>
        <n v="88065566050"/>
        <n v="88065566051"/>
        <n v="88065566052"/>
        <n v="88065566053"/>
        <n v="88065566054"/>
        <n v="88065566055"/>
        <n v="88065566056"/>
        <n v="88065566057"/>
        <n v="88065566058"/>
        <n v="88065566059"/>
        <n v="88065566060"/>
        <n v="88065566061"/>
        <n v="88065566062"/>
        <n v="88065566063"/>
        <n v="88065566064"/>
        <n v="88065566065"/>
        <n v="88065566066"/>
        <n v="88065566067"/>
        <n v="88065566068"/>
        <n v="88065566069"/>
        <n v="88065566070"/>
        <n v="88065566071"/>
        <n v="88065566072"/>
        <n v="88065566073"/>
        <n v="88065566074"/>
        <n v="88065566075"/>
        <n v="88065566076"/>
        <n v="88065566077"/>
        <n v="88065566078"/>
        <n v="88065566079"/>
        <n v="88065566080"/>
        <n v="88065566081"/>
        <n v="88065566082"/>
        <n v="88065566083"/>
        <n v="88065566084"/>
        <n v="88065566085"/>
        <n v="88065566086"/>
        <n v="88065566087"/>
        <n v="88065566088"/>
        <n v="88065566089"/>
        <n v="88065566090"/>
        <n v="88065566091"/>
        <n v="88065566092"/>
        <n v="88065566093"/>
        <n v="88065566094"/>
        <n v="88065566095"/>
        <n v="88065566096"/>
        <n v="88065566097"/>
        <n v="88065566098"/>
        <n v="88065566099"/>
        <n v="88065566100"/>
        <n v="88065566101"/>
        <n v="88065566102"/>
        <n v="88065566103"/>
        <n v="88065566104"/>
        <n v="88065566105"/>
        <n v="88065566106"/>
        <n v="88065566107"/>
        <n v="88065566108"/>
        <n v="88065566109"/>
        <n v="88065566110"/>
        <n v="88065566111"/>
        <n v="88065566112"/>
        <n v="88065566113"/>
        <n v="88065566114"/>
        <n v="88065566115"/>
        <n v="88065566116"/>
        <n v="88065566117"/>
        <n v="88065566118"/>
        <n v="88065566119"/>
        <n v="88065566120"/>
        <n v="88065566121"/>
        <n v="88065566122"/>
        <n v="88065566123"/>
        <n v="88065566124"/>
        <n v="88065566125"/>
        <n v="88065566126"/>
        <n v="88065566127"/>
        <n v="88065566128"/>
        <n v="88065566129"/>
        <n v="88065566130"/>
        <n v="88065566131"/>
        <n v="88065566132"/>
        <n v="88065566133"/>
        <n v="88065566134"/>
        <n v="88065566135"/>
        <n v="88065566136"/>
        <n v="88065566137"/>
        <n v="88065566138"/>
        <n v="88065566139"/>
        <n v="88065566140"/>
        <n v="88065566141"/>
        <n v="88065566142"/>
        <n v="88065566143"/>
        <n v="88065566144"/>
        <n v="88065566145"/>
        <n v="88065566146"/>
        <n v="88065566147"/>
        <n v="88065566148"/>
        <n v="88065566149"/>
        <n v="88065566150"/>
        <n v="88065566151"/>
        <n v="88065566152"/>
        <n v="88065566153"/>
        <n v="88065566154"/>
        <n v="88065566155"/>
        <n v="88065566156"/>
        <n v="88065566157"/>
        <n v="88065566158"/>
        <n v="88065566159"/>
        <n v="88065566160"/>
        <n v="88065566161"/>
        <n v="88065566162"/>
        <n v="88065566163"/>
        <n v="88065566164"/>
        <n v="88065566165"/>
        <n v="88065566166"/>
        <n v="88065566167"/>
        <n v="88065566168"/>
        <n v="88065566169"/>
        <n v="88065566170"/>
        <n v="88065566171"/>
        <n v="88065566172"/>
        <n v="88065566173"/>
        <n v="88065566174"/>
        <n v="88065566175"/>
        <n v="88065566176"/>
        <n v="88065566177"/>
        <n v="88065566178"/>
        <n v="88065566179"/>
        <n v="88065566180"/>
        <n v="88065566181"/>
        <n v="88065566182"/>
        <n v="88065566183"/>
        <n v="88065566184"/>
        <n v="88065566185"/>
        <n v="88065566186"/>
        <n v="88065566187"/>
        <n v="88065566188"/>
        <n v="88065566189"/>
        <n v="88065566190"/>
        <n v="88065566191"/>
        <n v="88065566192"/>
        <n v="88065566193"/>
        <n v="88065566194"/>
        <n v="88065566195"/>
        <n v="88065566196"/>
        <n v="88065566197"/>
        <n v="88065566198"/>
        <n v="88065566199"/>
        <n v="88065566200"/>
        <n v="88065566201"/>
        <n v="88065566202"/>
        <n v="88065566203"/>
        <n v="88065566204"/>
        <n v="88065566205"/>
        <n v="88065566206"/>
        <n v="88065566207"/>
        <n v="88065566208"/>
        <n v="88065566209"/>
        <n v="88065566210"/>
        <n v="88065566211"/>
        <n v="88065566212"/>
        <n v="88065566213"/>
        <n v="88065566214"/>
        <n v="88065566215"/>
        <n v="88065566216"/>
        <n v="88065566217"/>
        <n v="88065566218"/>
        <n v="88065566219"/>
        <n v="88065566220"/>
        <n v="88065566221"/>
        <n v="88065566222"/>
        <n v="88065566223"/>
        <n v="88065566224"/>
        <n v="88065566225"/>
        <n v="88065566226"/>
        <n v="88065566227"/>
        <n v="88065566228"/>
        <n v="88065566229"/>
        <n v="88065566230"/>
        <n v="88065566231"/>
        <n v="88065566232"/>
        <n v="88065566233"/>
        <n v="88065566234"/>
        <n v="88065566235"/>
        <n v="88065566236"/>
        <n v="88065566237"/>
        <n v="88065566238"/>
        <n v="88065566239"/>
        <n v="88065566240"/>
        <n v="88065566241"/>
        <n v="88065566242"/>
        <n v="88065566243"/>
        <n v="88065566244"/>
        <n v="88065566245"/>
        <n v="88065566246"/>
        <n v="88065566247"/>
        <n v="88065566248"/>
        <n v="88065566249"/>
        <n v="88065566250"/>
        <n v="88065566251"/>
        <n v="88065566252"/>
        <n v="88065566253"/>
        <n v="88065566254"/>
        <n v="88065566255"/>
        <n v="88065566256"/>
        <n v="88065566257"/>
        <n v="88065566258"/>
        <n v="88065566259"/>
        <n v="88065566260"/>
        <n v="88065566261"/>
        <n v="88065566262"/>
        <n v="88065566263"/>
        <n v="88065566264"/>
        <n v="88065566265"/>
        <n v="88065566266"/>
        <n v="88065566267"/>
        <n v="88065566268"/>
        <n v="88065566269"/>
        <n v="88065566270"/>
        <n v="88065566271"/>
        <n v="88065566272"/>
        <n v="88065566273"/>
        <n v="88065566274"/>
        <n v="88065566275"/>
        <n v="88065566276"/>
        <n v="88065566277"/>
        <n v="88065566278"/>
        <n v="88065566279"/>
        <n v="88065566280"/>
        <n v="88065566281"/>
        <n v="88065566282"/>
        <n v="88065566283"/>
        <n v="88065566284"/>
        <n v="88065566285"/>
        <n v="88065566286"/>
        <n v="88065566287"/>
        <n v="88065566288"/>
        <n v="88065566289"/>
        <n v="88065566290"/>
        <n v="88065566291"/>
        <n v="88065566292"/>
        <n v="88065566293"/>
        <n v="88065566294"/>
        <n v="88065566295"/>
        <n v="88065566296"/>
        <n v="88065566297"/>
        <n v="88065566298"/>
        <n v="88065566299"/>
        <n v="88065566300"/>
        <n v="88065566301"/>
        <n v="88065566302"/>
        <n v="88065566303"/>
        <n v="88065566304"/>
        <n v="88065566305"/>
        <n v="88065566306"/>
        <n v="88065566307"/>
        <n v="88065566308"/>
        <n v="88065566309"/>
        <n v="88065566310"/>
        <n v="88065566311"/>
        <n v="88065566312"/>
        <n v="88065566313"/>
        <n v="88065566314"/>
        <n v="88065566315"/>
        <n v="88065566316"/>
        <n v="88065566317"/>
        <n v="88065566318"/>
        <n v="88065566319"/>
        <n v="88065566320"/>
        <n v="88065566321"/>
        <n v="88065566322"/>
        <n v="88065566323"/>
        <n v="88065566324"/>
        <n v="88065566325"/>
        <n v="88065566326"/>
        <n v="88065566327"/>
        <n v="88065566328"/>
        <n v="88065566329"/>
        <n v="88065566330"/>
        <n v="88065566331"/>
        <n v="88065566332"/>
        <n v="88065566333"/>
        <n v="88065566334"/>
        <n v="88065566335"/>
        <n v="88065566336"/>
        <n v="88065566337"/>
        <n v="88065566338"/>
        <n v="88065566339"/>
        <n v="88065566340"/>
        <n v="88065566341"/>
        <n v="88065566342"/>
        <n v="88065566343"/>
        <n v="88065566344"/>
        <n v="88065566345"/>
        <n v="88065566346"/>
        <n v="88065566347"/>
        <n v="88065566348"/>
        <n v="88065566349"/>
        <n v="88065566350"/>
        <n v="88065566351"/>
        <n v="88065566352"/>
        <n v="88065566353"/>
        <n v="88065566354"/>
        <n v="88065566355"/>
        <n v="88065566356"/>
        <n v="88065566357"/>
        <n v="88065566358"/>
        <n v="88065566359"/>
        <n v="88065566360"/>
        <n v="88065566361"/>
        <n v="88065566362"/>
        <n v="88065566363"/>
        <n v="88065566364"/>
        <n v="88065566365"/>
        <n v="88065566366"/>
        <n v="88065566367"/>
        <n v="88065566368"/>
        <n v="88065566369"/>
        <n v="88065566370"/>
        <n v="88065566371"/>
        <n v="88065566372"/>
        <n v="88065566373"/>
        <n v="88065566374"/>
        <n v="88065566375"/>
        <n v="88065566376"/>
        <n v="88065566377"/>
        <n v="88065566378"/>
        <n v="88065566379"/>
        <n v="88065566380"/>
        <n v="88065566381"/>
        <n v="88065566382"/>
        <n v="88065566383"/>
        <n v="88065566384"/>
        <n v="88065566385"/>
        <n v="88065566386"/>
        <n v="88065566387"/>
        <n v="88065566388"/>
        <n v="88065566389"/>
        <n v="88065566390"/>
        <n v="88065566391"/>
        <n v="88065566392"/>
        <n v="88065566393"/>
        <n v="88065566394"/>
        <n v="88065566395"/>
        <n v="88065566396"/>
        <n v="88065566397"/>
        <n v="88065566398"/>
        <n v="88065566399"/>
        <n v="88065566400"/>
        <n v="88065566401"/>
        <n v="88065566402"/>
        <n v="88065566403"/>
        <n v="88065566404"/>
        <n v="88065566405"/>
        <n v="88065566406"/>
        <n v="88065566407"/>
        <n v="88065566408"/>
        <n v="88065566409"/>
        <n v="88065566410"/>
        <n v="88065566411"/>
        <n v="88065566412"/>
        <n v="88065566413"/>
        <n v="88065566414"/>
        <n v="88065566415"/>
        <n v="88065566416"/>
        <n v="88065566417"/>
        <n v="88065566418"/>
        <n v="88065566419"/>
        <n v="88065566420"/>
        <n v="88065566421"/>
        <n v="88065566422"/>
        <n v="88065566423"/>
        <n v="88065566424"/>
        <n v="88065566425"/>
        <n v="88065566426"/>
        <n v="88065566427"/>
        <n v="88065566428"/>
        <n v="88065566429"/>
        <n v="88065566430"/>
        <n v="88065566431"/>
        <n v="88065566432"/>
        <n v="88065566433"/>
        <n v="88065566434"/>
        <n v="88065566435"/>
        <n v="88065566436"/>
        <n v="88065566437"/>
        <n v="88065566438"/>
        <n v="88065566439"/>
        <n v="88065566440"/>
        <n v="88065566441"/>
        <n v="88065566442"/>
        <n v="88065566443"/>
        <n v="88065566444"/>
        <n v="88065566445"/>
        <n v="88065566446"/>
        <n v="88065566447"/>
        <n v="88065566448"/>
        <n v="88065566449"/>
        <n v="88065566450"/>
        <n v="88065566451"/>
        <n v="88065566452"/>
        <n v="88065566453"/>
        <n v="88065566454"/>
        <n v="88065566455"/>
        <n v="88065566456"/>
        <n v="88065566457"/>
        <n v="88065566458"/>
        <n v="88065566459"/>
        <n v="88065566460"/>
        <n v="88065566461"/>
        <n v="88065566462"/>
        <n v="88065566463"/>
        <n v="88065566464"/>
        <n v="88065566465"/>
        <n v="88065566466"/>
        <n v="88065566467"/>
        <n v="88065566468"/>
        <n v="88065566469"/>
        <n v="88065566470"/>
        <n v="88065566471"/>
        <n v="88065566472"/>
        <n v="88065566473"/>
        <n v="88065566474"/>
        <n v="88065566475"/>
        <n v="88065566476"/>
        <n v="88065566477"/>
        <n v="88065566478"/>
        <n v="88065566479"/>
        <n v="88065566480"/>
        <n v="88065566481"/>
        <n v="88065566482"/>
        <n v="88065566483"/>
        <n v="88065566484"/>
        <n v="88065566485"/>
        <n v="88065566486"/>
        <n v="88065566487"/>
        <n v="88065566488"/>
        <n v="88065566489"/>
        <n v="88065566490"/>
        <n v="88065566491"/>
        <n v="88065566492"/>
        <n v="88065566493"/>
        <n v="88065566494"/>
        <n v="88065566495"/>
        <n v="88065566496"/>
        <n v="88065566497"/>
        <n v="88065566498"/>
        <n v="88065566499"/>
        <n v="88065566500"/>
        <n v="88065566501"/>
        <n v="88065566502"/>
        <n v="88065566503"/>
        <n v="88065566504"/>
        <n v="88065566505"/>
        <n v="88065566506"/>
        <n v="88065566507"/>
        <n v="88065566508"/>
        <n v="88065566509"/>
        <n v="88065566510"/>
        <n v="88065566511"/>
        <n v="88065566512"/>
        <n v="88065566513"/>
        <n v="88065566514"/>
        <n v="88065566515"/>
        <n v="88065566516"/>
        <n v="88065566517"/>
        <n v="88065566518"/>
        <n v="88065566519"/>
        <n v="88065566520"/>
        <n v="88065566521"/>
        <n v="88065566522"/>
        <n v="88065566523"/>
        <n v="88065566524"/>
        <n v="88065566525"/>
        <n v="88065566526"/>
        <n v="88065566527"/>
        <n v="88065566528"/>
        <n v="88065566529"/>
        <n v="88065566530"/>
        <n v="88065566531"/>
        <n v="88065566532"/>
        <n v="88065566533"/>
        <n v="88065566534"/>
        <n v="88065566535"/>
        <n v="88065566536"/>
        <n v="88065566537"/>
        <n v="88065566538"/>
        <n v="88065566539"/>
        <n v="88065566540"/>
        <n v="88065566541"/>
        <n v="88065566542"/>
        <n v="88065566543"/>
        <n v="88065566544"/>
        <n v="88065566545"/>
        <n v="88065566546"/>
        <n v="88065566547"/>
        <n v="88065566548"/>
        <n v="88065566549"/>
        <n v="88065566550"/>
        <n v="88065566551"/>
        <n v="88065566552"/>
        <n v="88065566553"/>
        <n v="88065566554"/>
        <n v="88065566555"/>
        <n v="88065566556"/>
        <n v="88065566557"/>
        <n v="88065566558"/>
        <n v="88065566559"/>
        <n v="88065566560"/>
        <n v="88065566561"/>
        <n v="88065566562"/>
        <n v="88065566563"/>
        <n v="88065566564"/>
        <n v="88065566565"/>
        <n v="88065566566"/>
        <n v="88065566567"/>
        <n v="88065566568"/>
        <n v="88065566569"/>
        <n v="88065566570"/>
        <n v="88065566571"/>
        <n v="88065566572"/>
        <n v="88065566573"/>
        <n v="88065566574"/>
        <n v="88065566575"/>
        <n v="88065566576"/>
        <n v="88065566577"/>
        <n v="88065566578"/>
        <n v="88065566579"/>
        <n v="88065566580"/>
        <n v="88065566581"/>
        <n v="88065566582"/>
        <n v="88065566583"/>
        <n v="88065566584"/>
        <n v="88065566585"/>
        <n v="88065566586"/>
        <n v="88065566587"/>
        <n v="88065566588"/>
        <n v="88065566589"/>
        <n v="88065566590"/>
        <n v="88065566591"/>
        <n v="88065566592"/>
        <n v="88065566593"/>
        <n v="88065566594"/>
        <n v="88065566595"/>
        <n v="88065566596"/>
        <n v="88065566597"/>
        <n v="88065566598"/>
        <n v="88065566599"/>
        <n v="88065566600"/>
        <n v="88065566601"/>
        <n v="88065566602"/>
        <n v="88065566603"/>
        <n v="88065566604"/>
        <n v="88065566605"/>
        <n v="88065566606"/>
        <n v="88065566607"/>
        <n v="88065566608"/>
        <n v="88065566609"/>
        <n v="88065566610"/>
        <n v="88065566611"/>
        <n v="88065566612"/>
      </sharedItems>
    </cacheField>
    <cacheField name="Date" numFmtId="0">
      <sharedItems containsSemiMixedTypes="0" containsString="0" containsNumber="1" containsInteger="1" minValue="44044" maxValue="44104" count="50">
        <n v="44044"/>
        <n v="44045"/>
        <n v="44046"/>
        <n v="44047"/>
        <n v="44048"/>
        <n v="44051"/>
        <n v="44052"/>
        <n v="44053"/>
        <n v="44054"/>
        <n v="44055"/>
        <n v="44056"/>
        <n v="44057"/>
        <n v="44058"/>
        <n v="44061"/>
        <n v="44062"/>
        <n v="44063"/>
        <n v="44064"/>
        <n v="44065"/>
        <n v="44066"/>
        <n v="44067"/>
        <n v="44068"/>
        <n v="44071"/>
        <n v="44072"/>
        <n v="44073"/>
        <n v="44074"/>
        <n v="44075"/>
        <n v="44076"/>
        <n v="44077"/>
        <n v="44078"/>
        <n v="44079"/>
        <n v="44081"/>
        <n v="44082"/>
        <n v="44083"/>
        <n v="44084"/>
        <n v="44085"/>
        <n v="44086"/>
        <n v="44087"/>
        <n v="44088"/>
        <n v="44089"/>
        <n v="44092"/>
        <n v="44093"/>
        <n v="44094"/>
        <n v="44095"/>
        <n v="44096"/>
        <n v="44097"/>
        <n v="44098"/>
        <n v="44099"/>
        <n v="44102"/>
        <n v="44103"/>
        <n v="44104"/>
      </sharedItems>
    </cacheField>
    <cacheField name="Customer" numFmtId="0">
      <sharedItems count="1016">
        <s v="Abe J Macleod"/>
        <s v="Abe X Paro"/>
        <s v="Abram Q Keffer"/>
        <s v="Abram S Manrique"/>
        <s v="Adalberto W Creek"/>
        <s v="Adam B Katzer"/>
        <s v="Adelaide L Harrop"/>
        <s v="Adele M Burnam"/>
        <s v="Adelia U Villagomez"/>
        <s v="Adell W Trower"/>
        <s v="Adella U Foushee"/>
        <s v="Adelle E Brunner"/>
        <s v="Adria M Melendrez"/>
        <s v="Adriana O Medved"/>
        <s v="Agnes D Doud"/>
        <s v="Ahmad V Lynde"/>
        <s v="Ahmed C Minch"/>
        <s v="Ahmed I Strope"/>
        <s v="Ahmed V Lease"/>
        <s v="Aileen F Hiltz"/>
        <s v="Akiko S Godby"/>
        <s v="Alanna L Tyrell"/>
        <s v="Albert Z Dunford"/>
        <s v="Alda F Penning"/>
        <s v="Alden Y Cauley"/>
        <s v="Alease Y Lander"/>
        <s v="Aleisha H Mathew"/>
        <s v="Alesia B Bear"/>
        <s v="Alexis C Amaral"/>
        <s v="Alexis D Bonelli"/>
        <s v="Alexis Q Grose"/>
        <s v="Alfred L Strausbaugh"/>
        <s v="Alina L Prowell"/>
        <s v="Alise O Baltzell"/>
        <s v="Alisha D Coppock"/>
        <s v="Aliza X Sammons"/>
        <s v="Allen L Vachon"/>
        <s v="Allene T Lepe"/>
        <s v="Alline V Kushner"/>
        <s v="Allyn O Farrior"/>
        <s v="Allyson I Ours"/>
        <s v="Almeda M Dunford"/>
        <s v="Alonzo W Stanford"/>
        <s v="Alphonso U Laffoon"/>
        <s v="Amada J Knouse"/>
        <s v="Amado C Bonet"/>
        <s v="Amelia H Burbank"/>
        <s v="America V Lobel"/>
        <s v="Amiee Z Chaffins"/>
        <s v="Analisa X Birdsell"/>
        <s v="Andre Q Maxon"/>
        <s v="Andreas L Kennard"/>
        <s v="Andreas T Viles"/>
        <s v="Andres P Towles"/>
        <s v="Andres S Garner"/>
        <s v="Andrew D Hersey"/>
        <s v="Andrew P Detweiler"/>
        <s v="Andria Z Reza"/>
        <s v="Angel F Palomino"/>
        <s v="Angela P Lorenzen"/>
        <s v="Angelo B Fitzmaurice"/>
        <s v="Anibal F Pieper"/>
        <s v="Annabelle E Encinas"/>
        <s v="Antone W Polston"/>
        <s v="Arden B Fujita"/>
        <s v="Arlen F Maly"/>
        <s v="Arlen M Joly"/>
        <s v="Arlen Z Vanslyke"/>
        <s v="Armando H Seaborn"/>
        <s v="Arnoldo D Mckeen"/>
        <s v="Arron R Vegas"/>
        <s v="Arturo N Halvorsen"/>
        <s v="Asa E Kunze"/>
        <s v="Ashanti R Swim"/>
        <s v="Ashlie G Cadena"/>
        <s v="Asley F Mcewan"/>
        <s v="Astrid R Marinelli"/>
        <s v="Asuncion X Braunstein"/>
        <s v="Audrea B Prather"/>
        <s v="Audrea K Papineau"/>
        <s v="Audria W Barrios"/>
        <s v="Audrie X Mccammon"/>
        <s v="August C Navarette"/>
        <s v="August C Strother"/>
        <s v="August F Dones"/>
        <s v="Augusta G Kircher"/>
        <s v="Aundrea W Lundberg"/>
        <s v="Aurelio K Wyckoff"/>
        <s v="Ayako L Bachmann"/>
        <s v="Barrie E Collman"/>
        <s v="Bart B Gilcrease"/>
        <s v="Beatrice A Knopf"/>
        <s v="Beatrice T Coen"/>
        <s v="Bell N Molinaro"/>
        <s v="Ben N Lamson"/>
        <s v="Ben U Gigliotti"/>
        <s v="Benedict B Wix"/>
        <s v="Benedict U Daye"/>
        <s v="Bennie E Manfredi"/>
        <s v="Benny S Brinker"/>
        <s v="Berna Z Stoller"/>
        <s v="Bernard A Harbert"/>
        <s v="Bernard N Weatherly"/>
        <s v="Bernarda E Gervais"/>
        <s v="Bernardina X Roesch"/>
        <s v="Bernardo I Garzon"/>
        <s v="Bernardo X Barbee"/>
        <s v="Bernie M Kish"/>
        <s v="Bert Q Lauritzen"/>
        <s v="Bert S Kinkade"/>
        <s v="Bertha E Harbison"/>
        <s v="Blanch Y Mysliwiec"/>
        <s v="Bo E Curlee"/>
        <s v="Bobbie P Chumley"/>
        <s v="Bobbie Q Holbrook"/>
        <s v="Bobbie S Miner"/>
        <s v="Bobbie X Schoenrock"/>
        <s v="Bong M Alvares"/>
        <s v="Bonny S Poor"/>
        <s v="Boris A Mccown"/>
        <s v="Brad I Pattison"/>
        <s v="Bradford K Marlatt"/>
        <s v="Brendon E Mone"/>
        <s v="Brendon J Camp"/>
        <s v="Brendon V Crowther"/>
        <s v="Brent U Perlman"/>
        <s v="Brenton U Boyett"/>
        <s v="Bret C Delancey"/>
        <s v="Brett Z Vadnais"/>
        <s v="Bridget D Spadaro"/>
        <s v="Brigitte D Fendley"/>
        <s v="Britt P Shivers"/>
        <s v="Bruna R Welke"/>
        <s v="Bryan J Stampley"/>
        <s v="Bryan V Guyton"/>
        <s v="Bryant L Kinsman"/>
        <s v="Bryce B Edens"/>
        <s v="Buck H Rancourt"/>
        <s v="Bud L Lofgren"/>
        <s v="Buddy G Steinbeck"/>
        <s v="Buddy W Lofgren"/>
        <s v="Buford Q Giancola"/>
        <s v="Burton C Jin"/>
        <s v="Cameron A Chamberland"/>
        <s v="Cameron K Gratton"/>
        <s v="Candelaria Q Zajicek"/>
        <s v="Carey J Sandlin"/>
        <s v="Carey N Mccready"/>
        <s v="Carl M Paddock"/>
        <s v="Carlo B Ali"/>
        <s v="Carlotta T Ryles"/>
        <s v="Carlton P Bose"/>
        <s v="Carlton P Mahurin"/>
        <s v="Carly L Sirianni"/>
        <s v="Carmelia E Bergeron"/>
        <s v="Carmelia R Lattimer"/>
        <s v="Carmen F Barret"/>
        <s v="Carmen U Benbow"/>
        <s v="Carmon A Howlett"/>
        <s v="Carolin T Loya"/>
        <s v="Carolina B Pasillas"/>
        <s v="Carolynn V Moynihan"/>
        <s v="Carrol O Arend"/>
        <s v="Carter B Hilderbrand"/>
        <s v="Carter C Hunt"/>
        <s v="Casey D Krier"/>
        <s v="Cassaundra K Polito"/>
        <s v="Cecily D Houser"/>
        <s v="Cedric N Cavallo"/>
        <s v="Cedrick K Engelhardt"/>
        <s v="Cedrick M Cordle"/>
        <s v="Celesta L Reeser"/>
        <s v="Celestine H Alderson"/>
        <s v="Celinda C Magruder"/>
        <s v="Chadwick I Hargreaves"/>
        <s v="Charity N Denman"/>
        <s v="Charles S Nicholes"/>
        <s v="Charlie V Koeller"/>
        <s v="Chase J Paradise"/>
        <s v="Chase T Scurry"/>
        <s v="Chau R Barron"/>
        <s v="Chaya W Caudle"/>
        <s v="Chester N Sitz"/>
        <s v="Chi S Clopton"/>
        <s v="Ching D Applegate"/>
        <s v="Chrissy H Edmonson"/>
        <s v="Christene F Blakemore"/>
        <s v="Christene L Mccaleb"/>
        <s v="Christi H Amaker"/>
        <s v="Christoper K Manzano"/>
        <s v="Chung J Moynihan"/>
        <s v="Cicely W Colton"/>
        <s v="Cindie T Madden"/>
        <s v="Clara B Sifuentes"/>
        <s v="Clarence J Hinkson"/>
        <s v="Claretta D Wingert"/>
        <s v="Claudio Q Bien"/>
        <s v="Clemente S Wiechmann"/>
        <s v="Clemmie F Montague"/>
        <s v="Cleveland A Zinke"/>
        <s v="Cleveland W Franko"/>
        <s v="Clint Q Orear"/>
        <s v="Clint Q Strayhorn"/>
        <s v="Clotilde X Mason"/>
        <s v="Clyde P Ponton"/>
        <s v="Cole M Dellinger"/>
        <s v="Cole N Poling"/>
        <s v="Colin V Likens"/>
        <s v="Colleen B Lenihan"/>
        <s v="Colton B Salzman"/>
        <s v="Conrad R Saito"/>
        <s v="Cordell M Tweedy"/>
        <s v="Cordia M Knopp"/>
        <s v="Corey F Stowe"/>
        <s v="Corina U Korhonen"/>
        <s v="Cortez F Espiritu"/>
        <s v="Coy I Gentner"/>
        <s v="Cristal Q Kucharski"/>
        <s v="Cristi T Clem"/>
        <s v="Crystal U Comes"/>
        <s v="Curtis E Quayle"/>
        <s v="Cyndy H Ary"/>
        <s v="Cythia I Stecker"/>
        <s v="Daina U Ledet"/>
        <s v="Dale E Childers"/>
        <s v="Damian F Mcgaughey"/>
        <s v="Damian X Grist"/>
        <s v="Damien A Izquierdo"/>
        <s v="Danette A Kuykendall"/>
        <s v="Daniel L Nava"/>
        <s v="Danilo S Hammes"/>
        <s v="Darcel P Burford"/>
        <s v="Darin U Shipp"/>
        <s v="Darren U Shoulders"/>
        <s v="Darwin W Lemoine"/>
        <s v="Davida A Funkhouser"/>
        <s v="Davis Z Gaylor"/>
        <s v="Dawna T Woodbury"/>
        <s v="Dawne Y Gardner"/>
        <s v="Dayna M Edmondson"/>
        <s v="Deandre U Groleau"/>
        <s v="Deane I Keown"/>
        <s v="Deanna P Scoggin"/>
        <s v="Debbie C Lipsey"/>
        <s v="Debrah X Flury"/>
        <s v="Deeanna E Cluck"/>
        <s v="Delana I Selfridge"/>
        <s v="Delana Y Freedman"/>
        <s v="Delfina O Day"/>
        <s v="Delphine P Carpio"/>
        <s v="Delsie R Tennison"/>
        <s v="Denis T Yelle"/>
        <s v="Denis Y Fehr"/>
        <s v="Dennis K Cayer"/>
        <s v="Deon U Mounce"/>
        <s v="Derick A Macey"/>
        <s v="Deshawn O Mankin"/>
        <s v="Desirae D Ginn"/>
        <s v="Desiree L Sobel"/>
        <s v="Detra D Rymer"/>
        <s v="Devin U Hales"/>
        <s v="Dewayne X Groom"/>
        <s v="Dian I Peachey"/>
        <s v="Digna Q Eck"/>
        <s v="Dion K Taylor"/>
        <s v="Donald H Mazur"/>
        <s v="Donald P Phaneuf"/>
        <s v="Dong B Sturdevant"/>
        <s v="Donna R Woodrum"/>
        <s v="Donte H Granger"/>
        <s v="Donya G Rodden"/>
        <s v="Dorethea U Engram"/>
        <s v="Doria Z Crouse"/>
        <s v="Dorla G Westberry"/>
        <s v="Dorothea J Canterbury"/>
        <s v="Dorothy Q Gard"/>
        <s v="Dortha Z Harty"/>
        <s v="Dottie D Hagaman"/>
        <s v="Doug B Southwick"/>
        <s v="Dovie F Larue"/>
        <s v="Dovie U Nickerson"/>
        <s v="Doyle N Utter"/>
        <s v="Doyle T Grindstaff"/>
        <s v="Dudley G Slocum"/>
        <s v="Dulce E Grizzard"/>
        <s v="Duncan O Maheu"/>
        <s v="Dustin Y Espey"/>
        <s v="Dusty L Kugler"/>
        <s v="Dwain O Upham"/>
        <s v="Dwayne W Marker"/>
        <s v="Earlean Y Funke"/>
        <s v="Earnest H Birkholz"/>
        <s v="Eartha Z Oceguera"/>
        <s v="Ed X Shockley"/>
        <s v="Eda O Brase"/>
        <s v="Edmund K Masuda"/>
        <s v="Edmundo R Rew"/>
        <s v="Edra M Guthrie"/>
        <s v="Efrain L Wass"/>
        <s v="Efren G Ager"/>
        <s v="Ela K Hames"/>
        <s v="Eladia A Braggs"/>
        <s v="Elaine B Randazzo"/>
        <s v="Eldridge B Bose"/>
        <s v="Eldridge M Benningfield"/>
        <s v="Eleanor D Dickson"/>
        <s v="Elease H Burger"/>
        <s v="Elenor B Gibbs"/>
        <s v="Elenora S Whitehill"/>
        <s v="Elenora V Halley"/>
        <s v="Eleonora S Pollard"/>
        <s v="Elias Y Pinkard"/>
        <s v="Elijah P Elkin"/>
        <s v="Elijah X Ahmad"/>
        <s v="Eliz R Linneman"/>
        <s v="Ellis J Mccune"/>
        <s v="Ellis V Mcneel"/>
        <s v="Elmo G Pagano"/>
        <s v="Elois Z Ono"/>
        <s v="Eloise Z Demoss"/>
        <s v="Elroy L Shorts"/>
        <s v="Elroy N Kimbler"/>
        <s v="Elsie S Depaz"/>
        <s v="Elsy B Latta"/>
        <s v="Elvis J Stroh"/>
        <s v="Elwood T More"/>
        <s v="Emeline I Richer"/>
        <s v="Emery P Sorrells"/>
        <s v="Emiko Z Lolley"/>
        <s v="Emma X Monti"/>
        <s v="Emmanuel G Chamorro"/>
        <s v="Emmitt X Plante"/>
        <s v="Eric C Irvine"/>
        <s v="Erica S Harlan"/>
        <s v="Erik W Steffen"/>
        <s v="Erin K Stclair"/>
        <s v="Erin L Jasmin"/>
        <s v="Ernestine E Fludd"/>
        <s v="Esmeralda N Veliz"/>
        <s v="Estella E Miley"/>
        <s v="Etsuko O Wilmot"/>
        <s v="Ettie S Stilwell"/>
        <s v="Eveline B Strecker"/>
        <s v="Evon Q Lawson"/>
        <s v="Ewa B Staples"/>
        <s v="Exie C Bradham"/>
        <s v="Ezequiel N Shell"/>
        <s v="Fe A Schrock"/>
        <s v="Federico B Edmond"/>
        <s v="Federico I Carlile"/>
        <s v="Felisha Q Ettinger"/>
        <s v="Felix S Croker"/>
        <s v="Femi Grek"/>
        <s v="Fermin L Zapata"/>
        <s v="Fernando S Korhonen"/>
        <s v="Forest Z Blewett"/>
        <s v="Forest Z Hacker"/>
        <s v="Forrest Q Zell"/>
        <s v="Francis O Encarnacion"/>
        <s v="Frank O Mallon"/>
        <s v="Frankie I Speed"/>
        <s v="Franklyn V Hummell"/>
        <s v="Freddie C Headen"/>
        <s v="Freddy A Rolling"/>
        <s v="Fredericka J Varney"/>
        <s v="Gabriel E Pearsall"/>
        <s v="Gabriel S Beale"/>
        <s v="Galina G Woodbury"/>
        <s v="Garland J Verville"/>
        <s v="Garland Z Leavell"/>
        <s v="Garrett S Nolette"/>
        <s v="Gavin V Mckillip"/>
        <s v="Gema S Grover"/>
        <s v="Gemma I Chilton"/>
        <s v="George U Clouser"/>
        <s v="Georgiann C Harrell"/>
        <s v="Gerardo Q Bergen"/>
        <s v="Geri M Tuthill"/>
        <s v="Gerry D Woolery"/>
        <s v="Gerry X Koh"/>
        <s v="Gertrud B Glidden"/>
        <s v="Gia M Casas"/>
        <s v="Gidget X Loring"/>
        <s v="Gilbert M Wolfgram"/>
        <s v="Gilbert Z Bloss"/>
        <s v="Gilberto U Greaves"/>
        <s v="Giovanna M Clift"/>
        <s v="Giuseppe D Chouinard"/>
        <s v="Giuseppina E Fink"/>
        <s v="Giuseppina N Dagostino"/>
        <s v="Glady Q Kump"/>
        <s v="Glenn N Vinyard"/>
        <s v="Gracie P Lett"/>
        <s v="Grady Y Perera"/>
        <s v="Graham O Romeo"/>
        <s v="Gregorio H Hottinger"/>
        <s v="Gregory I Kidwell"/>
        <s v="Grisel R Whitty"/>
        <s v="Guillermo X Schwan"/>
        <s v="Gustavo F Rouse"/>
        <s v="Guy S Troy"/>
        <s v="Gwyn E Etzel"/>
        <s v="Gwyn I Parish"/>
        <s v="Gwyn N Mitzel"/>
        <s v="Hai Y Arden"/>
        <s v="Hal K Kells"/>
        <s v="Haley G Bova"/>
        <s v="Hannah K Ma"/>
        <s v="Hans G Koh"/>
        <s v="Harland S Renshaw"/>
        <s v="Harriett A Mccurry"/>
        <s v="Hayden E Novack"/>
        <s v="Hayden J Jang"/>
        <s v="Heath K Fell"/>
        <s v="Herb B Irving"/>
        <s v="Heriberto Y Starkey"/>
        <s v="Herlinda U Negron"/>
        <s v="Hermila X Crosslin"/>
        <s v="Hester B Cabana"/>
        <s v="Hettie S Lauber"/>
        <s v="Hiram K Stokely"/>
        <s v="Holley M Cathcart"/>
        <s v="Holli G Ethridge"/>
        <s v="Hollis Z Carr"/>
        <s v="Honey D Eaves"/>
        <s v="Hong M Townson"/>
        <s v="Horacio S Salazar"/>
        <s v="Hosea B Michelson"/>
        <s v="Houston K Joe"/>
        <s v="Hoyt O Reiss"/>
        <s v="Hubert L Kirkland"/>
        <s v="Hugh N Chavira"/>
        <s v="Hui E Bizzell"/>
        <s v="Hung H Nicola"/>
        <s v="Hyun M Gloss"/>
        <s v="Hyun Z Bynoe"/>
        <s v="Iliana M Fogle"/>
        <s v="Ilse X Harr"/>
        <s v="Ingeborg Z Weisser"/>
        <s v="Inocencia Z Buteau"/>
        <s v="Irving C Pillar"/>
        <s v="Isaac O Dempster"/>
        <s v="Isabella X Russell"/>
        <s v="Isaiah G Parrish"/>
        <s v="Isaiah Y Magwood"/>
        <s v="Isiah S Coppock"/>
        <s v="Isis F Hash"/>
        <s v="Isis N Rufus"/>
        <s v="Isobel K Dance"/>
        <s v="Israel T Hertzler"/>
        <s v="Isreal F Metoyer"/>
        <s v="Ivan A Groner"/>
        <s v="Izetta B Alford"/>
        <s v="Izola E Ye"/>
        <s v="Jacinda X Michalec"/>
        <s v="Jacinta Y Cheney"/>
        <s v="Jack J Warfel"/>
        <s v="Jackie P Montague"/>
        <s v="Jae B Isabell"/>
        <s v="Jaleesa I Averett"/>
        <s v="Jamaal Z Resto"/>
        <s v="Jamal G Dimarco"/>
        <s v="Jamey S Seim"/>
        <s v="Jamison U Crutchfield"/>
        <s v="Janean A Tyler"/>
        <s v="Janessa M Drennen"/>
        <s v="Janie P Caswell"/>
        <s v="Jaquelyn C Holzman"/>
        <s v="Jarred C Class"/>
        <s v="Jason V Gravois"/>
        <s v="Jasper P Barnaby"/>
        <s v="Jayme B Shimer"/>
        <s v="Jayson S Carrol"/>
        <s v="Jc S Meyers"/>
        <s v="Jeanetta N Norden"/>
        <s v="Jeanna U Li"/>
        <s v="Jeff E Lucero"/>
        <s v="Jeff W Zacarias"/>
        <s v="Jefferson N Thurman"/>
        <s v="Jeffery A Brafford"/>
        <s v="Jenell S Sauers"/>
        <s v="Jeneva Y Bybee"/>
        <s v="Jennifer Z Pridgen"/>
        <s v="Jeramy F Metoyer"/>
        <s v="Jeramy T Londono"/>
        <s v="Jeremiah N Curran"/>
        <s v="Jerlene P Dunnigan"/>
        <s v="Jerome P Whitefield"/>
        <s v="Jesus E Mclelland"/>
        <s v="Jesus H Guillen"/>
        <s v="Jewel R Willhite"/>
        <s v="Jim J Lurie"/>
        <s v="Jimmie A Rorie"/>
        <s v="Jimmie F Vasquez"/>
        <s v="Joanie N Folkerts"/>
        <s v="Joanna H Deforest"/>
        <s v="Joanna M Sandefur"/>
        <s v="Joannie E Wolters"/>
        <s v="Jocelyn Q Scotti"/>
        <s v="Jody K Rude"/>
        <s v="Joel S Maine"/>
        <s v="Joesph Y Shrout"/>
        <s v="Johnie V Centers"/>
        <s v="Jolanda L Dewees"/>
        <s v="Joleen H Chea"/>
        <s v="Jong U Borchers"/>
        <s v="Jordan D Phu"/>
        <s v="Jorge R Coghlan"/>
        <s v="Jose P Tubbs"/>
        <s v="Josette R Betancourt"/>
        <s v="Josiah R Gutierres"/>
        <s v="Judith D Gourdine"/>
        <s v="Judson Y Hodson"/>
        <s v="Julio P Bryce"/>
        <s v="Julio P Dockery"/>
        <s v="Julius N Bakker"/>
        <s v="Julius Q Stock"/>
        <s v="Junita Y Huhn"/>
        <s v="Karisa B Glidewell"/>
        <s v="Karl O Langlinais"/>
        <s v="Karlene L Mckean"/>
        <s v="Kassie Q Binder"/>
        <s v="Kate O Paull"/>
        <s v="Katelin F Coney"/>
        <s v="Katie N Kinnison"/>
        <s v="Keenan W Spruell"/>
        <s v="Keila A Lucas"/>
        <s v="Keila F Lofland"/>
        <s v="Keira Y Till"/>
        <s v="Keith B Macha"/>
        <s v="Keith E Moyes"/>
        <s v="Keith Q Ofarrell"/>
        <s v="Kellee L Gravelle"/>
        <s v="Ken X Weisberg"/>
        <s v="Kendrick C Burchette"/>
        <s v="Kenton Q Villalta"/>
        <s v="Kermit L Mcphail"/>
        <s v="Kerri Y Card"/>
        <s v="Keven A Jewell"/>
        <s v="Keven F Bingham"/>
        <s v="Keven H Araiza"/>
        <s v="Khalilah A Campo"/>
        <s v="Kiara G Abrahamson"/>
        <s v="Kiara T Martinez"/>
        <s v="Kieth D Castelli"/>
        <s v="Kieth G Coney"/>
        <s v="Kimberlee J Hawkins"/>
        <s v="Kimberly K Carr"/>
        <s v="Kindra V Cruickshank"/>
        <s v="Kirby W Estrella"/>
        <s v="Kirstie W Macey"/>
        <s v="Kitty S Sickles"/>
        <s v="Kizzy W Brazelton"/>
        <s v="Korey I Garrity"/>
        <s v="Korey U Eddington"/>
        <s v="Kori J Fairfax"/>
        <s v="Kraig P Brownfield"/>
        <s v="Kris L Bice"/>
        <s v="Krishna G Raby"/>
        <s v="Krissy S Valazquez"/>
        <s v="Kristal F Bickford"/>
        <s v="Kristen A Beauchemin"/>
        <s v="Kristie E Jain"/>
        <s v="Kristle D Figgs"/>
        <s v="Kristofer N Calahan"/>
        <s v="Kristofer Y Fizer"/>
        <s v="Kurtis C Irons"/>
        <s v="Kylie K Freda"/>
        <s v="Lacy Q Deshotel"/>
        <s v="Lakenya Z Mccroskey"/>
        <s v="Lala C Marquez"/>
        <s v="Lala R Denman"/>
        <s v="Lamar A Partida"/>
        <s v="Lamar L Legg"/>
        <s v="Lamar W Estill"/>
        <s v="Lamont J Brescia"/>
        <s v="Lanelle W Berlanga"/>
        <s v="Larisa X Strauss"/>
        <s v="Larry K Mash"/>
        <s v="Lashaunda Y Munden"/>
        <s v="Latanya C Law"/>
        <s v="Launa N Kohl"/>
        <s v="Lauren O Guzzi"/>
        <s v="Lauren R Hennessy"/>
        <s v="Laurena P Caston"/>
        <s v="Laurence K Ryles"/>
        <s v="Lavada W Maldanado"/>
        <s v="Lavette P Cheney"/>
        <s v="Lawerence W Abernethy"/>
        <s v="Leanna X Tibbetts"/>
        <s v="Leda X Haskell"/>
        <s v="Leda Y Fabre"/>
        <s v="Leif Y Harness"/>
        <s v="Leigh Y Haws"/>
        <s v="Leland C Fifield"/>
        <s v="Lemuel V Darden"/>
        <s v="Lemuel W Hardman"/>
        <s v="Lenny U Rister"/>
        <s v="Leonel S Yuan"/>
        <s v="Leonia Y Derosier"/>
        <s v="Leopoldo U Hole"/>
        <s v="Leroy H Styron"/>
        <s v="Les V Bejarano"/>
        <s v="Les V Gran"/>
        <s v="Lesha K Cai"/>
        <s v="Leslie I Stolte"/>
        <s v="Letha L Apel"/>
        <s v="Leticia V Lewandowski"/>
        <s v="Lewis M Racette"/>
        <s v="Lezlie Z Bohannan"/>
        <s v="Lia J Liner"/>
        <s v="Liana T Quesenberry"/>
        <s v="Liane U Grafton"/>
        <s v="Lianne M Sweeney"/>
        <s v="Liberty A Shroyer"/>
        <s v="Lidia S Gerling"/>
        <s v="Lincoln D Cauley"/>
        <s v="Lincoln D Demaria"/>
        <s v="Lindsey W Whittle"/>
        <s v="Lindy M Reel"/>
        <s v="Linette Q Menard"/>
        <s v="Linh U Ashton"/>
        <s v="Lino M Lizarraga"/>
        <s v="Linsey P Orsini"/>
        <s v="Linwood H Carter"/>
        <s v="Linwood J Franqui"/>
        <s v="Lisa C Sheridan"/>
        <s v="Lisette F Cowley"/>
        <s v="Liz R Lomonaco"/>
        <s v="Lizzette G Moyle"/>
        <s v="Lizzie D Ratcliff"/>
        <s v="Logan D Berryman"/>
        <s v="Lona T Collar"/>
        <s v="Londa T Maya"/>
        <s v="Loralee V Ball"/>
        <s v="Loren H Mckenzie"/>
        <s v="Loren I Casady"/>
        <s v="Lorette Y Petrillo"/>
        <s v="Lorriane P Ho"/>
        <s v="Lottie G Bonin"/>
        <s v="Louann X Sakamoto"/>
        <s v="Love G Lent"/>
        <s v="Lucas P Funes"/>
        <s v="Luciana N Campfield"/>
        <s v="Lucienne U Clyne"/>
        <s v="Lucinda Z Borton"/>
        <s v="Lucius C Moorhead"/>
        <s v="Luella W Kemmerer"/>
        <s v="Luigi G Lembo"/>
        <s v="Luke S Tumlin"/>
        <s v="Lyla Q Donald"/>
        <s v="Lyn Q Tso"/>
        <s v="Lynn M Blocher"/>
        <s v="Lynwood Q Durfee"/>
        <s v="Mac U Palmquist"/>
        <s v="Mac V Lineberry"/>
        <s v="Mack L Lykes"/>
        <s v="Madalene J Martine"/>
        <s v="Madelyn W Boos"/>
        <s v="Magaly U Mcneel"/>
        <s v="Malcolm Y Bonaparte"/>
        <s v="Malcom L Meister"/>
        <s v="Man W Bean"/>
        <s v="Mandy W Lavalley"/>
        <s v="Marcell T Farias"/>
        <s v="Marcella Z Mapp"/>
        <s v="Marcellus H Macintyre"/>
        <s v="Marco J Desilva"/>
        <s v="Margarett E Mulford"/>
        <s v="Margarite E Blalock"/>
        <s v="Margarito M Oxendine"/>
        <s v="Margarito O Retana"/>
        <s v="Margit E Gallion"/>
        <s v="Margrett M Confer"/>
        <s v="Mariam F Pinheiro"/>
        <s v="Mariano F Leary"/>
        <s v="Mariano Y Kyles"/>
        <s v="Marina X Quayle"/>
        <s v="Maris S Briggs"/>
        <s v="Marissa S Hughes"/>
        <s v="Mark F Hamman"/>
        <s v="Markus J Lamm"/>
        <s v="Marlana W Zak"/>
        <s v="Marleen R Guyette"/>
        <s v="Marlon M Caddell"/>
        <s v="Marni O Otter"/>
        <s v="Mary Y Tate"/>
        <s v="Maryellen E Zackery"/>
        <s v="Maryellen H Hartness"/>
        <s v="Maryln H Springfield"/>
        <s v="Marylyn K Ditto"/>
        <s v="Marylynn G Ealey"/>
        <s v="Matt D Bramblett"/>
        <s v="Mauricio I Streets"/>
        <s v="Mauricio U Talty"/>
        <s v="Maximina K Frates"/>
        <s v="Maxwell H Azevedo"/>
        <s v="Mckinley H Scofield"/>
        <s v="Meda I Hayner"/>
        <s v="Mei H Silvera"/>
        <s v="Melida R Corle"/>
        <s v="Mervin E Goering"/>
        <s v="Meryl B Jude"/>
        <s v="Meryl I Nau"/>
        <s v="Mica Z Herzberg"/>
        <s v="Micaela N Buker"/>
        <s v="Micheal F Mcleroy"/>
        <s v="Mickey E Hentges"/>
        <s v="Micki R Jauregui"/>
        <s v="Mignon H Ballesteros"/>
        <s v="Mignon Q Dills"/>
        <s v="Miguel P Karp"/>
        <s v="Mika J Rodriquez"/>
        <s v="Mike A Waddington"/>
        <s v="Miles N Light"/>
        <s v="Millicent G Mangan"/>
        <s v="Min X Buckmaster"/>
        <s v="Mina P Shotwell"/>
        <s v="Minta J Branham"/>
        <s v="Mirian E Gorman"/>
        <s v="Mirtha X Herzig"/>
        <s v="Misti H Mendenhall"/>
        <s v="Moises U Hughs"/>
        <s v="Molly U Rasch"/>
        <s v="Monte F Mcginn"/>
        <s v="Monty C Hughes"/>
        <s v="Morgan K Rathbun"/>
        <s v="Morgan O Carriere"/>
        <s v="Morgan V Leonetti"/>
        <s v="Mose O Brucker"/>
        <s v="Mumin Yusha"/>
        <s v="Murray D Pennock"/>
        <s v="Myles G Strum"/>
        <s v="Myra H Parra"/>
        <s v="Myron V Elsea"/>
        <s v="Nadia B Rosner"/>
        <s v="Nancy V Trogdon"/>
        <s v="Nannie Z Seeman"/>
        <s v="Narcisa C Rayburn"/>
        <s v="Natasha L Mcelhannon"/>
        <s v="Nathan V Avendano"/>
        <s v="Nathanael G Mcmillin"/>
        <s v="Nathanael W Ohl"/>
        <s v="Neil V Gebhard"/>
        <s v="Neil Z Stoughton"/>
        <s v="Nelida E Cheeks"/>
        <s v="Nelson O Dubuc"/>
        <s v="Neomi P Pitchford"/>
        <s v="Nestor T Ventura"/>
        <s v="Nettie T Mccandless"/>
        <s v="Newton L Cromartie"/>
        <s v="Newton V Scalia"/>
        <s v="Ngoc P Pogue"/>
        <s v="Ngoc X Watson"/>
        <s v="Nicholas B Salcedo"/>
        <s v="Nick Q Packard"/>
        <s v="Nickolas G Grossi"/>
        <s v="Nicola S Bellis"/>
        <s v="Nicolle A Crothers"/>
        <s v="Nigel K Wadsworth"/>
        <s v="Nigel O Sansom"/>
        <s v="Nigel V Dupras"/>
        <s v="Nikia Z Thrasher"/>
        <s v="Noah O Love"/>
        <s v="Nolan V Velazco"/>
        <s v="Norris P Ewen"/>
        <s v="Novella B Osman"/>
        <s v="Olevia U Cartier"/>
        <s v="Omer H Moultrie"/>
        <s v="Ona K Koepp"/>
        <s v="Oren M Mcnabb"/>
        <s v="Orval N Pichardo"/>
        <s v="Orval Q Olinger"/>
        <s v="Orval Q Schlesinger"/>
        <s v="Oscar R Bovee"/>
        <s v="Otha T Orrell"/>
        <s v="Palmer O Beamer"/>
        <s v="Pansy F Duchesne"/>
        <s v="Paola R Timberlake"/>
        <s v="Paris U Leite"/>
        <s v="Patria D Riedel"/>
        <s v="Patrick H Gilleland"/>
        <s v="Paz J Hegwood"/>
        <s v="Perry E Huddleston"/>
        <s v="Pete B Donnelly"/>
        <s v="Petrina B Dampier"/>
        <s v="Phil G Czarnecki"/>
        <s v="Phil T Urena"/>
        <s v="Philip X Trinidad"/>
        <s v="Queenie M Alder"/>
        <s v="Rachelle M Burkhead"/>
        <s v="Rafaela N Madrid"/>
        <s v="Ramona V Hemphill"/>
        <s v="Ramona W Rand"/>
        <s v="Ramonita Z Fincher"/>
        <s v="Randal J Kahle"/>
        <s v="Randee O Cassity"/>
        <s v="Randee X Blunt"/>
        <s v="Raphael W Kellner"/>
        <s v="Rashida M Durante"/>
        <s v="Raye T Willmon"/>
        <s v="Raymon I Chavarria"/>
        <s v="Raymond U Flavin"/>
        <s v="Reagan H Costas"/>
        <s v="Reanna I Hampton"/>
        <s v="Reatha E Osby"/>
        <s v="Reed O Vella"/>
        <s v="Reinaldo G Castellanos"/>
        <s v="Renaldo K Cheatham"/>
        <s v="Ressie I Goodwyn"/>
        <s v="Retha G Nealy"/>
        <s v="Rex K Dion"/>
        <s v="Reyes X Segal"/>
        <s v="Reynalda M Millwood"/>
        <s v="Reynaldo S Service"/>
        <s v="Rhett A Chapple"/>
        <s v="Rhett H Goode"/>
        <s v="Rich Q Rehberg"/>
        <s v="Richard C Truman"/>
        <s v="Richard J Fetter"/>
        <s v="Richie I Weisz"/>
        <s v="Rick E Armenta"/>
        <s v="Rick Y Haefner"/>
        <s v="Rickey I Delk"/>
        <s v="Rina L Chacon"/>
        <s v="Robbie N Heckman"/>
        <s v="Robert C Ancheta"/>
        <s v="Robert F Trudeau"/>
        <s v="Roberto A Fresquez"/>
        <s v="Roberto U Derry"/>
        <s v="Robin Z Stewart"/>
        <s v="Ronnie E Swim"/>
        <s v="Ronnie G Gumbs"/>
        <s v="Ronnie H Upton"/>
        <s v="Rosaline H Brenneman"/>
        <s v="Rosalva G Shepley"/>
        <s v="Rosanna D Standley"/>
        <s v="Roselia F Britton"/>
        <s v="Rosella E Marron"/>
        <s v="Rosemarie K Fellows"/>
        <s v="Rosette F Cascio"/>
        <s v="Rosy U Baumeister"/>
        <s v="Roy W Wilkie"/>
        <s v="Royal U Okeefe"/>
        <s v="Royce K Goodwyn"/>
        <s v="Rozanne N Mielke"/>
        <s v="Rubin E Confer"/>
        <s v="Ruby B Hare"/>
        <s v="Rueben X Pidgeon"/>
        <s v="Rufus F Furlong"/>
        <s v="Russ I Teed"/>
        <s v="Russ U Belliveau"/>
        <s v="Sal C Heiden"/>
        <s v="Salena I Santillan"/>
        <s v="Salvatore J Lindell"/>
        <s v="Sam C Limones"/>
        <s v="Sam E Lacey"/>
        <s v="Samantha V Lucky"/>
        <s v="Sammy C Holtzclaw"/>
        <s v="Sarita P Schubert"/>
        <s v="Scott D Torrey"/>
        <s v="Scott K Ricco"/>
        <s v="Sena U Delrosario"/>
        <s v="Seth N Lipsky"/>
        <s v="Shanelle Z Hick"/>
        <s v="Shannon J Force"/>
        <s v="Shanti F Quirion"/>
        <s v="Shanti P Brinegar"/>
        <s v="Sharda W Choudhury"/>
        <s v="Sharita Y Lombardi"/>
        <s v="Sharri Z Gormley"/>
        <s v="Sharyl Y Torian"/>
        <s v="Shasta F Bay"/>
        <s v="Shasta P Depuy"/>
        <s v="Shavon K Wescott"/>
        <s v="Shavonne B Boylan"/>
        <s v="Shayne T Claytor"/>
        <s v="Sheila F Bergman"/>
        <s v="Shemika D Porterfield"/>
        <s v="Sherise C Bledsoe"/>
        <s v="Sherlene E Mcdaniel"/>
        <s v="Sherryl B Raker"/>
        <s v="Sherwood K Shire"/>
        <s v="Sheryll X Broadbent"/>
        <s v="Shirl M Caraballo"/>
        <s v="Shirley H Mettler"/>
        <s v="Sidney D Amore"/>
        <s v="Silas J Wojcik"/>
        <s v="Silas S Pyatt"/>
        <s v="Silvana V Hendrix"/>
        <s v="Simon G Cromwell"/>
        <s v="Sixta H Jo"/>
        <s v="Sol K Roger"/>
        <s v="Son D Ricketts"/>
        <s v="Sophia F Knecht"/>
        <s v="Stacey H Galante"/>
        <s v="Stacy B Kennell"/>
        <s v="Stan I Folks"/>
        <s v="Stan S Watt"/>
        <s v="Stanley F Casillas"/>
        <s v="Stanton Y Cavallaro"/>
        <s v="Stasia L Daley"/>
        <s v="Stefanie P Rose"/>
        <s v="Stephan Q Ranger"/>
        <s v="Steve S Everette"/>
        <s v="Steven B Daigneault"/>
        <s v="Sunshine F Earle"/>
        <s v="Susana H Hooks"/>
        <s v="Susann A Faucett"/>
        <s v="Suzette F Lovejoy"/>
        <s v="Sylvester M Harmer"/>
        <s v="Sylvester Z Blackledge"/>
        <s v="Tad V Laster"/>
        <s v="Talisha F Nicklas"/>
        <s v="Tamesha I Knepper"/>
        <s v="Tamica J Holoman"/>
        <s v="Tammi S Garret"/>
        <s v="Tammy Z Lorentz"/>
        <s v="Taneka Q Church"/>
        <s v="Tanner Y Hollenbeck"/>
        <s v="Tawanda E Buchanon"/>
        <s v="Taylor O Thill"/>
        <s v="Tayna L Covarrubias"/>
        <s v="Terra D Routh"/>
        <s v="Terrance E Schiefelbein"/>
        <s v="Terrell J Leader"/>
        <s v="Theresa R Fitzmaurice"/>
        <s v="Therese Q Belden"/>
        <s v="Theron T Kramer"/>
        <s v="Thomas B Felipe"/>
        <s v="Thomas H Huang"/>
        <s v="Thurman T Caceres"/>
        <s v="Tiffaney A Schoenberg"/>
        <s v="Tim N Schueller"/>
        <s v="Tim U Kornegay"/>
        <s v="Timmy I Poteat"/>
        <s v="Tinisha V Vince"/>
        <s v="Tiny Q Llanos"/>
        <s v="Tiny Z Oliveri"/>
        <s v="Toi F Stallard"/>
        <s v="Tomas V Krout"/>
        <s v="Tommie S Fargo"/>
        <s v="Tommy I Meadows"/>
        <s v="Tona S Huseby"/>
        <s v="Toney O Gentle"/>
        <s v="Toney W Bollman"/>
        <s v="Tonia X Silvis"/>
        <s v="Tonja E Lenahan"/>
        <s v="Tony E Keough"/>
        <s v="Towanda H Matson"/>
        <s v="Toya B Rawlins"/>
        <s v="Tracie J Winebarger"/>
        <s v="Trent J Lockman"/>
        <s v="Tressa Q Standard"/>
        <s v="Tristan L Cockrell"/>
        <s v="Tristan M Brackett"/>
        <s v="Troy J Higbee"/>
        <s v="Tuan L Rhymes"/>
        <s v="Tyler D Galindo"/>
        <s v="Tyler N Larkins"/>
        <s v="Tyree W Linden"/>
        <s v="Tyrell R Bramlett"/>
        <s v="Ula W Hartl"/>
        <s v="Ulysses S Abate"/>
        <s v="Valarie O Gorecki"/>
        <s v="Valencia M Cuffee"/>
        <s v="Valene R Yost"/>
        <s v="Valene Z Woodmansee"/>
        <s v="Valentin T Dearborn"/>
        <s v="Van E Broadbent"/>
        <s v="Van T Dotson"/>
        <s v="Vasiliki E Thoman"/>
        <s v="Vaughn N Garica"/>
        <s v="Velda V Larue"/>
        <s v="Verla H Contreras"/>
        <s v="Vern T Lomeli"/>
        <s v="Vernell X Amado"/>
        <s v="Verona H Brobst"/>
        <s v="Veronica I Mower"/>
        <s v="Vicki V Broussard"/>
        <s v="Vicki Y Hargrave"/>
        <s v="Victoria H Musson"/>
        <s v="Vikki N Lezama"/>
        <s v="Vincent N Lennon"/>
        <s v="Vinita E Chamber"/>
        <s v="Violet L Ertel"/>
        <s v="Virgil R Yuen"/>
        <s v="Vivienne X Binion"/>
        <s v="Voncile P Trojanowski"/>
        <s v="Vonda U Mckinnis"/>
        <s v="Walter B Mcmorrow"/>
        <s v="Walter H Hargreaves"/>
        <s v="Walter R Seddon"/>
        <s v="Walton S Keim"/>
        <s v="Walton U Kapoor"/>
        <s v="Warner I Manly"/>
        <s v="Warren L Manion"/>
        <s v="Waylon Z Curtsinger"/>
        <s v="Whitney N Wasinger"/>
        <s v="Wiley U Maske"/>
        <s v="Wilhelmina Y Keaney"/>
        <s v="William B Mcnerney"/>
        <s v="Willis D Weissman"/>
        <s v="Windy A Dudek"/>
        <s v="Windy S Pharr"/>
        <s v="Wm S Goldschmidt"/>
        <s v="Young W Funes"/>
        <s v="Yung G Booher"/>
        <s v="Zachary S Velasquez"/>
        <s v="Zachary U Breeden"/>
        <s v="Zack H Mumaw"/>
        <s v="Zackary G Parkins"/>
        <s v="Zana G Ordonez"/>
        <s v="Zane J Hurdle"/>
        <s v="Zenia D Owings"/>
        <s v="Zoila X Nair"/>
      </sharedItems>
    </cacheField>
    <cacheField name="Gender" numFmtId="0">
      <sharedItems count="2">
        <s v="Female"/>
        <s v="Male"/>
      </sharedItems>
    </cacheField>
    <cacheField name="City" numFmtId="0">
      <sharedItems count="40">
        <s v="Albany"/>
        <s v="Auburn"/>
        <s v="Babylon"/>
        <s v="Beacon"/>
        <s v="Betavia"/>
        <s v="Brookhaven"/>
        <s v="Choes"/>
        <s v="Elmira"/>
        <s v="Fulton"/>
        <s v="Geneva"/>
        <s v="Glen Cove"/>
        <s v="Glens Falls"/>
        <s v="Hempstead"/>
        <s v="Hornell "/>
        <s v="Hudson"/>
        <s v="Islip"/>
        <s v="Johnstown"/>
        <s v="Kingston"/>
        <s v="Little Falls"/>
        <s v="Lockport"/>
        <s v="Long Beach"/>
        <s v="Middletown"/>
        <s v="Mount"/>
        <s v="New York"/>
        <s v="Newburgh"/>
        <s v="Olean"/>
        <s v="Peekskill"/>
        <s v="Port Jervis"/>
        <s v="Poughkeepsie"/>
        <s v="Rochester"/>
        <s v="Rome"/>
        <s v="Rye "/>
        <s v="Salamanca"/>
        <s v="Sherrill"/>
        <s v="Springs"/>
        <s v="Syracuse"/>
        <s v="Troy"/>
        <s v="Watertown"/>
        <s v="Watervliet"/>
        <s v="Yakers"/>
      </sharedItems>
    </cacheField>
    <cacheField name="Sales Rep" numFmtId="0">
      <sharedItems count="4">
        <s v="Antone E Angel"/>
        <s v="Merle N Burrus"/>
        <s v="Reatha Q Breazeale"/>
        <s v="Twanna Y Manges"/>
      </sharedItems>
    </cacheField>
    <cacheField name="Store" numFmtId="0">
      <sharedItems count="3">
        <s v="Fenard Store"/>
        <s v="Main Street"/>
        <s v="Uptown Store"/>
      </sharedItems>
    </cacheField>
    <cacheField name="Supervisor" numFmtId="0">
      <sharedItems count="4">
        <s v="Anitra F Dedmon"/>
        <s v="Jeremiah E Isler"/>
        <s v="Josef I Sergent"/>
        <s v="Reatha O Hansford"/>
      </sharedItems>
    </cacheField>
    <cacheField name="Manager" numFmtId="0">
      <sharedItems count="2">
        <s v="Amir Yusha"/>
        <s v="Fenad Grek"/>
      </sharedItems>
    </cacheField>
    <cacheField name="Product" numFmtId="0">
      <sharedItems count="32">
        <s v="Agavales"/>
        <s v="Apple Beer"/>
        <s v="Bacardi Rum"/>
        <s v="Benchmark Bourbon"/>
        <s v="Birch Beer"/>
        <s v="Boost"/>
        <s v="Burnett's"/>
        <s v="Cazadores Tequila"/>
        <s v="Cel Ray"/>
        <s v="Cheerwine"/>
        <s v="Chicory Coffee"/>
        <s v="Coffee Milk"/>
        <s v="Date Shake"/>
        <s v="Degrees Vodka"/>
        <s v="Dr. Enuf"/>
        <s v="Dr. Nut"/>
        <s v="Egg Cream"/>
        <s v="Faygo"/>
        <s v="Fireball"/>
        <s v="Gallo XO"/>
        <s v="Green River"/>
        <s v="Ironport"/>
        <s v="Janie Stewart"/>
        <s v="Jose Cuervo"/>
        <s v="Nake Turtle"/>
        <s v="Oliver Cromwell"/>
        <s v="Pinnacle"/>
        <s v="Smirnoff"/>
        <s v="Speyburn Bradan"/>
        <s v="St. Amdr Cabernet"/>
        <s v="Suedka"/>
        <s v="Uv Blue"/>
      </sharedItems>
    </cacheField>
    <cacheField name="Category" numFmtId="0">
      <sharedItems count="2">
        <s v="Alcoholic"/>
        <s v="Non Alcoholic"/>
      </sharedItems>
    </cacheField>
    <cacheField name="Price" numFmtId="0">
      <sharedItems containsSemiMixedTypes="0" containsString="0" containsNumber="1" containsInteger="1" minValue="5" maxValue="70" count="15">
        <n v="5"/>
        <n v="6"/>
        <n v="9"/>
        <n v="10"/>
        <n v="12"/>
        <n v="13"/>
        <n v="14"/>
        <n v="15"/>
        <n v="16"/>
        <n v="18"/>
        <n v="20"/>
        <n v="23"/>
        <n v="30"/>
        <n v="52"/>
        <n v="70"/>
      </sharedItems>
    </cacheField>
    <cacheField name="Cost" numFmtId="0">
      <sharedItems containsSemiMixedTypes="0" containsString="0" containsNumber="1" containsInteger="1" minValue="2" maxValue="67" count="15">
        <n v="2"/>
        <n v="3"/>
        <n v="6"/>
        <n v="7"/>
        <n v="9"/>
        <n v="10"/>
        <n v="11"/>
        <n v="12"/>
        <n v="13"/>
        <n v="15"/>
        <n v="17"/>
        <n v="20"/>
        <n v="27"/>
        <n v="49"/>
        <n v="67"/>
      </sharedItems>
    </cacheField>
    <cacheField name="Qty" numFmtId="0">
      <sharedItems containsSemiMixedTypes="0" containsString="0" containsNumber="1" containsInteger="1" minValue="1" maxValue="89" count="29">
        <n v="1"/>
        <n v="2"/>
        <n v="3"/>
        <n v="4"/>
        <n v="5"/>
        <n v="6"/>
        <n v="7"/>
        <n v="8"/>
        <n v="9"/>
        <n v="10"/>
        <n v="11"/>
        <n v="12"/>
        <n v="14"/>
        <n v="15"/>
        <n v="16"/>
        <n v="17"/>
        <n v="18"/>
        <n v="25"/>
        <n v="32"/>
        <n v="40"/>
        <n v="47"/>
        <n v="50"/>
        <n v="60"/>
        <n v="67"/>
        <n v="68"/>
        <n v="70"/>
        <n v="77"/>
        <n v="80"/>
        <n v="89"/>
      </sharedItems>
    </cacheField>
    <cacheField name="Total Sales" numFmtId="0">
      <sharedItems containsSemiMixedTypes="0" containsString="0" containsNumber="1" containsInteger="1" minValue="5" maxValue="6230" count="182">
        <n v="5"/>
        <n v="9"/>
        <n v="10"/>
        <n v="12"/>
        <n v="14"/>
        <n v="15"/>
        <n v="16"/>
        <n v="18"/>
        <n v="20"/>
        <n v="23"/>
        <n v="24"/>
        <n v="25"/>
        <n v="26"/>
        <n v="27"/>
        <n v="28"/>
        <n v="30"/>
        <n v="32"/>
        <n v="35"/>
        <n v="36"/>
        <n v="39"/>
        <n v="40"/>
        <n v="42"/>
        <n v="45"/>
        <n v="46"/>
        <n v="48"/>
        <n v="50"/>
        <n v="52"/>
        <n v="54"/>
        <n v="55"/>
        <n v="60"/>
        <n v="63"/>
        <n v="64"/>
        <n v="65"/>
        <n v="66"/>
        <n v="69"/>
        <n v="70"/>
        <n v="72"/>
        <n v="75"/>
        <n v="78"/>
        <n v="80"/>
        <n v="81"/>
        <n v="84"/>
        <n v="90"/>
        <n v="91"/>
        <n v="96"/>
        <n v="98"/>
        <n v="99"/>
        <n v="100"/>
        <n v="104"/>
        <n v="105"/>
        <n v="108"/>
        <n v="110"/>
        <n v="112"/>
        <n v="115"/>
        <n v="120"/>
        <n v="126"/>
        <n v="130"/>
        <n v="132"/>
        <n v="135"/>
        <n v="138"/>
        <n v="140"/>
        <n v="143"/>
        <n v="144"/>
        <n v="150"/>
        <n v="154"/>
        <n v="160"/>
        <n v="161"/>
        <n v="162"/>
        <n v="165"/>
        <n v="176"/>
        <n v="180"/>
        <n v="184"/>
        <n v="195"/>
        <n v="198"/>
        <n v="200"/>
        <n v="208"/>
        <n v="210"/>
        <n v="220"/>
        <n v="225"/>
        <n v="230"/>
        <n v="234"/>
        <n v="235"/>
        <n v="238"/>
        <n v="240"/>
        <n v="253"/>
        <n v="270"/>
        <n v="282"/>
        <n v="288"/>
        <n v="300"/>
        <n v="312"/>
        <n v="320"/>
        <n v="330"/>
        <n v="340"/>
        <n v="345"/>
        <n v="350"/>
        <n v="360"/>
        <n v="385"/>
        <n v="391"/>
        <n v="408"/>
        <n v="416"/>
        <n v="420"/>
        <n v="423"/>
        <n v="445"/>
        <n v="450"/>
        <n v="462"/>
        <n v="470"/>
        <n v="490"/>
        <n v="512"/>
        <n v="520"/>
        <n v="534"/>
        <n v="540"/>
        <n v="560"/>
        <n v="564"/>
        <n v="572"/>
        <n v="600"/>
        <n v="611"/>
        <n v="612"/>
        <n v="630"/>
        <n v="658"/>
        <n v="680"/>
        <n v="693"/>
        <n v="700"/>
        <n v="705"/>
        <n v="720"/>
        <n v="750"/>
        <n v="752"/>
        <n v="770"/>
        <n v="780"/>
        <n v="801"/>
        <n v="816"/>
        <n v="840"/>
        <n v="846"/>
        <n v="884"/>
        <n v="890"/>
        <n v="900"/>
        <n v="924"/>
        <n v="940"/>
        <n v="952"/>
        <n v="960"/>
        <n v="1001"/>
        <n v="1020"/>
        <n v="1040"/>
        <n v="1050"/>
        <n v="1068"/>
        <n v="1078"/>
        <n v="1080"/>
        <n v="1081"/>
        <n v="1088"/>
        <n v="1120"/>
        <n v="1155"/>
        <n v="1157"/>
        <n v="1200"/>
        <n v="1224"/>
        <n v="1232"/>
        <n v="1246"/>
        <n v="1335"/>
        <n v="1340"/>
        <n v="1360"/>
        <n v="1380"/>
        <n v="1386"/>
        <n v="1410"/>
        <n v="1424"/>
        <n v="1540"/>
        <n v="1564"/>
        <n v="1602"/>
        <n v="1771"/>
        <n v="1780"/>
        <n v="1800"/>
        <n v="2040"/>
        <n v="2047"/>
        <n v="2310"/>
        <n v="2444"/>
        <n v="2670"/>
        <n v="3120"/>
        <n v="3290"/>
        <n v="3536"/>
        <n v="4004"/>
        <n v="4200"/>
        <n v="4628"/>
        <n v="4760"/>
        <n v="5390"/>
        <n v="6230"/>
      </sharedItems>
    </cacheField>
    <cacheField name="COGS" numFmtId="0">
      <sharedItems containsSemiMixedTypes="0" containsString="0" containsNumber="1" containsInteger="1" minValue="2" maxValue="5963" count="185">
        <n v="2"/>
        <n v="4"/>
        <n v="6"/>
        <n v="7"/>
        <n v="8"/>
        <n v="9"/>
        <n v="10"/>
        <n v="11"/>
        <n v="12"/>
        <n v="13"/>
        <n v="14"/>
        <n v="15"/>
        <n v="17"/>
        <n v="18"/>
        <n v="20"/>
        <n v="21"/>
        <n v="22"/>
        <n v="24"/>
        <n v="26"/>
        <n v="27"/>
        <n v="28"/>
        <n v="30"/>
        <n v="33"/>
        <n v="34"/>
        <n v="35"/>
        <n v="36"/>
        <n v="39"/>
        <n v="40"/>
        <n v="42"/>
        <n v="45"/>
        <n v="48"/>
        <n v="49"/>
        <n v="50"/>
        <n v="51"/>
        <n v="52"/>
        <n v="54"/>
        <n v="55"/>
        <n v="60"/>
        <n v="63"/>
        <n v="65"/>
        <n v="66"/>
        <n v="67"/>
        <n v="68"/>
        <n v="70"/>
        <n v="72"/>
        <n v="75"/>
        <n v="77"/>
        <n v="78"/>
        <n v="81"/>
        <n v="84"/>
        <n v="85"/>
        <n v="90"/>
        <n v="91"/>
        <n v="94"/>
        <n v="96"/>
        <n v="98"/>
        <n v="99"/>
        <n v="100"/>
        <n v="102"/>
        <n v="105"/>
        <n v="108"/>
        <n v="110"/>
        <n v="117"/>
        <n v="119"/>
        <n v="120"/>
        <n v="121"/>
        <n v="130"/>
        <n v="132"/>
        <n v="134"/>
        <n v="135"/>
        <n v="136"/>
        <n v="140"/>
        <n v="141"/>
        <n v="143"/>
        <n v="150"/>
        <n v="153"/>
        <n v="154"/>
        <n v="160"/>
        <n v="162"/>
        <n v="165"/>
        <n v="170"/>
        <n v="178"/>
        <n v="180"/>
        <n v="187"/>
        <n v="189"/>
        <n v="195"/>
        <n v="196"/>
        <n v="200"/>
        <n v="201"/>
        <n v="204"/>
        <n v="216"/>
        <n v="220"/>
        <n v="225"/>
        <n v="231"/>
        <n v="240"/>
        <n v="255"/>
        <n v="267"/>
        <n v="270"/>
        <n v="272"/>
        <n v="282"/>
        <n v="294"/>
        <n v="297"/>
        <n v="300"/>
        <n v="329"/>
        <n v="335"/>
        <n v="340"/>
        <n v="360"/>
        <n v="392"/>
        <n v="402"/>
        <n v="405"/>
        <n v="408"/>
        <n v="416"/>
        <n v="420"/>
        <n v="423"/>
        <n v="450"/>
        <n v="462"/>
        <n v="469"/>
        <n v="470"/>
        <n v="476"/>
        <n v="490"/>
        <n v="517"/>
        <n v="534"/>
        <n v="536"/>
        <n v="539"/>
        <n v="540"/>
        <n v="564"/>
        <n v="600"/>
        <n v="611"/>
        <n v="612"/>
        <n v="623"/>
        <n v="660"/>
        <n v="670"/>
        <n v="675"/>
        <n v="680"/>
        <n v="693"/>
        <n v="705"/>
        <n v="720"/>
        <n v="735"/>
        <n v="737"/>
        <n v="748"/>
        <n v="770"/>
        <n v="780"/>
        <n v="799"/>
        <n v="800"/>
        <n v="801"/>
        <n v="804"/>
        <n v="816"/>
        <n v="847"/>
        <n v="884"/>
        <n v="890"/>
        <n v="900"/>
        <n v="910"/>
        <n v="924"/>
        <n v="940"/>
        <n v="979"/>
        <n v="1001"/>
        <n v="1005"/>
        <n v="1020"/>
        <n v="1068"/>
        <n v="1139"/>
        <n v="1155"/>
        <n v="1156"/>
        <n v="1157"/>
        <n v="1200"/>
        <n v="1269"/>
        <n v="1309"/>
        <n v="1335"/>
        <n v="1360"/>
        <n v="1513"/>
        <n v="1540"/>
        <n v="1620"/>
        <n v="1780"/>
        <n v="1836"/>
        <n v="2079"/>
        <n v="2303"/>
        <n v="2403"/>
        <n v="2940"/>
        <n v="3149"/>
        <n v="3332"/>
        <n v="3773"/>
        <n v="4020"/>
        <n v="4361"/>
        <n v="4556"/>
        <n v="5159"/>
        <n v="5963"/>
      </sharedItems>
    </cacheField>
    <cacheField name="Gross Profit" numFmtId="0">
      <sharedItems containsSemiMixedTypes="0" containsString="0" containsNumber="1" containsInteger="1" minValue="3" maxValue="267" count="29">
        <n v="3"/>
        <n v="6"/>
        <n v="9"/>
        <n v="12"/>
        <n v="15"/>
        <n v="18"/>
        <n v="21"/>
        <n v="24"/>
        <n v="27"/>
        <n v="30"/>
        <n v="33"/>
        <n v="36"/>
        <n v="42"/>
        <n v="45"/>
        <n v="48"/>
        <n v="51"/>
        <n v="54"/>
        <n v="75"/>
        <n v="96"/>
        <n v="120"/>
        <n v="141"/>
        <n v="150"/>
        <n v="180"/>
        <n v="201"/>
        <n v="204"/>
        <n v="210"/>
        <n v="231"/>
        <n v="240"/>
        <n v="267"/>
      </sharedItems>
    </cacheField>
    <cacheField name="Column2" numFmtId="0">
      <sharedItems containsSemiMixedTypes="0" containsString="0" containsNumber="1" containsInteger="1" minValue="8" maxValue="9" count="2">
        <n v="8"/>
        <n v="9"/>
      </sharedItems>
    </cacheField>
    <cacheField name="Month" numFmtId="0">
      <sharedItems count="2">
        <s v="August"/>
        <s v="Sept"/>
      </sharedItems>
    </cacheField>
  </cacheFields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258">
  <r>
    <x v="0"/>
    <x v="30"/>
    <x v="730"/>
    <x v="1"/>
    <x v="18"/>
    <x v="0"/>
    <x v="1"/>
    <x v="1"/>
    <x v="0"/>
    <x v="25"/>
    <x v="0"/>
    <x v="13"/>
    <x v="13"/>
    <x v="22"/>
    <x v="173"/>
    <x v="176"/>
    <x v="22"/>
    <x v="1"/>
    <x v="0"/>
  </r>
  <r>
    <x v="1"/>
    <x v="42"/>
    <x v="212"/>
    <x v="0"/>
    <x v="1"/>
    <x v="1"/>
    <x v="2"/>
    <x v="2"/>
    <x v="0"/>
    <x v="5"/>
    <x v="1"/>
    <x v="2"/>
    <x v="2"/>
    <x v="28"/>
    <x v="128"/>
    <x v="121"/>
    <x v="28"/>
    <x v="1"/>
    <x v="0"/>
  </r>
  <r>
    <x v="2"/>
    <x v="43"/>
    <x v="142"/>
    <x v="1"/>
    <x v="4"/>
    <x v="3"/>
    <x v="2"/>
    <x v="3"/>
    <x v="0"/>
    <x v="8"/>
    <x v="1"/>
    <x v="0"/>
    <x v="0"/>
    <x v="26"/>
    <x v="96"/>
    <x v="76"/>
    <x v="26"/>
    <x v="1"/>
    <x v="0"/>
  </r>
  <r>
    <x v="3"/>
    <x v="48"/>
    <x v="352"/>
    <x v="1"/>
    <x v="3"/>
    <x v="2"/>
    <x v="1"/>
    <x v="0"/>
    <x v="0"/>
    <x v="25"/>
    <x v="0"/>
    <x v="6"/>
    <x v="6"/>
    <x v="24"/>
    <x v="137"/>
    <x v="139"/>
    <x v="24"/>
    <x v="1"/>
    <x v="0"/>
  </r>
  <r>
    <x v="4"/>
    <x v="45"/>
    <x v="352"/>
    <x v="1"/>
    <x v="3"/>
    <x v="0"/>
    <x v="1"/>
    <x v="1"/>
    <x v="0"/>
    <x v="5"/>
    <x v="0"/>
    <x v="1"/>
    <x v="1"/>
    <x v="13"/>
    <x v="42"/>
    <x v="29"/>
    <x v="13"/>
    <x v="1"/>
    <x v="0"/>
  </r>
  <r>
    <x v="5"/>
    <x v="46"/>
    <x v="352"/>
    <x v="1"/>
    <x v="3"/>
    <x v="1"/>
    <x v="1"/>
    <x v="2"/>
    <x v="0"/>
    <x v="8"/>
    <x v="1"/>
    <x v="3"/>
    <x v="3"/>
    <x v="20"/>
    <x v="105"/>
    <x v="103"/>
    <x v="20"/>
    <x v="1"/>
    <x v="0"/>
  </r>
  <r>
    <x v="6"/>
    <x v="48"/>
    <x v="431"/>
    <x v="1"/>
    <x v="9"/>
    <x v="3"/>
    <x v="2"/>
    <x v="3"/>
    <x v="0"/>
    <x v="25"/>
    <x v="0"/>
    <x v="5"/>
    <x v="5"/>
    <x v="5"/>
    <x v="38"/>
    <x v="37"/>
    <x v="5"/>
    <x v="1"/>
    <x v="0"/>
  </r>
  <r>
    <x v="7"/>
    <x v="47"/>
    <x v="646"/>
    <x v="1"/>
    <x v="7"/>
    <x v="2"/>
    <x v="1"/>
    <x v="0"/>
    <x v="0"/>
    <x v="5"/>
    <x v="1"/>
    <x v="10"/>
    <x v="10"/>
    <x v="9"/>
    <x v="74"/>
    <x v="80"/>
    <x v="9"/>
    <x v="1"/>
    <x v="0"/>
  </r>
  <r>
    <x v="8"/>
    <x v="47"/>
    <x v="241"/>
    <x v="1"/>
    <x v="10"/>
    <x v="0"/>
    <x v="1"/>
    <x v="1"/>
    <x v="0"/>
    <x v="8"/>
    <x v="0"/>
    <x v="7"/>
    <x v="7"/>
    <x v="10"/>
    <x v="68"/>
    <x v="67"/>
    <x v="10"/>
    <x v="1"/>
    <x v="0"/>
  </r>
  <r>
    <x v="9"/>
    <x v="48"/>
    <x v="497"/>
    <x v="0"/>
    <x v="11"/>
    <x v="1"/>
    <x v="2"/>
    <x v="2"/>
    <x v="0"/>
    <x v="7"/>
    <x v="0"/>
    <x v="10"/>
    <x v="10"/>
    <x v="22"/>
    <x v="151"/>
    <x v="157"/>
    <x v="22"/>
    <x v="1"/>
    <x v="0"/>
  </r>
  <r>
    <x v="10"/>
    <x v="49"/>
    <x v="187"/>
    <x v="0"/>
    <x v="13"/>
    <x v="3"/>
    <x v="2"/>
    <x v="3"/>
    <x v="0"/>
    <x v="3"/>
    <x v="0"/>
    <x v="4"/>
    <x v="4"/>
    <x v="28"/>
    <x v="143"/>
    <x v="144"/>
    <x v="28"/>
    <x v="1"/>
    <x v="0"/>
  </r>
  <r>
    <x v="11"/>
    <x v="0"/>
    <x v="38"/>
    <x v="0"/>
    <x v="14"/>
    <x v="2"/>
    <x v="1"/>
    <x v="0"/>
    <x v="0"/>
    <x v="22"/>
    <x v="0"/>
    <x v="8"/>
    <x v="8"/>
    <x v="26"/>
    <x v="153"/>
    <x v="155"/>
    <x v="26"/>
    <x v="0"/>
    <x v="1"/>
  </r>
  <r>
    <x v="12"/>
    <x v="1"/>
    <x v="352"/>
    <x v="1"/>
    <x v="3"/>
    <x v="0"/>
    <x v="1"/>
    <x v="1"/>
    <x v="0"/>
    <x v="12"/>
    <x v="1"/>
    <x v="14"/>
    <x v="14"/>
    <x v="24"/>
    <x v="179"/>
    <x v="182"/>
    <x v="24"/>
    <x v="0"/>
    <x v="1"/>
  </r>
  <r>
    <x v="13"/>
    <x v="2"/>
    <x v="352"/>
    <x v="1"/>
    <x v="3"/>
    <x v="1"/>
    <x v="1"/>
    <x v="2"/>
    <x v="0"/>
    <x v="14"/>
    <x v="1"/>
    <x v="7"/>
    <x v="7"/>
    <x v="13"/>
    <x v="78"/>
    <x v="82"/>
    <x v="13"/>
    <x v="0"/>
    <x v="1"/>
  </r>
  <r>
    <x v="14"/>
    <x v="3"/>
    <x v="352"/>
    <x v="1"/>
    <x v="3"/>
    <x v="3"/>
    <x v="1"/>
    <x v="3"/>
    <x v="0"/>
    <x v="22"/>
    <x v="0"/>
    <x v="8"/>
    <x v="8"/>
    <x v="20"/>
    <x v="125"/>
    <x v="127"/>
    <x v="20"/>
    <x v="0"/>
    <x v="1"/>
  </r>
  <r>
    <x v="15"/>
    <x v="4"/>
    <x v="352"/>
    <x v="1"/>
    <x v="3"/>
    <x v="2"/>
    <x v="1"/>
    <x v="0"/>
    <x v="0"/>
    <x v="28"/>
    <x v="0"/>
    <x v="10"/>
    <x v="10"/>
    <x v="5"/>
    <x v="54"/>
    <x v="58"/>
    <x v="5"/>
    <x v="0"/>
    <x v="1"/>
  </r>
  <r>
    <x v="16"/>
    <x v="6"/>
    <x v="352"/>
    <x v="1"/>
    <x v="3"/>
    <x v="0"/>
    <x v="1"/>
    <x v="1"/>
    <x v="0"/>
    <x v="31"/>
    <x v="0"/>
    <x v="4"/>
    <x v="4"/>
    <x v="9"/>
    <x v="54"/>
    <x v="51"/>
    <x v="9"/>
    <x v="0"/>
    <x v="1"/>
  </r>
  <r>
    <x v="17"/>
    <x v="5"/>
    <x v="352"/>
    <x v="1"/>
    <x v="3"/>
    <x v="1"/>
    <x v="1"/>
    <x v="2"/>
    <x v="0"/>
    <x v="15"/>
    <x v="1"/>
    <x v="4"/>
    <x v="4"/>
    <x v="10"/>
    <x v="57"/>
    <x v="56"/>
    <x v="10"/>
    <x v="0"/>
    <x v="1"/>
  </r>
  <r>
    <x v="18"/>
    <x v="5"/>
    <x v="570"/>
    <x v="0"/>
    <x v="22"/>
    <x v="3"/>
    <x v="2"/>
    <x v="3"/>
    <x v="0"/>
    <x v="16"/>
    <x v="1"/>
    <x v="9"/>
    <x v="9"/>
    <x v="22"/>
    <x v="145"/>
    <x v="150"/>
    <x v="22"/>
    <x v="0"/>
    <x v="1"/>
  </r>
  <r>
    <x v="19"/>
    <x v="6"/>
    <x v="255"/>
    <x v="1"/>
    <x v="23"/>
    <x v="2"/>
    <x v="1"/>
    <x v="0"/>
    <x v="0"/>
    <x v="6"/>
    <x v="0"/>
    <x v="3"/>
    <x v="3"/>
    <x v="28"/>
    <x v="133"/>
    <x v="129"/>
    <x v="28"/>
    <x v="0"/>
    <x v="1"/>
  </r>
  <r>
    <x v="20"/>
    <x v="7"/>
    <x v="294"/>
    <x v="0"/>
    <x v="24"/>
    <x v="0"/>
    <x v="1"/>
    <x v="1"/>
    <x v="0"/>
    <x v="27"/>
    <x v="0"/>
    <x v="7"/>
    <x v="7"/>
    <x v="26"/>
    <x v="149"/>
    <x v="152"/>
    <x v="26"/>
    <x v="0"/>
    <x v="1"/>
  </r>
  <r>
    <x v="21"/>
    <x v="8"/>
    <x v="1002"/>
    <x v="1"/>
    <x v="25"/>
    <x v="1"/>
    <x v="2"/>
    <x v="2"/>
    <x v="0"/>
    <x v="18"/>
    <x v="0"/>
    <x v="7"/>
    <x v="7"/>
    <x v="24"/>
    <x v="140"/>
    <x v="146"/>
    <x v="24"/>
    <x v="0"/>
    <x v="1"/>
  </r>
  <r>
    <x v="22"/>
    <x v="9"/>
    <x v="674"/>
    <x v="0"/>
    <x v="26"/>
    <x v="0"/>
    <x v="1"/>
    <x v="1"/>
    <x v="0"/>
    <x v="17"/>
    <x v="1"/>
    <x v="11"/>
    <x v="11"/>
    <x v="13"/>
    <x v="93"/>
    <x v="102"/>
    <x v="13"/>
    <x v="0"/>
    <x v="1"/>
  </r>
  <r>
    <x v="23"/>
    <x v="10"/>
    <x v="661"/>
    <x v="1"/>
    <x v="27"/>
    <x v="1"/>
    <x v="2"/>
    <x v="2"/>
    <x v="0"/>
    <x v="20"/>
    <x v="1"/>
    <x v="2"/>
    <x v="2"/>
    <x v="20"/>
    <x v="101"/>
    <x v="99"/>
    <x v="20"/>
    <x v="0"/>
    <x v="1"/>
  </r>
  <r>
    <x v="24"/>
    <x v="11"/>
    <x v="422"/>
    <x v="0"/>
    <x v="28"/>
    <x v="0"/>
    <x v="1"/>
    <x v="1"/>
    <x v="0"/>
    <x v="21"/>
    <x v="1"/>
    <x v="9"/>
    <x v="9"/>
    <x v="5"/>
    <x v="50"/>
    <x v="51"/>
    <x v="5"/>
    <x v="0"/>
    <x v="1"/>
  </r>
  <r>
    <x v="25"/>
    <x v="12"/>
    <x v="206"/>
    <x v="1"/>
    <x v="31"/>
    <x v="1"/>
    <x v="2"/>
    <x v="2"/>
    <x v="0"/>
    <x v="30"/>
    <x v="0"/>
    <x v="6"/>
    <x v="6"/>
    <x v="9"/>
    <x v="60"/>
    <x v="61"/>
    <x v="9"/>
    <x v="0"/>
    <x v="1"/>
  </r>
  <r>
    <x v="26"/>
    <x v="14"/>
    <x v="15"/>
    <x v="1"/>
    <x v="30"/>
    <x v="0"/>
    <x v="1"/>
    <x v="1"/>
    <x v="0"/>
    <x v="1"/>
    <x v="0"/>
    <x v="12"/>
    <x v="12"/>
    <x v="10"/>
    <x v="91"/>
    <x v="101"/>
    <x v="10"/>
    <x v="0"/>
    <x v="1"/>
  </r>
  <r>
    <x v="27"/>
    <x v="13"/>
    <x v="675"/>
    <x v="1"/>
    <x v="29"/>
    <x v="1"/>
    <x v="2"/>
    <x v="2"/>
    <x v="0"/>
    <x v="4"/>
    <x v="0"/>
    <x v="8"/>
    <x v="8"/>
    <x v="22"/>
    <x v="138"/>
    <x v="141"/>
    <x v="22"/>
    <x v="0"/>
    <x v="1"/>
  </r>
  <r>
    <x v="28"/>
    <x v="13"/>
    <x v="920"/>
    <x v="0"/>
    <x v="32"/>
    <x v="0"/>
    <x v="1"/>
    <x v="1"/>
    <x v="0"/>
    <x v="25"/>
    <x v="0"/>
    <x v="13"/>
    <x v="13"/>
    <x v="28"/>
    <x v="178"/>
    <x v="181"/>
    <x v="28"/>
    <x v="0"/>
    <x v="1"/>
  </r>
  <r>
    <x v="29"/>
    <x v="14"/>
    <x v="756"/>
    <x v="1"/>
    <x v="34"/>
    <x v="1"/>
    <x v="2"/>
    <x v="2"/>
    <x v="0"/>
    <x v="13"/>
    <x v="0"/>
    <x v="6"/>
    <x v="6"/>
    <x v="26"/>
    <x v="144"/>
    <x v="147"/>
    <x v="26"/>
    <x v="0"/>
    <x v="1"/>
  </r>
  <r>
    <x v="30"/>
    <x v="15"/>
    <x v="121"/>
    <x v="1"/>
    <x v="33"/>
    <x v="0"/>
    <x v="1"/>
    <x v="1"/>
    <x v="0"/>
    <x v="29"/>
    <x v="0"/>
    <x v="1"/>
    <x v="1"/>
    <x v="24"/>
    <x v="98"/>
    <x v="89"/>
    <x v="24"/>
    <x v="0"/>
    <x v="1"/>
  </r>
  <r>
    <x v="31"/>
    <x v="16"/>
    <x v="151"/>
    <x v="1"/>
    <x v="35"/>
    <x v="1"/>
    <x v="2"/>
    <x v="2"/>
    <x v="0"/>
    <x v="24"/>
    <x v="0"/>
    <x v="5"/>
    <x v="5"/>
    <x v="13"/>
    <x v="72"/>
    <x v="74"/>
    <x v="13"/>
    <x v="0"/>
    <x v="1"/>
  </r>
  <r>
    <x v="32"/>
    <x v="17"/>
    <x v="77"/>
    <x v="0"/>
    <x v="36"/>
    <x v="0"/>
    <x v="1"/>
    <x v="1"/>
    <x v="0"/>
    <x v="19"/>
    <x v="0"/>
    <x v="7"/>
    <x v="7"/>
    <x v="20"/>
    <x v="122"/>
    <x v="125"/>
    <x v="20"/>
    <x v="0"/>
    <x v="1"/>
  </r>
  <r>
    <x v="33"/>
    <x v="18"/>
    <x v="928"/>
    <x v="1"/>
    <x v="37"/>
    <x v="1"/>
    <x v="2"/>
    <x v="2"/>
    <x v="0"/>
    <x v="7"/>
    <x v="0"/>
    <x v="10"/>
    <x v="10"/>
    <x v="5"/>
    <x v="54"/>
    <x v="58"/>
    <x v="5"/>
    <x v="0"/>
    <x v="1"/>
  </r>
  <r>
    <x v="34"/>
    <x v="19"/>
    <x v="483"/>
    <x v="1"/>
    <x v="38"/>
    <x v="0"/>
    <x v="1"/>
    <x v="1"/>
    <x v="0"/>
    <x v="3"/>
    <x v="0"/>
    <x v="4"/>
    <x v="4"/>
    <x v="9"/>
    <x v="54"/>
    <x v="51"/>
    <x v="9"/>
    <x v="0"/>
    <x v="1"/>
  </r>
  <r>
    <x v="35"/>
    <x v="20"/>
    <x v="892"/>
    <x v="0"/>
    <x v="39"/>
    <x v="1"/>
    <x v="2"/>
    <x v="2"/>
    <x v="0"/>
    <x v="22"/>
    <x v="0"/>
    <x v="8"/>
    <x v="8"/>
    <x v="10"/>
    <x v="69"/>
    <x v="73"/>
    <x v="10"/>
    <x v="0"/>
    <x v="1"/>
  </r>
  <r>
    <x v="36"/>
    <x v="22"/>
    <x v="291"/>
    <x v="1"/>
    <x v="23"/>
    <x v="0"/>
    <x v="1"/>
    <x v="1"/>
    <x v="0"/>
    <x v="28"/>
    <x v="0"/>
    <x v="10"/>
    <x v="10"/>
    <x v="22"/>
    <x v="151"/>
    <x v="157"/>
    <x v="22"/>
    <x v="0"/>
    <x v="1"/>
  </r>
  <r>
    <x v="37"/>
    <x v="21"/>
    <x v="44"/>
    <x v="0"/>
    <x v="12"/>
    <x v="1"/>
    <x v="2"/>
    <x v="2"/>
    <x v="0"/>
    <x v="31"/>
    <x v="0"/>
    <x v="4"/>
    <x v="4"/>
    <x v="28"/>
    <x v="143"/>
    <x v="144"/>
    <x v="28"/>
    <x v="0"/>
    <x v="1"/>
  </r>
  <r>
    <x v="38"/>
    <x v="21"/>
    <x v="395"/>
    <x v="1"/>
    <x v="5"/>
    <x v="0"/>
    <x v="1"/>
    <x v="1"/>
    <x v="0"/>
    <x v="6"/>
    <x v="0"/>
    <x v="3"/>
    <x v="3"/>
    <x v="26"/>
    <x v="126"/>
    <x v="123"/>
    <x v="26"/>
    <x v="0"/>
    <x v="1"/>
  </r>
  <r>
    <x v="39"/>
    <x v="22"/>
    <x v="588"/>
    <x v="1"/>
    <x v="15"/>
    <x v="1"/>
    <x v="2"/>
    <x v="2"/>
    <x v="0"/>
    <x v="27"/>
    <x v="0"/>
    <x v="7"/>
    <x v="7"/>
    <x v="24"/>
    <x v="140"/>
    <x v="146"/>
    <x v="24"/>
    <x v="0"/>
    <x v="1"/>
  </r>
  <r>
    <x v="40"/>
    <x v="23"/>
    <x v="677"/>
    <x v="0"/>
    <x v="2"/>
    <x v="0"/>
    <x v="1"/>
    <x v="1"/>
    <x v="0"/>
    <x v="18"/>
    <x v="0"/>
    <x v="7"/>
    <x v="7"/>
    <x v="13"/>
    <x v="78"/>
    <x v="82"/>
    <x v="13"/>
    <x v="0"/>
    <x v="1"/>
  </r>
  <r>
    <x v="41"/>
    <x v="24"/>
    <x v="998"/>
    <x v="1"/>
    <x v="0"/>
    <x v="1"/>
    <x v="2"/>
    <x v="2"/>
    <x v="0"/>
    <x v="23"/>
    <x v="0"/>
    <x v="10"/>
    <x v="10"/>
    <x v="20"/>
    <x v="136"/>
    <x v="142"/>
    <x v="20"/>
    <x v="0"/>
    <x v="1"/>
  </r>
  <r>
    <x v="42"/>
    <x v="0"/>
    <x v="842"/>
    <x v="1"/>
    <x v="1"/>
    <x v="0"/>
    <x v="1"/>
    <x v="1"/>
    <x v="1"/>
    <x v="0"/>
    <x v="0"/>
    <x v="4"/>
    <x v="4"/>
    <x v="5"/>
    <x v="36"/>
    <x v="35"/>
    <x v="5"/>
    <x v="0"/>
    <x v="1"/>
  </r>
  <r>
    <x v="43"/>
    <x v="1"/>
    <x v="435"/>
    <x v="0"/>
    <x v="4"/>
    <x v="1"/>
    <x v="2"/>
    <x v="2"/>
    <x v="1"/>
    <x v="26"/>
    <x v="0"/>
    <x v="5"/>
    <x v="5"/>
    <x v="9"/>
    <x v="56"/>
    <x v="57"/>
    <x v="9"/>
    <x v="0"/>
    <x v="1"/>
  </r>
  <r>
    <x v="44"/>
    <x v="2"/>
    <x v="523"/>
    <x v="0"/>
    <x v="3"/>
    <x v="0"/>
    <x v="1"/>
    <x v="1"/>
    <x v="1"/>
    <x v="2"/>
    <x v="0"/>
    <x v="7"/>
    <x v="7"/>
    <x v="10"/>
    <x v="68"/>
    <x v="67"/>
    <x v="10"/>
    <x v="0"/>
    <x v="1"/>
  </r>
  <r>
    <x v="45"/>
    <x v="3"/>
    <x v="482"/>
    <x v="0"/>
    <x v="7"/>
    <x v="1"/>
    <x v="2"/>
    <x v="2"/>
    <x v="1"/>
    <x v="30"/>
    <x v="0"/>
    <x v="6"/>
    <x v="6"/>
    <x v="22"/>
    <x v="130"/>
    <x v="130"/>
    <x v="22"/>
    <x v="0"/>
    <x v="1"/>
  </r>
  <r>
    <x v="46"/>
    <x v="4"/>
    <x v="1009"/>
    <x v="1"/>
    <x v="10"/>
    <x v="0"/>
    <x v="1"/>
    <x v="1"/>
    <x v="1"/>
    <x v="1"/>
    <x v="0"/>
    <x v="12"/>
    <x v="12"/>
    <x v="28"/>
    <x v="172"/>
    <x v="175"/>
    <x v="28"/>
    <x v="0"/>
    <x v="1"/>
  </r>
  <r>
    <x v="47"/>
    <x v="6"/>
    <x v="254"/>
    <x v="1"/>
    <x v="23"/>
    <x v="1"/>
    <x v="2"/>
    <x v="2"/>
    <x v="1"/>
    <x v="4"/>
    <x v="0"/>
    <x v="8"/>
    <x v="8"/>
    <x v="26"/>
    <x v="153"/>
    <x v="155"/>
    <x v="26"/>
    <x v="0"/>
    <x v="1"/>
  </r>
  <r>
    <x v="48"/>
    <x v="5"/>
    <x v="139"/>
    <x v="1"/>
    <x v="12"/>
    <x v="0"/>
    <x v="1"/>
    <x v="1"/>
    <x v="1"/>
    <x v="5"/>
    <x v="1"/>
    <x v="2"/>
    <x v="2"/>
    <x v="24"/>
    <x v="116"/>
    <x v="110"/>
    <x v="24"/>
    <x v="0"/>
    <x v="1"/>
  </r>
  <r>
    <x v="49"/>
    <x v="5"/>
    <x v="515"/>
    <x v="1"/>
    <x v="5"/>
    <x v="1"/>
    <x v="2"/>
    <x v="2"/>
    <x v="1"/>
    <x v="8"/>
    <x v="1"/>
    <x v="0"/>
    <x v="0"/>
    <x v="13"/>
    <x v="37"/>
    <x v="21"/>
    <x v="13"/>
    <x v="0"/>
    <x v="1"/>
  </r>
  <r>
    <x v="50"/>
    <x v="6"/>
    <x v="408"/>
    <x v="1"/>
    <x v="10"/>
    <x v="0"/>
    <x v="1"/>
    <x v="1"/>
    <x v="1"/>
    <x v="9"/>
    <x v="1"/>
    <x v="9"/>
    <x v="9"/>
    <x v="20"/>
    <x v="131"/>
    <x v="135"/>
    <x v="20"/>
    <x v="0"/>
    <x v="1"/>
  </r>
  <r>
    <x v="51"/>
    <x v="7"/>
    <x v="461"/>
    <x v="1"/>
    <x v="11"/>
    <x v="1"/>
    <x v="2"/>
    <x v="2"/>
    <x v="1"/>
    <x v="10"/>
    <x v="1"/>
    <x v="3"/>
    <x v="3"/>
    <x v="5"/>
    <x v="29"/>
    <x v="28"/>
    <x v="5"/>
    <x v="0"/>
    <x v="1"/>
  </r>
  <r>
    <x v="52"/>
    <x v="8"/>
    <x v="903"/>
    <x v="1"/>
    <x v="13"/>
    <x v="0"/>
    <x v="1"/>
    <x v="1"/>
    <x v="1"/>
    <x v="11"/>
    <x v="1"/>
    <x v="10"/>
    <x v="10"/>
    <x v="9"/>
    <x v="74"/>
    <x v="80"/>
    <x v="9"/>
    <x v="0"/>
    <x v="1"/>
  </r>
  <r>
    <x v="53"/>
    <x v="9"/>
    <x v="457"/>
    <x v="1"/>
    <x v="14"/>
    <x v="1"/>
    <x v="2"/>
    <x v="2"/>
    <x v="1"/>
    <x v="12"/>
    <x v="1"/>
    <x v="14"/>
    <x v="14"/>
    <x v="10"/>
    <x v="126"/>
    <x v="138"/>
    <x v="10"/>
    <x v="0"/>
    <x v="1"/>
  </r>
  <r>
    <x v="54"/>
    <x v="10"/>
    <x v="742"/>
    <x v="1"/>
    <x v="16"/>
    <x v="0"/>
    <x v="1"/>
    <x v="1"/>
    <x v="1"/>
    <x v="14"/>
    <x v="1"/>
    <x v="7"/>
    <x v="7"/>
    <x v="22"/>
    <x v="134"/>
    <x v="136"/>
    <x v="22"/>
    <x v="0"/>
    <x v="1"/>
  </r>
  <r>
    <x v="55"/>
    <x v="11"/>
    <x v="427"/>
    <x v="1"/>
    <x v="17"/>
    <x v="1"/>
    <x v="2"/>
    <x v="2"/>
    <x v="1"/>
    <x v="15"/>
    <x v="1"/>
    <x v="4"/>
    <x v="4"/>
    <x v="28"/>
    <x v="143"/>
    <x v="144"/>
    <x v="28"/>
    <x v="0"/>
    <x v="1"/>
  </r>
  <r>
    <x v="56"/>
    <x v="12"/>
    <x v="153"/>
    <x v="0"/>
    <x v="18"/>
    <x v="0"/>
    <x v="1"/>
    <x v="1"/>
    <x v="1"/>
    <x v="16"/>
    <x v="1"/>
    <x v="9"/>
    <x v="9"/>
    <x v="26"/>
    <x v="159"/>
    <x v="160"/>
    <x v="26"/>
    <x v="0"/>
    <x v="1"/>
  </r>
  <r>
    <x v="57"/>
    <x v="14"/>
    <x v="3"/>
    <x v="1"/>
    <x v="19"/>
    <x v="1"/>
    <x v="2"/>
    <x v="2"/>
    <x v="1"/>
    <x v="17"/>
    <x v="1"/>
    <x v="11"/>
    <x v="11"/>
    <x v="24"/>
    <x v="163"/>
    <x v="167"/>
    <x v="24"/>
    <x v="0"/>
    <x v="1"/>
  </r>
  <r>
    <x v="58"/>
    <x v="13"/>
    <x v="704"/>
    <x v="0"/>
    <x v="20"/>
    <x v="0"/>
    <x v="1"/>
    <x v="1"/>
    <x v="1"/>
    <x v="20"/>
    <x v="1"/>
    <x v="2"/>
    <x v="2"/>
    <x v="13"/>
    <x v="58"/>
    <x v="51"/>
    <x v="13"/>
    <x v="0"/>
    <x v="1"/>
  </r>
  <r>
    <x v="59"/>
    <x v="13"/>
    <x v="596"/>
    <x v="1"/>
    <x v="21"/>
    <x v="1"/>
    <x v="2"/>
    <x v="2"/>
    <x v="1"/>
    <x v="21"/>
    <x v="1"/>
    <x v="9"/>
    <x v="9"/>
    <x v="20"/>
    <x v="131"/>
    <x v="135"/>
    <x v="20"/>
    <x v="0"/>
    <x v="1"/>
  </r>
  <r>
    <x v="60"/>
    <x v="14"/>
    <x v="864"/>
    <x v="0"/>
    <x v="22"/>
    <x v="0"/>
    <x v="1"/>
    <x v="1"/>
    <x v="1"/>
    <x v="25"/>
    <x v="0"/>
    <x v="13"/>
    <x v="13"/>
    <x v="5"/>
    <x v="89"/>
    <x v="100"/>
    <x v="5"/>
    <x v="0"/>
    <x v="1"/>
  </r>
  <r>
    <x v="61"/>
    <x v="15"/>
    <x v="688"/>
    <x v="0"/>
    <x v="23"/>
    <x v="1"/>
    <x v="2"/>
    <x v="2"/>
    <x v="1"/>
    <x v="5"/>
    <x v="1"/>
    <x v="2"/>
    <x v="2"/>
    <x v="9"/>
    <x v="42"/>
    <x v="37"/>
    <x v="9"/>
    <x v="0"/>
    <x v="1"/>
  </r>
  <r>
    <x v="62"/>
    <x v="16"/>
    <x v="911"/>
    <x v="1"/>
    <x v="32"/>
    <x v="0"/>
    <x v="1"/>
    <x v="1"/>
    <x v="1"/>
    <x v="8"/>
    <x v="1"/>
    <x v="0"/>
    <x v="0"/>
    <x v="10"/>
    <x v="28"/>
    <x v="16"/>
    <x v="10"/>
    <x v="0"/>
    <x v="1"/>
  </r>
  <r>
    <x v="63"/>
    <x v="17"/>
    <x v="987"/>
    <x v="0"/>
    <x v="34"/>
    <x v="1"/>
    <x v="2"/>
    <x v="2"/>
    <x v="1"/>
    <x v="13"/>
    <x v="0"/>
    <x v="6"/>
    <x v="6"/>
    <x v="22"/>
    <x v="130"/>
    <x v="130"/>
    <x v="22"/>
    <x v="0"/>
    <x v="1"/>
  </r>
  <r>
    <x v="64"/>
    <x v="18"/>
    <x v="16"/>
    <x v="1"/>
    <x v="33"/>
    <x v="0"/>
    <x v="1"/>
    <x v="1"/>
    <x v="1"/>
    <x v="29"/>
    <x v="0"/>
    <x v="1"/>
    <x v="1"/>
    <x v="28"/>
    <x v="109"/>
    <x v="96"/>
    <x v="28"/>
    <x v="0"/>
    <x v="1"/>
  </r>
  <r>
    <x v="65"/>
    <x v="19"/>
    <x v="600"/>
    <x v="1"/>
    <x v="35"/>
    <x v="1"/>
    <x v="2"/>
    <x v="2"/>
    <x v="1"/>
    <x v="10"/>
    <x v="1"/>
    <x v="3"/>
    <x v="3"/>
    <x v="26"/>
    <x v="126"/>
    <x v="123"/>
    <x v="26"/>
    <x v="0"/>
    <x v="1"/>
  </r>
  <r>
    <x v="66"/>
    <x v="20"/>
    <x v="373"/>
    <x v="0"/>
    <x v="36"/>
    <x v="0"/>
    <x v="1"/>
    <x v="1"/>
    <x v="1"/>
    <x v="24"/>
    <x v="0"/>
    <x v="5"/>
    <x v="5"/>
    <x v="24"/>
    <x v="132"/>
    <x v="133"/>
    <x v="24"/>
    <x v="0"/>
    <x v="1"/>
  </r>
  <r>
    <x v="67"/>
    <x v="22"/>
    <x v="585"/>
    <x v="1"/>
    <x v="25"/>
    <x v="1"/>
    <x v="2"/>
    <x v="2"/>
    <x v="1"/>
    <x v="11"/>
    <x v="1"/>
    <x v="10"/>
    <x v="10"/>
    <x v="13"/>
    <x v="88"/>
    <x v="95"/>
    <x v="13"/>
    <x v="0"/>
    <x v="1"/>
  </r>
  <r>
    <x v="68"/>
    <x v="21"/>
    <x v="305"/>
    <x v="0"/>
    <x v="26"/>
    <x v="0"/>
    <x v="1"/>
    <x v="1"/>
    <x v="1"/>
    <x v="19"/>
    <x v="0"/>
    <x v="7"/>
    <x v="7"/>
    <x v="20"/>
    <x v="122"/>
    <x v="125"/>
    <x v="20"/>
    <x v="0"/>
    <x v="1"/>
  </r>
  <r>
    <x v="69"/>
    <x v="21"/>
    <x v="323"/>
    <x v="0"/>
    <x v="27"/>
    <x v="1"/>
    <x v="2"/>
    <x v="2"/>
    <x v="1"/>
    <x v="7"/>
    <x v="0"/>
    <x v="10"/>
    <x v="10"/>
    <x v="5"/>
    <x v="54"/>
    <x v="58"/>
    <x v="5"/>
    <x v="0"/>
    <x v="1"/>
  </r>
  <r>
    <x v="70"/>
    <x v="22"/>
    <x v="882"/>
    <x v="1"/>
    <x v="17"/>
    <x v="0"/>
    <x v="1"/>
    <x v="1"/>
    <x v="1"/>
    <x v="3"/>
    <x v="0"/>
    <x v="4"/>
    <x v="4"/>
    <x v="9"/>
    <x v="54"/>
    <x v="51"/>
    <x v="9"/>
    <x v="0"/>
    <x v="1"/>
  </r>
  <r>
    <x v="71"/>
    <x v="23"/>
    <x v="161"/>
    <x v="0"/>
    <x v="18"/>
    <x v="1"/>
    <x v="2"/>
    <x v="2"/>
    <x v="1"/>
    <x v="22"/>
    <x v="0"/>
    <x v="8"/>
    <x v="8"/>
    <x v="10"/>
    <x v="69"/>
    <x v="73"/>
    <x v="10"/>
    <x v="0"/>
    <x v="1"/>
  </r>
  <r>
    <x v="72"/>
    <x v="24"/>
    <x v="697"/>
    <x v="1"/>
    <x v="19"/>
    <x v="0"/>
    <x v="1"/>
    <x v="1"/>
    <x v="1"/>
    <x v="12"/>
    <x v="1"/>
    <x v="14"/>
    <x v="14"/>
    <x v="22"/>
    <x v="177"/>
    <x v="180"/>
    <x v="22"/>
    <x v="0"/>
    <x v="1"/>
  </r>
  <r>
    <x v="73"/>
    <x v="25"/>
    <x v="124"/>
    <x v="1"/>
    <x v="20"/>
    <x v="1"/>
    <x v="2"/>
    <x v="2"/>
    <x v="1"/>
    <x v="14"/>
    <x v="1"/>
    <x v="7"/>
    <x v="7"/>
    <x v="28"/>
    <x v="155"/>
    <x v="158"/>
    <x v="28"/>
    <x v="1"/>
    <x v="0"/>
  </r>
  <r>
    <x v="74"/>
    <x v="26"/>
    <x v="736"/>
    <x v="0"/>
    <x v="21"/>
    <x v="0"/>
    <x v="1"/>
    <x v="1"/>
    <x v="1"/>
    <x v="22"/>
    <x v="0"/>
    <x v="8"/>
    <x v="8"/>
    <x v="26"/>
    <x v="153"/>
    <x v="155"/>
    <x v="26"/>
    <x v="1"/>
    <x v="0"/>
  </r>
  <r>
    <x v="75"/>
    <x v="27"/>
    <x v="232"/>
    <x v="1"/>
    <x v="38"/>
    <x v="1"/>
    <x v="2"/>
    <x v="2"/>
    <x v="1"/>
    <x v="28"/>
    <x v="0"/>
    <x v="10"/>
    <x v="10"/>
    <x v="24"/>
    <x v="157"/>
    <x v="161"/>
    <x v="24"/>
    <x v="1"/>
    <x v="0"/>
  </r>
  <r>
    <x v="76"/>
    <x v="28"/>
    <x v="500"/>
    <x v="1"/>
    <x v="39"/>
    <x v="0"/>
    <x v="1"/>
    <x v="1"/>
    <x v="1"/>
    <x v="31"/>
    <x v="0"/>
    <x v="4"/>
    <x v="4"/>
    <x v="13"/>
    <x v="70"/>
    <x v="69"/>
    <x v="13"/>
    <x v="1"/>
    <x v="0"/>
  </r>
  <r>
    <x v="77"/>
    <x v="29"/>
    <x v="643"/>
    <x v="0"/>
    <x v="23"/>
    <x v="1"/>
    <x v="2"/>
    <x v="2"/>
    <x v="1"/>
    <x v="15"/>
    <x v="1"/>
    <x v="4"/>
    <x v="4"/>
    <x v="20"/>
    <x v="112"/>
    <x v="113"/>
    <x v="20"/>
    <x v="1"/>
    <x v="0"/>
  </r>
  <r>
    <x v="78"/>
    <x v="32"/>
    <x v="384"/>
    <x v="1"/>
    <x v="12"/>
    <x v="0"/>
    <x v="1"/>
    <x v="1"/>
    <x v="1"/>
    <x v="16"/>
    <x v="1"/>
    <x v="9"/>
    <x v="9"/>
    <x v="5"/>
    <x v="50"/>
    <x v="51"/>
    <x v="5"/>
    <x v="1"/>
    <x v="0"/>
  </r>
  <r>
    <x v="79"/>
    <x v="31"/>
    <x v="868"/>
    <x v="0"/>
    <x v="23"/>
    <x v="1"/>
    <x v="2"/>
    <x v="2"/>
    <x v="1"/>
    <x v="6"/>
    <x v="0"/>
    <x v="3"/>
    <x v="3"/>
    <x v="9"/>
    <x v="47"/>
    <x v="43"/>
    <x v="9"/>
    <x v="1"/>
    <x v="0"/>
  </r>
  <r>
    <x v="80"/>
    <x v="31"/>
    <x v="190"/>
    <x v="1"/>
    <x v="12"/>
    <x v="0"/>
    <x v="1"/>
    <x v="1"/>
    <x v="1"/>
    <x v="27"/>
    <x v="0"/>
    <x v="7"/>
    <x v="7"/>
    <x v="10"/>
    <x v="68"/>
    <x v="67"/>
    <x v="10"/>
    <x v="1"/>
    <x v="0"/>
  </r>
  <r>
    <x v="81"/>
    <x v="32"/>
    <x v="239"/>
    <x v="0"/>
    <x v="5"/>
    <x v="1"/>
    <x v="2"/>
    <x v="2"/>
    <x v="1"/>
    <x v="18"/>
    <x v="0"/>
    <x v="7"/>
    <x v="7"/>
    <x v="22"/>
    <x v="134"/>
    <x v="136"/>
    <x v="22"/>
    <x v="1"/>
    <x v="0"/>
  </r>
  <r>
    <x v="82"/>
    <x v="33"/>
    <x v="115"/>
    <x v="0"/>
    <x v="15"/>
    <x v="0"/>
    <x v="1"/>
    <x v="1"/>
    <x v="1"/>
    <x v="17"/>
    <x v="1"/>
    <x v="11"/>
    <x v="11"/>
    <x v="28"/>
    <x v="169"/>
    <x v="171"/>
    <x v="28"/>
    <x v="1"/>
    <x v="0"/>
  </r>
  <r>
    <x v="83"/>
    <x v="34"/>
    <x v="382"/>
    <x v="0"/>
    <x v="2"/>
    <x v="1"/>
    <x v="2"/>
    <x v="2"/>
    <x v="1"/>
    <x v="20"/>
    <x v="1"/>
    <x v="2"/>
    <x v="2"/>
    <x v="26"/>
    <x v="120"/>
    <x v="115"/>
    <x v="26"/>
    <x v="1"/>
    <x v="0"/>
  </r>
  <r>
    <x v="84"/>
    <x v="35"/>
    <x v="419"/>
    <x v="0"/>
    <x v="0"/>
    <x v="0"/>
    <x v="1"/>
    <x v="1"/>
    <x v="1"/>
    <x v="21"/>
    <x v="1"/>
    <x v="9"/>
    <x v="9"/>
    <x v="24"/>
    <x v="152"/>
    <x v="157"/>
    <x v="24"/>
    <x v="1"/>
    <x v="0"/>
  </r>
  <r>
    <x v="85"/>
    <x v="36"/>
    <x v="939"/>
    <x v="0"/>
    <x v="1"/>
    <x v="1"/>
    <x v="2"/>
    <x v="2"/>
    <x v="1"/>
    <x v="30"/>
    <x v="0"/>
    <x v="6"/>
    <x v="6"/>
    <x v="13"/>
    <x v="76"/>
    <x v="79"/>
    <x v="13"/>
    <x v="1"/>
    <x v="0"/>
  </r>
  <r>
    <x v="86"/>
    <x v="37"/>
    <x v="954"/>
    <x v="0"/>
    <x v="4"/>
    <x v="0"/>
    <x v="1"/>
    <x v="1"/>
    <x v="1"/>
    <x v="1"/>
    <x v="0"/>
    <x v="12"/>
    <x v="12"/>
    <x v="20"/>
    <x v="160"/>
    <x v="164"/>
    <x v="20"/>
    <x v="1"/>
    <x v="0"/>
  </r>
  <r>
    <x v="87"/>
    <x v="38"/>
    <x v="949"/>
    <x v="0"/>
    <x v="3"/>
    <x v="1"/>
    <x v="2"/>
    <x v="2"/>
    <x v="1"/>
    <x v="4"/>
    <x v="0"/>
    <x v="8"/>
    <x v="8"/>
    <x v="5"/>
    <x v="44"/>
    <x v="47"/>
    <x v="5"/>
    <x v="1"/>
    <x v="0"/>
  </r>
  <r>
    <x v="88"/>
    <x v="40"/>
    <x v="594"/>
    <x v="1"/>
    <x v="6"/>
    <x v="0"/>
    <x v="1"/>
    <x v="1"/>
    <x v="1"/>
    <x v="25"/>
    <x v="0"/>
    <x v="13"/>
    <x v="13"/>
    <x v="9"/>
    <x v="108"/>
    <x v="119"/>
    <x v="9"/>
    <x v="1"/>
    <x v="0"/>
  </r>
  <r>
    <x v="89"/>
    <x v="39"/>
    <x v="80"/>
    <x v="0"/>
    <x v="8"/>
    <x v="1"/>
    <x v="2"/>
    <x v="2"/>
    <x v="1"/>
    <x v="13"/>
    <x v="0"/>
    <x v="6"/>
    <x v="6"/>
    <x v="10"/>
    <x v="64"/>
    <x v="65"/>
    <x v="10"/>
    <x v="1"/>
    <x v="0"/>
  </r>
  <r>
    <x v="90"/>
    <x v="39"/>
    <x v="491"/>
    <x v="1"/>
    <x v="9"/>
    <x v="0"/>
    <x v="1"/>
    <x v="1"/>
    <x v="1"/>
    <x v="29"/>
    <x v="0"/>
    <x v="1"/>
    <x v="1"/>
    <x v="22"/>
    <x v="95"/>
    <x v="82"/>
    <x v="22"/>
    <x v="1"/>
    <x v="0"/>
  </r>
  <r>
    <x v="91"/>
    <x v="40"/>
    <x v="637"/>
    <x v="0"/>
    <x v="7"/>
    <x v="1"/>
    <x v="2"/>
    <x v="2"/>
    <x v="1"/>
    <x v="24"/>
    <x v="0"/>
    <x v="5"/>
    <x v="5"/>
    <x v="28"/>
    <x v="150"/>
    <x v="149"/>
    <x v="28"/>
    <x v="1"/>
    <x v="0"/>
  </r>
  <r>
    <x v="92"/>
    <x v="41"/>
    <x v="226"/>
    <x v="1"/>
    <x v="10"/>
    <x v="0"/>
    <x v="1"/>
    <x v="1"/>
    <x v="1"/>
    <x v="19"/>
    <x v="0"/>
    <x v="7"/>
    <x v="7"/>
    <x v="26"/>
    <x v="149"/>
    <x v="152"/>
    <x v="26"/>
    <x v="1"/>
    <x v="0"/>
  </r>
  <r>
    <x v="93"/>
    <x v="42"/>
    <x v="1012"/>
    <x v="0"/>
    <x v="11"/>
    <x v="1"/>
    <x v="2"/>
    <x v="2"/>
    <x v="1"/>
    <x v="7"/>
    <x v="0"/>
    <x v="10"/>
    <x v="10"/>
    <x v="24"/>
    <x v="157"/>
    <x v="161"/>
    <x v="24"/>
    <x v="1"/>
    <x v="0"/>
  </r>
  <r>
    <x v="94"/>
    <x v="43"/>
    <x v="815"/>
    <x v="1"/>
    <x v="13"/>
    <x v="0"/>
    <x v="1"/>
    <x v="1"/>
    <x v="1"/>
    <x v="3"/>
    <x v="0"/>
    <x v="4"/>
    <x v="4"/>
    <x v="13"/>
    <x v="70"/>
    <x v="69"/>
    <x v="13"/>
    <x v="1"/>
    <x v="0"/>
  </r>
  <r>
    <x v="95"/>
    <x v="44"/>
    <x v="481"/>
    <x v="0"/>
    <x v="14"/>
    <x v="1"/>
    <x v="2"/>
    <x v="2"/>
    <x v="1"/>
    <x v="22"/>
    <x v="0"/>
    <x v="8"/>
    <x v="8"/>
    <x v="20"/>
    <x v="125"/>
    <x v="127"/>
    <x v="20"/>
    <x v="1"/>
    <x v="0"/>
  </r>
  <r>
    <x v="96"/>
    <x v="45"/>
    <x v="123"/>
    <x v="1"/>
    <x v="16"/>
    <x v="0"/>
    <x v="1"/>
    <x v="1"/>
    <x v="1"/>
    <x v="28"/>
    <x v="0"/>
    <x v="10"/>
    <x v="10"/>
    <x v="5"/>
    <x v="54"/>
    <x v="58"/>
    <x v="5"/>
    <x v="1"/>
    <x v="0"/>
  </r>
  <r>
    <x v="97"/>
    <x v="46"/>
    <x v="749"/>
    <x v="0"/>
    <x v="17"/>
    <x v="1"/>
    <x v="2"/>
    <x v="2"/>
    <x v="1"/>
    <x v="31"/>
    <x v="0"/>
    <x v="4"/>
    <x v="4"/>
    <x v="9"/>
    <x v="54"/>
    <x v="51"/>
    <x v="9"/>
    <x v="1"/>
    <x v="0"/>
  </r>
  <r>
    <x v="98"/>
    <x v="48"/>
    <x v="609"/>
    <x v="0"/>
    <x v="18"/>
    <x v="0"/>
    <x v="1"/>
    <x v="1"/>
    <x v="1"/>
    <x v="6"/>
    <x v="0"/>
    <x v="3"/>
    <x v="3"/>
    <x v="10"/>
    <x v="51"/>
    <x v="46"/>
    <x v="10"/>
    <x v="1"/>
    <x v="0"/>
  </r>
  <r>
    <x v="99"/>
    <x v="47"/>
    <x v="418"/>
    <x v="0"/>
    <x v="19"/>
    <x v="1"/>
    <x v="2"/>
    <x v="2"/>
    <x v="1"/>
    <x v="27"/>
    <x v="0"/>
    <x v="7"/>
    <x v="7"/>
    <x v="22"/>
    <x v="134"/>
    <x v="136"/>
    <x v="22"/>
    <x v="1"/>
    <x v="0"/>
  </r>
  <r>
    <x v="100"/>
    <x v="47"/>
    <x v="448"/>
    <x v="0"/>
    <x v="20"/>
    <x v="0"/>
    <x v="1"/>
    <x v="1"/>
    <x v="1"/>
    <x v="18"/>
    <x v="0"/>
    <x v="7"/>
    <x v="7"/>
    <x v="28"/>
    <x v="155"/>
    <x v="158"/>
    <x v="28"/>
    <x v="1"/>
    <x v="0"/>
  </r>
  <r>
    <x v="101"/>
    <x v="48"/>
    <x v="333"/>
    <x v="0"/>
    <x v="21"/>
    <x v="1"/>
    <x v="2"/>
    <x v="2"/>
    <x v="1"/>
    <x v="23"/>
    <x v="0"/>
    <x v="10"/>
    <x v="10"/>
    <x v="26"/>
    <x v="162"/>
    <x v="165"/>
    <x v="26"/>
    <x v="1"/>
    <x v="0"/>
  </r>
  <r>
    <x v="102"/>
    <x v="49"/>
    <x v="590"/>
    <x v="0"/>
    <x v="22"/>
    <x v="0"/>
    <x v="1"/>
    <x v="1"/>
    <x v="1"/>
    <x v="0"/>
    <x v="0"/>
    <x v="4"/>
    <x v="4"/>
    <x v="24"/>
    <x v="129"/>
    <x v="128"/>
    <x v="24"/>
    <x v="1"/>
    <x v="0"/>
  </r>
  <r>
    <x v="103"/>
    <x v="41"/>
    <x v="634"/>
    <x v="0"/>
    <x v="23"/>
    <x v="1"/>
    <x v="2"/>
    <x v="2"/>
    <x v="0"/>
    <x v="26"/>
    <x v="0"/>
    <x v="5"/>
    <x v="5"/>
    <x v="13"/>
    <x v="72"/>
    <x v="74"/>
    <x v="13"/>
    <x v="1"/>
    <x v="0"/>
  </r>
  <r>
    <x v="104"/>
    <x v="42"/>
    <x v="775"/>
    <x v="1"/>
    <x v="24"/>
    <x v="0"/>
    <x v="1"/>
    <x v="1"/>
    <x v="0"/>
    <x v="2"/>
    <x v="0"/>
    <x v="7"/>
    <x v="7"/>
    <x v="20"/>
    <x v="122"/>
    <x v="125"/>
    <x v="20"/>
    <x v="1"/>
    <x v="0"/>
  </r>
  <r>
    <x v="105"/>
    <x v="43"/>
    <x v="424"/>
    <x v="0"/>
    <x v="25"/>
    <x v="1"/>
    <x v="2"/>
    <x v="2"/>
    <x v="0"/>
    <x v="30"/>
    <x v="0"/>
    <x v="6"/>
    <x v="6"/>
    <x v="5"/>
    <x v="41"/>
    <x v="40"/>
    <x v="5"/>
    <x v="1"/>
    <x v="0"/>
  </r>
  <r>
    <x v="106"/>
    <x v="44"/>
    <x v="316"/>
    <x v="1"/>
    <x v="26"/>
    <x v="0"/>
    <x v="1"/>
    <x v="1"/>
    <x v="0"/>
    <x v="1"/>
    <x v="0"/>
    <x v="12"/>
    <x v="12"/>
    <x v="9"/>
    <x v="88"/>
    <x v="97"/>
    <x v="9"/>
    <x v="1"/>
    <x v="0"/>
  </r>
  <r>
    <x v="107"/>
    <x v="45"/>
    <x v="366"/>
    <x v="1"/>
    <x v="27"/>
    <x v="1"/>
    <x v="2"/>
    <x v="2"/>
    <x v="0"/>
    <x v="4"/>
    <x v="0"/>
    <x v="8"/>
    <x v="8"/>
    <x v="10"/>
    <x v="69"/>
    <x v="73"/>
    <x v="10"/>
    <x v="1"/>
    <x v="0"/>
  </r>
  <r>
    <x v="108"/>
    <x v="46"/>
    <x v="741"/>
    <x v="1"/>
    <x v="28"/>
    <x v="0"/>
    <x v="1"/>
    <x v="1"/>
    <x v="0"/>
    <x v="5"/>
    <x v="1"/>
    <x v="2"/>
    <x v="2"/>
    <x v="22"/>
    <x v="110"/>
    <x v="106"/>
    <x v="22"/>
    <x v="1"/>
    <x v="0"/>
  </r>
  <r>
    <x v="109"/>
    <x v="48"/>
    <x v="265"/>
    <x v="1"/>
    <x v="31"/>
    <x v="3"/>
    <x v="2"/>
    <x v="3"/>
    <x v="0"/>
    <x v="8"/>
    <x v="1"/>
    <x v="0"/>
    <x v="0"/>
    <x v="28"/>
    <x v="102"/>
    <x v="81"/>
    <x v="28"/>
    <x v="1"/>
    <x v="0"/>
  </r>
  <r>
    <x v="110"/>
    <x v="47"/>
    <x v="314"/>
    <x v="0"/>
    <x v="30"/>
    <x v="2"/>
    <x v="1"/>
    <x v="0"/>
    <x v="0"/>
    <x v="9"/>
    <x v="1"/>
    <x v="9"/>
    <x v="9"/>
    <x v="26"/>
    <x v="159"/>
    <x v="160"/>
    <x v="26"/>
    <x v="1"/>
    <x v="0"/>
  </r>
  <r>
    <x v="111"/>
    <x v="47"/>
    <x v="392"/>
    <x v="0"/>
    <x v="29"/>
    <x v="3"/>
    <x v="2"/>
    <x v="3"/>
    <x v="0"/>
    <x v="10"/>
    <x v="1"/>
    <x v="3"/>
    <x v="3"/>
    <x v="24"/>
    <x v="119"/>
    <x v="118"/>
    <x v="24"/>
    <x v="1"/>
    <x v="0"/>
  </r>
  <r>
    <x v="112"/>
    <x v="48"/>
    <x v="372"/>
    <x v="0"/>
    <x v="32"/>
    <x v="2"/>
    <x v="1"/>
    <x v="0"/>
    <x v="0"/>
    <x v="11"/>
    <x v="1"/>
    <x v="10"/>
    <x v="10"/>
    <x v="13"/>
    <x v="88"/>
    <x v="95"/>
    <x v="13"/>
    <x v="1"/>
    <x v="0"/>
  </r>
  <r>
    <x v="113"/>
    <x v="49"/>
    <x v="247"/>
    <x v="0"/>
    <x v="34"/>
    <x v="3"/>
    <x v="2"/>
    <x v="3"/>
    <x v="0"/>
    <x v="12"/>
    <x v="1"/>
    <x v="14"/>
    <x v="14"/>
    <x v="20"/>
    <x v="174"/>
    <x v="177"/>
    <x v="20"/>
    <x v="1"/>
    <x v="0"/>
  </r>
  <r>
    <x v="114"/>
    <x v="0"/>
    <x v="686"/>
    <x v="1"/>
    <x v="23"/>
    <x v="2"/>
    <x v="1"/>
    <x v="0"/>
    <x v="0"/>
    <x v="14"/>
    <x v="1"/>
    <x v="7"/>
    <x v="7"/>
    <x v="5"/>
    <x v="42"/>
    <x v="44"/>
    <x v="5"/>
    <x v="0"/>
    <x v="1"/>
  </r>
  <r>
    <x v="115"/>
    <x v="1"/>
    <x v="0"/>
    <x v="1"/>
    <x v="35"/>
    <x v="3"/>
    <x v="2"/>
    <x v="3"/>
    <x v="0"/>
    <x v="15"/>
    <x v="1"/>
    <x v="4"/>
    <x v="4"/>
    <x v="9"/>
    <x v="54"/>
    <x v="51"/>
    <x v="9"/>
    <x v="0"/>
    <x v="1"/>
  </r>
  <r>
    <x v="116"/>
    <x v="2"/>
    <x v="343"/>
    <x v="0"/>
    <x v="17"/>
    <x v="2"/>
    <x v="1"/>
    <x v="0"/>
    <x v="0"/>
    <x v="16"/>
    <x v="1"/>
    <x v="9"/>
    <x v="9"/>
    <x v="10"/>
    <x v="73"/>
    <x v="79"/>
    <x v="10"/>
    <x v="0"/>
    <x v="1"/>
  </r>
  <r>
    <x v="117"/>
    <x v="3"/>
    <x v="486"/>
    <x v="0"/>
    <x v="37"/>
    <x v="3"/>
    <x v="2"/>
    <x v="3"/>
    <x v="0"/>
    <x v="17"/>
    <x v="1"/>
    <x v="11"/>
    <x v="11"/>
    <x v="22"/>
    <x v="158"/>
    <x v="163"/>
    <x v="22"/>
    <x v="0"/>
    <x v="1"/>
  </r>
  <r>
    <x v="118"/>
    <x v="4"/>
    <x v="116"/>
    <x v="1"/>
    <x v="38"/>
    <x v="2"/>
    <x v="1"/>
    <x v="0"/>
    <x v="0"/>
    <x v="20"/>
    <x v="1"/>
    <x v="2"/>
    <x v="2"/>
    <x v="28"/>
    <x v="128"/>
    <x v="121"/>
    <x v="28"/>
    <x v="0"/>
    <x v="1"/>
  </r>
  <r>
    <x v="119"/>
    <x v="6"/>
    <x v="713"/>
    <x v="1"/>
    <x v="39"/>
    <x v="3"/>
    <x v="2"/>
    <x v="3"/>
    <x v="0"/>
    <x v="21"/>
    <x v="1"/>
    <x v="9"/>
    <x v="9"/>
    <x v="26"/>
    <x v="159"/>
    <x v="160"/>
    <x v="26"/>
    <x v="0"/>
    <x v="1"/>
  </r>
  <r>
    <x v="120"/>
    <x v="5"/>
    <x v="759"/>
    <x v="1"/>
    <x v="23"/>
    <x v="2"/>
    <x v="1"/>
    <x v="0"/>
    <x v="0"/>
    <x v="25"/>
    <x v="0"/>
    <x v="13"/>
    <x v="13"/>
    <x v="24"/>
    <x v="175"/>
    <x v="178"/>
    <x v="24"/>
    <x v="0"/>
    <x v="1"/>
  </r>
  <r>
    <x v="121"/>
    <x v="5"/>
    <x v="411"/>
    <x v="1"/>
    <x v="12"/>
    <x v="3"/>
    <x v="2"/>
    <x v="3"/>
    <x v="0"/>
    <x v="5"/>
    <x v="1"/>
    <x v="2"/>
    <x v="2"/>
    <x v="13"/>
    <x v="58"/>
    <x v="51"/>
    <x v="13"/>
    <x v="0"/>
    <x v="1"/>
  </r>
  <r>
    <x v="122"/>
    <x v="6"/>
    <x v="988"/>
    <x v="0"/>
    <x v="23"/>
    <x v="2"/>
    <x v="1"/>
    <x v="0"/>
    <x v="0"/>
    <x v="8"/>
    <x v="1"/>
    <x v="0"/>
    <x v="0"/>
    <x v="20"/>
    <x v="81"/>
    <x v="53"/>
    <x v="20"/>
    <x v="0"/>
    <x v="1"/>
  </r>
  <r>
    <x v="123"/>
    <x v="7"/>
    <x v="829"/>
    <x v="0"/>
    <x v="23"/>
    <x v="3"/>
    <x v="2"/>
    <x v="3"/>
    <x v="0"/>
    <x v="13"/>
    <x v="0"/>
    <x v="6"/>
    <x v="6"/>
    <x v="5"/>
    <x v="41"/>
    <x v="40"/>
    <x v="5"/>
    <x v="0"/>
    <x v="1"/>
  </r>
  <r>
    <x v="124"/>
    <x v="8"/>
    <x v="943"/>
    <x v="0"/>
    <x v="2"/>
    <x v="2"/>
    <x v="1"/>
    <x v="0"/>
    <x v="0"/>
    <x v="29"/>
    <x v="0"/>
    <x v="1"/>
    <x v="1"/>
    <x v="9"/>
    <x v="29"/>
    <x v="21"/>
    <x v="9"/>
    <x v="0"/>
    <x v="1"/>
  </r>
  <r>
    <x v="125"/>
    <x v="9"/>
    <x v="633"/>
    <x v="0"/>
    <x v="3"/>
    <x v="3"/>
    <x v="2"/>
    <x v="3"/>
    <x v="0"/>
    <x v="10"/>
    <x v="1"/>
    <x v="3"/>
    <x v="3"/>
    <x v="10"/>
    <x v="51"/>
    <x v="46"/>
    <x v="10"/>
    <x v="0"/>
    <x v="1"/>
  </r>
  <r>
    <x v="126"/>
    <x v="10"/>
    <x v="498"/>
    <x v="0"/>
    <x v="23"/>
    <x v="2"/>
    <x v="1"/>
    <x v="0"/>
    <x v="0"/>
    <x v="24"/>
    <x v="0"/>
    <x v="5"/>
    <x v="5"/>
    <x v="22"/>
    <x v="127"/>
    <x v="126"/>
    <x v="22"/>
    <x v="0"/>
    <x v="1"/>
  </r>
  <r>
    <x v="127"/>
    <x v="11"/>
    <x v="359"/>
    <x v="0"/>
    <x v="4"/>
    <x v="3"/>
    <x v="2"/>
    <x v="3"/>
    <x v="0"/>
    <x v="11"/>
    <x v="1"/>
    <x v="10"/>
    <x v="10"/>
    <x v="28"/>
    <x v="166"/>
    <x v="168"/>
    <x v="28"/>
    <x v="0"/>
    <x v="1"/>
  </r>
  <r>
    <x v="128"/>
    <x v="12"/>
    <x v="566"/>
    <x v="1"/>
    <x v="3"/>
    <x v="2"/>
    <x v="1"/>
    <x v="0"/>
    <x v="0"/>
    <x v="19"/>
    <x v="0"/>
    <x v="7"/>
    <x v="7"/>
    <x v="26"/>
    <x v="149"/>
    <x v="152"/>
    <x v="26"/>
    <x v="0"/>
    <x v="1"/>
  </r>
  <r>
    <x v="129"/>
    <x v="14"/>
    <x v="462"/>
    <x v="1"/>
    <x v="7"/>
    <x v="0"/>
    <x v="1"/>
    <x v="1"/>
    <x v="0"/>
    <x v="7"/>
    <x v="0"/>
    <x v="10"/>
    <x v="10"/>
    <x v="24"/>
    <x v="157"/>
    <x v="161"/>
    <x v="24"/>
    <x v="0"/>
    <x v="1"/>
  </r>
  <r>
    <x v="130"/>
    <x v="13"/>
    <x v="993"/>
    <x v="1"/>
    <x v="10"/>
    <x v="1"/>
    <x v="2"/>
    <x v="2"/>
    <x v="0"/>
    <x v="3"/>
    <x v="0"/>
    <x v="4"/>
    <x v="4"/>
    <x v="13"/>
    <x v="70"/>
    <x v="69"/>
    <x v="13"/>
    <x v="0"/>
    <x v="1"/>
  </r>
  <r>
    <x v="131"/>
    <x v="13"/>
    <x v="708"/>
    <x v="0"/>
    <x v="23"/>
    <x v="3"/>
    <x v="2"/>
    <x v="3"/>
    <x v="0"/>
    <x v="22"/>
    <x v="0"/>
    <x v="8"/>
    <x v="8"/>
    <x v="20"/>
    <x v="125"/>
    <x v="127"/>
    <x v="20"/>
    <x v="0"/>
    <x v="1"/>
  </r>
  <r>
    <x v="132"/>
    <x v="14"/>
    <x v="753"/>
    <x v="0"/>
    <x v="12"/>
    <x v="2"/>
    <x v="1"/>
    <x v="0"/>
    <x v="0"/>
    <x v="12"/>
    <x v="1"/>
    <x v="14"/>
    <x v="14"/>
    <x v="5"/>
    <x v="100"/>
    <x v="108"/>
    <x v="5"/>
    <x v="0"/>
    <x v="1"/>
  </r>
  <r>
    <x v="133"/>
    <x v="15"/>
    <x v="439"/>
    <x v="0"/>
    <x v="5"/>
    <x v="0"/>
    <x v="1"/>
    <x v="1"/>
    <x v="0"/>
    <x v="14"/>
    <x v="1"/>
    <x v="7"/>
    <x v="7"/>
    <x v="9"/>
    <x v="63"/>
    <x v="64"/>
    <x v="9"/>
    <x v="0"/>
    <x v="1"/>
  </r>
  <r>
    <x v="134"/>
    <x v="16"/>
    <x v="177"/>
    <x v="1"/>
    <x v="10"/>
    <x v="1"/>
    <x v="2"/>
    <x v="2"/>
    <x v="0"/>
    <x v="22"/>
    <x v="0"/>
    <x v="8"/>
    <x v="8"/>
    <x v="10"/>
    <x v="69"/>
    <x v="73"/>
    <x v="10"/>
    <x v="0"/>
    <x v="1"/>
  </r>
  <r>
    <x v="135"/>
    <x v="17"/>
    <x v="841"/>
    <x v="0"/>
    <x v="11"/>
    <x v="3"/>
    <x v="2"/>
    <x v="3"/>
    <x v="0"/>
    <x v="28"/>
    <x v="0"/>
    <x v="10"/>
    <x v="10"/>
    <x v="22"/>
    <x v="151"/>
    <x v="157"/>
    <x v="22"/>
    <x v="0"/>
    <x v="1"/>
  </r>
  <r>
    <x v="136"/>
    <x v="18"/>
    <x v="175"/>
    <x v="0"/>
    <x v="13"/>
    <x v="2"/>
    <x v="1"/>
    <x v="0"/>
    <x v="0"/>
    <x v="31"/>
    <x v="0"/>
    <x v="4"/>
    <x v="4"/>
    <x v="28"/>
    <x v="143"/>
    <x v="144"/>
    <x v="28"/>
    <x v="0"/>
    <x v="1"/>
  </r>
  <r>
    <x v="137"/>
    <x v="19"/>
    <x v="649"/>
    <x v="1"/>
    <x v="14"/>
    <x v="0"/>
    <x v="1"/>
    <x v="1"/>
    <x v="0"/>
    <x v="15"/>
    <x v="1"/>
    <x v="4"/>
    <x v="4"/>
    <x v="26"/>
    <x v="135"/>
    <x v="134"/>
    <x v="26"/>
    <x v="0"/>
    <x v="1"/>
  </r>
  <r>
    <x v="138"/>
    <x v="20"/>
    <x v="407"/>
    <x v="0"/>
    <x v="16"/>
    <x v="1"/>
    <x v="2"/>
    <x v="2"/>
    <x v="0"/>
    <x v="16"/>
    <x v="1"/>
    <x v="9"/>
    <x v="9"/>
    <x v="24"/>
    <x v="152"/>
    <x v="157"/>
    <x v="24"/>
    <x v="0"/>
    <x v="1"/>
  </r>
  <r>
    <x v="139"/>
    <x v="22"/>
    <x v="173"/>
    <x v="0"/>
    <x v="17"/>
    <x v="3"/>
    <x v="2"/>
    <x v="3"/>
    <x v="0"/>
    <x v="6"/>
    <x v="0"/>
    <x v="3"/>
    <x v="3"/>
    <x v="13"/>
    <x v="63"/>
    <x v="59"/>
    <x v="13"/>
    <x v="0"/>
    <x v="1"/>
  </r>
  <r>
    <x v="140"/>
    <x v="21"/>
    <x v="71"/>
    <x v="1"/>
    <x v="18"/>
    <x v="2"/>
    <x v="1"/>
    <x v="0"/>
    <x v="0"/>
    <x v="27"/>
    <x v="0"/>
    <x v="7"/>
    <x v="7"/>
    <x v="20"/>
    <x v="122"/>
    <x v="125"/>
    <x v="20"/>
    <x v="0"/>
    <x v="1"/>
  </r>
  <r>
    <x v="141"/>
    <x v="21"/>
    <x v="938"/>
    <x v="0"/>
    <x v="19"/>
    <x v="0"/>
    <x v="1"/>
    <x v="1"/>
    <x v="0"/>
    <x v="18"/>
    <x v="0"/>
    <x v="7"/>
    <x v="7"/>
    <x v="5"/>
    <x v="42"/>
    <x v="44"/>
    <x v="5"/>
    <x v="0"/>
    <x v="1"/>
  </r>
  <r>
    <x v="142"/>
    <x v="22"/>
    <x v="537"/>
    <x v="0"/>
    <x v="20"/>
    <x v="1"/>
    <x v="2"/>
    <x v="2"/>
    <x v="0"/>
    <x v="17"/>
    <x v="1"/>
    <x v="11"/>
    <x v="11"/>
    <x v="9"/>
    <x v="79"/>
    <x v="87"/>
    <x v="9"/>
    <x v="0"/>
    <x v="1"/>
  </r>
  <r>
    <x v="143"/>
    <x v="23"/>
    <x v="1006"/>
    <x v="1"/>
    <x v="21"/>
    <x v="3"/>
    <x v="2"/>
    <x v="3"/>
    <x v="0"/>
    <x v="20"/>
    <x v="1"/>
    <x v="2"/>
    <x v="2"/>
    <x v="10"/>
    <x v="46"/>
    <x v="40"/>
    <x v="10"/>
    <x v="0"/>
    <x v="1"/>
  </r>
  <r>
    <x v="144"/>
    <x v="24"/>
    <x v="747"/>
    <x v="0"/>
    <x v="22"/>
    <x v="2"/>
    <x v="1"/>
    <x v="0"/>
    <x v="0"/>
    <x v="21"/>
    <x v="1"/>
    <x v="9"/>
    <x v="9"/>
    <x v="22"/>
    <x v="145"/>
    <x v="150"/>
    <x v="22"/>
    <x v="0"/>
    <x v="1"/>
  </r>
  <r>
    <x v="145"/>
    <x v="0"/>
    <x v="451"/>
    <x v="1"/>
    <x v="23"/>
    <x v="0"/>
    <x v="1"/>
    <x v="1"/>
    <x v="1"/>
    <x v="30"/>
    <x v="0"/>
    <x v="6"/>
    <x v="6"/>
    <x v="28"/>
    <x v="154"/>
    <x v="154"/>
    <x v="28"/>
    <x v="0"/>
    <x v="1"/>
  </r>
  <r>
    <x v="146"/>
    <x v="1"/>
    <x v="340"/>
    <x v="0"/>
    <x v="32"/>
    <x v="1"/>
    <x v="2"/>
    <x v="2"/>
    <x v="1"/>
    <x v="1"/>
    <x v="0"/>
    <x v="12"/>
    <x v="12"/>
    <x v="26"/>
    <x v="170"/>
    <x v="173"/>
    <x v="26"/>
    <x v="0"/>
    <x v="1"/>
  </r>
  <r>
    <x v="147"/>
    <x v="2"/>
    <x v="1001"/>
    <x v="1"/>
    <x v="34"/>
    <x v="3"/>
    <x v="2"/>
    <x v="3"/>
    <x v="1"/>
    <x v="4"/>
    <x v="0"/>
    <x v="8"/>
    <x v="8"/>
    <x v="24"/>
    <x v="147"/>
    <x v="148"/>
    <x v="24"/>
    <x v="0"/>
    <x v="1"/>
  </r>
  <r>
    <x v="148"/>
    <x v="3"/>
    <x v="631"/>
    <x v="1"/>
    <x v="33"/>
    <x v="2"/>
    <x v="1"/>
    <x v="0"/>
    <x v="1"/>
    <x v="25"/>
    <x v="0"/>
    <x v="13"/>
    <x v="13"/>
    <x v="13"/>
    <x v="127"/>
    <x v="137"/>
    <x v="13"/>
    <x v="0"/>
    <x v="1"/>
  </r>
  <r>
    <x v="149"/>
    <x v="4"/>
    <x v="428"/>
    <x v="1"/>
    <x v="35"/>
    <x v="0"/>
    <x v="1"/>
    <x v="1"/>
    <x v="1"/>
    <x v="13"/>
    <x v="0"/>
    <x v="6"/>
    <x v="6"/>
    <x v="20"/>
    <x v="118"/>
    <x v="120"/>
    <x v="20"/>
    <x v="0"/>
    <x v="1"/>
  </r>
  <r>
    <x v="150"/>
    <x v="6"/>
    <x v="216"/>
    <x v="1"/>
    <x v="36"/>
    <x v="1"/>
    <x v="2"/>
    <x v="2"/>
    <x v="1"/>
    <x v="29"/>
    <x v="0"/>
    <x v="1"/>
    <x v="1"/>
    <x v="5"/>
    <x v="18"/>
    <x v="13"/>
    <x v="5"/>
    <x v="0"/>
    <x v="1"/>
  </r>
  <r>
    <x v="151"/>
    <x v="5"/>
    <x v="493"/>
    <x v="1"/>
    <x v="25"/>
    <x v="3"/>
    <x v="2"/>
    <x v="3"/>
    <x v="1"/>
    <x v="24"/>
    <x v="0"/>
    <x v="5"/>
    <x v="5"/>
    <x v="9"/>
    <x v="56"/>
    <x v="57"/>
    <x v="9"/>
    <x v="0"/>
    <x v="1"/>
  </r>
  <r>
    <x v="152"/>
    <x v="5"/>
    <x v="941"/>
    <x v="1"/>
    <x v="26"/>
    <x v="2"/>
    <x v="1"/>
    <x v="0"/>
    <x v="1"/>
    <x v="19"/>
    <x v="0"/>
    <x v="7"/>
    <x v="7"/>
    <x v="10"/>
    <x v="68"/>
    <x v="67"/>
    <x v="10"/>
    <x v="0"/>
    <x v="1"/>
  </r>
  <r>
    <x v="153"/>
    <x v="6"/>
    <x v="223"/>
    <x v="0"/>
    <x v="27"/>
    <x v="0"/>
    <x v="1"/>
    <x v="1"/>
    <x v="1"/>
    <x v="7"/>
    <x v="0"/>
    <x v="10"/>
    <x v="10"/>
    <x v="22"/>
    <x v="151"/>
    <x v="157"/>
    <x v="22"/>
    <x v="0"/>
    <x v="1"/>
  </r>
  <r>
    <x v="154"/>
    <x v="7"/>
    <x v="894"/>
    <x v="0"/>
    <x v="17"/>
    <x v="1"/>
    <x v="2"/>
    <x v="2"/>
    <x v="1"/>
    <x v="3"/>
    <x v="0"/>
    <x v="4"/>
    <x v="4"/>
    <x v="28"/>
    <x v="143"/>
    <x v="144"/>
    <x v="28"/>
    <x v="0"/>
    <x v="1"/>
  </r>
  <r>
    <x v="155"/>
    <x v="8"/>
    <x v="751"/>
    <x v="1"/>
    <x v="18"/>
    <x v="3"/>
    <x v="2"/>
    <x v="3"/>
    <x v="1"/>
    <x v="22"/>
    <x v="0"/>
    <x v="8"/>
    <x v="8"/>
    <x v="26"/>
    <x v="153"/>
    <x v="155"/>
    <x v="26"/>
    <x v="0"/>
    <x v="1"/>
  </r>
  <r>
    <x v="156"/>
    <x v="9"/>
    <x v="805"/>
    <x v="0"/>
    <x v="19"/>
    <x v="2"/>
    <x v="1"/>
    <x v="0"/>
    <x v="1"/>
    <x v="28"/>
    <x v="0"/>
    <x v="10"/>
    <x v="10"/>
    <x v="24"/>
    <x v="157"/>
    <x v="161"/>
    <x v="24"/>
    <x v="0"/>
    <x v="1"/>
  </r>
  <r>
    <x v="157"/>
    <x v="10"/>
    <x v="93"/>
    <x v="0"/>
    <x v="20"/>
    <x v="0"/>
    <x v="1"/>
    <x v="1"/>
    <x v="1"/>
    <x v="31"/>
    <x v="0"/>
    <x v="4"/>
    <x v="4"/>
    <x v="13"/>
    <x v="70"/>
    <x v="69"/>
    <x v="13"/>
    <x v="0"/>
    <x v="1"/>
  </r>
  <r>
    <x v="158"/>
    <x v="11"/>
    <x v="469"/>
    <x v="1"/>
    <x v="21"/>
    <x v="1"/>
    <x v="2"/>
    <x v="2"/>
    <x v="1"/>
    <x v="6"/>
    <x v="0"/>
    <x v="3"/>
    <x v="3"/>
    <x v="20"/>
    <x v="105"/>
    <x v="103"/>
    <x v="20"/>
    <x v="0"/>
    <x v="1"/>
  </r>
  <r>
    <x v="159"/>
    <x v="12"/>
    <x v="325"/>
    <x v="1"/>
    <x v="38"/>
    <x v="3"/>
    <x v="2"/>
    <x v="3"/>
    <x v="1"/>
    <x v="27"/>
    <x v="0"/>
    <x v="7"/>
    <x v="7"/>
    <x v="5"/>
    <x v="42"/>
    <x v="44"/>
    <x v="5"/>
    <x v="0"/>
    <x v="1"/>
  </r>
  <r>
    <x v="160"/>
    <x v="14"/>
    <x v="608"/>
    <x v="1"/>
    <x v="39"/>
    <x v="2"/>
    <x v="1"/>
    <x v="0"/>
    <x v="1"/>
    <x v="18"/>
    <x v="0"/>
    <x v="7"/>
    <x v="7"/>
    <x v="9"/>
    <x v="63"/>
    <x v="64"/>
    <x v="9"/>
    <x v="0"/>
    <x v="1"/>
  </r>
  <r>
    <x v="161"/>
    <x v="13"/>
    <x v="593"/>
    <x v="1"/>
    <x v="23"/>
    <x v="0"/>
    <x v="1"/>
    <x v="1"/>
    <x v="1"/>
    <x v="23"/>
    <x v="0"/>
    <x v="10"/>
    <x v="10"/>
    <x v="10"/>
    <x v="77"/>
    <x v="83"/>
    <x v="10"/>
    <x v="0"/>
    <x v="1"/>
  </r>
  <r>
    <x v="162"/>
    <x v="13"/>
    <x v="929"/>
    <x v="1"/>
    <x v="12"/>
    <x v="1"/>
    <x v="2"/>
    <x v="2"/>
    <x v="1"/>
    <x v="0"/>
    <x v="0"/>
    <x v="4"/>
    <x v="4"/>
    <x v="22"/>
    <x v="123"/>
    <x v="124"/>
    <x v="22"/>
    <x v="0"/>
    <x v="1"/>
  </r>
  <r>
    <x v="163"/>
    <x v="14"/>
    <x v="449"/>
    <x v="1"/>
    <x v="23"/>
    <x v="3"/>
    <x v="2"/>
    <x v="3"/>
    <x v="1"/>
    <x v="26"/>
    <x v="0"/>
    <x v="5"/>
    <x v="5"/>
    <x v="28"/>
    <x v="150"/>
    <x v="149"/>
    <x v="28"/>
    <x v="0"/>
    <x v="1"/>
  </r>
  <r>
    <x v="164"/>
    <x v="15"/>
    <x v="769"/>
    <x v="0"/>
    <x v="12"/>
    <x v="2"/>
    <x v="1"/>
    <x v="0"/>
    <x v="1"/>
    <x v="2"/>
    <x v="0"/>
    <x v="7"/>
    <x v="7"/>
    <x v="26"/>
    <x v="149"/>
    <x v="152"/>
    <x v="26"/>
    <x v="0"/>
    <x v="1"/>
  </r>
  <r>
    <x v="165"/>
    <x v="16"/>
    <x v="564"/>
    <x v="1"/>
    <x v="5"/>
    <x v="0"/>
    <x v="1"/>
    <x v="1"/>
    <x v="1"/>
    <x v="30"/>
    <x v="0"/>
    <x v="6"/>
    <x v="6"/>
    <x v="24"/>
    <x v="137"/>
    <x v="139"/>
    <x v="24"/>
    <x v="0"/>
    <x v="1"/>
  </r>
  <r>
    <x v="166"/>
    <x v="17"/>
    <x v="680"/>
    <x v="1"/>
    <x v="15"/>
    <x v="1"/>
    <x v="2"/>
    <x v="2"/>
    <x v="1"/>
    <x v="1"/>
    <x v="0"/>
    <x v="12"/>
    <x v="12"/>
    <x v="13"/>
    <x v="103"/>
    <x v="109"/>
    <x v="13"/>
    <x v="0"/>
    <x v="1"/>
  </r>
  <r>
    <x v="167"/>
    <x v="18"/>
    <x v="114"/>
    <x v="1"/>
    <x v="2"/>
    <x v="3"/>
    <x v="2"/>
    <x v="3"/>
    <x v="1"/>
    <x v="4"/>
    <x v="0"/>
    <x v="8"/>
    <x v="8"/>
    <x v="20"/>
    <x v="125"/>
    <x v="127"/>
    <x v="20"/>
    <x v="0"/>
    <x v="1"/>
  </r>
  <r>
    <x v="168"/>
    <x v="19"/>
    <x v="1"/>
    <x v="1"/>
    <x v="0"/>
    <x v="2"/>
    <x v="1"/>
    <x v="0"/>
    <x v="1"/>
    <x v="5"/>
    <x v="1"/>
    <x v="2"/>
    <x v="2"/>
    <x v="5"/>
    <x v="27"/>
    <x v="25"/>
    <x v="5"/>
    <x v="0"/>
    <x v="1"/>
  </r>
  <r>
    <x v="169"/>
    <x v="20"/>
    <x v="710"/>
    <x v="0"/>
    <x v="1"/>
    <x v="0"/>
    <x v="1"/>
    <x v="1"/>
    <x v="1"/>
    <x v="8"/>
    <x v="1"/>
    <x v="0"/>
    <x v="0"/>
    <x v="9"/>
    <x v="25"/>
    <x v="14"/>
    <x v="9"/>
    <x v="0"/>
    <x v="1"/>
  </r>
  <r>
    <x v="170"/>
    <x v="22"/>
    <x v="165"/>
    <x v="1"/>
    <x v="4"/>
    <x v="1"/>
    <x v="2"/>
    <x v="2"/>
    <x v="1"/>
    <x v="9"/>
    <x v="1"/>
    <x v="9"/>
    <x v="9"/>
    <x v="10"/>
    <x v="73"/>
    <x v="79"/>
    <x v="10"/>
    <x v="0"/>
    <x v="1"/>
  </r>
  <r>
    <x v="171"/>
    <x v="21"/>
    <x v="861"/>
    <x v="0"/>
    <x v="3"/>
    <x v="3"/>
    <x v="2"/>
    <x v="3"/>
    <x v="1"/>
    <x v="10"/>
    <x v="1"/>
    <x v="3"/>
    <x v="3"/>
    <x v="22"/>
    <x v="114"/>
    <x v="112"/>
    <x v="22"/>
    <x v="0"/>
    <x v="1"/>
  </r>
  <r>
    <x v="172"/>
    <x v="21"/>
    <x v="839"/>
    <x v="0"/>
    <x v="6"/>
    <x v="2"/>
    <x v="1"/>
    <x v="0"/>
    <x v="1"/>
    <x v="11"/>
    <x v="1"/>
    <x v="10"/>
    <x v="10"/>
    <x v="28"/>
    <x v="166"/>
    <x v="168"/>
    <x v="28"/>
    <x v="0"/>
    <x v="1"/>
  </r>
  <r>
    <x v="173"/>
    <x v="22"/>
    <x v="627"/>
    <x v="0"/>
    <x v="8"/>
    <x v="0"/>
    <x v="1"/>
    <x v="1"/>
    <x v="1"/>
    <x v="12"/>
    <x v="1"/>
    <x v="14"/>
    <x v="14"/>
    <x v="26"/>
    <x v="180"/>
    <x v="183"/>
    <x v="26"/>
    <x v="0"/>
    <x v="1"/>
  </r>
  <r>
    <x v="174"/>
    <x v="23"/>
    <x v="723"/>
    <x v="0"/>
    <x v="9"/>
    <x v="1"/>
    <x v="2"/>
    <x v="2"/>
    <x v="1"/>
    <x v="14"/>
    <x v="1"/>
    <x v="7"/>
    <x v="7"/>
    <x v="24"/>
    <x v="140"/>
    <x v="146"/>
    <x v="24"/>
    <x v="0"/>
    <x v="1"/>
  </r>
  <r>
    <x v="175"/>
    <x v="24"/>
    <x v="350"/>
    <x v="0"/>
    <x v="7"/>
    <x v="3"/>
    <x v="2"/>
    <x v="3"/>
    <x v="1"/>
    <x v="15"/>
    <x v="1"/>
    <x v="4"/>
    <x v="4"/>
    <x v="13"/>
    <x v="70"/>
    <x v="69"/>
    <x v="13"/>
    <x v="0"/>
    <x v="1"/>
  </r>
  <r>
    <x v="176"/>
    <x v="25"/>
    <x v="624"/>
    <x v="1"/>
    <x v="10"/>
    <x v="2"/>
    <x v="1"/>
    <x v="0"/>
    <x v="1"/>
    <x v="16"/>
    <x v="1"/>
    <x v="9"/>
    <x v="9"/>
    <x v="20"/>
    <x v="131"/>
    <x v="135"/>
    <x v="20"/>
    <x v="1"/>
    <x v="0"/>
  </r>
  <r>
    <x v="177"/>
    <x v="26"/>
    <x v="658"/>
    <x v="0"/>
    <x v="11"/>
    <x v="0"/>
    <x v="1"/>
    <x v="1"/>
    <x v="1"/>
    <x v="17"/>
    <x v="1"/>
    <x v="11"/>
    <x v="11"/>
    <x v="5"/>
    <x v="59"/>
    <x v="64"/>
    <x v="5"/>
    <x v="1"/>
    <x v="0"/>
  </r>
  <r>
    <x v="178"/>
    <x v="27"/>
    <x v="60"/>
    <x v="1"/>
    <x v="13"/>
    <x v="1"/>
    <x v="2"/>
    <x v="2"/>
    <x v="1"/>
    <x v="20"/>
    <x v="1"/>
    <x v="2"/>
    <x v="2"/>
    <x v="9"/>
    <x v="42"/>
    <x v="37"/>
    <x v="9"/>
    <x v="1"/>
    <x v="0"/>
  </r>
  <r>
    <x v="179"/>
    <x v="28"/>
    <x v="396"/>
    <x v="0"/>
    <x v="14"/>
    <x v="3"/>
    <x v="2"/>
    <x v="3"/>
    <x v="1"/>
    <x v="21"/>
    <x v="1"/>
    <x v="9"/>
    <x v="9"/>
    <x v="10"/>
    <x v="73"/>
    <x v="79"/>
    <x v="10"/>
    <x v="1"/>
    <x v="0"/>
  </r>
  <r>
    <x v="180"/>
    <x v="29"/>
    <x v="90"/>
    <x v="1"/>
    <x v="16"/>
    <x v="2"/>
    <x v="1"/>
    <x v="0"/>
    <x v="1"/>
    <x v="25"/>
    <x v="0"/>
    <x v="13"/>
    <x v="13"/>
    <x v="22"/>
    <x v="173"/>
    <x v="176"/>
    <x v="22"/>
    <x v="1"/>
    <x v="0"/>
  </r>
  <r>
    <x v="181"/>
    <x v="32"/>
    <x v="995"/>
    <x v="1"/>
    <x v="17"/>
    <x v="0"/>
    <x v="1"/>
    <x v="1"/>
    <x v="1"/>
    <x v="5"/>
    <x v="1"/>
    <x v="2"/>
    <x v="2"/>
    <x v="28"/>
    <x v="128"/>
    <x v="121"/>
    <x v="28"/>
    <x v="1"/>
    <x v="0"/>
  </r>
  <r>
    <x v="182"/>
    <x v="31"/>
    <x v="571"/>
    <x v="0"/>
    <x v="18"/>
    <x v="1"/>
    <x v="2"/>
    <x v="2"/>
    <x v="1"/>
    <x v="8"/>
    <x v="1"/>
    <x v="0"/>
    <x v="0"/>
    <x v="26"/>
    <x v="96"/>
    <x v="76"/>
    <x v="26"/>
    <x v="1"/>
    <x v="0"/>
  </r>
  <r>
    <x v="183"/>
    <x v="31"/>
    <x v="322"/>
    <x v="0"/>
    <x v="19"/>
    <x v="3"/>
    <x v="2"/>
    <x v="3"/>
    <x v="1"/>
    <x v="13"/>
    <x v="0"/>
    <x v="6"/>
    <x v="6"/>
    <x v="24"/>
    <x v="137"/>
    <x v="139"/>
    <x v="24"/>
    <x v="1"/>
    <x v="0"/>
  </r>
  <r>
    <x v="184"/>
    <x v="32"/>
    <x v="974"/>
    <x v="0"/>
    <x v="20"/>
    <x v="2"/>
    <x v="1"/>
    <x v="0"/>
    <x v="1"/>
    <x v="29"/>
    <x v="0"/>
    <x v="1"/>
    <x v="1"/>
    <x v="13"/>
    <x v="42"/>
    <x v="29"/>
    <x v="13"/>
    <x v="1"/>
    <x v="0"/>
  </r>
  <r>
    <x v="185"/>
    <x v="33"/>
    <x v="47"/>
    <x v="0"/>
    <x v="21"/>
    <x v="0"/>
    <x v="1"/>
    <x v="1"/>
    <x v="1"/>
    <x v="10"/>
    <x v="1"/>
    <x v="3"/>
    <x v="3"/>
    <x v="20"/>
    <x v="105"/>
    <x v="103"/>
    <x v="20"/>
    <x v="1"/>
    <x v="0"/>
  </r>
  <r>
    <x v="186"/>
    <x v="34"/>
    <x v="992"/>
    <x v="0"/>
    <x v="22"/>
    <x v="1"/>
    <x v="2"/>
    <x v="2"/>
    <x v="1"/>
    <x v="24"/>
    <x v="0"/>
    <x v="5"/>
    <x v="5"/>
    <x v="5"/>
    <x v="38"/>
    <x v="37"/>
    <x v="5"/>
    <x v="1"/>
    <x v="0"/>
  </r>
  <r>
    <x v="187"/>
    <x v="35"/>
    <x v="670"/>
    <x v="1"/>
    <x v="23"/>
    <x v="3"/>
    <x v="2"/>
    <x v="3"/>
    <x v="1"/>
    <x v="11"/>
    <x v="1"/>
    <x v="10"/>
    <x v="10"/>
    <x v="9"/>
    <x v="74"/>
    <x v="80"/>
    <x v="9"/>
    <x v="1"/>
    <x v="0"/>
  </r>
  <r>
    <x v="188"/>
    <x v="36"/>
    <x v="69"/>
    <x v="1"/>
    <x v="24"/>
    <x v="2"/>
    <x v="1"/>
    <x v="0"/>
    <x v="1"/>
    <x v="19"/>
    <x v="0"/>
    <x v="7"/>
    <x v="7"/>
    <x v="10"/>
    <x v="68"/>
    <x v="67"/>
    <x v="10"/>
    <x v="1"/>
    <x v="0"/>
  </r>
  <r>
    <x v="189"/>
    <x v="37"/>
    <x v="544"/>
    <x v="1"/>
    <x v="25"/>
    <x v="0"/>
    <x v="1"/>
    <x v="1"/>
    <x v="1"/>
    <x v="7"/>
    <x v="0"/>
    <x v="10"/>
    <x v="10"/>
    <x v="22"/>
    <x v="151"/>
    <x v="157"/>
    <x v="22"/>
    <x v="1"/>
    <x v="0"/>
  </r>
  <r>
    <x v="190"/>
    <x v="38"/>
    <x v="752"/>
    <x v="0"/>
    <x v="26"/>
    <x v="1"/>
    <x v="2"/>
    <x v="2"/>
    <x v="1"/>
    <x v="3"/>
    <x v="0"/>
    <x v="4"/>
    <x v="4"/>
    <x v="28"/>
    <x v="143"/>
    <x v="144"/>
    <x v="28"/>
    <x v="1"/>
    <x v="0"/>
  </r>
  <r>
    <x v="191"/>
    <x v="40"/>
    <x v="246"/>
    <x v="0"/>
    <x v="27"/>
    <x v="3"/>
    <x v="2"/>
    <x v="3"/>
    <x v="1"/>
    <x v="22"/>
    <x v="0"/>
    <x v="8"/>
    <x v="8"/>
    <x v="26"/>
    <x v="153"/>
    <x v="155"/>
    <x v="26"/>
    <x v="1"/>
    <x v="0"/>
  </r>
  <r>
    <x v="192"/>
    <x v="39"/>
    <x v="612"/>
    <x v="0"/>
    <x v="28"/>
    <x v="2"/>
    <x v="1"/>
    <x v="0"/>
    <x v="1"/>
    <x v="12"/>
    <x v="1"/>
    <x v="14"/>
    <x v="14"/>
    <x v="24"/>
    <x v="179"/>
    <x v="182"/>
    <x v="24"/>
    <x v="1"/>
    <x v="0"/>
  </r>
  <r>
    <x v="193"/>
    <x v="39"/>
    <x v="982"/>
    <x v="0"/>
    <x v="31"/>
    <x v="0"/>
    <x v="1"/>
    <x v="1"/>
    <x v="1"/>
    <x v="14"/>
    <x v="1"/>
    <x v="7"/>
    <x v="7"/>
    <x v="13"/>
    <x v="78"/>
    <x v="82"/>
    <x v="13"/>
    <x v="1"/>
    <x v="0"/>
  </r>
  <r>
    <x v="194"/>
    <x v="40"/>
    <x v="39"/>
    <x v="0"/>
    <x v="30"/>
    <x v="1"/>
    <x v="2"/>
    <x v="2"/>
    <x v="1"/>
    <x v="22"/>
    <x v="0"/>
    <x v="8"/>
    <x v="8"/>
    <x v="20"/>
    <x v="125"/>
    <x v="127"/>
    <x v="20"/>
    <x v="1"/>
    <x v="0"/>
  </r>
  <r>
    <x v="195"/>
    <x v="41"/>
    <x v="390"/>
    <x v="0"/>
    <x v="29"/>
    <x v="3"/>
    <x v="2"/>
    <x v="3"/>
    <x v="1"/>
    <x v="28"/>
    <x v="0"/>
    <x v="10"/>
    <x v="10"/>
    <x v="5"/>
    <x v="54"/>
    <x v="58"/>
    <x v="5"/>
    <x v="1"/>
    <x v="0"/>
  </r>
  <r>
    <x v="196"/>
    <x v="42"/>
    <x v="774"/>
    <x v="1"/>
    <x v="32"/>
    <x v="2"/>
    <x v="1"/>
    <x v="0"/>
    <x v="1"/>
    <x v="31"/>
    <x v="0"/>
    <x v="4"/>
    <x v="4"/>
    <x v="9"/>
    <x v="54"/>
    <x v="51"/>
    <x v="9"/>
    <x v="1"/>
    <x v="0"/>
  </r>
  <r>
    <x v="197"/>
    <x v="43"/>
    <x v="967"/>
    <x v="0"/>
    <x v="34"/>
    <x v="0"/>
    <x v="1"/>
    <x v="1"/>
    <x v="1"/>
    <x v="15"/>
    <x v="1"/>
    <x v="4"/>
    <x v="4"/>
    <x v="10"/>
    <x v="57"/>
    <x v="56"/>
    <x v="10"/>
    <x v="1"/>
    <x v="0"/>
  </r>
  <r>
    <x v="198"/>
    <x v="44"/>
    <x v="818"/>
    <x v="1"/>
    <x v="33"/>
    <x v="1"/>
    <x v="2"/>
    <x v="2"/>
    <x v="1"/>
    <x v="16"/>
    <x v="1"/>
    <x v="9"/>
    <x v="9"/>
    <x v="22"/>
    <x v="145"/>
    <x v="150"/>
    <x v="22"/>
    <x v="1"/>
    <x v="0"/>
  </r>
  <r>
    <x v="199"/>
    <x v="45"/>
    <x v="648"/>
    <x v="1"/>
    <x v="35"/>
    <x v="3"/>
    <x v="2"/>
    <x v="3"/>
    <x v="1"/>
    <x v="6"/>
    <x v="0"/>
    <x v="3"/>
    <x v="3"/>
    <x v="28"/>
    <x v="133"/>
    <x v="129"/>
    <x v="28"/>
    <x v="1"/>
    <x v="0"/>
  </r>
  <r>
    <x v="200"/>
    <x v="46"/>
    <x v="443"/>
    <x v="1"/>
    <x v="36"/>
    <x v="2"/>
    <x v="1"/>
    <x v="0"/>
    <x v="1"/>
    <x v="27"/>
    <x v="0"/>
    <x v="7"/>
    <x v="7"/>
    <x v="26"/>
    <x v="149"/>
    <x v="152"/>
    <x v="26"/>
    <x v="1"/>
    <x v="0"/>
  </r>
  <r>
    <x v="201"/>
    <x v="48"/>
    <x v="860"/>
    <x v="1"/>
    <x v="37"/>
    <x v="0"/>
    <x v="1"/>
    <x v="1"/>
    <x v="1"/>
    <x v="18"/>
    <x v="0"/>
    <x v="7"/>
    <x v="7"/>
    <x v="24"/>
    <x v="140"/>
    <x v="146"/>
    <x v="24"/>
    <x v="1"/>
    <x v="0"/>
  </r>
  <r>
    <x v="202"/>
    <x v="47"/>
    <x v="884"/>
    <x v="0"/>
    <x v="38"/>
    <x v="1"/>
    <x v="2"/>
    <x v="2"/>
    <x v="1"/>
    <x v="17"/>
    <x v="1"/>
    <x v="11"/>
    <x v="11"/>
    <x v="13"/>
    <x v="93"/>
    <x v="102"/>
    <x v="13"/>
    <x v="1"/>
    <x v="0"/>
  </r>
  <r>
    <x v="203"/>
    <x v="47"/>
    <x v="830"/>
    <x v="1"/>
    <x v="39"/>
    <x v="3"/>
    <x v="2"/>
    <x v="3"/>
    <x v="1"/>
    <x v="20"/>
    <x v="1"/>
    <x v="2"/>
    <x v="2"/>
    <x v="20"/>
    <x v="101"/>
    <x v="99"/>
    <x v="20"/>
    <x v="1"/>
    <x v="0"/>
  </r>
  <r>
    <x v="204"/>
    <x v="48"/>
    <x v="873"/>
    <x v="0"/>
    <x v="23"/>
    <x v="2"/>
    <x v="1"/>
    <x v="0"/>
    <x v="1"/>
    <x v="21"/>
    <x v="1"/>
    <x v="9"/>
    <x v="9"/>
    <x v="5"/>
    <x v="50"/>
    <x v="51"/>
    <x v="5"/>
    <x v="1"/>
    <x v="0"/>
  </r>
  <r>
    <x v="205"/>
    <x v="49"/>
    <x v="507"/>
    <x v="1"/>
    <x v="12"/>
    <x v="0"/>
    <x v="1"/>
    <x v="1"/>
    <x v="1"/>
    <x v="30"/>
    <x v="0"/>
    <x v="6"/>
    <x v="6"/>
    <x v="9"/>
    <x v="60"/>
    <x v="61"/>
    <x v="9"/>
    <x v="1"/>
    <x v="0"/>
  </r>
  <r>
    <x v="206"/>
    <x v="41"/>
    <x v="732"/>
    <x v="1"/>
    <x v="5"/>
    <x v="1"/>
    <x v="2"/>
    <x v="2"/>
    <x v="0"/>
    <x v="1"/>
    <x v="0"/>
    <x v="12"/>
    <x v="12"/>
    <x v="10"/>
    <x v="91"/>
    <x v="101"/>
    <x v="10"/>
    <x v="1"/>
    <x v="0"/>
  </r>
  <r>
    <x v="207"/>
    <x v="42"/>
    <x v="416"/>
    <x v="0"/>
    <x v="15"/>
    <x v="3"/>
    <x v="2"/>
    <x v="3"/>
    <x v="0"/>
    <x v="4"/>
    <x v="0"/>
    <x v="8"/>
    <x v="8"/>
    <x v="22"/>
    <x v="138"/>
    <x v="141"/>
    <x v="22"/>
    <x v="1"/>
    <x v="0"/>
  </r>
  <r>
    <x v="208"/>
    <x v="43"/>
    <x v="243"/>
    <x v="0"/>
    <x v="2"/>
    <x v="2"/>
    <x v="1"/>
    <x v="0"/>
    <x v="0"/>
    <x v="25"/>
    <x v="0"/>
    <x v="13"/>
    <x v="13"/>
    <x v="28"/>
    <x v="178"/>
    <x v="181"/>
    <x v="28"/>
    <x v="1"/>
    <x v="0"/>
  </r>
  <r>
    <x v="209"/>
    <x v="44"/>
    <x v="480"/>
    <x v="0"/>
    <x v="0"/>
    <x v="0"/>
    <x v="1"/>
    <x v="1"/>
    <x v="0"/>
    <x v="13"/>
    <x v="0"/>
    <x v="6"/>
    <x v="6"/>
    <x v="26"/>
    <x v="144"/>
    <x v="147"/>
    <x v="26"/>
    <x v="1"/>
    <x v="0"/>
  </r>
  <r>
    <x v="210"/>
    <x v="45"/>
    <x v="591"/>
    <x v="0"/>
    <x v="1"/>
    <x v="1"/>
    <x v="2"/>
    <x v="2"/>
    <x v="0"/>
    <x v="29"/>
    <x v="0"/>
    <x v="1"/>
    <x v="1"/>
    <x v="24"/>
    <x v="98"/>
    <x v="89"/>
    <x v="24"/>
    <x v="1"/>
    <x v="0"/>
  </r>
  <r>
    <x v="211"/>
    <x v="46"/>
    <x v="296"/>
    <x v="1"/>
    <x v="4"/>
    <x v="3"/>
    <x v="2"/>
    <x v="3"/>
    <x v="0"/>
    <x v="24"/>
    <x v="0"/>
    <x v="5"/>
    <x v="5"/>
    <x v="13"/>
    <x v="72"/>
    <x v="74"/>
    <x v="13"/>
    <x v="1"/>
    <x v="0"/>
  </r>
  <r>
    <x v="212"/>
    <x v="48"/>
    <x v="378"/>
    <x v="1"/>
    <x v="3"/>
    <x v="2"/>
    <x v="1"/>
    <x v="0"/>
    <x v="0"/>
    <x v="19"/>
    <x v="0"/>
    <x v="7"/>
    <x v="7"/>
    <x v="20"/>
    <x v="122"/>
    <x v="125"/>
    <x v="20"/>
    <x v="1"/>
    <x v="0"/>
  </r>
  <r>
    <x v="213"/>
    <x v="47"/>
    <x v="100"/>
    <x v="0"/>
    <x v="7"/>
    <x v="0"/>
    <x v="1"/>
    <x v="1"/>
    <x v="0"/>
    <x v="7"/>
    <x v="0"/>
    <x v="10"/>
    <x v="10"/>
    <x v="5"/>
    <x v="54"/>
    <x v="58"/>
    <x v="5"/>
    <x v="1"/>
    <x v="0"/>
  </r>
  <r>
    <x v="214"/>
    <x v="47"/>
    <x v="5"/>
    <x v="1"/>
    <x v="10"/>
    <x v="1"/>
    <x v="2"/>
    <x v="2"/>
    <x v="0"/>
    <x v="3"/>
    <x v="0"/>
    <x v="4"/>
    <x v="4"/>
    <x v="9"/>
    <x v="54"/>
    <x v="51"/>
    <x v="9"/>
    <x v="1"/>
    <x v="0"/>
  </r>
  <r>
    <x v="215"/>
    <x v="48"/>
    <x v="532"/>
    <x v="0"/>
    <x v="23"/>
    <x v="3"/>
    <x v="2"/>
    <x v="3"/>
    <x v="0"/>
    <x v="22"/>
    <x v="0"/>
    <x v="8"/>
    <x v="8"/>
    <x v="10"/>
    <x v="69"/>
    <x v="73"/>
    <x v="10"/>
    <x v="1"/>
    <x v="0"/>
  </r>
  <r>
    <x v="216"/>
    <x v="49"/>
    <x v="874"/>
    <x v="0"/>
    <x v="12"/>
    <x v="2"/>
    <x v="1"/>
    <x v="0"/>
    <x v="0"/>
    <x v="28"/>
    <x v="0"/>
    <x v="10"/>
    <x v="10"/>
    <x v="22"/>
    <x v="151"/>
    <x v="157"/>
    <x v="22"/>
    <x v="1"/>
    <x v="0"/>
  </r>
  <r>
    <x v="217"/>
    <x v="0"/>
    <x v="845"/>
    <x v="0"/>
    <x v="5"/>
    <x v="0"/>
    <x v="1"/>
    <x v="1"/>
    <x v="0"/>
    <x v="31"/>
    <x v="0"/>
    <x v="4"/>
    <x v="4"/>
    <x v="28"/>
    <x v="143"/>
    <x v="144"/>
    <x v="28"/>
    <x v="0"/>
    <x v="1"/>
  </r>
  <r>
    <x v="218"/>
    <x v="1"/>
    <x v="796"/>
    <x v="0"/>
    <x v="10"/>
    <x v="1"/>
    <x v="2"/>
    <x v="2"/>
    <x v="0"/>
    <x v="6"/>
    <x v="0"/>
    <x v="3"/>
    <x v="3"/>
    <x v="26"/>
    <x v="126"/>
    <x v="123"/>
    <x v="26"/>
    <x v="0"/>
    <x v="1"/>
  </r>
  <r>
    <x v="219"/>
    <x v="2"/>
    <x v="878"/>
    <x v="0"/>
    <x v="11"/>
    <x v="3"/>
    <x v="2"/>
    <x v="3"/>
    <x v="0"/>
    <x v="27"/>
    <x v="0"/>
    <x v="7"/>
    <x v="7"/>
    <x v="24"/>
    <x v="140"/>
    <x v="146"/>
    <x v="24"/>
    <x v="0"/>
    <x v="1"/>
  </r>
  <r>
    <x v="220"/>
    <x v="3"/>
    <x v="269"/>
    <x v="1"/>
    <x v="13"/>
    <x v="2"/>
    <x v="1"/>
    <x v="0"/>
    <x v="0"/>
    <x v="18"/>
    <x v="0"/>
    <x v="7"/>
    <x v="7"/>
    <x v="13"/>
    <x v="78"/>
    <x v="82"/>
    <x v="13"/>
    <x v="0"/>
    <x v="1"/>
  </r>
  <r>
    <x v="221"/>
    <x v="4"/>
    <x v="17"/>
    <x v="1"/>
    <x v="14"/>
    <x v="0"/>
    <x v="1"/>
    <x v="1"/>
    <x v="0"/>
    <x v="23"/>
    <x v="0"/>
    <x v="10"/>
    <x v="10"/>
    <x v="20"/>
    <x v="136"/>
    <x v="142"/>
    <x v="20"/>
    <x v="0"/>
    <x v="1"/>
  </r>
  <r>
    <x v="222"/>
    <x v="6"/>
    <x v="119"/>
    <x v="1"/>
    <x v="16"/>
    <x v="1"/>
    <x v="2"/>
    <x v="2"/>
    <x v="0"/>
    <x v="0"/>
    <x v="0"/>
    <x v="4"/>
    <x v="4"/>
    <x v="5"/>
    <x v="36"/>
    <x v="35"/>
    <x v="5"/>
    <x v="0"/>
    <x v="1"/>
  </r>
  <r>
    <x v="223"/>
    <x v="5"/>
    <x v="768"/>
    <x v="1"/>
    <x v="17"/>
    <x v="3"/>
    <x v="2"/>
    <x v="3"/>
    <x v="0"/>
    <x v="26"/>
    <x v="0"/>
    <x v="5"/>
    <x v="5"/>
    <x v="9"/>
    <x v="56"/>
    <x v="57"/>
    <x v="9"/>
    <x v="0"/>
    <x v="1"/>
  </r>
  <r>
    <x v="224"/>
    <x v="5"/>
    <x v="420"/>
    <x v="1"/>
    <x v="18"/>
    <x v="2"/>
    <x v="1"/>
    <x v="0"/>
    <x v="0"/>
    <x v="2"/>
    <x v="0"/>
    <x v="7"/>
    <x v="7"/>
    <x v="10"/>
    <x v="68"/>
    <x v="67"/>
    <x v="10"/>
    <x v="0"/>
    <x v="1"/>
  </r>
  <r>
    <x v="225"/>
    <x v="6"/>
    <x v="242"/>
    <x v="0"/>
    <x v="19"/>
    <x v="0"/>
    <x v="1"/>
    <x v="1"/>
    <x v="0"/>
    <x v="30"/>
    <x v="0"/>
    <x v="6"/>
    <x v="6"/>
    <x v="22"/>
    <x v="130"/>
    <x v="130"/>
    <x v="22"/>
    <x v="0"/>
    <x v="1"/>
  </r>
  <r>
    <x v="226"/>
    <x v="7"/>
    <x v="678"/>
    <x v="0"/>
    <x v="20"/>
    <x v="1"/>
    <x v="2"/>
    <x v="2"/>
    <x v="0"/>
    <x v="1"/>
    <x v="0"/>
    <x v="12"/>
    <x v="12"/>
    <x v="28"/>
    <x v="172"/>
    <x v="175"/>
    <x v="28"/>
    <x v="0"/>
    <x v="1"/>
  </r>
  <r>
    <x v="227"/>
    <x v="8"/>
    <x v="632"/>
    <x v="0"/>
    <x v="21"/>
    <x v="3"/>
    <x v="2"/>
    <x v="3"/>
    <x v="0"/>
    <x v="4"/>
    <x v="0"/>
    <x v="8"/>
    <x v="8"/>
    <x v="26"/>
    <x v="153"/>
    <x v="155"/>
    <x v="26"/>
    <x v="0"/>
    <x v="1"/>
  </r>
  <r>
    <x v="228"/>
    <x v="9"/>
    <x v="304"/>
    <x v="1"/>
    <x v="22"/>
    <x v="2"/>
    <x v="1"/>
    <x v="0"/>
    <x v="0"/>
    <x v="5"/>
    <x v="1"/>
    <x v="2"/>
    <x v="2"/>
    <x v="24"/>
    <x v="116"/>
    <x v="110"/>
    <x v="24"/>
    <x v="0"/>
    <x v="1"/>
  </r>
  <r>
    <x v="229"/>
    <x v="10"/>
    <x v="492"/>
    <x v="1"/>
    <x v="23"/>
    <x v="0"/>
    <x v="1"/>
    <x v="1"/>
    <x v="0"/>
    <x v="8"/>
    <x v="1"/>
    <x v="0"/>
    <x v="0"/>
    <x v="13"/>
    <x v="37"/>
    <x v="21"/>
    <x v="13"/>
    <x v="0"/>
    <x v="1"/>
  </r>
  <r>
    <x v="230"/>
    <x v="11"/>
    <x v="790"/>
    <x v="0"/>
    <x v="32"/>
    <x v="1"/>
    <x v="2"/>
    <x v="2"/>
    <x v="0"/>
    <x v="9"/>
    <x v="1"/>
    <x v="9"/>
    <x v="9"/>
    <x v="20"/>
    <x v="131"/>
    <x v="135"/>
    <x v="20"/>
    <x v="0"/>
    <x v="1"/>
  </r>
  <r>
    <x v="231"/>
    <x v="12"/>
    <x v="711"/>
    <x v="1"/>
    <x v="34"/>
    <x v="3"/>
    <x v="2"/>
    <x v="3"/>
    <x v="0"/>
    <x v="10"/>
    <x v="1"/>
    <x v="3"/>
    <x v="3"/>
    <x v="5"/>
    <x v="29"/>
    <x v="28"/>
    <x v="5"/>
    <x v="0"/>
    <x v="1"/>
  </r>
  <r>
    <x v="232"/>
    <x v="14"/>
    <x v="800"/>
    <x v="0"/>
    <x v="33"/>
    <x v="2"/>
    <x v="1"/>
    <x v="0"/>
    <x v="0"/>
    <x v="11"/>
    <x v="1"/>
    <x v="10"/>
    <x v="10"/>
    <x v="9"/>
    <x v="74"/>
    <x v="80"/>
    <x v="9"/>
    <x v="0"/>
    <x v="1"/>
  </r>
  <r>
    <x v="233"/>
    <x v="13"/>
    <x v="188"/>
    <x v="0"/>
    <x v="35"/>
    <x v="0"/>
    <x v="1"/>
    <x v="1"/>
    <x v="0"/>
    <x v="12"/>
    <x v="1"/>
    <x v="14"/>
    <x v="14"/>
    <x v="10"/>
    <x v="126"/>
    <x v="138"/>
    <x v="10"/>
    <x v="0"/>
    <x v="1"/>
  </r>
  <r>
    <x v="234"/>
    <x v="13"/>
    <x v="614"/>
    <x v="0"/>
    <x v="36"/>
    <x v="1"/>
    <x v="2"/>
    <x v="2"/>
    <x v="0"/>
    <x v="14"/>
    <x v="1"/>
    <x v="7"/>
    <x v="7"/>
    <x v="22"/>
    <x v="134"/>
    <x v="136"/>
    <x v="22"/>
    <x v="0"/>
    <x v="1"/>
  </r>
  <r>
    <x v="235"/>
    <x v="14"/>
    <x v="1010"/>
    <x v="1"/>
    <x v="25"/>
    <x v="3"/>
    <x v="2"/>
    <x v="3"/>
    <x v="0"/>
    <x v="15"/>
    <x v="1"/>
    <x v="4"/>
    <x v="4"/>
    <x v="28"/>
    <x v="143"/>
    <x v="144"/>
    <x v="28"/>
    <x v="0"/>
    <x v="1"/>
  </r>
  <r>
    <x v="236"/>
    <x v="15"/>
    <x v="111"/>
    <x v="0"/>
    <x v="26"/>
    <x v="2"/>
    <x v="1"/>
    <x v="0"/>
    <x v="0"/>
    <x v="16"/>
    <x v="1"/>
    <x v="9"/>
    <x v="9"/>
    <x v="26"/>
    <x v="159"/>
    <x v="160"/>
    <x v="26"/>
    <x v="0"/>
    <x v="1"/>
  </r>
  <r>
    <x v="237"/>
    <x v="16"/>
    <x v="917"/>
    <x v="0"/>
    <x v="27"/>
    <x v="0"/>
    <x v="1"/>
    <x v="1"/>
    <x v="0"/>
    <x v="17"/>
    <x v="1"/>
    <x v="11"/>
    <x v="11"/>
    <x v="24"/>
    <x v="163"/>
    <x v="167"/>
    <x v="24"/>
    <x v="0"/>
    <x v="1"/>
  </r>
  <r>
    <x v="238"/>
    <x v="17"/>
    <x v="695"/>
    <x v="0"/>
    <x v="17"/>
    <x v="1"/>
    <x v="2"/>
    <x v="2"/>
    <x v="0"/>
    <x v="20"/>
    <x v="1"/>
    <x v="2"/>
    <x v="2"/>
    <x v="13"/>
    <x v="58"/>
    <x v="51"/>
    <x v="13"/>
    <x v="0"/>
    <x v="1"/>
  </r>
  <r>
    <x v="239"/>
    <x v="18"/>
    <x v="542"/>
    <x v="0"/>
    <x v="18"/>
    <x v="3"/>
    <x v="2"/>
    <x v="3"/>
    <x v="0"/>
    <x v="21"/>
    <x v="1"/>
    <x v="9"/>
    <x v="9"/>
    <x v="20"/>
    <x v="131"/>
    <x v="135"/>
    <x v="20"/>
    <x v="0"/>
    <x v="1"/>
  </r>
  <r>
    <x v="240"/>
    <x v="19"/>
    <x v="810"/>
    <x v="0"/>
    <x v="19"/>
    <x v="2"/>
    <x v="1"/>
    <x v="0"/>
    <x v="0"/>
    <x v="25"/>
    <x v="0"/>
    <x v="13"/>
    <x v="13"/>
    <x v="5"/>
    <x v="89"/>
    <x v="100"/>
    <x v="5"/>
    <x v="0"/>
    <x v="1"/>
  </r>
  <r>
    <x v="241"/>
    <x v="20"/>
    <x v="50"/>
    <x v="1"/>
    <x v="20"/>
    <x v="0"/>
    <x v="1"/>
    <x v="1"/>
    <x v="0"/>
    <x v="5"/>
    <x v="1"/>
    <x v="2"/>
    <x v="2"/>
    <x v="9"/>
    <x v="42"/>
    <x v="37"/>
    <x v="9"/>
    <x v="0"/>
    <x v="1"/>
  </r>
  <r>
    <x v="242"/>
    <x v="22"/>
    <x v="975"/>
    <x v="1"/>
    <x v="21"/>
    <x v="1"/>
    <x v="2"/>
    <x v="2"/>
    <x v="0"/>
    <x v="8"/>
    <x v="1"/>
    <x v="0"/>
    <x v="0"/>
    <x v="10"/>
    <x v="28"/>
    <x v="16"/>
    <x v="10"/>
    <x v="0"/>
    <x v="1"/>
  </r>
  <r>
    <x v="243"/>
    <x v="21"/>
    <x v="335"/>
    <x v="1"/>
    <x v="38"/>
    <x v="3"/>
    <x v="2"/>
    <x v="3"/>
    <x v="0"/>
    <x v="13"/>
    <x v="0"/>
    <x v="6"/>
    <x v="6"/>
    <x v="22"/>
    <x v="130"/>
    <x v="130"/>
    <x v="22"/>
    <x v="0"/>
    <x v="1"/>
  </r>
  <r>
    <x v="244"/>
    <x v="21"/>
    <x v="259"/>
    <x v="0"/>
    <x v="39"/>
    <x v="2"/>
    <x v="1"/>
    <x v="0"/>
    <x v="0"/>
    <x v="29"/>
    <x v="0"/>
    <x v="1"/>
    <x v="1"/>
    <x v="28"/>
    <x v="109"/>
    <x v="96"/>
    <x v="28"/>
    <x v="0"/>
    <x v="1"/>
  </r>
  <r>
    <x v="245"/>
    <x v="22"/>
    <x v="278"/>
    <x v="1"/>
    <x v="23"/>
    <x v="0"/>
    <x v="1"/>
    <x v="1"/>
    <x v="0"/>
    <x v="10"/>
    <x v="1"/>
    <x v="3"/>
    <x v="3"/>
    <x v="26"/>
    <x v="126"/>
    <x v="123"/>
    <x v="26"/>
    <x v="0"/>
    <x v="1"/>
  </r>
  <r>
    <x v="246"/>
    <x v="23"/>
    <x v="381"/>
    <x v="0"/>
    <x v="12"/>
    <x v="1"/>
    <x v="2"/>
    <x v="2"/>
    <x v="0"/>
    <x v="24"/>
    <x v="0"/>
    <x v="5"/>
    <x v="5"/>
    <x v="24"/>
    <x v="132"/>
    <x v="133"/>
    <x v="24"/>
    <x v="0"/>
    <x v="1"/>
  </r>
  <r>
    <x v="247"/>
    <x v="24"/>
    <x v="326"/>
    <x v="0"/>
    <x v="23"/>
    <x v="3"/>
    <x v="2"/>
    <x v="3"/>
    <x v="0"/>
    <x v="11"/>
    <x v="1"/>
    <x v="10"/>
    <x v="10"/>
    <x v="13"/>
    <x v="88"/>
    <x v="95"/>
    <x v="13"/>
    <x v="0"/>
    <x v="1"/>
  </r>
  <r>
    <x v="248"/>
    <x v="0"/>
    <x v="819"/>
    <x v="1"/>
    <x v="12"/>
    <x v="2"/>
    <x v="1"/>
    <x v="0"/>
    <x v="1"/>
    <x v="19"/>
    <x v="0"/>
    <x v="7"/>
    <x v="7"/>
    <x v="22"/>
    <x v="134"/>
    <x v="136"/>
    <x v="22"/>
    <x v="0"/>
    <x v="1"/>
  </r>
  <r>
    <x v="249"/>
    <x v="1"/>
    <x v="822"/>
    <x v="1"/>
    <x v="5"/>
    <x v="0"/>
    <x v="1"/>
    <x v="1"/>
    <x v="1"/>
    <x v="7"/>
    <x v="0"/>
    <x v="10"/>
    <x v="10"/>
    <x v="28"/>
    <x v="166"/>
    <x v="168"/>
    <x v="28"/>
    <x v="0"/>
    <x v="1"/>
  </r>
  <r>
    <x v="250"/>
    <x v="2"/>
    <x v="865"/>
    <x v="0"/>
    <x v="15"/>
    <x v="1"/>
    <x v="2"/>
    <x v="2"/>
    <x v="1"/>
    <x v="3"/>
    <x v="0"/>
    <x v="4"/>
    <x v="4"/>
    <x v="26"/>
    <x v="135"/>
    <x v="134"/>
    <x v="26"/>
    <x v="0"/>
    <x v="1"/>
  </r>
  <r>
    <x v="251"/>
    <x v="3"/>
    <x v="365"/>
    <x v="0"/>
    <x v="2"/>
    <x v="3"/>
    <x v="2"/>
    <x v="3"/>
    <x v="1"/>
    <x v="22"/>
    <x v="0"/>
    <x v="8"/>
    <x v="8"/>
    <x v="24"/>
    <x v="147"/>
    <x v="148"/>
    <x v="24"/>
    <x v="0"/>
    <x v="1"/>
  </r>
  <r>
    <x v="252"/>
    <x v="4"/>
    <x v="377"/>
    <x v="0"/>
    <x v="0"/>
    <x v="2"/>
    <x v="1"/>
    <x v="0"/>
    <x v="1"/>
    <x v="12"/>
    <x v="1"/>
    <x v="14"/>
    <x v="14"/>
    <x v="13"/>
    <x v="142"/>
    <x v="156"/>
    <x v="13"/>
    <x v="0"/>
    <x v="1"/>
  </r>
  <r>
    <x v="253"/>
    <x v="6"/>
    <x v="583"/>
    <x v="1"/>
    <x v="1"/>
    <x v="0"/>
    <x v="1"/>
    <x v="1"/>
    <x v="1"/>
    <x v="14"/>
    <x v="1"/>
    <x v="7"/>
    <x v="7"/>
    <x v="20"/>
    <x v="122"/>
    <x v="125"/>
    <x v="20"/>
    <x v="0"/>
    <x v="1"/>
  </r>
  <r>
    <x v="254"/>
    <x v="5"/>
    <x v="725"/>
    <x v="1"/>
    <x v="4"/>
    <x v="1"/>
    <x v="2"/>
    <x v="2"/>
    <x v="1"/>
    <x v="22"/>
    <x v="0"/>
    <x v="8"/>
    <x v="8"/>
    <x v="5"/>
    <x v="44"/>
    <x v="47"/>
    <x v="5"/>
    <x v="0"/>
    <x v="1"/>
  </r>
  <r>
    <x v="255"/>
    <x v="5"/>
    <x v="135"/>
    <x v="1"/>
    <x v="3"/>
    <x v="3"/>
    <x v="2"/>
    <x v="3"/>
    <x v="1"/>
    <x v="28"/>
    <x v="0"/>
    <x v="10"/>
    <x v="10"/>
    <x v="9"/>
    <x v="74"/>
    <x v="80"/>
    <x v="9"/>
    <x v="0"/>
    <x v="1"/>
  </r>
  <r>
    <x v="256"/>
    <x v="6"/>
    <x v="386"/>
    <x v="0"/>
    <x v="6"/>
    <x v="2"/>
    <x v="1"/>
    <x v="0"/>
    <x v="1"/>
    <x v="31"/>
    <x v="0"/>
    <x v="4"/>
    <x v="4"/>
    <x v="10"/>
    <x v="57"/>
    <x v="56"/>
    <x v="10"/>
    <x v="0"/>
    <x v="1"/>
  </r>
  <r>
    <x v="257"/>
    <x v="7"/>
    <x v="951"/>
    <x v="0"/>
    <x v="8"/>
    <x v="0"/>
    <x v="1"/>
    <x v="1"/>
    <x v="1"/>
    <x v="15"/>
    <x v="1"/>
    <x v="4"/>
    <x v="4"/>
    <x v="22"/>
    <x v="123"/>
    <x v="124"/>
    <x v="22"/>
    <x v="0"/>
    <x v="1"/>
  </r>
  <r>
    <x v="258"/>
    <x v="8"/>
    <x v="738"/>
    <x v="0"/>
    <x v="9"/>
    <x v="1"/>
    <x v="2"/>
    <x v="2"/>
    <x v="1"/>
    <x v="16"/>
    <x v="1"/>
    <x v="9"/>
    <x v="9"/>
    <x v="28"/>
    <x v="164"/>
    <x v="166"/>
    <x v="28"/>
    <x v="0"/>
    <x v="1"/>
  </r>
  <r>
    <x v="259"/>
    <x v="9"/>
    <x v="41"/>
    <x v="0"/>
    <x v="7"/>
    <x v="3"/>
    <x v="2"/>
    <x v="3"/>
    <x v="1"/>
    <x v="6"/>
    <x v="0"/>
    <x v="3"/>
    <x v="3"/>
    <x v="26"/>
    <x v="126"/>
    <x v="123"/>
    <x v="26"/>
    <x v="0"/>
    <x v="1"/>
  </r>
  <r>
    <x v="260"/>
    <x v="10"/>
    <x v="700"/>
    <x v="0"/>
    <x v="10"/>
    <x v="2"/>
    <x v="1"/>
    <x v="0"/>
    <x v="1"/>
    <x v="27"/>
    <x v="0"/>
    <x v="7"/>
    <x v="7"/>
    <x v="24"/>
    <x v="140"/>
    <x v="146"/>
    <x v="24"/>
    <x v="0"/>
    <x v="1"/>
  </r>
  <r>
    <x v="261"/>
    <x v="11"/>
    <x v="68"/>
    <x v="1"/>
    <x v="11"/>
    <x v="0"/>
    <x v="1"/>
    <x v="1"/>
    <x v="1"/>
    <x v="18"/>
    <x v="0"/>
    <x v="7"/>
    <x v="7"/>
    <x v="13"/>
    <x v="78"/>
    <x v="82"/>
    <x v="13"/>
    <x v="0"/>
    <x v="1"/>
  </r>
  <r>
    <x v="262"/>
    <x v="12"/>
    <x v="298"/>
    <x v="1"/>
    <x v="13"/>
    <x v="1"/>
    <x v="2"/>
    <x v="2"/>
    <x v="1"/>
    <x v="17"/>
    <x v="1"/>
    <x v="11"/>
    <x v="11"/>
    <x v="20"/>
    <x v="146"/>
    <x v="153"/>
    <x v="20"/>
    <x v="0"/>
    <x v="1"/>
  </r>
  <r>
    <x v="263"/>
    <x v="14"/>
    <x v="297"/>
    <x v="0"/>
    <x v="14"/>
    <x v="3"/>
    <x v="2"/>
    <x v="3"/>
    <x v="1"/>
    <x v="20"/>
    <x v="1"/>
    <x v="2"/>
    <x v="2"/>
    <x v="5"/>
    <x v="27"/>
    <x v="25"/>
    <x v="5"/>
    <x v="0"/>
    <x v="1"/>
  </r>
  <r>
    <x v="264"/>
    <x v="13"/>
    <x v="409"/>
    <x v="1"/>
    <x v="16"/>
    <x v="2"/>
    <x v="1"/>
    <x v="0"/>
    <x v="1"/>
    <x v="21"/>
    <x v="1"/>
    <x v="9"/>
    <x v="9"/>
    <x v="9"/>
    <x v="70"/>
    <x v="74"/>
    <x v="9"/>
    <x v="0"/>
    <x v="1"/>
  </r>
  <r>
    <x v="265"/>
    <x v="13"/>
    <x v="601"/>
    <x v="1"/>
    <x v="17"/>
    <x v="0"/>
    <x v="1"/>
    <x v="1"/>
    <x v="1"/>
    <x v="30"/>
    <x v="0"/>
    <x v="6"/>
    <x v="6"/>
    <x v="10"/>
    <x v="64"/>
    <x v="65"/>
    <x v="10"/>
    <x v="0"/>
    <x v="1"/>
  </r>
  <r>
    <x v="266"/>
    <x v="14"/>
    <x v="689"/>
    <x v="0"/>
    <x v="18"/>
    <x v="1"/>
    <x v="2"/>
    <x v="2"/>
    <x v="1"/>
    <x v="1"/>
    <x v="0"/>
    <x v="12"/>
    <x v="12"/>
    <x v="22"/>
    <x v="167"/>
    <x v="170"/>
    <x v="22"/>
    <x v="0"/>
    <x v="1"/>
  </r>
  <r>
    <x v="267"/>
    <x v="15"/>
    <x v="308"/>
    <x v="0"/>
    <x v="19"/>
    <x v="3"/>
    <x v="2"/>
    <x v="3"/>
    <x v="1"/>
    <x v="4"/>
    <x v="0"/>
    <x v="8"/>
    <x v="8"/>
    <x v="28"/>
    <x v="161"/>
    <x v="162"/>
    <x v="28"/>
    <x v="0"/>
    <x v="1"/>
  </r>
  <r>
    <x v="268"/>
    <x v="16"/>
    <x v="453"/>
    <x v="0"/>
    <x v="20"/>
    <x v="2"/>
    <x v="1"/>
    <x v="0"/>
    <x v="1"/>
    <x v="25"/>
    <x v="0"/>
    <x v="13"/>
    <x v="13"/>
    <x v="26"/>
    <x v="176"/>
    <x v="179"/>
    <x v="26"/>
    <x v="0"/>
    <x v="1"/>
  </r>
  <r>
    <x v="269"/>
    <x v="17"/>
    <x v="271"/>
    <x v="0"/>
    <x v="21"/>
    <x v="0"/>
    <x v="1"/>
    <x v="1"/>
    <x v="1"/>
    <x v="13"/>
    <x v="0"/>
    <x v="6"/>
    <x v="6"/>
    <x v="24"/>
    <x v="137"/>
    <x v="139"/>
    <x v="24"/>
    <x v="0"/>
    <x v="1"/>
  </r>
  <r>
    <x v="270"/>
    <x v="18"/>
    <x v="61"/>
    <x v="1"/>
    <x v="22"/>
    <x v="1"/>
    <x v="2"/>
    <x v="2"/>
    <x v="1"/>
    <x v="29"/>
    <x v="0"/>
    <x v="1"/>
    <x v="1"/>
    <x v="13"/>
    <x v="42"/>
    <x v="29"/>
    <x v="13"/>
    <x v="0"/>
    <x v="1"/>
  </r>
  <r>
    <x v="271"/>
    <x v="19"/>
    <x v="962"/>
    <x v="0"/>
    <x v="23"/>
    <x v="3"/>
    <x v="2"/>
    <x v="3"/>
    <x v="1"/>
    <x v="24"/>
    <x v="0"/>
    <x v="5"/>
    <x v="5"/>
    <x v="20"/>
    <x v="115"/>
    <x v="117"/>
    <x v="20"/>
    <x v="0"/>
    <x v="1"/>
  </r>
  <r>
    <x v="272"/>
    <x v="20"/>
    <x v="580"/>
    <x v="0"/>
    <x v="24"/>
    <x v="2"/>
    <x v="1"/>
    <x v="0"/>
    <x v="1"/>
    <x v="19"/>
    <x v="0"/>
    <x v="7"/>
    <x v="7"/>
    <x v="5"/>
    <x v="42"/>
    <x v="44"/>
    <x v="5"/>
    <x v="0"/>
    <x v="1"/>
  </r>
  <r>
    <x v="273"/>
    <x v="22"/>
    <x v="125"/>
    <x v="1"/>
    <x v="25"/>
    <x v="0"/>
    <x v="1"/>
    <x v="1"/>
    <x v="1"/>
    <x v="7"/>
    <x v="0"/>
    <x v="10"/>
    <x v="10"/>
    <x v="9"/>
    <x v="74"/>
    <x v="80"/>
    <x v="9"/>
    <x v="0"/>
    <x v="1"/>
  </r>
  <r>
    <x v="274"/>
    <x v="21"/>
    <x v="342"/>
    <x v="0"/>
    <x v="26"/>
    <x v="1"/>
    <x v="2"/>
    <x v="2"/>
    <x v="1"/>
    <x v="3"/>
    <x v="0"/>
    <x v="4"/>
    <x v="4"/>
    <x v="10"/>
    <x v="57"/>
    <x v="56"/>
    <x v="10"/>
    <x v="0"/>
    <x v="1"/>
  </r>
  <r>
    <x v="275"/>
    <x v="21"/>
    <x v="526"/>
    <x v="0"/>
    <x v="27"/>
    <x v="3"/>
    <x v="2"/>
    <x v="3"/>
    <x v="1"/>
    <x v="22"/>
    <x v="0"/>
    <x v="8"/>
    <x v="8"/>
    <x v="22"/>
    <x v="138"/>
    <x v="141"/>
    <x v="22"/>
    <x v="0"/>
    <x v="1"/>
  </r>
  <r>
    <x v="276"/>
    <x v="22"/>
    <x v="35"/>
    <x v="0"/>
    <x v="28"/>
    <x v="2"/>
    <x v="1"/>
    <x v="0"/>
    <x v="1"/>
    <x v="28"/>
    <x v="0"/>
    <x v="10"/>
    <x v="10"/>
    <x v="28"/>
    <x v="166"/>
    <x v="168"/>
    <x v="28"/>
    <x v="0"/>
    <x v="1"/>
  </r>
  <r>
    <x v="277"/>
    <x v="23"/>
    <x v="98"/>
    <x v="1"/>
    <x v="31"/>
    <x v="0"/>
    <x v="1"/>
    <x v="1"/>
    <x v="1"/>
    <x v="31"/>
    <x v="0"/>
    <x v="4"/>
    <x v="4"/>
    <x v="26"/>
    <x v="135"/>
    <x v="134"/>
    <x v="26"/>
    <x v="0"/>
    <x v="1"/>
  </r>
  <r>
    <x v="278"/>
    <x v="24"/>
    <x v="645"/>
    <x v="0"/>
    <x v="30"/>
    <x v="1"/>
    <x v="2"/>
    <x v="2"/>
    <x v="1"/>
    <x v="6"/>
    <x v="0"/>
    <x v="3"/>
    <x v="3"/>
    <x v="24"/>
    <x v="119"/>
    <x v="118"/>
    <x v="24"/>
    <x v="0"/>
    <x v="1"/>
  </r>
  <r>
    <x v="279"/>
    <x v="25"/>
    <x v="527"/>
    <x v="0"/>
    <x v="29"/>
    <x v="3"/>
    <x v="2"/>
    <x v="3"/>
    <x v="1"/>
    <x v="27"/>
    <x v="0"/>
    <x v="7"/>
    <x v="7"/>
    <x v="13"/>
    <x v="78"/>
    <x v="82"/>
    <x v="13"/>
    <x v="1"/>
    <x v="0"/>
  </r>
  <r>
    <x v="280"/>
    <x v="26"/>
    <x v="844"/>
    <x v="0"/>
    <x v="32"/>
    <x v="2"/>
    <x v="1"/>
    <x v="0"/>
    <x v="1"/>
    <x v="18"/>
    <x v="0"/>
    <x v="7"/>
    <x v="7"/>
    <x v="20"/>
    <x v="122"/>
    <x v="125"/>
    <x v="20"/>
    <x v="1"/>
    <x v="0"/>
  </r>
  <r>
    <x v="281"/>
    <x v="27"/>
    <x v="823"/>
    <x v="1"/>
    <x v="34"/>
    <x v="0"/>
    <x v="1"/>
    <x v="1"/>
    <x v="1"/>
    <x v="23"/>
    <x v="0"/>
    <x v="10"/>
    <x v="10"/>
    <x v="5"/>
    <x v="54"/>
    <x v="58"/>
    <x v="5"/>
    <x v="1"/>
    <x v="0"/>
  </r>
  <r>
    <x v="282"/>
    <x v="28"/>
    <x v="250"/>
    <x v="0"/>
    <x v="33"/>
    <x v="1"/>
    <x v="2"/>
    <x v="2"/>
    <x v="1"/>
    <x v="0"/>
    <x v="0"/>
    <x v="4"/>
    <x v="4"/>
    <x v="9"/>
    <x v="54"/>
    <x v="51"/>
    <x v="9"/>
    <x v="1"/>
    <x v="0"/>
  </r>
  <r>
    <x v="283"/>
    <x v="29"/>
    <x v="471"/>
    <x v="0"/>
    <x v="35"/>
    <x v="3"/>
    <x v="2"/>
    <x v="3"/>
    <x v="1"/>
    <x v="26"/>
    <x v="0"/>
    <x v="5"/>
    <x v="5"/>
    <x v="10"/>
    <x v="61"/>
    <x v="61"/>
    <x v="10"/>
    <x v="1"/>
    <x v="0"/>
  </r>
  <r>
    <x v="284"/>
    <x v="32"/>
    <x v="383"/>
    <x v="1"/>
    <x v="36"/>
    <x v="2"/>
    <x v="1"/>
    <x v="0"/>
    <x v="1"/>
    <x v="2"/>
    <x v="0"/>
    <x v="7"/>
    <x v="7"/>
    <x v="22"/>
    <x v="134"/>
    <x v="136"/>
    <x v="22"/>
    <x v="1"/>
    <x v="0"/>
  </r>
  <r>
    <x v="285"/>
    <x v="31"/>
    <x v="442"/>
    <x v="0"/>
    <x v="37"/>
    <x v="0"/>
    <x v="1"/>
    <x v="1"/>
    <x v="1"/>
    <x v="30"/>
    <x v="0"/>
    <x v="6"/>
    <x v="6"/>
    <x v="28"/>
    <x v="154"/>
    <x v="154"/>
    <x v="28"/>
    <x v="1"/>
    <x v="0"/>
  </r>
  <r>
    <x v="286"/>
    <x v="31"/>
    <x v="848"/>
    <x v="1"/>
    <x v="38"/>
    <x v="1"/>
    <x v="2"/>
    <x v="2"/>
    <x v="1"/>
    <x v="1"/>
    <x v="0"/>
    <x v="12"/>
    <x v="12"/>
    <x v="26"/>
    <x v="170"/>
    <x v="173"/>
    <x v="26"/>
    <x v="1"/>
    <x v="0"/>
  </r>
  <r>
    <x v="287"/>
    <x v="32"/>
    <x v="802"/>
    <x v="1"/>
    <x v="39"/>
    <x v="0"/>
    <x v="1"/>
    <x v="1"/>
    <x v="1"/>
    <x v="4"/>
    <x v="0"/>
    <x v="8"/>
    <x v="8"/>
    <x v="24"/>
    <x v="147"/>
    <x v="148"/>
    <x v="24"/>
    <x v="1"/>
    <x v="0"/>
  </r>
  <r>
    <x v="288"/>
    <x v="33"/>
    <x v="578"/>
    <x v="1"/>
    <x v="23"/>
    <x v="1"/>
    <x v="2"/>
    <x v="2"/>
    <x v="1"/>
    <x v="5"/>
    <x v="1"/>
    <x v="2"/>
    <x v="2"/>
    <x v="13"/>
    <x v="58"/>
    <x v="51"/>
    <x v="13"/>
    <x v="1"/>
    <x v="0"/>
  </r>
  <r>
    <x v="289"/>
    <x v="34"/>
    <x v="758"/>
    <x v="0"/>
    <x v="12"/>
    <x v="0"/>
    <x v="1"/>
    <x v="1"/>
    <x v="1"/>
    <x v="8"/>
    <x v="1"/>
    <x v="0"/>
    <x v="0"/>
    <x v="20"/>
    <x v="81"/>
    <x v="53"/>
    <x v="20"/>
    <x v="1"/>
    <x v="0"/>
  </r>
  <r>
    <x v="290"/>
    <x v="35"/>
    <x v="399"/>
    <x v="1"/>
    <x v="5"/>
    <x v="1"/>
    <x v="2"/>
    <x v="2"/>
    <x v="1"/>
    <x v="9"/>
    <x v="1"/>
    <x v="9"/>
    <x v="9"/>
    <x v="5"/>
    <x v="50"/>
    <x v="51"/>
    <x v="5"/>
    <x v="1"/>
    <x v="0"/>
  </r>
  <r>
    <x v="291"/>
    <x v="36"/>
    <x v="981"/>
    <x v="0"/>
    <x v="15"/>
    <x v="0"/>
    <x v="1"/>
    <x v="1"/>
    <x v="1"/>
    <x v="10"/>
    <x v="1"/>
    <x v="3"/>
    <x v="3"/>
    <x v="9"/>
    <x v="47"/>
    <x v="43"/>
    <x v="9"/>
    <x v="1"/>
    <x v="0"/>
  </r>
  <r>
    <x v="292"/>
    <x v="37"/>
    <x v="238"/>
    <x v="0"/>
    <x v="2"/>
    <x v="1"/>
    <x v="2"/>
    <x v="2"/>
    <x v="1"/>
    <x v="11"/>
    <x v="1"/>
    <x v="10"/>
    <x v="10"/>
    <x v="10"/>
    <x v="77"/>
    <x v="83"/>
    <x v="10"/>
    <x v="1"/>
    <x v="0"/>
  </r>
  <r>
    <x v="293"/>
    <x v="38"/>
    <x v="750"/>
    <x v="1"/>
    <x v="0"/>
    <x v="0"/>
    <x v="1"/>
    <x v="1"/>
    <x v="1"/>
    <x v="12"/>
    <x v="1"/>
    <x v="14"/>
    <x v="14"/>
    <x v="22"/>
    <x v="177"/>
    <x v="180"/>
    <x v="22"/>
    <x v="1"/>
    <x v="0"/>
  </r>
  <r>
    <x v="294"/>
    <x v="40"/>
    <x v="272"/>
    <x v="0"/>
    <x v="1"/>
    <x v="1"/>
    <x v="2"/>
    <x v="2"/>
    <x v="1"/>
    <x v="14"/>
    <x v="1"/>
    <x v="7"/>
    <x v="7"/>
    <x v="28"/>
    <x v="155"/>
    <x v="158"/>
    <x v="28"/>
    <x v="1"/>
    <x v="0"/>
  </r>
  <r>
    <x v="295"/>
    <x v="39"/>
    <x v="379"/>
    <x v="1"/>
    <x v="4"/>
    <x v="0"/>
    <x v="1"/>
    <x v="1"/>
    <x v="1"/>
    <x v="15"/>
    <x v="1"/>
    <x v="4"/>
    <x v="4"/>
    <x v="26"/>
    <x v="135"/>
    <x v="134"/>
    <x v="26"/>
    <x v="1"/>
    <x v="0"/>
  </r>
  <r>
    <x v="296"/>
    <x v="39"/>
    <x v="79"/>
    <x v="0"/>
    <x v="3"/>
    <x v="1"/>
    <x v="2"/>
    <x v="2"/>
    <x v="1"/>
    <x v="16"/>
    <x v="1"/>
    <x v="9"/>
    <x v="9"/>
    <x v="24"/>
    <x v="152"/>
    <x v="157"/>
    <x v="24"/>
    <x v="1"/>
    <x v="0"/>
  </r>
  <r>
    <x v="297"/>
    <x v="40"/>
    <x v="816"/>
    <x v="1"/>
    <x v="7"/>
    <x v="0"/>
    <x v="1"/>
    <x v="1"/>
    <x v="1"/>
    <x v="17"/>
    <x v="1"/>
    <x v="11"/>
    <x v="11"/>
    <x v="13"/>
    <x v="93"/>
    <x v="102"/>
    <x v="13"/>
    <x v="1"/>
    <x v="0"/>
  </r>
  <r>
    <x v="298"/>
    <x v="41"/>
    <x v="843"/>
    <x v="1"/>
    <x v="10"/>
    <x v="1"/>
    <x v="2"/>
    <x v="2"/>
    <x v="1"/>
    <x v="20"/>
    <x v="1"/>
    <x v="2"/>
    <x v="2"/>
    <x v="20"/>
    <x v="101"/>
    <x v="99"/>
    <x v="20"/>
    <x v="1"/>
    <x v="0"/>
  </r>
  <r>
    <x v="299"/>
    <x v="42"/>
    <x v="531"/>
    <x v="1"/>
    <x v="23"/>
    <x v="0"/>
    <x v="1"/>
    <x v="1"/>
    <x v="1"/>
    <x v="21"/>
    <x v="1"/>
    <x v="9"/>
    <x v="9"/>
    <x v="5"/>
    <x v="50"/>
    <x v="51"/>
    <x v="5"/>
    <x v="1"/>
    <x v="0"/>
  </r>
  <r>
    <x v="300"/>
    <x v="43"/>
    <x v="345"/>
    <x v="0"/>
    <x v="12"/>
    <x v="1"/>
    <x v="2"/>
    <x v="2"/>
    <x v="1"/>
    <x v="25"/>
    <x v="0"/>
    <x v="13"/>
    <x v="13"/>
    <x v="9"/>
    <x v="108"/>
    <x v="119"/>
    <x v="9"/>
    <x v="1"/>
    <x v="0"/>
  </r>
  <r>
    <x v="301"/>
    <x v="44"/>
    <x v="374"/>
    <x v="1"/>
    <x v="5"/>
    <x v="0"/>
    <x v="1"/>
    <x v="1"/>
    <x v="1"/>
    <x v="5"/>
    <x v="1"/>
    <x v="2"/>
    <x v="2"/>
    <x v="10"/>
    <x v="46"/>
    <x v="40"/>
    <x v="10"/>
    <x v="1"/>
    <x v="0"/>
  </r>
  <r>
    <x v="302"/>
    <x v="45"/>
    <x v="99"/>
    <x v="1"/>
    <x v="10"/>
    <x v="1"/>
    <x v="2"/>
    <x v="2"/>
    <x v="1"/>
    <x v="8"/>
    <x v="1"/>
    <x v="0"/>
    <x v="0"/>
    <x v="22"/>
    <x v="88"/>
    <x v="64"/>
    <x v="22"/>
    <x v="1"/>
    <x v="0"/>
  </r>
  <r>
    <x v="303"/>
    <x v="46"/>
    <x v="357"/>
    <x v="1"/>
    <x v="11"/>
    <x v="0"/>
    <x v="1"/>
    <x v="1"/>
    <x v="1"/>
    <x v="13"/>
    <x v="0"/>
    <x v="6"/>
    <x v="6"/>
    <x v="28"/>
    <x v="154"/>
    <x v="154"/>
    <x v="28"/>
    <x v="1"/>
    <x v="0"/>
  </r>
  <r>
    <x v="304"/>
    <x v="48"/>
    <x v="81"/>
    <x v="0"/>
    <x v="13"/>
    <x v="1"/>
    <x v="2"/>
    <x v="2"/>
    <x v="1"/>
    <x v="29"/>
    <x v="0"/>
    <x v="1"/>
    <x v="1"/>
    <x v="26"/>
    <x v="104"/>
    <x v="93"/>
    <x v="26"/>
    <x v="1"/>
    <x v="0"/>
  </r>
  <r>
    <x v="305"/>
    <x v="47"/>
    <x v="690"/>
    <x v="0"/>
    <x v="14"/>
    <x v="0"/>
    <x v="1"/>
    <x v="1"/>
    <x v="1"/>
    <x v="10"/>
    <x v="1"/>
    <x v="3"/>
    <x v="3"/>
    <x v="24"/>
    <x v="119"/>
    <x v="118"/>
    <x v="24"/>
    <x v="1"/>
    <x v="0"/>
  </r>
  <r>
    <x v="306"/>
    <x v="47"/>
    <x v="555"/>
    <x v="0"/>
    <x v="16"/>
    <x v="1"/>
    <x v="2"/>
    <x v="2"/>
    <x v="1"/>
    <x v="24"/>
    <x v="0"/>
    <x v="5"/>
    <x v="5"/>
    <x v="13"/>
    <x v="72"/>
    <x v="74"/>
    <x v="13"/>
    <x v="1"/>
    <x v="0"/>
  </r>
  <r>
    <x v="307"/>
    <x v="48"/>
    <x v="574"/>
    <x v="1"/>
    <x v="17"/>
    <x v="3"/>
    <x v="2"/>
    <x v="3"/>
    <x v="1"/>
    <x v="11"/>
    <x v="1"/>
    <x v="10"/>
    <x v="10"/>
    <x v="20"/>
    <x v="136"/>
    <x v="142"/>
    <x v="20"/>
    <x v="1"/>
    <x v="0"/>
  </r>
  <r>
    <x v="308"/>
    <x v="49"/>
    <x v="387"/>
    <x v="1"/>
    <x v="18"/>
    <x v="2"/>
    <x v="1"/>
    <x v="0"/>
    <x v="1"/>
    <x v="19"/>
    <x v="0"/>
    <x v="7"/>
    <x v="7"/>
    <x v="5"/>
    <x v="42"/>
    <x v="44"/>
    <x v="5"/>
    <x v="1"/>
    <x v="0"/>
  </r>
  <r>
    <x v="309"/>
    <x v="41"/>
    <x v="541"/>
    <x v="0"/>
    <x v="19"/>
    <x v="2"/>
    <x v="1"/>
    <x v="0"/>
    <x v="0"/>
    <x v="7"/>
    <x v="0"/>
    <x v="10"/>
    <x v="10"/>
    <x v="9"/>
    <x v="74"/>
    <x v="80"/>
    <x v="9"/>
    <x v="1"/>
    <x v="0"/>
  </r>
  <r>
    <x v="310"/>
    <x v="42"/>
    <x v="231"/>
    <x v="0"/>
    <x v="20"/>
    <x v="2"/>
    <x v="1"/>
    <x v="0"/>
    <x v="0"/>
    <x v="3"/>
    <x v="0"/>
    <x v="4"/>
    <x v="4"/>
    <x v="10"/>
    <x v="57"/>
    <x v="56"/>
    <x v="10"/>
    <x v="1"/>
    <x v="0"/>
  </r>
  <r>
    <x v="311"/>
    <x v="43"/>
    <x v="82"/>
    <x v="1"/>
    <x v="21"/>
    <x v="2"/>
    <x v="1"/>
    <x v="0"/>
    <x v="0"/>
    <x v="22"/>
    <x v="0"/>
    <x v="8"/>
    <x v="8"/>
    <x v="22"/>
    <x v="138"/>
    <x v="141"/>
    <x v="22"/>
    <x v="1"/>
    <x v="0"/>
  </r>
  <r>
    <x v="312"/>
    <x v="44"/>
    <x v="576"/>
    <x v="0"/>
    <x v="22"/>
    <x v="2"/>
    <x v="1"/>
    <x v="0"/>
    <x v="0"/>
    <x v="12"/>
    <x v="1"/>
    <x v="14"/>
    <x v="14"/>
    <x v="28"/>
    <x v="181"/>
    <x v="184"/>
    <x v="28"/>
    <x v="1"/>
    <x v="0"/>
  </r>
  <r>
    <x v="313"/>
    <x v="45"/>
    <x v="37"/>
    <x v="0"/>
    <x v="23"/>
    <x v="2"/>
    <x v="1"/>
    <x v="0"/>
    <x v="0"/>
    <x v="14"/>
    <x v="1"/>
    <x v="7"/>
    <x v="7"/>
    <x v="26"/>
    <x v="149"/>
    <x v="152"/>
    <x v="26"/>
    <x v="1"/>
    <x v="0"/>
  </r>
  <r>
    <x v="314"/>
    <x v="46"/>
    <x v="301"/>
    <x v="0"/>
    <x v="32"/>
    <x v="2"/>
    <x v="1"/>
    <x v="0"/>
    <x v="0"/>
    <x v="22"/>
    <x v="0"/>
    <x v="8"/>
    <x v="8"/>
    <x v="24"/>
    <x v="147"/>
    <x v="148"/>
    <x v="24"/>
    <x v="1"/>
    <x v="0"/>
  </r>
  <r>
    <x v="315"/>
    <x v="48"/>
    <x v="14"/>
    <x v="0"/>
    <x v="34"/>
    <x v="2"/>
    <x v="1"/>
    <x v="0"/>
    <x v="0"/>
    <x v="28"/>
    <x v="0"/>
    <x v="10"/>
    <x v="10"/>
    <x v="13"/>
    <x v="88"/>
    <x v="95"/>
    <x v="13"/>
    <x v="1"/>
    <x v="0"/>
  </r>
  <r>
    <x v="316"/>
    <x v="47"/>
    <x v="149"/>
    <x v="1"/>
    <x v="33"/>
    <x v="2"/>
    <x v="1"/>
    <x v="0"/>
    <x v="0"/>
    <x v="31"/>
    <x v="0"/>
    <x v="4"/>
    <x v="4"/>
    <x v="20"/>
    <x v="112"/>
    <x v="113"/>
    <x v="20"/>
    <x v="1"/>
    <x v="0"/>
  </r>
  <r>
    <x v="317"/>
    <x v="47"/>
    <x v="327"/>
    <x v="1"/>
    <x v="35"/>
    <x v="2"/>
    <x v="1"/>
    <x v="0"/>
    <x v="0"/>
    <x v="15"/>
    <x v="1"/>
    <x v="4"/>
    <x v="4"/>
    <x v="5"/>
    <x v="36"/>
    <x v="35"/>
    <x v="5"/>
    <x v="1"/>
    <x v="0"/>
  </r>
  <r>
    <x v="318"/>
    <x v="48"/>
    <x v="985"/>
    <x v="0"/>
    <x v="36"/>
    <x v="2"/>
    <x v="1"/>
    <x v="0"/>
    <x v="0"/>
    <x v="16"/>
    <x v="1"/>
    <x v="9"/>
    <x v="9"/>
    <x v="9"/>
    <x v="70"/>
    <x v="74"/>
    <x v="9"/>
    <x v="1"/>
    <x v="0"/>
  </r>
  <r>
    <x v="319"/>
    <x v="49"/>
    <x v="245"/>
    <x v="0"/>
    <x v="25"/>
    <x v="2"/>
    <x v="1"/>
    <x v="0"/>
    <x v="0"/>
    <x v="6"/>
    <x v="0"/>
    <x v="3"/>
    <x v="3"/>
    <x v="10"/>
    <x v="51"/>
    <x v="46"/>
    <x v="10"/>
    <x v="1"/>
    <x v="0"/>
  </r>
  <r>
    <x v="320"/>
    <x v="0"/>
    <x v="726"/>
    <x v="1"/>
    <x v="26"/>
    <x v="2"/>
    <x v="1"/>
    <x v="0"/>
    <x v="0"/>
    <x v="27"/>
    <x v="0"/>
    <x v="7"/>
    <x v="7"/>
    <x v="22"/>
    <x v="134"/>
    <x v="136"/>
    <x v="22"/>
    <x v="0"/>
    <x v="1"/>
  </r>
  <r>
    <x v="321"/>
    <x v="1"/>
    <x v="516"/>
    <x v="1"/>
    <x v="27"/>
    <x v="2"/>
    <x v="1"/>
    <x v="0"/>
    <x v="0"/>
    <x v="18"/>
    <x v="0"/>
    <x v="7"/>
    <x v="7"/>
    <x v="28"/>
    <x v="155"/>
    <x v="158"/>
    <x v="28"/>
    <x v="0"/>
    <x v="1"/>
  </r>
  <r>
    <x v="322"/>
    <x v="2"/>
    <x v="776"/>
    <x v="1"/>
    <x v="17"/>
    <x v="2"/>
    <x v="1"/>
    <x v="0"/>
    <x v="0"/>
    <x v="17"/>
    <x v="1"/>
    <x v="11"/>
    <x v="11"/>
    <x v="26"/>
    <x v="165"/>
    <x v="169"/>
    <x v="26"/>
    <x v="0"/>
    <x v="1"/>
  </r>
  <r>
    <x v="323"/>
    <x v="3"/>
    <x v="983"/>
    <x v="1"/>
    <x v="18"/>
    <x v="2"/>
    <x v="1"/>
    <x v="0"/>
    <x v="0"/>
    <x v="20"/>
    <x v="1"/>
    <x v="2"/>
    <x v="2"/>
    <x v="24"/>
    <x v="116"/>
    <x v="110"/>
    <x v="24"/>
    <x v="0"/>
    <x v="1"/>
  </r>
  <r>
    <x v="324"/>
    <x v="4"/>
    <x v="29"/>
    <x v="1"/>
    <x v="19"/>
    <x v="2"/>
    <x v="1"/>
    <x v="0"/>
    <x v="0"/>
    <x v="21"/>
    <x v="1"/>
    <x v="9"/>
    <x v="9"/>
    <x v="13"/>
    <x v="85"/>
    <x v="92"/>
    <x v="13"/>
    <x v="0"/>
    <x v="1"/>
  </r>
  <r>
    <x v="325"/>
    <x v="6"/>
    <x v="195"/>
    <x v="0"/>
    <x v="20"/>
    <x v="3"/>
    <x v="2"/>
    <x v="3"/>
    <x v="0"/>
    <x v="30"/>
    <x v="0"/>
    <x v="6"/>
    <x v="6"/>
    <x v="20"/>
    <x v="118"/>
    <x v="120"/>
    <x v="20"/>
    <x v="0"/>
    <x v="1"/>
  </r>
  <r>
    <x v="326"/>
    <x v="5"/>
    <x v="167"/>
    <x v="0"/>
    <x v="21"/>
    <x v="2"/>
    <x v="1"/>
    <x v="0"/>
    <x v="0"/>
    <x v="1"/>
    <x v="0"/>
    <x v="12"/>
    <x v="12"/>
    <x v="5"/>
    <x v="70"/>
    <x v="78"/>
    <x v="5"/>
    <x v="0"/>
    <x v="1"/>
  </r>
  <r>
    <x v="327"/>
    <x v="5"/>
    <x v="426"/>
    <x v="1"/>
    <x v="38"/>
    <x v="3"/>
    <x v="2"/>
    <x v="3"/>
    <x v="0"/>
    <x v="4"/>
    <x v="0"/>
    <x v="8"/>
    <x v="8"/>
    <x v="9"/>
    <x v="65"/>
    <x v="66"/>
    <x v="9"/>
    <x v="0"/>
    <x v="1"/>
  </r>
  <r>
    <x v="328"/>
    <x v="6"/>
    <x v="11"/>
    <x v="0"/>
    <x v="39"/>
    <x v="2"/>
    <x v="1"/>
    <x v="0"/>
    <x v="0"/>
    <x v="25"/>
    <x v="0"/>
    <x v="13"/>
    <x v="13"/>
    <x v="10"/>
    <x v="113"/>
    <x v="123"/>
    <x v="10"/>
    <x v="0"/>
    <x v="1"/>
  </r>
  <r>
    <x v="329"/>
    <x v="7"/>
    <x v="465"/>
    <x v="0"/>
    <x v="23"/>
    <x v="3"/>
    <x v="2"/>
    <x v="3"/>
    <x v="0"/>
    <x v="13"/>
    <x v="0"/>
    <x v="6"/>
    <x v="6"/>
    <x v="22"/>
    <x v="130"/>
    <x v="130"/>
    <x v="22"/>
    <x v="0"/>
    <x v="1"/>
  </r>
  <r>
    <x v="330"/>
    <x v="8"/>
    <x v="344"/>
    <x v="0"/>
    <x v="12"/>
    <x v="2"/>
    <x v="1"/>
    <x v="0"/>
    <x v="0"/>
    <x v="29"/>
    <x v="0"/>
    <x v="1"/>
    <x v="1"/>
    <x v="28"/>
    <x v="109"/>
    <x v="96"/>
    <x v="28"/>
    <x v="0"/>
    <x v="1"/>
  </r>
  <r>
    <x v="331"/>
    <x v="9"/>
    <x v="421"/>
    <x v="0"/>
    <x v="23"/>
    <x v="3"/>
    <x v="2"/>
    <x v="3"/>
    <x v="0"/>
    <x v="24"/>
    <x v="0"/>
    <x v="5"/>
    <x v="5"/>
    <x v="26"/>
    <x v="139"/>
    <x v="140"/>
    <x v="26"/>
    <x v="0"/>
    <x v="1"/>
  </r>
  <r>
    <x v="332"/>
    <x v="10"/>
    <x v="933"/>
    <x v="1"/>
    <x v="12"/>
    <x v="2"/>
    <x v="1"/>
    <x v="0"/>
    <x v="0"/>
    <x v="19"/>
    <x v="0"/>
    <x v="7"/>
    <x v="7"/>
    <x v="24"/>
    <x v="140"/>
    <x v="146"/>
    <x v="24"/>
    <x v="0"/>
    <x v="1"/>
  </r>
  <r>
    <x v="333"/>
    <x v="11"/>
    <x v="927"/>
    <x v="0"/>
    <x v="5"/>
    <x v="3"/>
    <x v="2"/>
    <x v="3"/>
    <x v="0"/>
    <x v="7"/>
    <x v="0"/>
    <x v="10"/>
    <x v="10"/>
    <x v="13"/>
    <x v="88"/>
    <x v="95"/>
    <x v="13"/>
    <x v="0"/>
    <x v="1"/>
  </r>
  <r>
    <x v="334"/>
    <x v="12"/>
    <x v="908"/>
    <x v="0"/>
    <x v="15"/>
    <x v="2"/>
    <x v="1"/>
    <x v="0"/>
    <x v="0"/>
    <x v="3"/>
    <x v="0"/>
    <x v="4"/>
    <x v="4"/>
    <x v="20"/>
    <x v="112"/>
    <x v="113"/>
    <x v="20"/>
    <x v="0"/>
    <x v="1"/>
  </r>
  <r>
    <x v="335"/>
    <x v="14"/>
    <x v="133"/>
    <x v="1"/>
    <x v="2"/>
    <x v="3"/>
    <x v="2"/>
    <x v="3"/>
    <x v="0"/>
    <x v="22"/>
    <x v="0"/>
    <x v="8"/>
    <x v="8"/>
    <x v="5"/>
    <x v="44"/>
    <x v="47"/>
    <x v="5"/>
    <x v="0"/>
    <x v="1"/>
  </r>
  <r>
    <x v="336"/>
    <x v="13"/>
    <x v="577"/>
    <x v="0"/>
    <x v="0"/>
    <x v="2"/>
    <x v="1"/>
    <x v="0"/>
    <x v="0"/>
    <x v="28"/>
    <x v="0"/>
    <x v="10"/>
    <x v="10"/>
    <x v="9"/>
    <x v="74"/>
    <x v="80"/>
    <x v="9"/>
    <x v="0"/>
    <x v="1"/>
  </r>
  <r>
    <x v="337"/>
    <x v="13"/>
    <x v="13"/>
    <x v="0"/>
    <x v="1"/>
    <x v="3"/>
    <x v="2"/>
    <x v="3"/>
    <x v="0"/>
    <x v="31"/>
    <x v="0"/>
    <x v="4"/>
    <x v="4"/>
    <x v="10"/>
    <x v="57"/>
    <x v="56"/>
    <x v="10"/>
    <x v="0"/>
    <x v="1"/>
  </r>
  <r>
    <x v="338"/>
    <x v="14"/>
    <x v="821"/>
    <x v="1"/>
    <x v="4"/>
    <x v="2"/>
    <x v="1"/>
    <x v="0"/>
    <x v="0"/>
    <x v="6"/>
    <x v="0"/>
    <x v="3"/>
    <x v="3"/>
    <x v="22"/>
    <x v="114"/>
    <x v="112"/>
    <x v="22"/>
    <x v="0"/>
    <x v="1"/>
  </r>
  <r>
    <x v="339"/>
    <x v="15"/>
    <x v="368"/>
    <x v="1"/>
    <x v="3"/>
    <x v="3"/>
    <x v="2"/>
    <x v="3"/>
    <x v="0"/>
    <x v="27"/>
    <x v="0"/>
    <x v="7"/>
    <x v="7"/>
    <x v="28"/>
    <x v="155"/>
    <x v="158"/>
    <x v="28"/>
    <x v="0"/>
    <x v="1"/>
  </r>
  <r>
    <x v="340"/>
    <x v="16"/>
    <x v="341"/>
    <x v="0"/>
    <x v="6"/>
    <x v="2"/>
    <x v="1"/>
    <x v="0"/>
    <x v="0"/>
    <x v="18"/>
    <x v="0"/>
    <x v="7"/>
    <x v="7"/>
    <x v="26"/>
    <x v="149"/>
    <x v="152"/>
    <x v="26"/>
    <x v="0"/>
    <x v="1"/>
  </r>
  <r>
    <x v="341"/>
    <x v="17"/>
    <x v="832"/>
    <x v="1"/>
    <x v="8"/>
    <x v="3"/>
    <x v="2"/>
    <x v="3"/>
    <x v="0"/>
    <x v="23"/>
    <x v="0"/>
    <x v="10"/>
    <x v="10"/>
    <x v="24"/>
    <x v="157"/>
    <x v="161"/>
    <x v="24"/>
    <x v="0"/>
    <x v="1"/>
  </r>
  <r>
    <x v="342"/>
    <x v="18"/>
    <x v="885"/>
    <x v="1"/>
    <x v="9"/>
    <x v="2"/>
    <x v="1"/>
    <x v="0"/>
    <x v="0"/>
    <x v="0"/>
    <x v="0"/>
    <x v="4"/>
    <x v="4"/>
    <x v="13"/>
    <x v="70"/>
    <x v="69"/>
    <x v="13"/>
    <x v="0"/>
    <x v="1"/>
  </r>
  <r>
    <x v="343"/>
    <x v="19"/>
    <x v="18"/>
    <x v="1"/>
    <x v="7"/>
    <x v="3"/>
    <x v="2"/>
    <x v="3"/>
    <x v="0"/>
    <x v="26"/>
    <x v="0"/>
    <x v="5"/>
    <x v="5"/>
    <x v="20"/>
    <x v="115"/>
    <x v="117"/>
    <x v="20"/>
    <x v="0"/>
    <x v="1"/>
  </r>
  <r>
    <x v="344"/>
    <x v="20"/>
    <x v="22"/>
    <x v="1"/>
    <x v="10"/>
    <x v="2"/>
    <x v="1"/>
    <x v="0"/>
    <x v="0"/>
    <x v="2"/>
    <x v="0"/>
    <x v="7"/>
    <x v="7"/>
    <x v="5"/>
    <x v="42"/>
    <x v="44"/>
    <x v="5"/>
    <x v="0"/>
    <x v="1"/>
  </r>
  <r>
    <x v="345"/>
    <x v="22"/>
    <x v="336"/>
    <x v="0"/>
    <x v="11"/>
    <x v="3"/>
    <x v="2"/>
    <x v="3"/>
    <x v="0"/>
    <x v="30"/>
    <x v="0"/>
    <x v="6"/>
    <x v="6"/>
    <x v="9"/>
    <x v="60"/>
    <x v="61"/>
    <x v="9"/>
    <x v="0"/>
    <x v="1"/>
  </r>
  <r>
    <x v="346"/>
    <x v="21"/>
    <x v="798"/>
    <x v="1"/>
    <x v="13"/>
    <x v="2"/>
    <x v="1"/>
    <x v="0"/>
    <x v="0"/>
    <x v="1"/>
    <x v="0"/>
    <x v="12"/>
    <x v="12"/>
    <x v="10"/>
    <x v="91"/>
    <x v="101"/>
    <x v="10"/>
    <x v="0"/>
    <x v="1"/>
  </r>
  <r>
    <x v="347"/>
    <x v="21"/>
    <x v="662"/>
    <x v="0"/>
    <x v="14"/>
    <x v="3"/>
    <x v="2"/>
    <x v="3"/>
    <x v="0"/>
    <x v="4"/>
    <x v="0"/>
    <x v="8"/>
    <x v="8"/>
    <x v="22"/>
    <x v="138"/>
    <x v="141"/>
    <x v="22"/>
    <x v="0"/>
    <x v="1"/>
  </r>
  <r>
    <x v="348"/>
    <x v="22"/>
    <x v="762"/>
    <x v="0"/>
    <x v="16"/>
    <x v="2"/>
    <x v="1"/>
    <x v="0"/>
    <x v="0"/>
    <x v="5"/>
    <x v="1"/>
    <x v="2"/>
    <x v="2"/>
    <x v="28"/>
    <x v="128"/>
    <x v="121"/>
    <x v="28"/>
    <x v="0"/>
    <x v="1"/>
  </r>
  <r>
    <x v="349"/>
    <x v="23"/>
    <x v="170"/>
    <x v="1"/>
    <x v="17"/>
    <x v="3"/>
    <x v="2"/>
    <x v="3"/>
    <x v="0"/>
    <x v="8"/>
    <x v="1"/>
    <x v="0"/>
    <x v="0"/>
    <x v="26"/>
    <x v="96"/>
    <x v="76"/>
    <x v="26"/>
    <x v="0"/>
    <x v="1"/>
  </r>
  <r>
    <x v="350"/>
    <x v="24"/>
    <x v="183"/>
    <x v="1"/>
    <x v="18"/>
    <x v="2"/>
    <x v="1"/>
    <x v="0"/>
    <x v="1"/>
    <x v="9"/>
    <x v="1"/>
    <x v="9"/>
    <x v="9"/>
    <x v="24"/>
    <x v="152"/>
    <x v="157"/>
    <x v="24"/>
    <x v="0"/>
    <x v="1"/>
  </r>
  <r>
    <x v="351"/>
    <x v="0"/>
    <x v="148"/>
    <x v="1"/>
    <x v="19"/>
    <x v="3"/>
    <x v="2"/>
    <x v="3"/>
    <x v="1"/>
    <x v="10"/>
    <x v="1"/>
    <x v="3"/>
    <x v="3"/>
    <x v="13"/>
    <x v="63"/>
    <x v="59"/>
    <x v="13"/>
    <x v="0"/>
    <x v="1"/>
  </r>
  <r>
    <x v="352"/>
    <x v="1"/>
    <x v="748"/>
    <x v="1"/>
    <x v="20"/>
    <x v="2"/>
    <x v="1"/>
    <x v="0"/>
    <x v="1"/>
    <x v="11"/>
    <x v="1"/>
    <x v="10"/>
    <x v="10"/>
    <x v="20"/>
    <x v="136"/>
    <x v="142"/>
    <x v="20"/>
    <x v="0"/>
    <x v="1"/>
  </r>
  <r>
    <x v="353"/>
    <x v="2"/>
    <x v="854"/>
    <x v="1"/>
    <x v="21"/>
    <x v="3"/>
    <x v="2"/>
    <x v="3"/>
    <x v="1"/>
    <x v="12"/>
    <x v="1"/>
    <x v="14"/>
    <x v="14"/>
    <x v="5"/>
    <x v="100"/>
    <x v="108"/>
    <x v="5"/>
    <x v="0"/>
    <x v="1"/>
  </r>
  <r>
    <x v="354"/>
    <x v="3"/>
    <x v="787"/>
    <x v="1"/>
    <x v="22"/>
    <x v="2"/>
    <x v="1"/>
    <x v="0"/>
    <x v="1"/>
    <x v="14"/>
    <x v="1"/>
    <x v="7"/>
    <x v="7"/>
    <x v="9"/>
    <x v="63"/>
    <x v="64"/>
    <x v="9"/>
    <x v="0"/>
    <x v="1"/>
  </r>
  <r>
    <x v="355"/>
    <x v="4"/>
    <x v="141"/>
    <x v="1"/>
    <x v="23"/>
    <x v="3"/>
    <x v="2"/>
    <x v="3"/>
    <x v="1"/>
    <x v="15"/>
    <x v="1"/>
    <x v="4"/>
    <x v="4"/>
    <x v="10"/>
    <x v="57"/>
    <x v="56"/>
    <x v="10"/>
    <x v="0"/>
    <x v="1"/>
  </r>
  <r>
    <x v="356"/>
    <x v="6"/>
    <x v="369"/>
    <x v="1"/>
    <x v="24"/>
    <x v="2"/>
    <x v="1"/>
    <x v="0"/>
    <x v="1"/>
    <x v="16"/>
    <x v="1"/>
    <x v="9"/>
    <x v="9"/>
    <x v="22"/>
    <x v="145"/>
    <x v="150"/>
    <x v="22"/>
    <x v="0"/>
    <x v="1"/>
  </r>
  <r>
    <x v="357"/>
    <x v="5"/>
    <x v="347"/>
    <x v="0"/>
    <x v="25"/>
    <x v="3"/>
    <x v="2"/>
    <x v="3"/>
    <x v="1"/>
    <x v="17"/>
    <x v="1"/>
    <x v="11"/>
    <x v="11"/>
    <x v="28"/>
    <x v="169"/>
    <x v="171"/>
    <x v="28"/>
    <x v="0"/>
    <x v="1"/>
  </r>
  <r>
    <x v="358"/>
    <x v="5"/>
    <x v="286"/>
    <x v="1"/>
    <x v="26"/>
    <x v="2"/>
    <x v="1"/>
    <x v="0"/>
    <x v="1"/>
    <x v="20"/>
    <x v="1"/>
    <x v="2"/>
    <x v="2"/>
    <x v="26"/>
    <x v="120"/>
    <x v="115"/>
    <x v="26"/>
    <x v="0"/>
    <x v="1"/>
  </r>
  <r>
    <x v="359"/>
    <x v="6"/>
    <x v="936"/>
    <x v="0"/>
    <x v="27"/>
    <x v="3"/>
    <x v="2"/>
    <x v="3"/>
    <x v="1"/>
    <x v="21"/>
    <x v="1"/>
    <x v="9"/>
    <x v="9"/>
    <x v="24"/>
    <x v="152"/>
    <x v="157"/>
    <x v="24"/>
    <x v="0"/>
    <x v="1"/>
  </r>
  <r>
    <x v="360"/>
    <x v="7"/>
    <x v="446"/>
    <x v="0"/>
    <x v="28"/>
    <x v="2"/>
    <x v="1"/>
    <x v="0"/>
    <x v="1"/>
    <x v="8"/>
    <x v="1"/>
    <x v="0"/>
    <x v="0"/>
    <x v="13"/>
    <x v="37"/>
    <x v="21"/>
    <x v="13"/>
    <x v="0"/>
    <x v="1"/>
  </r>
  <r>
    <x v="361"/>
    <x v="8"/>
    <x v="404"/>
    <x v="1"/>
    <x v="31"/>
    <x v="3"/>
    <x v="2"/>
    <x v="3"/>
    <x v="1"/>
    <x v="13"/>
    <x v="0"/>
    <x v="6"/>
    <x v="6"/>
    <x v="20"/>
    <x v="118"/>
    <x v="120"/>
    <x v="20"/>
    <x v="0"/>
    <x v="1"/>
  </r>
  <r>
    <x v="362"/>
    <x v="9"/>
    <x v="376"/>
    <x v="1"/>
    <x v="30"/>
    <x v="2"/>
    <x v="1"/>
    <x v="0"/>
    <x v="1"/>
    <x v="29"/>
    <x v="0"/>
    <x v="1"/>
    <x v="1"/>
    <x v="5"/>
    <x v="18"/>
    <x v="13"/>
    <x v="5"/>
    <x v="0"/>
    <x v="1"/>
  </r>
  <r>
    <x v="363"/>
    <x v="10"/>
    <x v="490"/>
    <x v="1"/>
    <x v="29"/>
    <x v="3"/>
    <x v="2"/>
    <x v="3"/>
    <x v="1"/>
    <x v="10"/>
    <x v="1"/>
    <x v="3"/>
    <x v="3"/>
    <x v="9"/>
    <x v="47"/>
    <x v="43"/>
    <x v="9"/>
    <x v="0"/>
    <x v="1"/>
  </r>
  <r>
    <x v="364"/>
    <x v="11"/>
    <x v="488"/>
    <x v="1"/>
    <x v="32"/>
    <x v="2"/>
    <x v="1"/>
    <x v="0"/>
    <x v="1"/>
    <x v="24"/>
    <x v="0"/>
    <x v="5"/>
    <x v="5"/>
    <x v="10"/>
    <x v="61"/>
    <x v="61"/>
    <x v="10"/>
    <x v="0"/>
    <x v="1"/>
  </r>
  <r>
    <x v="365"/>
    <x v="12"/>
    <x v="276"/>
    <x v="0"/>
    <x v="34"/>
    <x v="3"/>
    <x v="2"/>
    <x v="3"/>
    <x v="1"/>
    <x v="11"/>
    <x v="1"/>
    <x v="10"/>
    <x v="10"/>
    <x v="22"/>
    <x v="151"/>
    <x v="157"/>
    <x v="22"/>
    <x v="0"/>
    <x v="1"/>
  </r>
  <r>
    <x v="366"/>
    <x v="14"/>
    <x v="784"/>
    <x v="1"/>
    <x v="33"/>
    <x v="0"/>
    <x v="1"/>
    <x v="1"/>
    <x v="1"/>
    <x v="19"/>
    <x v="0"/>
    <x v="7"/>
    <x v="7"/>
    <x v="28"/>
    <x v="155"/>
    <x v="158"/>
    <x v="28"/>
    <x v="0"/>
    <x v="1"/>
  </r>
  <r>
    <x v="367"/>
    <x v="13"/>
    <x v="561"/>
    <x v="0"/>
    <x v="35"/>
    <x v="0"/>
    <x v="1"/>
    <x v="1"/>
    <x v="1"/>
    <x v="7"/>
    <x v="0"/>
    <x v="10"/>
    <x v="10"/>
    <x v="26"/>
    <x v="162"/>
    <x v="165"/>
    <x v="26"/>
    <x v="0"/>
    <x v="1"/>
  </r>
  <r>
    <x v="368"/>
    <x v="13"/>
    <x v="171"/>
    <x v="0"/>
    <x v="36"/>
    <x v="0"/>
    <x v="1"/>
    <x v="1"/>
    <x v="1"/>
    <x v="3"/>
    <x v="0"/>
    <x v="4"/>
    <x v="4"/>
    <x v="24"/>
    <x v="129"/>
    <x v="128"/>
    <x v="24"/>
    <x v="0"/>
    <x v="1"/>
  </r>
  <r>
    <x v="369"/>
    <x v="14"/>
    <x v="258"/>
    <x v="0"/>
    <x v="37"/>
    <x v="0"/>
    <x v="1"/>
    <x v="1"/>
    <x v="1"/>
    <x v="22"/>
    <x v="0"/>
    <x v="8"/>
    <x v="8"/>
    <x v="13"/>
    <x v="83"/>
    <x v="85"/>
    <x v="13"/>
    <x v="0"/>
    <x v="1"/>
  </r>
  <r>
    <x v="370"/>
    <x v="15"/>
    <x v="452"/>
    <x v="0"/>
    <x v="38"/>
    <x v="0"/>
    <x v="1"/>
    <x v="1"/>
    <x v="1"/>
    <x v="12"/>
    <x v="1"/>
    <x v="14"/>
    <x v="14"/>
    <x v="20"/>
    <x v="174"/>
    <x v="177"/>
    <x v="20"/>
    <x v="0"/>
    <x v="1"/>
  </r>
  <r>
    <x v="371"/>
    <x v="16"/>
    <x v="417"/>
    <x v="0"/>
    <x v="39"/>
    <x v="0"/>
    <x v="1"/>
    <x v="1"/>
    <x v="1"/>
    <x v="14"/>
    <x v="1"/>
    <x v="7"/>
    <x v="7"/>
    <x v="5"/>
    <x v="42"/>
    <x v="44"/>
    <x v="5"/>
    <x v="0"/>
    <x v="1"/>
  </r>
  <r>
    <x v="372"/>
    <x v="17"/>
    <x v="942"/>
    <x v="1"/>
    <x v="23"/>
    <x v="0"/>
    <x v="1"/>
    <x v="1"/>
    <x v="1"/>
    <x v="22"/>
    <x v="0"/>
    <x v="8"/>
    <x v="8"/>
    <x v="9"/>
    <x v="65"/>
    <x v="66"/>
    <x v="9"/>
    <x v="0"/>
    <x v="1"/>
  </r>
  <r>
    <x v="373"/>
    <x v="18"/>
    <x v="211"/>
    <x v="1"/>
    <x v="12"/>
    <x v="0"/>
    <x v="1"/>
    <x v="1"/>
    <x v="1"/>
    <x v="28"/>
    <x v="0"/>
    <x v="10"/>
    <x v="10"/>
    <x v="10"/>
    <x v="77"/>
    <x v="83"/>
    <x v="10"/>
    <x v="0"/>
    <x v="1"/>
  </r>
  <r>
    <x v="374"/>
    <x v="19"/>
    <x v="103"/>
    <x v="0"/>
    <x v="5"/>
    <x v="0"/>
    <x v="1"/>
    <x v="1"/>
    <x v="1"/>
    <x v="31"/>
    <x v="0"/>
    <x v="4"/>
    <x v="4"/>
    <x v="22"/>
    <x v="123"/>
    <x v="124"/>
    <x v="22"/>
    <x v="0"/>
    <x v="1"/>
  </r>
  <r>
    <x v="375"/>
    <x v="20"/>
    <x v="801"/>
    <x v="1"/>
    <x v="15"/>
    <x v="0"/>
    <x v="1"/>
    <x v="1"/>
    <x v="1"/>
    <x v="15"/>
    <x v="1"/>
    <x v="4"/>
    <x v="4"/>
    <x v="28"/>
    <x v="143"/>
    <x v="144"/>
    <x v="28"/>
    <x v="0"/>
    <x v="1"/>
  </r>
  <r>
    <x v="376"/>
    <x v="22"/>
    <x v="78"/>
    <x v="0"/>
    <x v="2"/>
    <x v="0"/>
    <x v="1"/>
    <x v="1"/>
    <x v="1"/>
    <x v="16"/>
    <x v="1"/>
    <x v="9"/>
    <x v="9"/>
    <x v="26"/>
    <x v="159"/>
    <x v="160"/>
    <x v="26"/>
    <x v="0"/>
    <x v="1"/>
  </r>
  <r>
    <x v="377"/>
    <x v="21"/>
    <x v="447"/>
    <x v="0"/>
    <x v="0"/>
    <x v="0"/>
    <x v="1"/>
    <x v="1"/>
    <x v="1"/>
    <x v="6"/>
    <x v="0"/>
    <x v="3"/>
    <x v="3"/>
    <x v="24"/>
    <x v="119"/>
    <x v="118"/>
    <x v="24"/>
    <x v="0"/>
    <x v="1"/>
  </r>
  <r>
    <x v="378"/>
    <x v="21"/>
    <x v="644"/>
    <x v="0"/>
    <x v="1"/>
    <x v="0"/>
    <x v="1"/>
    <x v="1"/>
    <x v="1"/>
    <x v="18"/>
    <x v="0"/>
    <x v="7"/>
    <x v="7"/>
    <x v="13"/>
    <x v="78"/>
    <x v="82"/>
    <x v="13"/>
    <x v="0"/>
    <x v="1"/>
  </r>
  <r>
    <x v="379"/>
    <x v="22"/>
    <x v="470"/>
    <x v="1"/>
    <x v="4"/>
    <x v="0"/>
    <x v="1"/>
    <x v="1"/>
    <x v="1"/>
    <x v="17"/>
    <x v="1"/>
    <x v="11"/>
    <x v="11"/>
    <x v="20"/>
    <x v="146"/>
    <x v="153"/>
    <x v="20"/>
    <x v="0"/>
    <x v="1"/>
  </r>
  <r>
    <x v="380"/>
    <x v="23"/>
    <x v="990"/>
    <x v="1"/>
    <x v="3"/>
    <x v="0"/>
    <x v="1"/>
    <x v="1"/>
    <x v="1"/>
    <x v="20"/>
    <x v="1"/>
    <x v="2"/>
    <x v="2"/>
    <x v="5"/>
    <x v="27"/>
    <x v="25"/>
    <x v="5"/>
    <x v="0"/>
    <x v="1"/>
  </r>
  <r>
    <x v="381"/>
    <x v="24"/>
    <x v="872"/>
    <x v="0"/>
    <x v="7"/>
    <x v="0"/>
    <x v="1"/>
    <x v="1"/>
    <x v="1"/>
    <x v="21"/>
    <x v="1"/>
    <x v="9"/>
    <x v="9"/>
    <x v="9"/>
    <x v="70"/>
    <x v="74"/>
    <x v="9"/>
    <x v="0"/>
    <x v="1"/>
  </r>
  <r>
    <x v="382"/>
    <x v="25"/>
    <x v="233"/>
    <x v="1"/>
    <x v="10"/>
    <x v="1"/>
    <x v="2"/>
    <x v="2"/>
    <x v="1"/>
    <x v="30"/>
    <x v="0"/>
    <x v="6"/>
    <x v="6"/>
    <x v="10"/>
    <x v="64"/>
    <x v="65"/>
    <x v="10"/>
    <x v="1"/>
    <x v="0"/>
  </r>
  <r>
    <x v="383"/>
    <x v="26"/>
    <x v="757"/>
    <x v="0"/>
    <x v="23"/>
    <x v="3"/>
    <x v="2"/>
    <x v="3"/>
    <x v="1"/>
    <x v="1"/>
    <x v="0"/>
    <x v="12"/>
    <x v="12"/>
    <x v="22"/>
    <x v="167"/>
    <x v="170"/>
    <x v="22"/>
    <x v="1"/>
    <x v="0"/>
  </r>
  <r>
    <x v="384"/>
    <x v="27"/>
    <x v="931"/>
    <x v="1"/>
    <x v="12"/>
    <x v="2"/>
    <x v="1"/>
    <x v="0"/>
    <x v="1"/>
    <x v="4"/>
    <x v="0"/>
    <x v="8"/>
    <x v="8"/>
    <x v="28"/>
    <x v="161"/>
    <x v="162"/>
    <x v="28"/>
    <x v="1"/>
    <x v="0"/>
  </r>
  <r>
    <x v="385"/>
    <x v="28"/>
    <x v="36"/>
    <x v="0"/>
    <x v="5"/>
    <x v="0"/>
    <x v="1"/>
    <x v="1"/>
    <x v="1"/>
    <x v="25"/>
    <x v="0"/>
    <x v="13"/>
    <x v="13"/>
    <x v="26"/>
    <x v="176"/>
    <x v="179"/>
    <x v="26"/>
    <x v="1"/>
    <x v="0"/>
  </r>
  <r>
    <x v="386"/>
    <x v="29"/>
    <x v="1007"/>
    <x v="0"/>
    <x v="10"/>
    <x v="0"/>
    <x v="1"/>
    <x v="1"/>
    <x v="1"/>
    <x v="13"/>
    <x v="0"/>
    <x v="6"/>
    <x v="6"/>
    <x v="24"/>
    <x v="137"/>
    <x v="139"/>
    <x v="24"/>
    <x v="1"/>
    <x v="0"/>
  </r>
  <r>
    <x v="387"/>
    <x v="32"/>
    <x v="328"/>
    <x v="0"/>
    <x v="11"/>
    <x v="1"/>
    <x v="2"/>
    <x v="2"/>
    <x v="1"/>
    <x v="29"/>
    <x v="0"/>
    <x v="1"/>
    <x v="1"/>
    <x v="13"/>
    <x v="42"/>
    <x v="29"/>
    <x v="13"/>
    <x v="1"/>
    <x v="0"/>
  </r>
  <r>
    <x v="388"/>
    <x v="31"/>
    <x v="262"/>
    <x v="0"/>
    <x v="13"/>
    <x v="3"/>
    <x v="2"/>
    <x v="3"/>
    <x v="1"/>
    <x v="24"/>
    <x v="0"/>
    <x v="5"/>
    <x v="5"/>
    <x v="20"/>
    <x v="115"/>
    <x v="117"/>
    <x v="20"/>
    <x v="1"/>
    <x v="0"/>
  </r>
  <r>
    <x v="389"/>
    <x v="31"/>
    <x v="157"/>
    <x v="0"/>
    <x v="14"/>
    <x v="2"/>
    <x v="1"/>
    <x v="0"/>
    <x v="1"/>
    <x v="19"/>
    <x v="0"/>
    <x v="7"/>
    <x v="7"/>
    <x v="5"/>
    <x v="42"/>
    <x v="44"/>
    <x v="5"/>
    <x v="1"/>
    <x v="0"/>
  </r>
  <r>
    <x v="390"/>
    <x v="32"/>
    <x v="547"/>
    <x v="0"/>
    <x v="16"/>
    <x v="0"/>
    <x v="1"/>
    <x v="1"/>
    <x v="1"/>
    <x v="7"/>
    <x v="0"/>
    <x v="10"/>
    <x v="10"/>
    <x v="9"/>
    <x v="74"/>
    <x v="80"/>
    <x v="9"/>
    <x v="1"/>
    <x v="0"/>
  </r>
  <r>
    <x v="391"/>
    <x v="33"/>
    <x v="225"/>
    <x v="1"/>
    <x v="17"/>
    <x v="0"/>
    <x v="1"/>
    <x v="1"/>
    <x v="1"/>
    <x v="3"/>
    <x v="0"/>
    <x v="4"/>
    <x v="4"/>
    <x v="10"/>
    <x v="57"/>
    <x v="56"/>
    <x v="10"/>
    <x v="1"/>
    <x v="0"/>
  </r>
  <r>
    <x v="392"/>
    <x v="34"/>
    <x v="477"/>
    <x v="1"/>
    <x v="18"/>
    <x v="1"/>
    <x v="2"/>
    <x v="2"/>
    <x v="1"/>
    <x v="22"/>
    <x v="0"/>
    <x v="8"/>
    <x v="8"/>
    <x v="22"/>
    <x v="138"/>
    <x v="141"/>
    <x v="22"/>
    <x v="1"/>
    <x v="0"/>
  </r>
  <r>
    <x v="393"/>
    <x v="35"/>
    <x v="976"/>
    <x v="0"/>
    <x v="19"/>
    <x v="3"/>
    <x v="2"/>
    <x v="3"/>
    <x v="1"/>
    <x v="28"/>
    <x v="0"/>
    <x v="10"/>
    <x v="10"/>
    <x v="28"/>
    <x v="166"/>
    <x v="168"/>
    <x v="28"/>
    <x v="1"/>
    <x v="0"/>
  </r>
  <r>
    <x v="394"/>
    <x v="36"/>
    <x v="735"/>
    <x v="0"/>
    <x v="20"/>
    <x v="2"/>
    <x v="1"/>
    <x v="0"/>
    <x v="1"/>
    <x v="31"/>
    <x v="0"/>
    <x v="4"/>
    <x v="4"/>
    <x v="26"/>
    <x v="135"/>
    <x v="134"/>
    <x v="26"/>
    <x v="1"/>
    <x v="0"/>
  </r>
  <r>
    <x v="395"/>
    <x v="37"/>
    <x v="312"/>
    <x v="1"/>
    <x v="21"/>
    <x v="0"/>
    <x v="1"/>
    <x v="1"/>
    <x v="1"/>
    <x v="6"/>
    <x v="0"/>
    <x v="3"/>
    <x v="3"/>
    <x v="24"/>
    <x v="119"/>
    <x v="118"/>
    <x v="24"/>
    <x v="1"/>
    <x v="0"/>
  </r>
  <r>
    <x v="396"/>
    <x v="38"/>
    <x v="549"/>
    <x v="1"/>
    <x v="22"/>
    <x v="0"/>
    <x v="1"/>
    <x v="1"/>
    <x v="1"/>
    <x v="27"/>
    <x v="0"/>
    <x v="7"/>
    <x v="7"/>
    <x v="13"/>
    <x v="78"/>
    <x v="82"/>
    <x v="13"/>
    <x v="1"/>
    <x v="0"/>
  </r>
  <r>
    <x v="397"/>
    <x v="40"/>
    <x v="107"/>
    <x v="1"/>
    <x v="23"/>
    <x v="1"/>
    <x v="2"/>
    <x v="2"/>
    <x v="1"/>
    <x v="18"/>
    <x v="0"/>
    <x v="7"/>
    <x v="7"/>
    <x v="20"/>
    <x v="122"/>
    <x v="125"/>
    <x v="20"/>
    <x v="1"/>
    <x v="0"/>
  </r>
  <r>
    <x v="398"/>
    <x v="39"/>
    <x v="512"/>
    <x v="1"/>
    <x v="32"/>
    <x v="3"/>
    <x v="2"/>
    <x v="3"/>
    <x v="1"/>
    <x v="23"/>
    <x v="0"/>
    <x v="10"/>
    <x v="10"/>
    <x v="5"/>
    <x v="54"/>
    <x v="58"/>
    <x v="5"/>
    <x v="1"/>
    <x v="0"/>
  </r>
  <r>
    <x v="399"/>
    <x v="39"/>
    <x v="147"/>
    <x v="0"/>
    <x v="34"/>
    <x v="2"/>
    <x v="1"/>
    <x v="0"/>
    <x v="1"/>
    <x v="0"/>
    <x v="0"/>
    <x v="4"/>
    <x v="4"/>
    <x v="9"/>
    <x v="54"/>
    <x v="51"/>
    <x v="9"/>
    <x v="1"/>
    <x v="0"/>
  </r>
  <r>
    <x v="400"/>
    <x v="40"/>
    <x v="876"/>
    <x v="1"/>
    <x v="33"/>
    <x v="0"/>
    <x v="1"/>
    <x v="1"/>
    <x v="1"/>
    <x v="26"/>
    <x v="0"/>
    <x v="5"/>
    <x v="5"/>
    <x v="10"/>
    <x v="61"/>
    <x v="61"/>
    <x v="10"/>
    <x v="1"/>
    <x v="0"/>
  </r>
  <r>
    <x v="401"/>
    <x v="41"/>
    <x v="74"/>
    <x v="0"/>
    <x v="35"/>
    <x v="0"/>
    <x v="1"/>
    <x v="1"/>
    <x v="1"/>
    <x v="2"/>
    <x v="0"/>
    <x v="7"/>
    <x v="7"/>
    <x v="22"/>
    <x v="134"/>
    <x v="136"/>
    <x v="22"/>
    <x v="1"/>
    <x v="0"/>
  </r>
  <r>
    <x v="402"/>
    <x v="42"/>
    <x v="763"/>
    <x v="1"/>
    <x v="36"/>
    <x v="1"/>
    <x v="2"/>
    <x v="2"/>
    <x v="1"/>
    <x v="30"/>
    <x v="0"/>
    <x v="6"/>
    <x v="6"/>
    <x v="28"/>
    <x v="154"/>
    <x v="154"/>
    <x v="28"/>
    <x v="1"/>
    <x v="0"/>
  </r>
  <r>
    <x v="403"/>
    <x v="43"/>
    <x v="579"/>
    <x v="0"/>
    <x v="25"/>
    <x v="3"/>
    <x v="2"/>
    <x v="3"/>
    <x v="1"/>
    <x v="1"/>
    <x v="0"/>
    <x v="12"/>
    <x v="12"/>
    <x v="26"/>
    <x v="170"/>
    <x v="173"/>
    <x v="26"/>
    <x v="1"/>
    <x v="0"/>
  </r>
  <r>
    <x v="404"/>
    <x v="44"/>
    <x v="207"/>
    <x v="1"/>
    <x v="26"/>
    <x v="2"/>
    <x v="1"/>
    <x v="0"/>
    <x v="1"/>
    <x v="4"/>
    <x v="0"/>
    <x v="8"/>
    <x v="8"/>
    <x v="24"/>
    <x v="147"/>
    <x v="148"/>
    <x v="24"/>
    <x v="1"/>
    <x v="0"/>
  </r>
  <r>
    <x v="405"/>
    <x v="45"/>
    <x v="567"/>
    <x v="0"/>
    <x v="27"/>
    <x v="0"/>
    <x v="1"/>
    <x v="1"/>
    <x v="1"/>
    <x v="5"/>
    <x v="1"/>
    <x v="2"/>
    <x v="2"/>
    <x v="13"/>
    <x v="58"/>
    <x v="51"/>
    <x v="13"/>
    <x v="1"/>
    <x v="0"/>
  </r>
  <r>
    <x v="406"/>
    <x v="46"/>
    <x v="558"/>
    <x v="0"/>
    <x v="17"/>
    <x v="0"/>
    <x v="1"/>
    <x v="1"/>
    <x v="1"/>
    <x v="8"/>
    <x v="1"/>
    <x v="0"/>
    <x v="0"/>
    <x v="20"/>
    <x v="81"/>
    <x v="53"/>
    <x v="20"/>
    <x v="1"/>
    <x v="0"/>
  </r>
  <r>
    <x v="407"/>
    <x v="48"/>
    <x v="581"/>
    <x v="0"/>
    <x v="18"/>
    <x v="1"/>
    <x v="2"/>
    <x v="2"/>
    <x v="1"/>
    <x v="9"/>
    <x v="1"/>
    <x v="9"/>
    <x v="9"/>
    <x v="5"/>
    <x v="50"/>
    <x v="51"/>
    <x v="5"/>
    <x v="1"/>
    <x v="0"/>
  </r>
  <r>
    <x v="408"/>
    <x v="47"/>
    <x v="952"/>
    <x v="1"/>
    <x v="19"/>
    <x v="3"/>
    <x v="2"/>
    <x v="3"/>
    <x v="1"/>
    <x v="10"/>
    <x v="1"/>
    <x v="3"/>
    <x v="3"/>
    <x v="9"/>
    <x v="47"/>
    <x v="43"/>
    <x v="9"/>
    <x v="1"/>
    <x v="0"/>
  </r>
  <r>
    <x v="409"/>
    <x v="47"/>
    <x v="34"/>
    <x v="0"/>
    <x v="20"/>
    <x v="2"/>
    <x v="1"/>
    <x v="0"/>
    <x v="1"/>
    <x v="11"/>
    <x v="1"/>
    <x v="10"/>
    <x v="10"/>
    <x v="10"/>
    <x v="77"/>
    <x v="83"/>
    <x v="10"/>
    <x v="1"/>
    <x v="0"/>
  </r>
  <r>
    <x v="410"/>
    <x v="48"/>
    <x v="820"/>
    <x v="1"/>
    <x v="21"/>
    <x v="0"/>
    <x v="1"/>
    <x v="1"/>
    <x v="1"/>
    <x v="12"/>
    <x v="1"/>
    <x v="14"/>
    <x v="14"/>
    <x v="22"/>
    <x v="177"/>
    <x v="180"/>
    <x v="22"/>
    <x v="1"/>
    <x v="0"/>
  </r>
  <r>
    <x v="411"/>
    <x v="49"/>
    <x v="607"/>
    <x v="0"/>
    <x v="38"/>
    <x v="0"/>
    <x v="1"/>
    <x v="1"/>
    <x v="0"/>
    <x v="14"/>
    <x v="1"/>
    <x v="7"/>
    <x v="7"/>
    <x v="28"/>
    <x v="155"/>
    <x v="158"/>
    <x v="28"/>
    <x v="1"/>
    <x v="0"/>
  </r>
  <r>
    <x v="412"/>
    <x v="41"/>
    <x v="302"/>
    <x v="0"/>
    <x v="39"/>
    <x v="1"/>
    <x v="2"/>
    <x v="2"/>
    <x v="0"/>
    <x v="15"/>
    <x v="1"/>
    <x v="4"/>
    <x v="4"/>
    <x v="26"/>
    <x v="135"/>
    <x v="134"/>
    <x v="26"/>
    <x v="1"/>
    <x v="0"/>
  </r>
  <r>
    <x v="413"/>
    <x v="42"/>
    <x v="456"/>
    <x v="1"/>
    <x v="23"/>
    <x v="3"/>
    <x v="2"/>
    <x v="3"/>
    <x v="0"/>
    <x v="16"/>
    <x v="1"/>
    <x v="9"/>
    <x v="9"/>
    <x v="24"/>
    <x v="152"/>
    <x v="157"/>
    <x v="24"/>
    <x v="1"/>
    <x v="0"/>
  </r>
  <r>
    <x v="414"/>
    <x v="43"/>
    <x v="551"/>
    <x v="0"/>
    <x v="12"/>
    <x v="2"/>
    <x v="1"/>
    <x v="0"/>
    <x v="0"/>
    <x v="17"/>
    <x v="1"/>
    <x v="11"/>
    <x v="11"/>
    <x v="13"/>
    <x v="93"/>
    <x v="102"/>
    <x v="13"/>
    <x v="1"/>
    <x v="0"/>
  </r>
  <r>
    <x v="415"/>
    <x v="44"/>
    <x v="132"/>
    <x v="0"/>
    <x v="23"/>
    <x v="0"/>
    <x v="1"/>
    <x v="1"/>
    <x v="0"/>
    <x v="20"/>
    <x v="1"/>
    <x v="2"/>
    <x v="2"/>
    <x v="20"/>
    <x v="101"/>
    <x v="99"/>
    <x v="20"/>
    <x v="1"/>
    <x v="0"/>
  </r>
  <r>
    <x v="416"/>
    <x v="45"/>
    <x v="351"/>
    <x v="1"/>
    <x v="12"/>
    <x v="0"/>
    <x v="1"/>
    <x v="1"/>
    <x v="0"/>
    <x v="21"/>
    <x v="1"/>
    <x v="9"/>
    <x v="9"/>
    <x v="5"/>
    <x v="50"/>
    <x v="51"/>
    <x v="5"/>
    <x v="1"/>
    <x v="0"/>
  </r>
  <r>
    <x v="417"/>
    <x v="46"/>
    <x v="292"/>
    <x v="0"/>
    <x v="5"/>
    <x v="1"/>
    <x v="2"/>
    <x v="2"/>
    <x v="0"/>
    <x v="8"/>
    <x v="1"/>
    <x v="0"/>
    <x v="0"/>
    <x v="9"/>
    <x v="25"/>
    <x v="14"/>
    <x v="9"/>
    <x v="1"/>
    <x v="0"/>
  </r>
  <r>
    <x v="418"/>
    <x v="48"/>
    <x v="584"/>
    <x v="0"/>
    <x v="15"/>
    <x v="3"/>
    <x v="2"/>
    <x v="3"/>
    <x v="0"/>
    <x v="13"/>
    <x v="0"/>
    <x v="6"/>
    <x v="6"/>
    <x v="10"/>
    <x v="64"/>
    <x v="65"/>
    <x v="10"/>
    <x v="1"/>
    <x v="0"/>
  </r>
  <r>
    <x v="419"/>
    <x v="47"/>
    <x v="91"/>
    <x v="0"/>
    <x v="2"/>
    <x v="2"/>
    <x v="1"/>
    <x v="0"/>
    <x v="0"/>
    <x v="29"/>
    <x v="0"/>
    <x v="1"/>
    <x v="1"/>
    <x v="22"/>
    <x v="95"/>
    <x v="82"/>
    <x v="22"/>
    <x v="1"/>
    <x v="0"/>
  </r>
  <r>
    <x v="420"/>
    <x v="47"/>
    <x v="1015"/>
    <x v="0"/>
    <x v="0"/>
    <x v="0"/>
    <x v="1"/>
    <x v="1"/>
    <x v="0"/>
    <x v="10"/>
    <x v="1"/>
    <x v="3"/>
    <x v="3"/>
    <x v="28"/>
    <x v="133"/>
    <x v="129"/>
    <x v="28"/>
    <x v="1"/>
    <x v="0"/>
  </r>
  <r>
    <x v="421"/>
    <x v="48"/>
    <x v="458"/>
    <x v="1"/>
    <x v="1"/>
    <x v="0"/>
    <x v="1"/>
    <x v="1"/>
    <x v="0"/>
    <x v="24"/>
    <x v="0"/>
    <x v="5"/>
    <x v="5"/>
    <x v="26"/>
    <x v="139"/>
    <x v="140"/>
    <x v="26"/>
    <x v="1"/>
    <x v="0"/>
  </r>
  <r>
    <x v="422"/>
    <x v="49"/>
    <x v="266"/>
    <x v="1"/>
    <x v="4"/>
    <x v="1"/>
    <x v="2"/>
    <x v="2"/>
    <x v="0"/>
    <x v="11"/>
    <x v="1"/>
    <x v="10"/>
    <x v="10"/>
    <x v="24"/>
    <x v="157"/>
    <x v="161"/>
    <x v="24"/>
    <x v="1"/>
    <x v="0"/>
  </r>
  <r>
    <x v="423"/>
    <x v="0"/>
    <x v="961"/>
    <x v="1"/>
    <x v="3"/>
    <x v="3"/>
    <x v="2"/>
    <x v="3"/>
    <x v="0"/>
    <x v="19"/>
    <x v="0"/>
    <x v="7"/>
    <x v="7"/>
    <x v="13"/>
    <x v="78"/>
    <x v="82"/>
    <x v="13"/>
    <x v="0"/>
    <x v="1"/>
  </r>
  <r>
    <x v="424"/>
    <x v="1"/>
    <x v="300"/>
    <x v="0"/>
    <x v="6"/>
    <x v="2"/>
    <x v="1"/>
    <x v="0"/>
    <x v="0"/>
    <x v="7"/>
    <x v="0"/>
    <x v="10"/>
    <x v="10"/>
    <x v="20"/>
    <x v="136"/>
    <x v="142"/>
    <x v="20"/>
    <x v="0"/>
    <x v="1"/>
  </r>
  <r>
    <x v="425"/>
    <x v="2"/>
    <x v="684"/>
    <x v="1"/>
    <x v="8"/>
    <x v="0"/>
    <x v="1"/>
    <x v="1"/>
    <x v="0"/>
    <x v="3"/>
    <x v="0"/>
    <x v="4"/>
    <x v="4"/>
    <x v="5"/>
    <x v="36"/>
    <x v="35"/>
    <x v="5"/>
    <x v="0"/>
    <x v="1"/>
  </r>
  <r>
    <x v="426"/>
    <x v="3"/>
    <x v="764"/>
    <x v="1"/>
    <x v="9"/>
    <x v="0"/>
    <x v="1"/>
    <x v="1"/>
    <x v="0"/>
    <x v="22"/>
    <x v="0"/>
    <x v="8"/>
    <x v="8"/>
    <x v="9"/>
    <x v="65"/>
    <x v="66"/>
    <x v="9"/>
    <x v="0"/>
    <x v="1"/>
  </r>
  <r>
    <x v="427"/>
    <x v="4"/>
    <x v="73"/>
    <x v="0"/>
    <x v="7"/>
    <x v="1"/>
    <x v="2"/>
    <x v="2"/>
    <x v="0"/>
    <x v="12"/>
    <x v="1"/>
    <x v="14"/>
    <x v="14"/>
    <x v="10"/>
    <x v="126"/>
    <x v="138"/>
    <x v="10"/>
    <x v="0"/>
    <x v="1"/>
  </r>
  <r>
    <x v="428"/>
    <x v="6"/>
    <x v="915"/>
    <x v="0"/>
    <x v="10"/>
    <x v="3"/>
    <x v="2"/>
    <x v="3"/>
    <x v="0"/>
    <x v="14"/>
    <x v="1"/>
    <x v="7"/>
    <x v="7"/>
    <x v="22"/>
    <x v="134"/>
    <x v="136"/>
    <x v="22"/>
    <x v="0"/>
    <x v="1"/>
  </r>
  <r>
    <x v="429"/>
    <x v="5"/>
    <x v="664"/>
    <x v="0"/>
    <x v="11"/>
    <x v="2"/>
    <x v="1"/>
    <x v="0"/>
    <x v="0"/>
    <x v="22"/>
    <x v="0"/>
    <x v="8"/>
    <x v="8"/>
    <x v="28"/>
    <x v="161"/>
    <x v="162"/>
    <x v="28"/>
    <x v="0"/>
    <x v="1"/>
  </r>
  <r>
    <x v="430"/>
    <x v="5"/>
    <x v="2"/>
    <x v="1"/>
    <x v="13"/>
    <x v="0"/>
    <x v="1"/>
    <x v="1"/>
    <x v="0"/>
    <x v="28"/>
    <x v="0"/>
    <x v="10"/>
    <x v="10"/>
    <x v="26"/>
    <x v="162"/>
    <x v="165"/>
    <x v="26"/>
    <x v="0"/>
    <x v="1"/>
  </r>
  <r>
    <x v="431"/>
    <x v="6"/>
    <x v="888"/>
    <x v="1"/>
    <x v="14"/>
    <x v="0"/>
    <x v="1"/>
    <x v="1"/>
    <x v="0"/>
    <x v="31"/>
    <x v="0"/>
    <x v="4"/>
    <x v="4"/>
    <x v="24"/>
    <x v="129"/>
    <x v="128"/>
    <x v="24"/>
    <x v="0"/>
    <x v="1"/>
  </r>
  <r>
    <x v="432"/>
    <x v="7"/>
    <x v="780"/>
    <x v="0"/>
    <x v="16"/>
    <x v="1"/>
    <x v="2"/>
    <x v="2"/>
    <x v="0"/>
    <x v="15"/>
    <x v="1"/>
    <x v="4"/>
    <x v="4"/>
    <x v="13"/>
    <x v="70"/>
    <x v="69"/>
    <x v="13"/>
    <x v="0"/>
    <x v="1"/>
  </r>
  <r>
    <x v="433"/>
    <x v="8"/>
    <x v="754"/>
    <x v="1"/>
    <x v="17"/>
    <x v="3"/>
    <x v="2"/>
    <x v="3"/>
    <x v="0"/>
    <x v="16"/>
    <x v="1"/>
    <x v="9"/>
    <x v="9"/>
    <x v="20"/>
    <x v="131"/>
    <x v="135"/>
    <x v="20"/>
    <x v="0"/>
    <x v="1"/>
  </r>
  <r>
    <x v="434"/>
    <x v="9"/>
    <x v="122"/>
    <x v="1"/>
    <x v="18"/>
    <x v="2"/>
    <x v="1"/>
    <x v="0"/>
    <x v="0"/>
    <x v="6"/>
    <x v="0"/>
    <x v="3"/>
    <x v="3"/>
    <x v="5"/>
    <x v="29"/>
    <x v="28"/>
    <x v="5"/>
    <x v="0"/>
    <x v="1"/>
  </r>
  <r>
    <x v="435"/>
    <x v="10"/>
    <x v="973"/>
    <x v="0"/>
    <x v="19"/>
    <x v="0"/>
    <x v="1"/>
    <x v="1"/>
    <x v="0"/>
    <x v="18"/>
    <x v="0"/>
    <x v="7"/>
    <x v="7"/>
    <x v="9"/>
    <x v="63"/>
    <x v="64"/>
    <x v="9"/>
    <x v="0"/>
    <x v="1"/>
  </r>
  <r>
    <x v="436"/>
    <x v="11"/>
    <x v="869"/>
    <x v="0"/>
    <x v="20"/>
    <x v="0"/>
    <x v="1"/>
    <x v="1"/>
    <x v="0"/>
    <x v="17"/>
    <x v="1"/>
    <x v="11"/>
    <x v="11"/>
    <x v="10"/>
    <x v="84"/>
    <x v="91"/>
    <x v="10"/>
    <x v="0"/>
    <x v="1"/>
  </r>
  <r>
    <x v="437"/>
    <x v="12"/>
    <x v="986"/>
    <x v="1"/>
    <x v="21"/>
    <x v="1"/>
    <x v="2"/>
    <x v="2"/>
    <x v="0"/>
    <x v="20"/>
    <x v="1"/>
    <x v="2"/>
    <x v="2"/>
    <x v="22"/>
    <x v="110"/>
    <x v="106"/>
    <x v="22"/>
    <x v="0"/>
    <x v="1"/>
  </r>
  <r>
    <x v="438"/>
    <x v="14"/>
    <x v="248"/>
    <x v="0"/>
    <x v="22"/>
    <x v="3"/>
    <x v="2"/>
    <x v="3"/>
    <x v="0"/>
    <x v="21"/>
    <x v="1"/>
    <x v="9"/>
    <x v="9"/>
    <x v="28"/>
    <x v="164"/>
    <x v="166"/>
    <x v="28"/>
    <x v="0"/>
    <x v="1"/>
  </r>
  <r>
    <x v="439"/>
    <x v="13"/>
    <x v="406"/>
    <x v="0"/>
    <x v="23"/>
    <x v="2"/>
    <x v="1"/>
    <x v="0"/>
    <x v="0"/>
    <x v="30"/>
    <x v="0"/>
    <x v="6"/>
    <x v="6"/>
    <x v="26"/>
    <x v="144"/>
    <x v="147"/>
    <x v="26"/>
    <x v="0"/>
    <x v="1"/>
  </r>
  <r>
    <x v="440"/>
    <x v="13"/>
    <x v="669"/>
    <x v="0"/>
    <x v="24"/>
    <x v="0"/>
    <x v="1"/>
    <x v="1"/>
    <x v="0"/>
    <x v="1"/>
    <x v="0"/>
    <x v="12"/>
    <x v="12"/>
    <x v="24"/>
    <x v="168"/>
    <x v="172"/>
    <x v="24"/>
    <x v="0"/>
    <x v="1"/>
  </r>
  <r>
    <x v="441"/>
    <x v="14"/>
    <x v="824"/>
    <x v="0"/>
    <x v="25"/>
    <x v="0"/>
    <x v="1"/>
    <x v="1"/>
    <x v="0"/>
    <x v="4"/>
    <x v="0"/>
    <x v="8"/>
    <x v="8"/>
    <x v="13"/>
    <x v="83"/>
    <x v="85"/>
    <x v="13"/>
    <x v="0"/>
    <x v="1"/>
  </r>
  <r>
    <x v="442"/>
    <x v="15"/>
    <x v="794"/>
    <x v="0"/>
    <x v="26"/>
    <x v="1"/>
    <x v="2"/>
    <x v="2"/>
    <x v="0"/>
    <x v="25"/>
    <x v="0"/>
    <x v="13"/>
    <x v="13"/>
    <x v="20"/>
    <x v="171"/>
    <x v="174"/>
    <x v="20"/>
    <x v="0"/>
    <x v="1"/>
  </r>
  <r>
    <x v="443"/>
    <x v="16"/>
    <x v="618"/>
    <x v="1"/>
    <x v="27"/>
    <x v="3"/>
    <x v="2"/>
    <x v="3"/>
    <x v="0"/>
    <x v="13"/>
    <x v="0"/>
    <x v="6"/>
    <x v="6"/>
    <x v="5"/>
    <x v="41"/>
    <x v="40"/>
    <x v="5"/>
    <x v="0"/>
    <x v="1"/>
  </r>
  <r>
    <x v="444"/>
    <x v="17"/>
    <x v="694"/>
    <x v="1"/>
    <x v="28"/>
    <x v="2"/>
    <x v="1"/>
    <x v="0"/>
    <x v="0"/>
    <x v="29"/>
    <x v="0"/>
    <x v="1"/>
    <x v="1"/>
    <x v="9"/>
    <x v="29"/>
    <x v="21"/>
    <x v="9"/>
    <x v="0"/>
    <x v="1"/>
  </r>
  <r>
    <x v="445"/>
    <x v="18"/>
    <x v="180"/>
    <x v="0"/>
    <x v="31"/>
    <x v="0"/>
    <x v="1"/>
    <x v="1"/>
    <x v="0"/>
    <x v="24"/>
    <x v="0"/>
    <x v="5"/>
    <x v="5"/>
    <x v="10"/>
    <x v="61"/>
    <x v="61"/>
    <x v="10"/>
    <x v="0"/>
    <x v="1"/>
  </r>
  <r>
    <x v="446"/>
    <x v="19"/>
    <x v="622"/>
    <x v="1"/>
    <x v="30"/>
    <x v="0"/>
    <x v="1"/>
    <x v="1"/>
    <x v="0"/>
    <x v="19"/>
    <x v="0"/>
    <x v="7"/>
    <x v="7"/>
    <x v="22"/>
    <x v="134"/>
    <x v="136"/>
    <x v="22"/>
    <x v="0"/>
    <x v="1"/>
  </r>
  <r>
    <x v="447"/>
    <x v="20"/>
    <x v="364"/>
    <x v="0"/>
    <x v="29"/>
    <x v="1"/>
    <x v="2"/>
    <x v="2"/>
    <x v="0"/>
    <x v="7"/>
    <x v="0"/>
    <x v="10"/>
    <x v="10"/>
    <x v="28"/>
    <x v="166"/>
    <x v="168"/>
    <x v="28"/>
    <x v="0"/>
    <x v="1"/>
  </r>
  <r>
    <x v="448"/>
    <x v="22"/>
    <x v="86"/>
    <x v="0"/>
    <x v="32"/>
    <x v="3"/>
    <x v="2"/>
    <x v="3"/>
    <x v="0"/>
    <x v="3"/>
    <x v="0"/>
    <x v="4"/>
    <x v="4"/>
    <x v="26"/>
    <x v="135"/>
    <x v="134"/>
    <x v="26"/>
    <x v="0"/>
    <x v="1"/>
  </r>
  <r>
    <x v="449"/>
    <x v="21"/>
    <x v="893"/>
    <x v="1"/>
    <x v="34"/>
    <x v="2"/>
    <x v="1"/>
    <x v="0"/>
    <x v="0"/>
    <x v="22"/>
    <x v="0"/>
    <x v="8"/>
    <x v="8"/>
    <x v="24"/>
    <x v="147"/>
    <x v="148"/>
    <x v="24"/>
    <x v="0"/>
    <x v="1"/>
  </r>
  <r>
    <x v="450"/>
    <x v="21"/>
    <x v="274"/>
    <x v="0"/>
    <x v="33"/>
    <x v="0"/>
    <x v="1"/>
    <x v="1"/>
    <x v="0"/>
    <x v="28"/>
    <x v="0"/>
    <x v="10"/>
    <x v="10"/>
    <x v="13"/>
    <x v="88"/>
    <x v="95"/>
    <x v="13"/>
    <x v="0"/>
    <x v="1"/>
  </r>
  <r>
    <x v="451"/>
    <x v="22"/>
    <x v="1014"/>
    <x v="0"/>
    <x v="35"/>
    <x v="0"/>
    <x v="1"/>
    <x v="1"/>
    <x v="0"/>
    <x v="31"/>
    <x v="0"/>
    <x v="4"/>
    <x v="4"/>
    <x v="20"/>
    <x v="112"/>
    <x v="113"/>
    <x v="20"/>
    <x v="0"/>
    <x v="1"/>
  </r>
  <r>
    <x v="452"/>
    <x v="23"/>
    <x v="863"/>
    <x v="1"/>
    <x v="36"/>
    <x v="1"/>
    <x v="2"/>
    <x v="2"/>
    <x v="0"/>
    <x v="6"/>
    <x v="0"/>
    <x v="3"/>
    <x v="3"/>
    <x v="5"/>
    <x v="29"/>
    <x v="28"/>
    <x v="5"/>
    <x v="0"/>
    <x v="1"/>
  </r>
  <r>
    <x v="453"/>
    <x v="24"/>
    <x v="714"/>
    <x v="1"/>
    <x v="37"/>
    <x v="3"/>
    <x v="2"/>
    <x v="3"/>
    <x v="1"/>
    <x v="27"/>
    <x v="0"/>
    <x v="7"/>
    <x v="7"/>
    <x v="9"/>
    <x v="63"/>
    <x v="64"/>
    <x v="9"/>
    <x v="0"/>
    <x v="1"/>
  </r>
  <r>
    <x v="454"/>
    <x v="0"/>
    <x v="959"/>
    <x v="1"/>
    <x v="38"/>
    <x v="2"/>
    <x v="1"/>
    <x v="0"/>
    <x v="1"/>
    <x v="18"/>
    <x v="0"/>
    <x v="7"/>
    <x v="7"/>
    <x v="10"/>
    <x v="68"/>
    <x v="67"/>
    <x v="10"/>
    <x v="0"/>
    <x v="1"/>
  </r>
  <r>
    <x v="455"/>
    <x v="1"/>
    <x v="72"/>
    <x v="1"/>
    <x v="39"/>
    <x v="0"/>
    <x v="1"/>
    <x v="1"/>
    <x v="1"/>
    <x v="23"/>
    <x v="0"/>
    <x v="10"/>
    <x v="10"/>
    <x v="22"/>
    <x v="151"/>
    <x v="157"/>
    <x v="22"/>
    <x v="0"/>
    <x v="1"/>
  </r>
  <r>
    <x v="456"/>
    <x v="2"/>
    <x v="852"/>
    <x v="1"/>
    <x v="23"/>
    <x v="0"/>
    <x v="1"/>
    <x v="1"/>
    <x v="1"/>
    <x v="0"/>
    <x v="0"/>
    <x v="4"/>
    <x v="4"/>
    <x v="28"/>
    <x v="143"/>
    <x v="144"/>
    <x v="28"/>
    <x v="0"/>
    <x v="1"/>
  </r>
  <r>
    <x v="457"/>
    <x v="3"/>
    <x v="940"/>
    <x v="1"/>
    <x v="12"/>
    <x v="1"/>
    <x v="2"/>
    <x v="2"/>
    <x v="1"/>
    <x v="26"/>
    <x v="0"/>
    <x v="5"/>
    <x v="5"/>
    <x v="26"/>
    <x v="139"/>
    <x v="140"/>
    <x v="26"/>
    <x v="0"/>
    <x v="1"/>
  </r>
  <r>
    <x v="458"/>
    <x v="4"/>
    <x v="94"/>
    <x v="1"/>
    <x v="5"/>
    <x v="3"/>
    <x v="2"/>
    <x v="3"/>
    <x v="1"/>
    <x v="2"/>
    <x v="0"/>
    <x v="7"/>
    <x v="7"/>
    <x v="24"/>
    <x v="140"/>
    <x v="146"/>
    <x v="24"/>
    <x v="0"/>
    <x v="1"/>
  </r>
  <r>
    <x v="459"/>
    <x v="6"/>
    <x v="733"/>
    <x v="0"/>
    <x v="15"/>
    <x v="2"/>
    <x v="1"/>
    <x v="0"/>
    <x v="1"/>
    <x v="30"/>
    <x v="0"/>
    <x v="6"/>
    <x v="6"/>
    <x v="13"/>
    <x v="76"/>
    <x v="79"/>
    <x v="13"/>
    <x v="0"/>
    <x v="1"/>
  </r>
  <r>
    <x v="460"/>
    <x v="5"/>
    <x v="7"/>
    <x v="0"/>
    <x v="2"/>
    <x v="0"/>
    <x v="1"/>
    <x v="1"/>
    <x v="1"/>
    <x v="1"/>
    <x v="0"/>
    <x v="12"/>
    <x v="12"/>
    <x v="20"/>
    <x v="160"/>
    <x v="164"/>
    <x v="20"/>
    <x v="0"/>
    <x v="1"/>
  </r>
  <r>
    <x v="461"/>
    <x v="5"/>
    <x v="12"/>
    <x v="0"/>
    <x v="0"/>
    <x v="0"/>
    <x v="1"/>
    <x v="1"/>
    <x v="1"/>
    <x v="4"/>
    <x v="0"/>
    <x v="8"/>
    <x v="8"/>
    <x v="5"/>
    <x v="44"/>
    <x v="47"/>
    <x v="5"/>
    <x v="0"/>
    <x v="1"/>
  </r>
  <r>
    <x v="462"/>
    <x v="6"/>
    <x v="198"/>
    <x v="0"/>
    <x v="1"/>
    <x v="1"/>
    <x v="2"/>
    <x v="2"/>
    <x v="1"/>
    <x v="5"/>
    <x v="1"/>
    <x v="2"/>
    <x v="2"/>
    <x v="9"/>
    <x v="42"/>
    <x v="37"/>
    <x v="9"/>
    <x v="0"/>
    <x v="1"/>
  </r>
  <r>
    <x v="463"/>
    <x v="7"/>
    <x v="964"/>
    <x v="0"/>
    <x v="4"/>
    <x v="3"/>
    <x v="2"/>
    <x v="3"/>
    <x v="1"/>
    <x v="8"/>
    <x v="1"/>
    <x v="0"/>
    <x v="0"/>
    <x v="10"/>
    <x v="28"/>
    <x v="16"/>
    <x v="10"/>
    <x v="0"/>
    <x v="1"/>
  </r>
  <r>
    <x v="464"/>
    <x v="8"/>
    <x v="9"/>
    <x v="0"/>
    <x v="3"/>
    <x v="2"/>
    <x v="1"/>
    <x v="0"/>
    <x v="1"/>
    <x v="9"/>
    <x v="1"/>
    <x v="9"/>
    <x v="9"/>
    <x v="22"/>
    <x v="145"/>
    <x v="150"/>
    <x v="22"/>
    <x v="0"/>
    <x v="1"/>
  </r>
  <r>
    <x v="465"/>
    <x v="9"/>
    <x v="332"/>
    <x v="1"/>
    <x v="7"/>
    <x v="0"/>
    <x v="1"/>
    <x v="1"/>
    <x v="1"/>
    <x v="10"/>
    <x v="1"/>
    <x v="3"/>
    <x v="3"/>
    <x v="28"/>
    <x v="133"/>
    <x v="129"/>
    <x v="28"/>
    <x v="0"/>
    <x v="1"/>
  </r>
  <r>
    <x v="466"/>
    <x v="10"/>
    <x v="606"/>
    <x v="0"/>
    <x v="10"/>
    <x v="0"/>
    <x v="1"/>
    <x v="1"/>
    <x v="1"/>
    <x v="11"/>
    <x v="1"/>
    <x v="10"/>
    <x v="10"/>
    <x v="26"/>
    <x v="162"/>
    <x v="165"/>
    <x v="26"/>
    <x v="0"/>
    <x v="1"/>
  </r>
  <r>
    <x v="467"/>
    <x v="11"/>
    <x v="737"/>
    <x v="0"/>
    <x v="23"/>
    <x v="1"/>
    <x v="2"/>
    <x v="2"/>
    <x v="1"/>
    <x v="12"/>
    <x v="1"/>
    <x v="14"/>
    <x v="14"/>
    <x v="24"/>
    <x v="179"/>
    <x v="182"/>
    <x v="24"/>
    <x v="0"/>
    <x v="1"/>
  </r>
  <r>
    <x v="468"/>
    <x v="12"/>
    <x v="813"/>
    <x v="0"/>
    <x v="12"/>
    <x v="3"/>
    <x v="2"/>
    <x v="3"/>
    <x v="1"/>
    <x v="14"/>
    <x v="1"/>
    <x v="7"/>
    <x v="7"/>
    <x v="13"/>
    <x v="78"/>
    <x v="82"/>
    <x v="13"/>
    <x v="0"/>
    <x v="1"/>
  </r>
  <r>
    <x v="469"/>
    <x v="14"/>
    <x v="919"/>
    <x v="1"/>
    <x v="5"/>
    <x v="2"/>
    <x v="1"/>
    <x v="0"/>
    <x v="1"/>
    <x v="15"/>
    <x v="1"/>
    <x v="4"/>
    <x v="4"/>
    <x v="20"/>
    <x v="112"/>
    <x v="113"/>
    <x v="20"/>
    <x v="0"/>
    <x v="1"/>
  </r>
  <r>
    <x v="470"/>
    <x v="13"/>
    <x v="45"/>
    <x v="1"/>
    <x v="10"/>
    <x v="0"/>
    <x v="1"/>
    <x v="1"/>
    <x v="1"/>
    <x v="16"/>
    <x v="1"/>
    <x v="9"/>
    <x v="9"/>
    <x v="5"/>
    <x v="50"/>
    <x v="51"/>
    <x v="5"/>
    <x v="0"/>
    <x v="1"/>
  </r>
  <r>
    <x v="471"/>
    <x v="13"/>
    <x v="474"/>
    <x v="0"/>
    <x v="11"/>
    <x v="0"/>
    <x v="1"/>
    <x v="1"/>
    <x v="1"/>
    <x v="17"/>
    <x v="1"/>
    <x v="11"/>
    <x v="11"/>
    <x v="9"/>
    <x v="79"/>
    <x v="87"/>
    <x v="9"/>
    <x v="0"/>
    <x v="1"/>
  </r>
  <r>
    <x v="472"/>
    <x v="14"/>
    <x v="779"/>
    <x v="1"/>
    <x v="13"/>
    <x v="1"/>
    <x v="2"/>
    <x v="2"/>
    <x v="1"/>
    <x v="20"/>
    <x v="1"/>
    <x v="2"/>
    <x v="2"/>
    <x v="10"/>
    <x v="46"/>
    <x v="40"/>
    <x v="10"/>
    <x v="0"/>
    <x v="1"/>
  </r>
  <r>
    <x v="473"/>
    <x v="15"/>
    <x v="30"/>
    <x v="1"/>
    <x v="14"/>
    <x v="3"/>
    <x v="2"/>
    <x v="3"/>
    <x v="1"/>
    <x v="21"/>
    <x v="1"/>
    <x v="9"/>
    <x v="9"/>
    <x v="22"/>
    <x v="145"/>
    <x v="150"/>
    <x v="22"/>
    <x v="0"/>
    <x v="1"/>
  </r>
  <r>
    <x v="474"/>
    <x v="16"/>
    <x v="174"/>
    <x v="1"/>
    <x v="16"/>
    <x v="2"/>
    <x v="1"/>
    <x v="0"/>
    <x v="1"/>
    <x v="8"/>
    <x v="1"/>
    <x v="0"/>
    <x v="0"/>
    <x v="28"/>
    <x v="102"/>
    <x v="81"/>
    <x v="28"/>
    <x v="0"/>
    <x v="1"/>
  </r>
  <r>
    <x v="475"/>
    <x v="17"/>
    <x v="783"/>
    <x v="1"/>
    <x v="17"/>
    <x v="0"/>
    <x v="1"/>
    <x v="1"/>
    <x v="1"/>
    <x v="13"/>
    <x v="0"/>
    <x v="6"/>
    <x v="6"/>
    <x v="26"/>
    <x v="144"/>
    <x v="147"/>
    <x v="26"/>
    <x v="0"/>
    <x v="1"/>
  </r>
  <r>
    <x v="476"/>
    <x v="18"/>
    <x v="423"/>
    <x v="1"/>
    <x v="18"/>
    <x v="0"/>
    <x v="1"/>
    <x v="1"/>
    <x v="1"/>
    <x v="29"/>
    <x v="0"/>
    <x v="1"/>
    <x v="1"/>
    <x v="24"/>
    <x v="98"/>
    <x v="89"/>
    <x v="24"/>
    <x v="0"/>
    <x v="1"/>
  </r>
  <r>
    <x v="477"/>
    <x v="19"/>
    <x v="543"/>
    <x v="0"/>
    <x v="19"/>
    <x v="1"/>
    <x v="2"/>
    <x v="2"/>
    <x v="1"/>
    <x v="10"/>
    <x v="1"/>
    <x v="3"/>
    <x v="3"/>
    <x v="13"/>
    <x v="63"/>
    <x v="59"/>
    <x v="13"/>
    <x v="0"/>
    <x v="1"/>
  </r>
  <r>
    <x v="478"/>
    <x v="20"/>
    <x v="130"/>
    <x v="0"/>
    <x v="20"/>
    <x v="3"/>
    <x v="2"/>
    <x v="3"/>
    <x v="1"/>
    <x v="24"/>
    <x v="0"/>
    <x v="5"/>
    <x v="5"/>
    <x v="20"/>
    <x v="115"/>
    <x v="117"/>
    <x v="20"/>
    <x v="0"/>
    <x v="1"/>
  </r>
  <r>
    <x v="479"/>
    <x v="22"/>
    <x v="113"/>
    <x v="1"/>
    <x v="21"/>
    <x v="2"/>
    <x v="1"/>
    <x v="0"/>
    <x v="1"/>
    <x v="11"/>
    <x v="1"/>
    <x v="10"/>
    <x v="10"/>
    <x v="5"/>
    <x v="54"/>
    <x v="58"/>
    <x v="5"/>
    <x v="0"/>
    <x v="1"/>
  </r>
  <r>
    <x v="480"/>
    <x v="21"/>
    <x v="425"/>
    <x v="1"/>
    <x v="22"/>
    <x v="0"/>
    <x v="1"/>
    <x v="1"/>
    <x v="1"/>
    <x v="19"/>
    <x v="0"/>
    <x v="7"/>
    <x v="7"/>
    <x v="9"/>
    <x v="63"/>
    <x v="64"/>
    <x v="9"/>
    <x v="0"/>
    <x v="1"/>
  </r>
  <r>
    <x v="481"/>
    <x v="21"/>
    <x v="529"/>
    <x v="0"/>
    <x v="23"/>
    <x v="0"/>
    <x v="1"/>
    <x v="1"/>
    <x v="1"/>
    <x v="7"/>
    <x v="0"/>
    <x v="10"/>
    <x v="10"/>
    <x v="10"/>
    <x v="77"/>
    <x v="83"/>
    <x v="10"/>
    <x v="0"/>
    <x v="1"/>
  </r>
  <r>
    <x v="482"/>
    <x v="22"/>
    <x v="410"/>
    <x v="0"/>
    <x v="32"/>
    <x v="1"/>
    <x v="2"/>
    <x v="2"/>
    <x v="1"/>
    <x v="3"/>
    <x v="0"/>
    <x v="4"/>
    <x v="4"/>
    <x v="22"/>
    <x v="123"/>
    <x v="124"/>
    <x v="22"/>
    <x v="0"/>
    <x v="1"/>
  </r>
  <r>
    <x v="483"/>
    <x v="23"/>
    <x v="54"/>
    <x v="1"/>
    <x v="34"/>
    <x v="3"/>
    <x v="2"/>
    <x v="3"/>
    <x v="1"/>
    <x v="22"/>
    <x v="0"/>
    <x v="8"/>
    <x v="8"/>
    <x v="28"/>
    <x v="161"/>
    <x v="162"/>
    <x v="28"/>
    <x v="0"/>
    <x v="1"/>
  </r>
  <r>
    <x v="484"/>
    <x v="24"/>
    <x v="533"/>
    <x v="1"/>
    <x v="33"/>
    <x v="2"/>
    <x v="1"/>
    <x v="0"/>
    <x v="1"/>
    <x v="12"/>
    <x v="1"/>
    <x v="14"/>
    <x v="14"/>
    <x v="26"/>
    <x v="180"/>
    <x v="183"/>
    <x v="26"/>
    <x v="0"/>
    <x v="1"/>
  </r>
  <r>
    <x v="485"/>
    <x v="25"/>
    <x v="722"/>
    <x v="1"/>
    <x v="35"/>
    <x v="0"/>
    <x v="1"/>
    <x v="1"/>
    <x v="1"/>
    <x v="14"/>
    <x v="1"/>
    <x v="7"/>
    <x v="7"/>
    <x v="24"/>
    <x v="140"/>
    <x v="146"/>
    <x v="24"/>
    <x v="1"/>
    <x v="0"/>
  </r>
  <r>
    <x v="486"/>
    <x v="26"/>
    <x v="906"/>
    <x v="0"/>
    <x v="36"/>
    <x v="0"/>
    <x v="1"/>
    <x v="1"/>
    <x v="1"/>
    <x v="22"/>
    <x v="0"/>
    <x v="8"/>
    <x v="8"/>
    <x v="13"/>
    <x v="83"/>
    <x v="85"/>
    <x v="13"/>
    <x v="1"/>
    <x v="0"/>
  </r>
  <r>
    <x v="487"/>
    <x v="27"/>
    <x v="587"/>
    <x v="0"/>
    <x v="25"/>
    <x v="1"/>
    <x v="2"/>
    <x v="2"/>
    <x v="1"/>
    <x v="28"/>
    <x v="0"/>
    <x v="10"/>
    <x v="10"/>
    <x v="20"/>
    <x v="136"/>
    <x v="142"/>
    <x v="20"/>
    <x v="1"/>
    <x v="0"/>
  </r>
  <r>
    <x v="488"/>
    <x v="28"/>
    <x v="156"/>
    <x v="0"/>
    <x v="26"/>
    <x v="3"/>
    <x v="2"/>
    <x v="3"/>
    <x v="1"/>
    <x v="31"/>
    <x v="0"/>
    <x v="4"/>
    <x v="4"/>
    <x v="5"/>
    <x v="36"/>
    <x v="35"/>
    <x v="5"/>
    <x v="1"/>
    <x v="0"/>
  </r>
  <r>
    <x v="489"/>
    <x v="29"/>
    <x v="630"/>
    <x v="0"/>
    <x v="27"/>
    <x v="2"/>
    <x v="1"/>
    <x v="0"/>
    <x v="1"/>
    <x v="15"/>
    <x v="1"/>
    <x v="4"/>
    <x v="4"/>
    <x v="9"/>
    <x v="54"/>
    <x v="51"/>
    <x v="9"/>
    <x v="1"/>
    <x v="0"/>
  </r>
  <r>
    <x v="490"/>
    <x v="32"/>
    <x v="755"/>
    <x v="1"/>
    <x v="17"/>
    <x v="0"/>
    <x v="1"/>
    <x v="1"/>
    <x v="1"/>
    <x v="16"/>
    <x v="1"/>
    <x v="9"/>
    <x v="9"/>
    <x v="10"/>
    <x v="73"/>
    <x v="79"/>
    <x v="10"/>
    <x v="1"/>
    <x v="0"/>
  </r>
  <r>
    <x v="491"/>
    <x v="31"/>
    <x v="42"/>
    <x v="1"/>
    <x v="18"/>
    <x v="0"/>
    <x v="1"/>
    <x v="1"/>
    <x v="1"/>
    <x v="6"/>
    <x v="0"/>
    <x v="3"/>
    <x v="3"/>
    <x v="22"/>
    <x v="114"/>
    <x v="112"/>
    <x v="22"/>
    <x v="1"/>
    <x v="0"/>
  </r>
  <r>
    <x v="492"/>
    <x v="31"/>
    <x v="128"/>
    <x v="1"/>
    <x v="19"/>
    <x v="1"/>
    <x v="2"/>
    <x v="2"/>
    <x v="1"/>
    <x v="16"/>
    <x v="1"/>
    <x v="9"/>
    <x v="9"/>
    <x v="28"/>
    <x v="164"/>
    <x v="166"/>
    <x v="28"/>
    <x v="1"/>
    <x v="0"/>
  </r>
  <r>
    <x v="493"/>
    <x v="32"/>
    <x v="657"/>
    <x v="0"/>
    <x v="20"/>
    <x v="3"/>
    <x v="2"/>
    <x v="3"/>
    <x v="1"/>
    <x v="6"/>
    <x v="0"/>
    <x v="3"/>
    <x v="3"/>
    <x v="26"/>
    <x v="126"/>
    <x v="123"/>
    <x v="26"/>
    <x v="1"/>
    <x v="0"/>
  </r>
  <r>
    <x v="494"/>
    <x v="33"/>
    <x v="176"/>
    <x v="1"/>
    <x v="21"/>
    <x v="2"/>
    <x v="1"/>
    <x v="0"/>
    <x v="1"/>
    <x v="18"/>
    <x v="0"/>
    <x v="7"/>
    <x v="7"/>
    <x v="24"/>
    <x v="140"/>
    <x v="146"/>
    <x v="24"/>
    <x v="1"/>
    <x v="0"/>
  </r>
  <r>
    <x v="495"/>
    <x v="34"/>
    <x v="565"/>
    <x v="1"/>
    <x v="38"/>
    <x v="0"/>
    <x v="1"/>
    <x v="1"/>
    <x v="1"/>
    <x v="17"/>
    <x v="1"/>
    <x v="11"/>
    <x v="11"/>
    <x v="13"/>
    <x v="93"/>
    <x v="102"/>
    <x v="13"/>
    <x v="1"/>
    <x v="0"/>
  </r>
  <r>
    <x v="496"/>
    <x v="35"/>
    <x v="317"/>
    <x v="1"/>
    <x v="39"/>
    <x v="0"/>
    <x v="1"/>
    <x v="1"/>
    <x v="1"/>
    <x v="20"/>
    <x v="1"/>
    <x v="2"/>
    <x v="2"/>
    <x v="22"/>
    <x v="110"/>
    <x v="106"/>
    <x v="22"/>
    <x v="1"/>
    <x v="0"/>
  </r>
  <r>
    <x v="497"/>
    <x v="36"/>
    <x v="619"/>
    <x v="0"/>
    <x v="23"/>
    <x v="1"/>
    <x v="2"/>
    <x v="2"/>
    <x v="1"/>
    <x v="21"/>
    <x v="1"/>
    <x v="9"/>
    <x v="9"/>
    <x v="28"/>
    <x v="164"/>
    <x v="166"/>
    <x v="28"/>
    <x v="1"/>
    <x v="0"/>
  </r>
  <r>
    <x v="498"/>
    <x v="37"/>
    <x v="261"/>
    <x v="1"/>
    <x v="12"/>
    <x v="3"/>
    <x v="2"/>
    <x v="3"/>
    <x v="1"/>
    <x v="16"/>
    <x v="1"/>
    <x v="9"/>
    <x v="9"/>
    <x v="26"/>
    <x v="159"/>
    <x v="160"/>
    <x v="26"/>
    <x v="1"/>
    <x v="0"/>
  </r>
  <r>
    <x v="499"/>
    <x v="38"/>
    <x v="309"/>
    <x v="0"/>
    <x v="23"/>
    <x v="2"/>
    <x v="1"/>
    <x v="0"/>
    <x v="1"/>
    <x v="6"/>
    <x v="0"/>
    <x v="3"/>
    <x v="3"/>
    <x v="24"/>
    <x v="119"/>
    <x v="118"/>
    <x v="24"/>
    <x v="1"/>
    <x v="0"/>
  </r>
  <r>
    <x v="500"/>
    <x v="40"/>
    <x v="840"/>
    <x v="0"/>
    <x v="12"/>
    <x v="0"/>
    <x v="1"/>
    <x v="1"/>
    <x v="1"/>
    <x v="18"/>
    <x v="0"/>
    <x v="7"/>
    <x v="7"/>
    <x v="13"/>
    <x v="78"/>
    <x v="82"/>
    <x v="13"/>
    <x v="1"/>
    <x v="0"/>
  </r>
  <r>
    <x v="501"/>
    <x v="39"/>
    <x v="49"/>
    <x v="0"/>
    <x v="5"/>
    <x v="0"/>
    <x v="1"/>
    <x v="1"/>
    <x v="1"/>
    <x v="17"/>
    <x v="1"/>
    <x v="11"/>
    <x v="11"/>
    <x v="20"/>
    <x v="146"/>
    <x v="153"/>
    <x v="20"/>
    <x v="1"/>
    <x v="0"/>
  </r>
  <r>
    <x v="502"/>
    <x v="39"/>
    <x v="455"/>
    <x v="0"/>
    <x v="15"/>
    <x v="1"/>
    <x v="2"/>
    <x v="2"/>
    <x v="1"/>
    <x v="20"/>
    <x v="1"/>
    <x v="2"/>
    <x v="2"/>
    <x v="5"/>
    <x v="27"/>
    <x v="25"/>
    <x v="5"/>
    <x v="1"/>
    <x v="0"/>
  </r>
  <r>
    <x v="503"/>
    <x v="40"/>
    <x v="692"/>
    <x v="1"/>
    <x v="2"/>
    <x v="3"/>
    <x v="2"/>
    <x v="3"/>
    <x v="1"/>
    <x v="21"/>
    <x v="1"/>
    <x v="9"/>
    <x v="9"/>
    <x v="9"/>
    <x v="70"/>
    <x v="74"/>
    <x v="9"/>
    <x v="1"/>
    <x v="0"/>
  </r>
  <r>
    <x v="504"/>
    <x v="41"/>
    <x v="789"/>
    <x v="0"/>
    <x v="0"/>
    <x v="2"/>
    <x v="1"/>
    <x v="0"/>
    <x v="1"/>
    <x v="16"/>
    <x v="1"/>
    <x v="9"/>
    <x v="9"/>
    <x v="10"/>
    <x v="73"/>
    <x v="79"/>
    <x v="10"/>
    <x v="1"/>
    <x v="0"/>
  </r>
  <r>
    <x v="505"/>
    <x v="42"/>
    <x v="234"/>
    <x v="1"/>
    <x v="1"/>
    <x v="0"/>
    <x v="1"/>
    <x v="1"/>
    <x v="1"/>
    <x v="6"/>
    <x v="0"/>
    <x v="3"/>
    <x v="3"/>
    <x v="22"/>
    <x v="114"/>
    <x v="112"/>
    <x v="22"/>
    <x v="1"/>
    <x v="0"/>
  </r>
  <r>
    <x v="506"/>
    <x v="43"/>
    <x v="334"/>
    <x v="1"/>
    <x v="4"/>
    <x v="0"/>
    <x v="1"/>
    <x v="1"/>
    <x v="1"/>
    <x v="18"/>
    <x v="0"/>
    <x v="7"/>
    <x v="7"/>
    <x v="28"/>
    <x v="155"/>
    <x v="158"/>
    <x v="28"/>
    <x v="1"/>
    <x v="0"/>
  </r>
  <r>
    <x v="507"/>
    <x v="44"/>
    <x v="184"/>
    <x v="0"/>
    <x v="3"/>
    <x v="1"/>
    <x v="2"/>
    <x v="2"/>
    <x v="1"/>
    <x v="17"/>
    <x v="1"/>
    <x v="11"/>
    <x v="11"/>
    <x v="26"/>
    <x v="165"/>
    <x v="169"/>
    <x v="26"/>
    <x v="1"/>
    <x v="0"/>
  </r>
  <r>
    <x v="508"/>
    <x v="45"/>
    <x v="996"/>
    <x v="1"/>
    <x v="6"/>
    <x v="3"/>
    <x v="2"/>
    <x v="3"/>
    <x v="1"/>
    <x v="20"/>
    <x v="1"/>
    <x v="2"/>
    <x v="2"/>
    <x v="24"/>
    <x v="116"/>
    <x v="110"/>
    <x v="24"/>
    <x v="1"/>
    <x v="0"/>
  </r>
  <r>
    <x v="509"/>
    <x v="46"/>
    <x v="172"/>
    <x v="0"/>
    <x v="8"/>
    <x v="2"/>
    <x v="1"/>
    <x v="0"/>
    <x v="1"/>
    <x v="21"/>
    <x v="1"/>
    <x v="9"/>
    <x v="9"/>
    <x v="13"/>
    <x v="85"/>
    <x v="92"/>
    <x v="13"/>
    <x v="1"/>
    <x v="0"/>
  </r>
  <r>
    <x v="510"/>
    <x v="48"/>
    <x v="916"/>
    <x v="0"/>
    <x v="9"/>
    <x v="0"/>
    <x v="1"/>
    <x v="1"/>
    <x v="1"/>
    <x v="27"/>
    <x v="0"/>
    <x v="7"/>
    <x v="7"/>
    <x v="20"/>
    <x v="122"/>
    <x v="125"/>
    <x v="20"/>
    <x v="1"/>
    <x v="0"/>
  </r>
  <r>
    <x v="511"/>
    <x v="47"/>
    <x v="914"/>
    <x v="0"/>
    <x v="7"/>
    <x v="0"/>
    <x v="1"/>
    <x v="1"/>
    <x v="1"/>
    <x v="18"/>
    <x v="0"/>
    <x v="7"/>
    <x v="7"/>
    <x v="5"/>
    <x v="42"/>
    <x v="44"/>
    <x v="5"/>
    <x v="1"/>
    <x v="0"/>
  </r>
  <r>
    <x v="512"/>
    <x v="47"/>
    <x v="104"/>
    <x v="0"/>
    <x v="10"/>
    <x v="1"/>
    <x v="2"/>
    <x v="2"/>
    <x v="1"/>
    <x v="23"/>
    <x v="0"/>
    <x v="10"/>
    <x v="10"/>
    <x v="9"/>
    <x v="74"/>
    <x v="80"/>
    <x v="9"/>
    <x v="1"/>
    <x v="0"/>
  </r>
  <r>
    <x v="513"/>
    <x v="48"/>
    <x v="676"/>
    <x v="1"/>
    <x v="11"/>
    <x v="1"/>
    <x v="2"/>
    <x v="2"/>
    <x v="1"/>
    <x v="0"/>
    <x v="0"/>
    <x v="4"/>
    <x v="4"/>
    <x v="10"/>
    <x v="57"/>
    <x v="56"/>
    <x v="10"/>
    <x v="1"/>
    <x v="0"/>
  </r>
  <r>
    <x v="514"/>
    <x v="49"/>
    <x v="562"/>
    <x v="0"/>
    <x v="13"/>
    <x v="1"/>
    <x v="2"/>
    <x v="2"/>
    <x v="1"/>
    <x v="26"/>
    <x v="0"/>
    <x v="5"/>
    <x v="5"/>
    <x v="22"/>
    <x v="127"/>
    <x v="126"/>
    <x v="22"/>
    <x v="1"/>
    <x v="0"/>
  </r>
  <r>
    <x v="515"/>
    <x v="47"/>
    <x v="476"/>
    <x v="1"/>
    <x v="14"/>
    <x v="1"/>
    <x v="2"/>
    <x v="2"/>
    <x v="1"/>
    <x v="2"/>
    <x v="0"/>
    <x v="7"/>
    <x v="7"/>
    <x v="28"/>
    <x v="155"/>
    <x v="158"/>
    <x v="28"/>
    <x v="1"/>
    <x v="0"/>
  </r>
  <r>
    <x v="516"/>
    <x v="48"/>
    <x v="589"/>
    <x v="0"/>
    <x v="16"/>
    <x v="1"/>
    <x v="2"/>
    <x v="2"/>
    <x v="1"/>
    <x v="30"/>
    <x v="0"/>
    <x v="6"/>
    <x v="6"/>
    <x v="26"/>
    <x v="144"/>
    <x v="147"/>
    <x v="26"/>
    <x v="1"/>
    <x v="0"/>
  </r>
  <r>
    <x v="517"/>
    <x v="49"/>
    <x v="825"/>
    <x v="0"/>
    <x v="17"/>
    <x v="0"/>
    <x v="1"/>
    <x v="1"/>
    <x v="1"/>
    <x v="1"/>
    <x v="0"/>
    <x v="12"/>
    <x v="12"/>
    <x v="24"/>
    <x v="168"/>
    <x v="172"/>
    <x v="24"/>
    <x v="1"/>
    <x v="0"/>
  </r>
  <r>
    <x v="518"/>
    <x v="49"/>
    <x v="102"/>
    <x v="1"/>
    <x v="18"/>
    <x v="1"/>
    <x v="2"/>
    <x v="2"/>
    <x v="0"/>
    <x v="4"/>
    <x v="0"/>
    <x v="8"/>
    <x v="8"/>
    <x v="13"/>
    <x v="83"/>
    <x v="85"/>
    <x v="13"/>
    <x v="1"/>
    <x v="0"/>
  </r>
  <r>
    <x v="519"/>
    <x v="0"/>
    <x v="212"/>
    <x v="0"/>
    <x v="1"/>
    <x v="3"/>
    <x v="2"/>
    <x v="3"/>
    <x v="0"/>
    <x v="5"/>
    <x v="1"/>
    <x v="2"/>
    <x v="2"/>
    <x v="20"/>
    <x v="101"/>
    <x v="99"/>
    <x v="20"/>
    <x v="0"/>
    <x v="1"/>
  </r>
  <r>
    <x v="520"/>
    <x v="1"/>
    <x v="142"/>
    <x v="1"/>
    <x v="4"/>
    <x v="2"/>
    <x v="1"/>
    <x v="0"/>
    <x v="0"/>
    <x v="8"/>
    <x v="1"/>
    <x v="0"/>
    <x v="0"/>
    <x v="5"/>
    <x v="15"/>
    <x v="8"/>
    <x v="5"/>
    <x v="0"/>
    <x v="1"/>
  </r>
  <r>
    <x v="521"/>
    <x v="2"/>
    <x v="582"/>
    <x v="1"/>
    <x v="21"/>
    <x v="0"/>
    <x v="1"/>
    <x v="1"/>
    <x v="0"/>
    <x v="9"/>
    <x v="1"/>
    <x v="9"/>
    <x v="9"/>
    <x v="9"/>
    <x v="70"/>
    <x v="74"/>
    <x v="9"/>
    <x v="0"/>
    <x v="1"/>
  </r>
  <r>
    <x v="522"/>
    <x v="3"/>
    <x v="164"/>
    <x v="1"/>
    <x v="22"/>
    <x v="1"/>
    <x v="2"/>
    <x v="2"/>
    <x v="0"/>
    <x v="10"/>
    <x v="1"/>
    <x v="3"/>
    <x v="3"/>
    <x v="10"/>
    <x v="51"/>
    <x v="46"/>
    <x v="10"/>
    <x v="0"/>
    <x v="1"/>
  </r>
  <r>
    <x v="523"/>
    <x v="4"/>
    <x v="444"/>
    <x v="1"/>
    <x v="23"/>
    <x v="3"/>
    <x v="2"/>
    <x v="3"/>
    <x v="0"/>
    <x v="11"/>
    <x v="1"/>
    <x v="10"/>
    <x v="10"/>
    <x v="22"/>
    <x v="151"/>
    <x v="157"/>
    <x v="22"/>
    <x v="0"/>
    <x v="1"/>
  </r>
  <r>
    <x v="524"/>
    <x v="6"/>
    <x v="431"/>
    <x v="1"/>
    <x v="9"/>
    <x v="2"/>
    <x v="1"/>
    <x v="0"/>
    <x v="0"/>
    <x v="12"/>
    <x v="1"/>
    <x v="14"/>
    <x v="14"/>
    <x v="28"/>
    <x v="181"/>
    <x v="184"/>
    <x v="28"/>
    <x v="0"/>
    <x v="1"/>
  </r>
  <r>
    <x v="525"/>
    <x v="5"/>
    <x v="646"/>
    <x v="1"/>
    <x v="7"/>
    <x v="0"/>
    <x v="1"/>
    <x v="1"/>
    <x v="0"/>
    <x v="14"/>
    <x v="1"/>
    <x v="7"/>
    <x v="7"/>
    <x v="26"/>
    <x v="149"/>
    <x v="152"/>
    <x v="26"/>
    <x v="0"/>
    <x v="1"/>
  </r>
  <r>
    <x v="526"/>
    <x v="5"/>
    <x v="241"/>
    <x v="0"/>
    <x v="10"/>
    <x v="1"/>
    <x v="2"/>
    <x v="2"/>
    <x v="0"/>
    <x v="27"/>
    <x v="0"/>
    <x v="7"/>
    <x v="7"/>
    <x v="24"/>
    <x v="140"/>
    <x v="146"/>
    <x v="24"/>
    <x v="0"/>
    <x v="1"/>
  </r>
  <r>
    <x v="527"/>
    <x v="6"/>
    <x v="497"/>
    <x v="0"/>
    <x v="11"/>
    <x v="3"/>
    <x v="2"/>
    <x v="3"/>
    <x v="0"/>
    <x v="18"/>
    <x v="0"/>
    <x v="7"/>
    <x v="7"/>
    <x v="13"/>
    <x v="78"/>
    <x v="82"/>
    <x v="13"/>
    <x v="0"/>
    <x v="1"/>
  </r>
  <r>
    <x v="528"/>
    <x v="7"/>
    <x v="187"/>
    <x v="0"/>
    <x v="13"/>
    <x v="2"/>
    <x v="1"/>
    <x v="0"/>
    <x v="0"/>
    <x v="23"/>
    <x v="0"/>
    <x v="10"/>
    <x v="10"/>
    <x v="20"/>
    <x v="136"/>
    <x v="142"/>
    <x v="20"/>
    <x v="0"/>
    <x v="1"/>
  </r>
  <r>
    <x v="529"/>
    <x v="8"/>
    <x v="38"/>
    <x v="0"/>
    <x v="14"/>
    <x v="0"/>
    <x v="1"/>
    <x v="1"/>
    <x v="0"/>
    <x v="0"/>
    <x v="0"/>
    <x v="4"/>
    <x v="4"/>
    <x v="5"/>
    <x v="36"/>
    <x v="35"/>
    <x v="5"/>
    <x v="0"/>
    <x v="1"/>
  </r>
  <r>
    <x v="530"/>
    <x v="9"/>
    <x v="980"/>
    <x v="0"/>
    <x v="16"/>
    <x v="0"/>
    <x v="1"/>
    <x v="1"/>
    <x v="0"/>
    <x v="26"/>
    <x v="0"/>
    <x v="5"/>
    <x v="5"/>
    <x v="9"/>
    <x v="56"/>
    <x v="57"/>
    <x v="9"/>
    <x v="0"/>
    <x v="1"/>
  </r>
  <r>
    <x v="531"/>
    <x v="10"/>
    <x v="102"/>
    <x v="1"/>
    <x v="18"/>
    <x v="3"/>
    <x v="2"/>
    <x v="3"/>
    <x v="1"/>
    <x v="2"/>
    <x v="0"/>
    <x v="7"/>
    <x v="7"/>
    <x v="10"/>
    <x v="68"/>
    <x v="67"/>
    <x v="10"/>
    <x v="0"/>
    <x v="1"/>
  </r>
  <r>
    <x v="532"/>
    <x v="11"/>
    <x v="212"/>
    <x v="0"/>
    <x v="1"/>
    <x v="2"/>
    <x v="1"/>
    <x v="0"/>
    <x v="1"/>
    <x v="30"/>
    <x v="0"/>
    <x v="6"/>
    <x v="6"/>
    <x v="22"/>
    <x v="130"/>
    <x v="130"/>
    <x v="22"/>
    <x v="0"/>
    <x v="1"/>
  </r>
  <r>
    <x v="533"/>
    <x v="12"/>
    <x v="142"/>
    <x v="1"/>
    <x v="4"/>
    <x v="0"/>
    <x v="1"/>
    <x v="1"/>
    <x v="1"/>
    <x v="1"/>
    <x v="0"/>
    <x v="12"/>
    <x v="12"/>
    <x v="28"/>
    <x v="172"/>
    <x v="175"/>
    <x v="28"/>
    <x v="0"/>
    <x v="1"/>
  </r>
  <r>
    <x v="534"/>
    <x v="14"/>
    <x v="582"/>
    <x v="1"/>
    <x v="21"/>
    <x v="1"/>
    <x v="2"/>
    <x v="2"/>
    <x v="1"/>
    <x v="4"/>
    <x v="0"/>
    <x v="8"/>
    <x v="8"/>
    <x v="26"/>
    <x v="153"/>
    <x v="155"/>
    <x v="26"/>
    <x v="0"/>
    <x v="1"/>
  </r>
  <r>
    <x v="535"/>
    <x v="13"/>
    <x v="164"/>
    <x v="1"/>
    <x v="22"/>
    <x v="3"/>
    <x v="2"/>
    <x v="3"/>
    <x v="1"/>
    <x v="5"/>
    <x v="1"/>
    <x v="2"/>
    <x v="2"/>
    <x v="24"/>
    <x v="116"/>
    <x v="110"/>
    <x v="24"/>
    <x v="0"/>
    <x v="1"/>
  </r>
  <r>
    <x v="536"/>
    <x v="13"/>
    <x v="444"/>
    <x v="1"/>
    <x v="23"/>
    <x v="2"/>
    <x v="1"/>
    <x v="0"/>
    <x v="1"/>
    <x v="8"/>
    <x v="1"/>
    <x v="0"/>
    <x v="0"/>
    <x v="13"/>
    <x v="37"/>
    <x v="21"/>
    <x v="13"/>
    <x v="0"/>
    <x v="1"/>
  </r>
  <r>
    <x v="537"/>
    <x v="14"/>
    <x v="431"/>
    <x v="1"/>
    <x v="9"/>
    <x v="0"/>
    <x v="1"/>
    <x v="1"/>
    <x v="1"/>
    <x v="9"/>
    <x v="1"/>
    <x v="9"/>
    <x v="9"/>
    <x v="20"/>
    <x v="131"/>
    <x v="135"/>
    <x v="20"/>
    <x v="0"/>
    <x v="1"/>
  </r>
  <r>
    <x v="538"/>
    <x v="15"/>
    <x v="646"/>
    <x v="1"/>
    <x v="7"/>
    <x v="2"/>
    <x v="1"/>
    <x v="0"/>
    <x v="0"/>
    <x v="10"/>
    <x v="1"/>
    <x v="3"/>
    <x v="3"/>
    <x v="5"/>
    <x v="29"/>
    <x v="28"/>
    <x v="5"/>
    <x v="0"/>
    <x v="1"/>
  </r>
  <r>
    <x v="539"/>
    <x v="16"/>
    <x v="241"/>
    <x v="0"/>
    <x v="10"/>
    <x v="3"/>
    <x v="2"/>
    <x v="3"/>
    <x v="0"/>
    <x v="11"/>
    <x v="1"/>
    <x v="10"/>
    <x v="10"/>
    <x v="9"/>
    <x v="74"/>
    <x v="80"/>
    <x v="9"/>
    <x v="0"/>
    <x v="1"/>
  </r>
  <r>
    <x v="540"/>
    <x v="17"/>
    <x v="497"/>
    <x v="0"/>
    <x v="11"/>
    <x v="2"/>
    <x v="1"/>
    <x v="0"/>
    <x v="0"/>
    <x v="12"/>
    <x v="1"/>
    <x v="14"/>
    <x v="14"/>
    <x v="10"/>
    <x v="126"/>
    <x v="138"/>
    <x v="10"/>
    <x v="0"/>
    <x v="1"/>
  </r>
  <r>
    <x v="541"/>
    <x v="18"/>
    <x v="187"/>
    <x v="0"/>
    <x v="13"/>
    <x v="3"/>
    <x v="2"/>
    <x v="3"/>
    <x v="0"/>
    <x v="14"/>
    <x v="1"/>
    <x v="7"/>
    <x v="7"/>
    <x v="22"/>
    <x v="134"/>
    <x v="136"/>
    <x v="22"/>
    <x v="0"/>
    <x v="1"/>
  </r>
  <r>
    <x v="542"/>
    <x v="19"/>
    <x v="38"/>
    <x v="0"/>
    <x v="14"/>
    <x v="2"/>
    <x v="1"/>
    <x v="0"/>
    <x v="0"/>
    <x v="27"/>
    <x v="0"/>
    <x v="7"/>
    <x v="7"/>
    <x v="28"/>
    <x v="155"/>
    <x v="158"/>
    <x v="28"/>
    <x v="0"/>
    <x v="1"/>
  </r>
  <r>
    <x v="543"/>
    <x v="20"/>
    <x v="980"/>
    <x v="0"/>
    <x v="16"/>
    <x v="3"/>
    <x v="2"/>
    <x v="3"/>
    <x v="0"/>
    <x v="18"/>
    <x v="0"/>
    <x v="7"/>
    <x v="7"/>
    <x v="26"/>
    <x v="149"/>
    <x v="152"/>
    <x v="26"/>
    <x v="0"/>
    <x v="1"/>
  </r>
  <r>
    <x v="544"/>
    <x v="22"/>
    <x v="102"/>
    <x v="1"/>
    <x v="18"/>
    <x v="2"/>
    <x v="1"/>
    <x v="0"/>
    <x v="0"/>
    <x v="23"/>
    <x v="0"/>
    <x v="10"/>
    <x v="10"/>
    <x v="24"/>
    <x v="157"/>
    <x v="161"/>
    <x v="24"/>
    <x v="0"/>
    <x v="1"/>
  </r>
  <r>
    <x v="545"/>
    <x v="21"/>
    <x v="212"/>
    <x v="0"/>
    <x v="1"/>
    <x v="3"/>
    <x v="2"/>
    <x v="3"/>
    <x v="0"/>
    <x v="0"/>
    <x v="0"/>
    <x v="4"/>
    <x v="4"/>
    <x v="13"/>
    <x v="70"/>
    <x v="69"/>
    <x v="13"/>
    <x v="0"/>
    <x v="1"/>
  </r>
  <r>
    <x v="546"/>
    <x v="21"/>
    <x v="142"/>
    <x v="1"/>
    <x v="4"/>
    <x v="2"/>
    <x v="1"/>
    <x v="0"/>
    <x v="0"/>
    <x v="26"/>
    <x v="0"/>
    <x v="5"/>
    <x v="5"/>
    <x v="20"/>
    <x v="115"/>
    <x v="117"/>
    <x v="20"/>
    <x v="0"/>
    <x v="1"/>
  </r>
  <r>
    <x v="547"/>
    <x v="22"/>
    <x v="582"/>
    <x v="1"/>
    <x v="21"/>
    <x v="3"/>
    <x v="2"/>
    <x v="3"/>
    <x v="0"/>
    <x v="2"/>
    <x v="0"/>
    <x v="7"/>
    <x v="7"/>
    <x v="5"/>
    <x v="42"/>
    <x v="44"/>
    <x v="5"/>
    <x v="0"/>
    <x v="1"/>
  </r>
  <r>
    <x v="548"/>
    <x v="23"/>
    <x v="164"/>
    <x v="1"/>
    <x v="22"/>
    <x v="2"/>
    <x v="1"/>
    <x v="0"/>
    <x v="0"/>
    <x v="30"/>
    <x v="0"/>
    <x v="6"/>
    <x v="6"/>
    <x v="9"/>
    <x v="60"/>
    <x v="61"/>
    <x v="9"/>
    <x v="0"/>
    <x v="1"/>
  </r>
  <r>
    <x v="549"/>
    <x v="24"/>
    <x v="444"/>
    <x v="1"/>
    <x v="23"/>
    <x v="3"/>
    <x v="2"/>
    <x v="3"/>
    <x v="0"/>
    <x v="1"/>
    <x v="0"/>
    <x v="12"/>
    <x v="12"/>
    <x v="10"/>
    <x v="91"/>
    <x v="101"/>
    <x v="10"/>
    <x v="0"/>
    <x v="1"/>
  </r>
  <r>
    <x v="550"/>
    <x v="0"/>
    <x v="431"/>
    <x v="1"/>
    <x v="9"/>
    <x v="2"/>
    <x v="1"/>
    <x v="0"/>
    <x v="0"/>
    <x v="4"/>
    <x v="0"/>
    <x v="8"/>
    <x v="8"/>
    <x v="22"/>
    <x v="138"/>
    <x v="141"/>
    <x v="22"/>
    <x v="0"/>
    <x v="1"/>
  </r>
  <r>
    <x v="551"/>
    <x v="1"/>
    <x v="646"/>
    <x v="1"/>
    <x v="7"/>
    <x v="3"/>
    <x v="2"/>
    <x v="3"/>
    <x v="1"/>
    <x v="5"/>
    <x v="1"/>
    <x v="2"/>
    <x v="2"/>
    <x v="28"/>
    <x v="128"/>
    <x v="121"/>
    <x v="28"/>
    <x v="0"/>
    <x v="1"/>
  </r>
  <r>
    <x v="552"/>
    <x v="2"/>
    <x v="241"/>
    <x v="0"/>
    <x v="10"/>
    <x v="2"/>
    <x v="1"/>
    <x v="0"/>
    <x v="1"/>
    <x v="8"/>
    <x v="1"/>
    <x v="0"/>
    <x v="0"/>
    <x v="26"/>
    <x v="96"/>
    <x v="76"/>
    <x v="26"/>
    <x v="0"/>
    <x v="1"/>
  </r>
  <r>
    <x v="553"/>
    <x v="3"/>
    <x v="497"/>
    <x v="0"/>
    <x v="11"/>
    <x v="3"/>
    <x v="2"/>
    <x v="3"/>
    <x v="1"/>
    <x v="9"/>
    <x v="1"/>
    <x v="9"/>
    <x v="9"/>
    <x v="24"/>
    <x v="152"/>
    <x v="157"/>
    <x v="24"/>
    <x v="0"/>
    <x v="1"/>
  </r>
  <r>
    <x v="554"/>
    <x v="4"/>
    <x v="187"/>
    <x v="0"/>
    <x v="13"/>
    <x v="2"/>
    <x v="1"/>
    <x v="0"/>
    <x v="1"/>
    <x v="10"/>
    <x v="1"/>
    <x v="3"/>
    <x v="3"/>
    <x v="13"/>
    <x v="63"/>
    <x v="59"/>
    <x v="13"/>
    <x v="0"/>
    <x v="1"/>
  </r>
  <r>
    <x v="555"/>
    <x v="6"/>
    <x v="38"/>
    <x v="0"/>
    <x v="14"/>
    <x v="3"/>
    <x v="2"/>
    <x v="3"/>
    <x v="1"/>
    <x v="11"/>
    <x v="1"/>
    <x v="10"/>
    <x v="10"/>
    <x v="20"/>
    <x v="136"/>
    <x v="142"/>
    <x v="20"/>
    <x v="0"/>
    <x v="1"/>
  </r>
  <r>
    <x v="556"/>
    <x v="5"/>
    <x v="980"/>
    <x v="0"/>
    <x v="16"/>
    <x v="2"/>
    <x v="1"/>
    <x v="0"/>
    <x v="1"/>
    <x v="12"/>
    <x v="1"/>
    <x v="14"/>
    <x v="14"/>
    <x v="5"/>
    <x v="100"/>
    <x v="108"/>
    <x v="5"/>
    <x v="0"/>
    <x v="1"/>
  </r>
  <r>
    <x v="557"/>
    <x v="41"/>
    <x v="686"/>
    <x v="1"/>
    <x v="23"/>
    <x v="3"/>
    <x v="2"/>
    <x v="3"/>
    <x v="1"/>
    <x v="14"/>
    <x v="1"/>
    <x v="7"/>
    <x v="7"/>
    <x v="9"/>
    <x v="63"/>
    <x v="64"/>
    <x v="9"/>
    <x v="1"/>
    <x v="0"/>
  </r>
  <r>
    <x v="558"/>
    <x v="42"/>
    <x v="0"/>
    <x v="1"/>
    <x v="35"/>
    <x v="2"/>
    <x v="1"/>
    <x v="0"/>
    <x v="1"/>
    <x v="28"/>
    <x v="0"/>
    <x v="10"/>
    <x v="10"/>
    <x v="10"/>
    <x v="77"/>
    <x v="83"/>
    <x v="10"/>
    <x v="1"/>
    <x v="0"/>
  </r>
  <r>
    <x v="559"/>
    <x v="43"/>
    <x v="343"/>
    <x v="0"/>
    <x v="17"/>
    <x v="3"/>
    <x v="2"/>
    <x v="3"/>
    <x v="1"/>
    <x v="31"/>
    <x v="0"/>
    <x v="4"/>
    <x v="4"/>
    <x v="22"/>
    <x v="123"/>
    <x v="124"/>
    <x v="22"/>
    <x v="1"/>
    <x v="0"/>
  </r>
  <r>
    <x v="560"/>
    <x v="44"/>
    <x v="486"/>
    <x v="0"/>
    <x v="37"/>
    <x v="2"/>
    <x v="1"/>
    <x v="0"/>
    <x v="1"/>
    <x v="6"/>
    <x v="0"/>
    <x v="3"/>
    <x v="3"/>
    <x v="28"/>
    <x v="133"/>
    <x v="129"/>
    <x v="28"/>
    <x v="1"/>
    <x v="0"/>
  </r>
  <r>
    <x v="561"/>
    <x v="45"/>
    <x v="116"/>
    <x v="1"/>
    <x v="38"/>
    <x v="2"/>
    <x v="1"/>
    <x v="0"/>
    <x v="1"/>
    <x v="27"/>
    <x v="0"/>
    <x v="7"/>
    <x v="7"/>
    <x v="26"/>
    <x v="149"/>
    <x v="152"/>
    <x v="26"/>
    <x v="1"/>
    <x v="0"/>
  </r>
  <r>
    <x v="562"/>
    <x v="46"/>
    <x v="713"/>
    <x v="1"/>
    <x v="39"/>
    <x v="3"/>
    <x v="2"/>
    <x v="3"/>
    <x v="1"/>
    <x v="18"/>
    <x v="0"/>
    <x v="7"/>
    <x v="7"/>
    <x v="24"/>
    <x v="140"/>
    <x v="146"/>
    <x v="24"/>
    <x v="1"/>
    <x v="0"/>
  </r>
  <r>
    <x v="563"/>
    <x v="48"/>
    <x v="759"/>
    <x v="1"/>
    <x v="23"/>
    <x v="2"/>
    <x v="1"/>
    <x v="0"/>
    <x v="1"/>
    <x v="23"/>
    <x v="0"/>
    <x v="10"/>
    <x v="10"/>
    <x v="13"/>
    <x v="88"/>
    <x v="95"/>
    <x v="13"/>
    <x v="1"/>
    <x v="0"/>
  </r>
  <r>
    <x v="564"/>
    <x v="47"/>
    <x v="411"/>
    <x v="1"/>
    <x v="12"/>
    <x v="2"/>
    <x v="1"/>
    <x v="0"/>
    <x v="1"/>
    <x v="0"/>
    <x v="0"/>
    <x v="4"/>
    <x v="4"/>
    <x v="20"/>
    <x v="112"/>
    <x v="113"/>
    <x v="20"/>
    <x v="1"/>
    <x v="0"/>
  </r>
  <r>
    <x v="565"/>
    <x v="47"/>
    <x v="988"/>
    <x v="0"/>
    <x v="23"/>
    <x v="2"/>
    <x v="1"/>
    <x v="0"/>
    <x v="1"/>
    <x v="26"/>
    <x v="0"/>
    <x v="5"/>
    <x v="5"/>
    <x v="5"/>
    <x v="38"/>
    <x v="37"/>
    <x v="5"/>
    <x v="1"/>
    <x v="0"/>
  </r>
  <r>
    <x v="566"/>
    <x v="48"/>
    <x v="829"/>
    <x v="0"/>
    <x v="23"/>
    <x v="0"/>
    <x v="1"/>
    <x v="1"/>
    <x v="0"/>
    <x v="2"/>
    <x v="0"/>
    <x v="7"/>
    <x v="7"/>
    <x v="9"/>
    <x v="63"/>
    <x v="64"/>
    <x v="9"/>
    <x v="1"/>
    <x v="0"/>
  </r>
  <r>
    <x v="567"/>
    <x v="49"/>
    <x v="943"/>
    <x v="0"/>
    <x v="2"/>
    <x v="0"/>
    <x v="1"/>
    <x v="1"/>
    <x v="0"/>
    <x v="30"/>
    <x v="0"/>
    <x v="6"/>
    <x v="6"/>
    <x v="10"/>
    <x v="64"/>
    <x v="65"/>
    <x v="10"/>
    <x v="1"/>
    <x v="0"/>
  </r>
  <r>
    <x v="568"/>
    <x v="0"/>
    <x v="633"/>
    <x v="0"/>
    <x v="3"/>
    <x v="1"/>
    <x v="2"/>
    <x v="2"/>
    <x v="0"/>
    <x v="1"/>
    <x v="0"/>
    <x v="12"/>
    <x v="12"/>
    <x v="22"/>
    <x v="167"/>
    <x v="170"/>
    <x v="22"/>
    <x v="0"/>
    <x v="1"/>
  </r>
  <r>
    <x v="569"/>
    <x v="1"/>
    <x v="498"/>
    <x v="0"/>
    <x v="23"/>
    <x v="3"/>
    <x v="2"/>
    <x v="3"/>
    <x v="0"/>
    <x v="4"/>
    <x v="0"/>
    <x v="8"/>
    <x v="8"/>
    <x v="28"/>
    <x v="161"/>
    <x v="162"/>
    <x v="28"/>
    <x v="0"/>
    <x v="1"/>
  </r>
  <r>
    <x v="570"/>
    <x v="2"/>
    <x v="686"/>
    <x v="1"/>
    <x v="23"/>
    <x v="2"/>
    <x v="1"/>
    <x v="0"/>
    <x v="0"/>
    <x v="5"/>
    <x v="1"/>
    <x v="2"/>
    <x v="2"/>
    <x v="26"/>
    <x v="120"/>
    <x v="115"/>
    <x v="26"/>
    <x v="0"/>
    <x v="1"/>
  </r>
  <r>
    <x v="571"/>
    <x v="3"/>
    <x v="0"/>
    <x v="1"/>
    <x v="35"/>
    <x v="0"/>
    <x v="1"/>
    <x v="1"/>
    <x v="0"/>
    <x v="8"/>
    <x v="1"/>
    <x v="0"/>
    <x v="0"/>
    <x v="24"/>
    <x v="92"/>
    <x v="70"/>
    <x v="24"/>
    <x v="0"/>
    <x v="1"/>
  </r>
  <r>
    <x v="572"/>
    <x v="4"/>
    <x v="343"/>
    <x v="0"/>
    <x v="17"/>
    <x v="0"/>
    <x v="1"/>
    <x v="1"/>
    <x v="0"/>
    <x v="9"/>
    <x v="1"/>
    <x v="9"/>
    <x v="9"/>
    <x v="13"/>
    <x v="85"/>
    <x v="92"/>
    <x v="13"/>
    <x v="0"/>
    <x v="1"/>
  </r>
  <r>
    <x v="573"/>
    <x v="6"/>
    <x v="486"/>
    <x v="0"/>
    <x v="37"/>
    <x v="1"/>
    <x v="2"/>
    <x v="2"/>
    <x v="0"/>
    <x v="10"/>
    <x v="1"/>
    <x v="3"/>
    <x v="3"/>
    <x v="20"/>
    <x v="105"/>
    <x v="103"/>
    <x v="20"/>
    <x v="0"/>
    <x v="1"/>
  </r>
  <r>
    <x v="574"/>
    <x v="5"/>
    <x v="116"/>
    <x v="1"/>
    <x v="38"/>
    <x v="3"/>
    <x v="2"/>
    <x v="3"/>
    <x v="0"/>
    <x v="11"/>
    <x v="1"/>
    <x v="10"/>
    <x v="10"/>
    <x v="5"/>
    <x v="54"/>
    <x v="58"/>
    <x v="5"/>
    <x v="0"/>
    <x v="1"/>
  </r>
  <r>
    <x v="575"/>
    <x v="5"/>
    <x v="713"/>
    <x v="1"/>
    <x v="39"/>
    <x v="2"/>
    <x v="1"/>
    <x v="0"/>
    <x v="0"/>
    <x v="12"/>
    <x v="1"/>
    <x v="14"/>
    <x v="14"/>
    <x v="9"/>
    <x v="121"/>
    <x v="131"/>
    <x v="9"/>
    <x v="0"/>
    <x v="1"/>
  </r>
  <r>
    <x v="576"/>
    <x v="6"/>
    <x v="759"/>
    <x v="1"/>
    <x v="23"/>
    <x v="0"/>
    <x v="1"/>
    <x v="1"/>
    <x v="0"/>
    <x v="14"/>
    <x v="1"/>
    <x v="7"/>
    <x v="7"/>
    <x v="10"/>
    <x v="68"/>
    <x v="67"/>
    <x v="10"/>
    <x v="0"/>
    <x v="1"/>
  </r>
  <r>
    <x v="577"/>
    <x v="7"/>
    <x v="411"/>
    <x v="1"/>
    <x v="12"/>
    <x v="0"/>
    <x v="1"/>
    <x v="1"/>
    <x v="0"/>
    <x v="15"/>
    <x v="1"/>
    <x v="4"/>
    <x v="4"/>
    <x v="22"/>
    <x v="123"/>
    <x v="124"/>
    <x v="22"/>
    <x v="0"/>
    <x v="1"/>
  </r>
  <r>
    <x v="578"/>
    <x v="8"/>
    <x v="988"/>
    <x v="0"/>
    <x v="23"/>
    <x v="1"/>
    <x v="2"/>
    <x v="2"/>
    <x v="0"/>
    <x v="16"/>
    <x v="1"/>
    <x v="9"/>
    <x v="9"/>
    <x v="28"/>
    <x v="164"/>
    <x v="166"/>
    <x v="28"/>
    <x v="0"/>
    <x v="1"/>
  </r>
  <r>
    <x v="579"/>
    <x v="9"/>
    <x v="829"/>
    <x v="0"/>
    <x v="23"/>
    <x v="3"/>
    <x v="2"/>
    <x v="3"/>
    <x v="0"/>
    <x v="17"/>
    <x v="1"/>
    <x v="11"/>
    <x v="11"/>
    <x v="26"/>
    <x v="165"/>
    <x v="169"/>
    <x v="26"/>
    <x v="0"/>
    <x v="1"/>
  </r>
  <r>
    <x v="580"/>
    <x v="10"/>
    <x v="943"/>
    <x v="0"/>
    <x v="2"/>
    <x v="2"/>
    <x v="1"/>
    <x v="0"/>
    <x v="0"/>
    <x v="20"/>
    <x v="1"/>
    <x v="2"/>
    <x v="2"/>
    <x v="24"/>
    <x v="116"/>
    <x v="110"/>
    <x v="24"/>
    <x v="0"/>
    <x v="1"/>
  </r>
  <r>
    <x v="581"/>
    <x v="11"/>
    <x v="633"/>
    <x v="0"/>
    <x v="3"/>
    <x v="0"/>
    <x v="1"/>
    <x v="1"/>
    <x v="0"/>
    <x v="21"/>
    <x v="1"/>
    <x v="9"/>
    <x v="9"/>
    <x v="13"/>
    <x v="85"/>
    <x v="92"/>
    <x v="13"/>
    <x v="0"/>
    <x v="1"/>
  </r>
  <r>
    <x v="582"/>
    <x v="12"/>
    <x v="498"/>
    <x v="0"/>
    <x v="23"/>
    <x v="0"/>
    <x v="1"/>
    <x v="1"/>
    <x v="0"/>
    <x v="25"/>
    <x v="0"/>
    <x v="13"/>
    <x v="13"/>
    <x v="20"/>
    <x v="171"/>
    <x v="174"/>
    <x v="20"/>
    <x v="0"/>
    <x v="1"/>
  </r>
  <r>
    <x v="583"/>
    <x v="14"/>
    <x v="686"/>
    <x v="1"/>
    <x v="23"/>
    <x v="1"/>
    <x v="2"/>
    <x v="2"/>
    <x v="0"/>
    <x v="5"/>
    <x v="1"/>
    <x v="2"/>
    <x v="2"/>
    <x v="5"/>
    <x v="27"/>
    <x v="25"/>
    <x v="5"/>
    <x v="0"/>
    <x v="1"/>
  </r>
  <r>
    <x v="584"/>
    <x v="13"/>
    <x v="0"/>
    <x v="1"/>
    <x v="35"/>
    <x v="3"/>
    <x v="2"/>
    <x v="3"/>
    <x v="0"/>
    <x v="8"/>
    <x v="1"/>
    <x v="0"/>
    <x v="0"/>
    <x v="9"/>
    <x v="25"/>
    <x v="14"/>
    <x v="9"/>
    <x v="0"/>
    <x v="1"/>
  </r>
  <r>
    <x v="585"/>
    <x v="13"/>
    <x v="343"/>
    <x v="0"/>
    <x v="17"/>
    <x v="2"/>
    <x v="1"/>
    <x v="0"/>
    <x v="0"/>
    <x v="13"/>
    <x v="0"/>
    <x v="6"/>
    <x v="6"/>
    <x v="10"/>
    <x v="64"/>
    <x v="65"/>
    <x v="10"/>
    <x v="0"/>
    <x v="1"/>
  </r>
  <r>
    <x v="586"/>
    <x v="14"/>
    <x v="486"/>
    <x v="0"/>
    <x v="37"/>
    <x v="0"/>
    <x v="1"/>
    <x v="1"/>
    <x v="0"/>
    <x v="29"/>
    <x v="0"/>
    <x v="1"/>
    <x v="1"/>
    <x v="22"/>
    <x v="95"/>
    <x v="82"/>
    <x v="22"/>
    <x v="0"/>
    <x v="1"/>
  </r>
  <r>
    <x v="587"/>
    <x v="15"/>
    <x v="116"/>
    <x v="1"/>
    <x v="38"/>
    <x v="0"/>
    <x v="1"/>
    <x v="1"/>
    <x v="0"/>
    <x v="10"/>
    <x v="1"/>
    <x v="3"/>
    <x v="3"/>
    <x v="28"/>
    <x v="133"/>
    <x v="129"/>
    <x v="28"/>
    <x v="0"/>
    <x v="1"/>
  </r>
  <r>
    <x v="588"/>
    <x v="16"/>
    <x v="713"/>
    <x v="1"/>
    <x v="39"/>
    <x v="1"/>
    <x v="2"/>
    <x v="2"/>
    <x v="0"/>
    <x v="24"/>
    <x v="0"/>
    <x v="5"/>
    <x v="5"/>
    <x v="26"/>
    <x v="139"/>
    <x v="140"/>
    <x v="26"/>
    <x v="0"/>
    <x v="1"/>
  </r>
  <r>
    <x v="589"/>
    <x v="17"/>
    <x v="759"/>
    <x v="1"/>
    <x v="23"/>
    <x v="0"/>
    <x v="1"/>
    <x v="1"/>
    <x v="0"/>
    <x v="11"/>
    <x v="1"/>
    <x v="10"/>
    <x v="10"/>
    <x v="24"/>
    <x v="157"/>
    <x v="161"/>
    <x v="24"/>
    <x v="0"/>
    <x v="1"/>
  </r>
  <r>
    <x v="590"/>
    <x v="18"/>
    <x v="411"/>
    <x v="1"/>
    <x v="12"/>
    <x v="1"/>
    <x v="2"/>
    <x v="2"/>
    <x v="0"/>
    <x v="19"/>
    <x v="0"/>
    <x v="7"/>
    <x v="7"/>
    <x v="13"/>
    <x v="78"/>
    <x v="82"/>
    <x v="13"/>
    <x v="0"/>
    <x v="1"/>
  </r>
  <r>
    <x v="591"/>
    <x v="19"/>
    <x v="988"/>
    <x v="0"/>
    <x v="23"/>
    <x v="3"/>
    <x v="2"/>
    <x v="3"/>
    <x v="0"/>
    <x v="7"/>
    <x v="0"/>
    <x v="10"/>
    <x v="10"/>
    <x v="20"/>
    <x v="136"/>
    <x v="142"/>
    <x v="20"/>
    <x v="0"/>
    <x v="1"/>
  </r>
  <r>
    <x v="592"/>
    <x v="20"/>
    <x v="829"/>
    <x v="0"/>
    <x v="23"/>
    <x v="2"/>
    <x v="1"/>
    <x v="0"/>
    <x v="0"/>
    <x v="3"/>
    <x v="0"/>
    <x v="4"/>
    <x v="4"/>
    <x v="5"/>
    <x v="36"/>
    <x v="35"/>
    <x v="5"/>
    <x v="0"/>
    <x v="1"/>
  </r>
  <r>
    <x v="593"/>
    <x v="22"/>
    <x v="943"/>
    <x v="0"/>
    <x v="2"/>
    <x v="0"/>
    <x v="1"/>
    <x v="1"/>
    <x v="0"/>
    <x v="22"/>
    <x v="0"/>
    <x v="8"/>
    <x v="8"/>
    <x v="9"/>
    <x v="65"/>
    <x v="66"/>
    <x v="9"/>
    <x v="0"/>
    <x v="1"/>
  </r>
  <r>
    <x v="594"/>
    <x v="21"/>
    <x v="633"/>
    <x v="0"/>
    <x v="3"/>
    <x v="1"/>
    <x v="2"/>
    <x v="2"/>
    <x v="0"/>
    <x v="12"/>
    <x v="1"/>
    <x v="14"/>
    <x v="14"/>
    <x v="10"/>
    <x v="126"/>
    <x v="138"/>
    <x v="10"/>
    <x v="0"/>
    <x v="1"/>
  </r>
  <r>
    <x v="595"/>
    <x v="21"/>
    <x v="498"/>
    <x v="0"/>
    <x v="23"/>
    <x v="3"/>
    <x v="2"/>
    <x v="3"/>
    <x v="0"/>
    <x v="14"/>
    <x v="1"/>
    <x v="7"/>
    <x v="7"/>
    <x v="22"/>
    <x v="134"/>
    <x v="136"/>
    <x v="22"/>
    <x v="0"/>
    <x v="1"/>
  </r>
  <r>
    <x v="596"/>
    <x v="22"/>
    <x v="686"/>
    <x v="1"/>
    <x v="23"/>
    <x v="2"/>
    <x v="1"/>
    <x v="0"/>
    <x v="0"/>
    <x v="22"/>
    <x v="0"/>
    <x v="8"/>
    <x v="8"/>
    <x v="28"/>
    <x v="161"/>
    <x v="162"/>
    <x v="28"/>
    <x v="0"/>
    <x v="1"/>
  </r>
  <r>
    <x v="597"/>
    <x v="23"/>
    <x v="0"/>
    <x v="1"/>
    <x v="35"/>
    <x v="0"/>
    <x v="1"/>
    <x v="1"/>
    <x v="0"/>
    <x v="28"/>
    <x v="0"/>
    <x v="10"/>
    <x v="10"/>
    <x v="26"/>
    <x v="162"/>
    <x v="165"/>
    <x v="26"/>
    <x v="0"/>
    <x v="1"/>
  </r>
  <r>
    <x v="598"/>
    <x v="24"/>
    <x v="343"/>
    <x v="0"/>
    <x v="17"/>
    <x v="1"/>
    <x v="2"/>
    <x v="2"/>
    <x v="0"/>
    <x v="31"/>
    <x v="0"/>
    <x v="4"/>
    <x v="4"/>
    <x v="24"/>
    <x v="129"/>
    <x v="128"/>
    <x v="24"/>
    <x v="0"/>
    <x v="1"/>
  </r>
  <r>
    <x v="599"/>
    <x v="0"/>
    <x v="486"/>
    <x v="0"/>
    <x v="37"/>
    <x v="3"/>
    <x v="2"/>
    <x v="3"/>
    <x v="0"/>
    <x v="15"/>
    <x v="1"/>
    <x v="4"/>
    <x v="4"/>
    <x v="13"/>
    <x v="70"/>
    <x v="69"/>
    <x v="13"/>
    <x v="0"/>
    <x v="1"/>
  </r>
  <r>
    <x v="600"/>
    <x v="1"/>
    <x v="116"/>
    <x v="1"/>
    <x v="38"/>
    <x v="2"/>
    <x v="1"/>
    <x v="0"/>
    <x v="0"/>
    <x v="16"/>
    <x v="1"/>
    <x v="9"/>
    <x v="9"/>
    <x v="20"/>
    <x v="131"/>
    <x v="135"/>
    <x v="20"/>
    <x v="0"/>
    <x v="1"/>
  </r>
  <r>
    <x v="601"/>
    <x v="2"/>
    <x v="713"/>
    <x v="1"/>
    <x v="39"/>
    <x v="0"/>
    <x v="1"/>
    <x v="1"/>
    <x v="0"/>
    <x v="6"/>
    <x v="0"/>
    <x v="3"/>
    <x v="3"/>
    <x v="5"/>
    <x v="29"/>
    <x v="28"/>
    <x v="5"/>
    <x v="0"/>
    <x v="1"/>
  </r>
  <r>
    <x v="602"/>
    <x v="3"/>
    <x v="759"/>
    <x v="1"/>
    <x v="23"/>
    <x v="1"/>
    <x v="2"/>
    <x v="2"/>
    <x v="0"/>
    <x v="27"/>
    <x v="0"/>
    <x v="7"/>
    <x v="7"/>
    <x v="9"/>
    <x v="63"/>
    <x v="64"/>
    <x v="9"/>
    <x v="0"/>
    <x v="1"/>
  </r>
  <r>
    <x v="603"/>
    <x v="4"/>
    <x v="411"/>
    <x v="1"/>
    <x v="12"/>
    <x v="3"/>
    <x v="2"/>
    <x v="3"/>
    <x v="0"/>
    <x v="18"/>
    <x v="0"/>
    <x v="7"/>
    <x v="7"/>
    <x v="10"/>
    <x v="68"/>
    <x v="67"/>
    <x v="10"/>
    <x v="0"/>
    <x v="1"/>
  </r>
  <r>
    <x v="604"/>
    <x v="6"/>
    <x v="988"/>
    <x v="0"/>
    <x v="23"/>
    <x v="2"/>
    <x v="1"/>
    <x v="0"/>
    <x v="0"/>
    <x v="17"/>
    <x v="1"/>
    <x v="11"/>
    <x v="11"/>
    <x v="22"/>
    <x v="158"/>
    <x v="163"/>
    <x v="22"/>
    <x v="0"/>
    <x v="1"/>
  </r>
  <r>
    <x v="605"/>
    <x v="5"/>
    <x v="829"/>
    <x v="0"/>
    <x v="23"/>
    <x v="0"/>
    <x v="1"/>
    <x v="1"/>
    <x v="0"/>
    <x v="20"/>
    <x v="1"/>
    <x v="2"/>
    <x v="2"/>
    <x v="28"/>
    <x v="128"/>
    <x v="121"/>
    <x v="28"/>
    <x v="0"/>
    <x v="1"/>
  </r>
  <r>
    <x v="606"/>
    <x v="5"/>
    <x v="943"/>
    <x v="0"/>
    <x v="2"/>
    <x v="1"/>
    <x v="2"/>
    <x v="2"/>
    <x v="0"/>
    <x v="21"/>
    <x v="1"/>
    <x v="9"/>
    <x v="9"/>
    <x v="26"/>
    <x v="159"/>
    <x v="160"/>
    <x v="26"/>
    <x v="0"/>
    <x v="1"/>
  </r>
  <r>
    <x v="607"/>
    <x v="6"/>
    <x v="633"/>
    <x v="0"/>
    <x v="3"/>
    <x v="3"/>
    <x v="2"/>
    <x v="3"/>
    <x v="0"/>
    <x v="30"/>
    <x v="0"/>
    <x v="6"/>
    <x v="6"/>
    <x v="24"/>
    <x v="137"/>
    <x v="139"/>
    <x v="24"/>
    <x v="0"/>
    <x v="1"/>
  </r>
  <r>
    <x v="608"/>
    <x v="7"/>
    <x v="498"/>
    <x v="0"/>
    <x v="23"/>
    <x v="2"/>
    <x v="1"/>
    <x v="0"/>
    <x v="0"/>
    <x v="1"/>
    <x v="0"/>
    <x v="12"/>
    <x v="12"/>
    <x v="13"/>
    <x v="103"/>
    <x v="109"/>
    <x v="13"/>
    <x v="0"/>
    <x v="1"/>
  </r>
  <r>
    <x v="609"/>
    <x v="8"/>
    <x v="686"/>
    <x v="1"/>
    <x v="23"/>
    <x v="0"/>
    <x v="1"/>
    <x v="1"/>
    <x v="0"/>
    <x v="4"/>
    <x v="0"/>
    <x v="8"/>
    <x v="8"/>
    <x v="20"/>
    <x v="125"/>
    <x v="127"/>
    <x v="20"/>
    <x v="0"/>
    <x v="1"/>
  </r>
  <r>
    <x v="610"/>
    <x v="9"/>
    <x v="0"/>
    <x v="1"/>
    <x v="35"/>
    <x v="1"/>
    <x v="2"/>
    <x v="2"/>
    <x v="0"/>
    <x v="25"/>
    <x v="0"/>
    <x v="13"/>
    <x v="13"/>
    <x v="5"/>
    <x v="89"/>
    <x v="100"/>
    <x v="5"/>
    <x v="0"/>
    <x v="1"/>
  </r>
  <r>
    <x v="611"/>
    <x v="10"/>
    <x v="343"/>
    <x v="0"/>
    <x v="17"/>
    <x v="0"/>
    <x v="1"/>
    <x v="1"/>
    <x v="0"/>
    <x v="13"/>
    <x v="0"/>
    <x v="6"/>
    <x v="6"/>
    <x v="9"/>
    <x v="60"/>
    <x v="61"/>
    <x v="9"/>
    <x v="0"/>
    <x v="1"/>
  </r>
  <r>
    <x v="612"/>
    <x v="11"/>
    <x v="486"/>
    <x v="0"/>
    <x v="37"/>
    <x v="1"/>
    <x v="2"/>
    <x v="2"/>
    <x v="0"/>
    <x v="29"/>
    <x v="0"/>
    <x v="1"/>
    <x v="1"/>
    <x v="10"/>
    <x v="33"/>
    <x v="22"/>
    <x v="10"/>
    <x v="0"/>
    <x v="1"/>
  </r>
  <r>
    <x v="613"/>
    <x v="12"/>
    <x v="116"/>
    <x v="1"/>
    <x v="38"/>
    <x v="0"/>
    <x v="1"/>
    <x v="1"/>
    <x v="0"/>
    <x v="24"/>
    <x v="0"/>
    <x v="5"/>
    <x v="5"/>
    <x v="22"/>
    <x v="127"/>
    <x v="126"/>
    <x v="22"/>
    <x v="0"/>
    <x v="1"/>
  </r>
  <r>
    <x v="614"/>
    <x v="14"/>
    <x v="713"/>
    <x v="1"/>
    <x v="39"/>
    <x v="1"/>
    <x v="2"/>
    <x v="2"/>
    <x v="0"/>
    <x v="19"/>
    <x v="0"/>
    <x v="7"/>
    <x v="7"/>
    <x v="28"/>
    <x v="155"/>
    <x v="158"/>
    <x v="28"/>
    <x v="0"/>
    <x v="1"/>
  </r>
  <r>
    <x v="615"/>
    <x v="13"/>
    <x v="759"/>
    <x v="1"/>
    <x v="23"/>
    <x v="0"/>
    <x v="1"/>
    <x v="1"/>
    <x v="0"/>
    <x v="7"/>
    <x v="0"/>
    <x v="10"/>
    <x v="10"/>
    <x v="26"/>
    <x v="162"/>
    <x v="165"/>
    <x v="26"/>
    <x v="0"/>
    <x v="1"/>
  </r>
  <r>
    <x v="616"/>
    <x v="13"/>
    <x v="411"/>
    <x v="1"/>
    <x v="12"/>
    <x v="1"/>
    <x v="2"/>
    <x v="2"/>
    <x v="0"/>
    <x v="3"/>
    <x v="0"/>
    <x v="4"/>
    <x v="4"/>
    <x v="24"/>
    <x v="129"/>
    <x v="128"/>
    <x v="24"/>
    <x v="0"/>
    <x v="1"/>
  </r>
  <r>
    <x v="617"/>
    <x v="14"/>
    <x v="988"/>
    <x v="0"/>
    <x v="23"/>
    <x v="0"/>
    <x v="1"/>
    <x v="1"/>
    <x v="0"/>
    <x v="22"/>
    <x v="0"/>
    <x v="8"/>
    <x v="8"/>
    <x v="13"/>
    <x v="83"/>
    <x v="85"/>
    <x v="13"/>
    <x v="0"/>
    <x v="1"/>
  </r>
  <r>
    <x v="618"/>
    <x v="15"/>
    <x v="829"/>
    <x v="0"/>
    <x v="23"/>
    <x v="1"/>
    <x v="2"/>
    <x v="2"/>
    <x v="0"/>
    <x v="28"/>
    <x v="0"/>
    <x v="10"/>
    <x v="10"/>
    <x v="20"/>
    <x v="136"/>
    <x v="142"/>
    <x v="20"/>
    <x v="0"/>
    <x v="1"/>
  </r>
  <r>
    <x v="619"/>
    <x v="16"/>
    <x v="943"/>
    <x v="0"/>
    <x v="2"/>
    <x v="0"/>
    <x v="1"/>
    <x v="1"/>
    <x v="0"/>
    <x v="31"/>
    <x v="0"/>
    <x v="4"/>
    <x v="4"/>
    <x v="5"/>
    <x v="36"/>
    <x v="35"/>
    <x v="5"/>
    <x v="0"/>
    <x v="1"/>
  </r>
  <r>
    <x v="620"/>
    <x v="17"/>
    <x v="633"/>
    <x v="0"/>
    <x v="3"/>
    <x v="1"/>
    <x v="2"/>
    <x v="2"/>
    <x v="0"/>
    <x v="6"/>
    <x v="0"/>
    <x v="3"/>
    <x v="3"/>
    <x v="9"/>
    <x v="47"/>
    <x v="43"/>
    <x v="9"/>
    <x v="0"/>
    <x v="1"/>
  </r>
  <r>
    <x v="621"/>
    <x v="18"/>
    <x v="498"/>
    <x v="0"/>
    <x v="23"/>
    <x v="0"/>
    <x v="1"/>
    <x v="1"/>
    <x v="0"/>
    <x v="27"/>
    <x v="0"/>
    <x v="7"/>
    <x v="7"/>
    <x v="10"/>
    <x v="68"/>
    <x v="67"/>
    <x v="10"/>
    <x v="0"/>
    <x v="1"/>
  </r>
  <r>
    <x v="622"/>
    <x v="0"/>
    <x v="773"/>
    <x v="1"/>
    <x v="37"/>
    <x v="1"/>
    <x v="2"/>
    <x v="2"/>
    <x v="0"/>
    <x v="18"/>
    <x v="0"/>
    <x v="7"/>
    <x v="7"/>
    <x v="22"/>
    <x v="134"/>
    <x v="136"/>
    <x v="22"/>
    <x v="0"/>
    <x v="1"/>
  </r>
  <r>
    <x v="623"/>
    <x v="1"/>
    <x v="318"/>
    <x v="0"/>
    <x v="38"/>
    <x v="0"/>
    <x v="1"/>
    <x v="1"/>
    <x v="0"/>
    <x v="23"/>
    <x v="0"/>
    <x v="10"/>
    <x v="10"/>
    <x v="28"/>
    <x v="166"/>
    <x v="168"/>
    <x v="28"/>
    <x v="0"/>
    <x v="1"/>
  </r>
  <r>
    <x v="624"/>
    <x v="2"/>
    <x v="51"/>
    <x v="1"/>
    <x v="39"/>
    <x v="1"/>
    <x v="2"/>
    <x v="2"/>
    <x v="0"/>
    <x v="0"/>
    <x v="0"/>
    <x v="4"/>
    <x v="4"/>
    <x v="26"/>
    <x v="135"/>
    <x v="134"/>
    <x v="26"/>
    <x v="0"/>
    <x v="1"/>
  </r>
  <r>
    <x v="625"/>
    <x v="3"/>
    <x v="797"/>
    <x v="0"/>
    <x v="23"/>
    <x v="0"/>
    <x v="1"/>
    <x v="1"/>
    <x v="0"/>
    <x v="26"/>
    <x v="0"/>
    <x v="5"/>
    <x v="5"/>
    <x v="24"/>
    <x v="132"/>
    <x v="133"/>
    <x v="24"/>
    <x v="0"/>
    <x v="1"/>
  </r>
  <r>
    <x v="626"/>
    <x v="4"/>
    <x v="182"/>
    <x v="1"/>
    <x v="12"/>
    <x v="1"/>
    <x v="2"/>
    <x v="2"/>
    <x v="0"/>
    <x v="2"/>
    <x v="0"/>
    <x v="7"/>
    <x v="7"/>
    <x v="13"/>
    <x v="78"/>
    <x v="82"/>
    <x v="13"/>
    <x v="0"/>
    <x v="1"/>
  </r>
  <r>
    <x v="627"/>
    <x v="6"/>
    <x v="40"/>
    <x v="0"/>
    <x v="5"/>
    <x v="0"/>
    <x v="1"/>
    <x v="1"/>
    <x v="0"/>
    <x v="30"/>
    <x v="0"/>
    <x v="6"/>
    <x v="6"/>
    <x v="20"/>
    <x v="118"/>
    <x v="120"/>
    <x v="20"/>
    <x v="0"/>
    <x v="1"/>
  </r>
  <r>
    <x v="628"/>
    <x v="5"/>
    <x v="682"/>
    <x v="0"/>
    <x v="15"/>
    <x v="1"/>
    <x v="2"/>
    <x v="2"/>
    <x v="0"/>
    <x v="1"/>
    <x v="0"/>
    <x v="12"/>
    <x v="12"/>
    <x v="5"/>
    <x v="70"/>
    <x v="78"/>
    <x v="5"/>
    <x v="0"/>
    <x v="1"/>
  </r>
  <r>
    <x v="629"/>
    <x v="5"/>
    <x v="867"/>
    <x v="0"/>
    <x v="2"/>
    <x v="0"/>
    <x v="1"/>
    <x v="1"/>
    <x v="0"/>
    <x v="4"/>
    <x v="0"/>
    <x v="8"/>
    <x v="8"/>
    <x v="9"/>
    <x v="65"/>
    <x v="66"/>
    <x v="9"/>
    <x v="0"/>
    <x v="1"/>
  </r>
  <r>
    <x v="630"/>
    <x v="6"/>
    <x v="968"/>
    <x v="1"/>
    <x v="0"/>
    <x v="1"/>
    <x v="2"/>
    <x v="2"/>
    <x v="0"/>
    <x v="5"/>
    <x v="1"/>
    <x v="2"/>
    <x v="2"/>
    <x v="10"/>
    <x v="46"/>
    <x v="40"/>
    <x v="10"/>
    <x v="0"/>
    <x v="1"/>
  </r>
  <r>
    <x v="631"/>
    <x v="7"/>
    <x v="900"/>
    <x v="1"/>
    <x v="1"/>
    <x v="0"/>
    <x v="1"/>
    <x v="1"/>
    <x v="1"/>
    <x v="8"/>
    <x v="1"/>
    <x v="0"/>
    <x v="0"/>
    <x v="22"/>
    <x v="88"/>
    <x v="64"/>
    <x v="22"/>
    <x v="0"/>
    <x v="1"/>
  </r>
  <r>
    <x v="632"/>
    <x v="8"/>
    <x v="6"/>
    <x v="0"/>
    <x v="4"/>
    <x v="1"/>
    <x v="2"/>
    <x v="2"/>
    <x v="1"/>
    <x v="9"/>
    <x v="1"/>
    <x v="9"/>
    <x v="9"/>
    <x v="28"/>
    <x v="164"/>
    <x v="166"/>
    <x v="28"/>
    <x v="0"/>
    <x v="1"/>
  </r>
  <r>
    <x v="633"/>
    <x v="9"/>
    <x v="989"/>
    <x v="0"/>
    <x v="3"/>
    <x v="0"/>
    <x v="1"/>
    <x v="1"/>
    <x v="1"/>
    <x v="10"/>
    <x v="1"/>
    <x v="3"/>
    <x v="3"/>
    <x v="26"/>
    <x v="126"/>
    <x v="123"/>
    <x v="26"/>
    <x v="0"/>
    <x v="1"/>
  </r>
  <r>
    <x v="634"/>
    <x v="10"/>
    <x v="394"/>
    <x v="1"/>
    <x v="7"/>
    <x v="1"/>
    <x v="2"/>
    <x v="2"/>
    <x v="1"/>
    <x v="11"/>
    <x v="1"/>
    <x v="10"/>
    <x v="10"/>
    <x v="24"/>
    <x v="157"/>
    <x v="161"/>
    <x v="24"/>
    <x v="0"/>
    <x v="1"/>
  </r>
  <r>
    <x v="635"/>
    <x v="11"/>
    <x v="108"/>
    <x v="1"/>
    <x v="10"/>
    <x v="0"/>
    <x v="1"/>
    <x v="1"/>
    <x v="1"/>
    <x v="12"/>
    <x v="1"/>
    <x v="14"/>
    <x v="14"/>
    <x v="13"/>
    <x v="142"/>
    <x v="156"/>
    <x v="13"/>
    <x v="0"/>
    <x v="1"/>
  </r>
  <r>
    <x v="636"/>
    <x v="12"/>
    <x v="136"/>
    <x v="1"/>
    <x v="23"/>
    <x v="1"/>
    <x v="2"/>
    <x v="2"/>
    <x v="1"/>
    <x v="14"/>
    <x v="1"/>
    <x v="7"/>
    <x v="7"/>
    <x v="20"/>
    <x v="122"/>
    <x v="125"/>
    <x v="20"/>
    <x v="0"/>
    <x v="1"/>
  </r>
  <r>
    <x v="637"/>
    <x v="14"/>
    <x v="599"/>
    <x v="0"/>
    <x v="12"/>
    <x v="0"/>
    <x v="1"/>
    <x v="1"/>
    <x v="1"/>
    <x v="15"/>
    <x v="1"/>
    <x v="4"/>
    <x v="4"/>
    <x v="5"/>
    <x v="36"/>
    <x v="35"/>
    <x v="5"/>
    <x v="0"/>
    <x v="1"/>
  </r>
  <r>
    <x v="638"/>
    <x v="13"/>
    <x v="489"/>
    <x v="1"/>
    <x v="5"/>
    <x v="1"/>
    <x v="2"/>
    <x v="2"/>
    <x v="1"/>
    <x v="16"/>
    <x v="1"/>
    <x v="9"/>
    <x v="9"/>
    <x v="9"/>
    <x v="70"/>
    <x v="74"/>
    <x v="9"/>
    <x v="0"/>
    <x v="1"/>
  </r>
  <r>
    <x v="639"/>
    <x v="13"/>
    <x v="858"/>
    <x v="1"/>
    <x v="10"/>
    <x v="0"/>
    <x v="1"/>
    <x v="1"/>
    <x v="1"/>
    <x v="17"/>
    <x v="1"/>
    <x v="11"/>
    <x v="11"/>
    <x v="10"/>
    <x v="84"/>
    <x v="91"/>
    <x v="10"/>
    <x v="0"/>
    <x v="1"/>
  </r>
  <r>
    <x v="640"/>
    <x v="14"/>
    <x v="440"/>
    <x v="1"/>
    <x v="11"/>
    <x v="1"/>
    <x v="2"/>
    <x v="2"/>
    <x v="1"/>
    <x v="20"/>
    <x v="1"/>
    <x v="2"/>
    <x v="2"/>
    <x v="22"/>
    <x v="110"/>
    <x v="106"/>
    <x v="22"/>
    <x v="0"/>
    <x v="1"/>
  </r>
  <r>
    <x v="641"/>
    <x v="15"/>
    <x v="48"/>
    <x v="0"/>
    <x v="13"/>
    <x v="0"/>
    <x v="1"/>
    <x v="1"/>
    <x v="1"/>
    <x v="21"/>
    <x v="1"/>
    <x v="9"/>
    <x v="9"/>
    <x v="28"/>
    <x v="164"/>
    <x v="166"/>
    <x v="28"/>
    <x v="0"/>
    <x v="1"/>
  </r>
  <r>
    <x v="642"/>
    <x v="16"/>
    <x v="160"/>
    <x v="0"/>
    <x v="14"/>
    <x v="1"/>
    <x v="2"/>
    <x v="2"/>
    <x v="1"/>
    <x v="25"/>
    <x v="0"/>
    <x v="13"/>
    <x v="13"/>
    <x v="26"/>
    <x v="176"/>
    <x v="179"/>
    <x v="26"/>
    <x v="0"/>
    <x v="1"/>
  </r>
  <r>
    <x v="643"/>
    <x v="17"/>
    <x v="901"/>
    <x v="0"/>
    <x v="16"/>
    <x v="0"/>
    <x v="1"/>
    <x v="1"/>
    <x v="1"/>
    <x v="5"/>
    <x v="1"/>
    <x v="2"/>
    <x v="2"/>
    <x v="24"/>
    <x v="116"/>
    <x v="110"/>
    <x v="24"/>
    <x v="0"/>
    <x v="1"/>
  </r>
  <r>
    <x v="644"/>
    <x v="18"/>
    <x v="546"/>
    <x v="0"/>
    <x v="17"/>
    <x v="1"/>
    <x v="2"/>
    <x v="2"/>
    <x v="1"/>
    <x v="8"/>
    <x v="1"/>
    <x v="0"/>
    <x v="0"/>
    <x v="13"/>
    <x v="37"/>
    <x v="21"/>
    <x v="13"/>
    <x v="0"/>
    <x v="1"/>
  </r>
  <r>
    <x v="645"/>
    <x v="19"/>
    <x v="965"/>
    <x v="0"/>
    <x v="18"/>
    <x v="0"/>
    <x v="1"/>
    <x v="1"/>
    <x v="1"/>
    <x v="13"/>
    <x v="0"/>
    <x v="6"/>
    <x v="6"/>
    <x v="20"/>
    <x v="118"/>
    <x v="120"/>
    <x v="20"/>
    <x v="0"/>
    <x v="1"/>
  </r>
  <r>
    <x v="646"/>
    <x v="20"/>
    <x v="371"/>
    <x v="1"/>
    <x v="19"/>
    <x v="1"/>
    <x v="2"/>
    <x v="2"/>
    <x v="1"/>
    <x v="29"/>
    <x v="0"/>
    <x v="1"/>
    <x v="1"/>
    <x v="5"/>
    <x v="18"/>
    <x v="13"/>
    <x v="5"/>
    <x v="0"/>
    <x v="1"/>
  </r>
  <r>
    <x v="647"/>
    <x v="22"/>
    <x v="978"/>
    <x v="0"/>
    <x v="20"/>
    <x v="0"/>
    <x v="1"/>
    <x v="1"/>
    <x v="1"/>
    <x v="10"/>
    <x v="1"/>
    <x v="3"/>
    <x v="3"/>
    <x v="9"/>
    <x v="47"/>
    <x v="43"/>
    <x v="9"/>
    <x v="0"/>
    <x v="1"/>
  </r>
  <r>
    <x v="648"/>
    <x v="21"/>
    <x v="299"/>
    <x v="1"/>
    <x v="21"/>
    <x v="1"/>
    <x v="2"/>
    <x v="2"/>
    <x v="1"/>
    <x v="24"/>
    <x v="0"/>
    <x v="5"/>
    <x v="5"/>
    <x v="10"/>
    <x v="61"/>
    <x v="61"/>
    <x v="10"/>
    <x v="0"/>
    <x v="1"/>
  </r>
  <r>
    <x v="649"/>
    <x v="21"/>
    <x v="189"/>
    <x v="1"/>
    <x v="22"/>
    <x v="0"/>
    <x v="1"/>
    <x v="1"/>
    <x v="1"/>
    <x v="11"/>
    <x v="1"/>
    <x v="10"/>
    <x v="10"/>
    <x v="22"/>
    <x v="151"/>
    <x v="157"/>
    <x v="22"/>
    <x v="0"/>
    <x v="1"/>
  </r>
  <r>
    <x v="650"/>
    <x v="22"/>
    <x v="472"/>
    <x v="1"/>
    <x v="23"/>
    <x v="1"/>
    <x v="2"/>
    <x v="2"/>
    <x v="1"/>
    <x v="19"/>
    <x v="0"/>
    <x v="7"/>
    <x v="7"/>
    <x v="28"/>
    <x v="155"/>
    <x v="158"/>
    <x v="28"/>
    <x v="0"/>
    <x v="1"/>
  </r>
  <r>
    <x v="651"/>
    <x v="23"/>
    <x v="28"/>
    <x v="1"/>
    <x v="32"/>
    <x v="0"/>
    <x v="1"/>
    <x v="1"/>
    <x v="1"/>
    <x v="7"/>
    <x v="0"/>
    <x v="10"/>
    <x v="10"/>
    <x v="26"/>
    <x v="162"/>
    <x v="165"/>
    <x v="26"/>
    <x v="0"/>
    <x v="1"/>
  </r>
  <r>
    <x v="652"/>
    <x v="24"/>
    <x v="163"/>
    <x v="1"/>
    <x v="34"/>
    <x v="1"/>
    <x v="2"/>
    <x v="2"/>
    <x v="1"/>
    <x v="3"/>
    <x v="0"/>
    <x v="4"/>
    <x v="4"/>
    <x v="24"/>
    <x v="129"/>
    <x v="128"/>
    <x v="24"/>
    <x v="0"/>
    <x v="1"/>
  </r>
  <r>
    <x v="653"/>
    <x v="0"/>
    <x v="8"/>
    <x v="0"/>
    <x v="33"/>
    <x v="0"/>
    <x v="1"/>
    <x v="1"/>
    <x v="1"/>
    <x v="22"/>
    <x v="0"/>
    <x v="8"/>
    <x v="8"/>
    <x v="13"/>
    <x v="83"/>
    <x v="85"/>
    <x v="13"/>
    <x v="0"/>
    <x v="1"/>
  </r>
  <r>
    <x v="654"/>
    <x v="1"/>
    <x v="887"/>
    <x v="1"/>
    <x v="35"/>
    <x v="1"/>
    <x v="2"/>
    <x v="2"/>
    <x v="1"/>
    <x v="12"/>
    <x v="1"/>
    <x v="14"/>
    <x v="14"/>
    <x v="20"/>
    <x v="174"/>
    <x v="177"/>
    <x v="20"/>
    <x v="0"/>
    <x v="1"/>
  </r>
  <r>
    <x v="655"/>
    <x v="2"/>
    <x v="877"/>
    <x v="0"/>
    <x v="36"/>
    <x v="0"/>
    <x v="1"/>
    <x v="1"/>
    <x v="1"/>
    <x v="14"/>
    <x v="1"/>
    <x v="7"/>
    <x v="7"/>
    <x v="5"/>
    <x v="42"/>
    <x v="44"/>
    <x v="5"/>
    <x v="0"/>
    <x v="1"/>
  </r>
  <r>
    <x v="656"/>
    <x v="3"/>
    <x v="554"/>
    <x v="1"/>
    <x v="25"/>
    <x v="1"/>
    <x v="2"/>
    <x v="2"/>
    <x v="1"/>
    <x v="22"/>
    <x v="0"/>
    <x v="8"/>
    <x v="8"/>
    <x v="9"/>
    <x v="65"/>
    <x v="66"/>
    <x v="9"/>
    <x v="0"/>
    <x v="1"/>
  </r>
  <r>
    <x v="657"/>
    <x v="4"/>
    <x v="126"/>
    <x v="1"/>
    <x v="26"/>
    <x v="0"/>
    <x v="1"/>
    <x v="1"/>
    <x v="1"/>
    <x v="28"/>
    <x v="0"/>
    <x v="10"/>
    <x v="10"/>
    <x v="10"/>
    <x v="77"/>
    <x v="83"/>
    <x v="10"/>
    <x v="0"/>
    <x v="1"/>
  </r>
  <r>
    <x v="658"/>
    <x v="6"/>
    <x v="244"/>
    <x v="0"/>
    <x v="27"/>
    <x v="1"/>
    <x v="2"/>
    <x v="2"/>
    <x v="1"/>
    <x v="31"/>
    <x v="0"/>
    <x v="4"/>
    <x v="4"/>
    <x v="22"/>
    <x v="123"/>
    <x v="124"/>
    <x v="22"/>
    <x v="0"/>
    <x v="1"/>
  </r>
  <r>
    <x v="659"/>
    <x v="5"/>
    <x v="716"/>
    <x v="0"/>
    <x v="17"/>
    <x v="0"/>
    <x v="1"/>
    <x v="1"/>
    <x v="1"/>
    <x v="15"/>
    <x v="1"/>
    <x v="4"/>
    <x v="4"/>
    <x v="28"/>
    <x v="143"/>
    <x v="144"/>
    <x v="28"/>
    <x v="0"/>
    <x v="1"/>
  </r>
  <r>
    <x v="660"/>
    <x v="5"/>
    <x v="792"/>
    <x v="0"/>
    <x v="18"/>
    <x v="1"/>
    <x v="2"/>
    <x v="2"/>
    <x v="1"/>
    <x v="16"/>
    <x v="1"/>
    <x v="9"/>
    <x v="9"/>
    <x v="26"/>
    <x v="159"/>
    <x v="160"/>
    <x v="26"/>
    <x v="0"/>
    <x v="1"/>
  </r>
  <r>
    <x v="661"/>
    <x v="6"/>
    <x v="721"/>
    <x v="0"/>
    <x v="19"/>
    <x v="0"/>
    <x v="1"/>
    <x v="1"/>
    <x v="1"/>
    <x v="6"/>
    <x v="0"/>
    <x v="3"/>
    <x v="3"/>
    <x v="24"/>
    <x v="119"/>
    <x v="118"/>
    <x v="24"/>
    <x v="0"/>
    <x v="1"/>
  </r>
  <r>
    <x v="662"/>
    <x v="7"/>
    <x v="595"/>
    <x v="1"/>
    <x v="20"/>
    <x v="1"/>
    <x v="2"/>
    <x v="2"/>
    <x v="1"/>
    <x v="27"/>
    <x v="0"/>
    <x v="7"/>
    <x v="7"/>
    <x v="13"/>
    <x v="78"/>
    <x v="82"/>
    <x v="13"/>
    <x v="0"/>
    <x v="1"/>
  </r>
  <r>
    <x v="663"/>
    <x v="8"/>
    <x v="315"/>
    <x v="1"/>
    <x v="21"/>
    <x v="0"/>
    <x v="1"/>
    <x v="1"/>
    <x v="1"/>
    <x v="18"/>
    <x v="0"/>
    <x v="7"/>
    <x v="7"/>
    <x v="20"/>
    <x v="122"/>
    <x v="125"/>
    <x v="20"/>
    <x v="0"/>
    <x v="1"/>
  </r>
  <r>
    <x v="664"/>
    <x v="9"/>
    <x v="895"/>
    <x v="1"/>
    <x v="38"/>
    <x v="1"/>
    <x v="2"/>
    <x v="2"/>
    <x v="1"/>
    <x v="17"/>
    <x v="1"/>
    <x v="11"/>
    <x v="11"/>
    <x v="5"/>
    <x v="59"/>
    <x v="64"/>
    <x v="5"/>
    <x v="0"/>
    <x v="1"/>
  </r>
  <r>
    <x v="665"/>
    <x v="10"/>
    <x v="467"/>
    <x v="0"/>
    <x v="39"/>
    <x v="0"/>
    <x v="1"/>
    <x v="1"/>
    <x v="1"/>
    <x v="20"/>
    <x v="1"/>
    <x v="2"/>
    <x v="2"/>
    <x v="9"/>
    <x v="42"/>
    <x v="37"/>
    <x v="9"/>
    <x v="0"/>
    <x v="1"/>
  </r>
  <r>
    <x v="666"/>
    <x v="11"/>
    <x v="666"/>
    <x v="1"/>
    <x v="23"/>
    <x v="1"/>
    <x v="2"/>
    <x v="2"/>
    <x v="1"/>
    <x v="21"/>
    <x v="1"/>
    <x v="9"/>
    <x v="9"/>
    <x v="10"/>
    <x v="73"/>
    <x v="79"/>
    <x v="10"/>
    <x v="0"/>
    <x v="1"/>
  </r>
  <r>
    <x v="667"/>
    <x v="12"/>
    <x v="944"/>
    <x v="1"/>
    <x v="12"/>
    <x v="0"/>
    <x v="1"/>
    <x v="1"/>
    <x v="1"/>
    <x v="30"/>
    <x v="0"/>
    <x v="6"/>
    <x v="6"/>
    <x v="22"/>
    <x v="130"/>
    <x v="130"/>
    <x v="22"/>
    <x v="0"/>
    <x v="1"/>
  </r>
  <r>
    <x v="668"/>
    <x v="14"/>
    <x v="856"/>
    <x v="1"/>
    <x v="23"/>
    <x v="1"/>
    <x v="2"/>
    <x v="2"/>
    <x v="1"/>
    <x v="1"/>
    <x v="0"/>
    <x v="12"/>
    <x v="12"/>
    <x v="28"/>
    <x v="172"/>
    <x v="175"/>
    <x v="28"/>
    <x v="0"/>
    <x v="1"/>
  </r>
  <r>
    <x v="669"/>
    <x v="13"/>
    <x v="64"/>
    <x v="1"/>
    <x v="12"/>
    <x v="0"/>
    <x v="1"/>
    <x v="1"/>
    <x v="1"/>
    <x v="4"/>
    <x v="0"/>
    <x v="8"/>
    <x v="8"/>
    <x v="26"/>
    <x v="153"/>
    <x v="155"/>
    <x v="26"/>
    <x v="0"/>
    <x v="1"/>
  </r>
  <r>
    <x v="670"/>
    <x v="13"/>
    <x v="623"/>
    <x v="0"/>
    <x v="5"/>
    <x v="1"/>
    <x v="2"/>
    <x v="2"/>
    <x v="1"/>
    <x v="25"/>
    <x v="0"/>
    <x v="13"/>
    <x v="13"/>
    <x v="24"/>
    <x v="175"/>
    <x v="178"/>
    <x v="24"/>
    <x v="0"/>
    <x v="1"/>
  </r>
  <r>
    <x v="671"/>
    <x v="14"/>
    <x v="847"/>
    <x v="0"/>
    <x v="15"/>
    <x v="0"/>
    <x v="1"/>
    <x v="1"/>
    <x v="1"/>
    <x v="13"/>
    <x v="0"/>
    <x v="6"/>
    <x v="6"/>
    <x v="13"/>
    <x v="76"/>
    <x v="79"/>
    <x v="13"/>
    <x v="0"/>
    <x v="1"/>
  </r>
  <r>
    <x v="672"/>
    <x v="15"/>
    <x v="930"/>
    <x v="1"/>
    <x v="2"/>
    <x v="1"/>
    <x v="2"/>
    <x v="2"/>
    <x v="1"/>
    <x v="29"/>
    <x v="0"/>
    <x v="1"/>
    <x v="1"/>
    <x v="20"/>
    <x v="86"/>
    <x v="72"/>
    <x v="20"/>
    <x v="0"/>
    <x v="1"/>
  </r>
  <r>
    <x v="673"/>
    <x v="16"/>
    <x v="235"/>
    <x v="0"/>
    <x v="0"/>
    <x v="0"/>
    <x v="1"/>
    <x v="1"/>
    <x v="1"/>
    <x v="24"/>
    <x v="0"/>
    <x v="5"/>
    <x v="5"/>
    <x v="5"/>
    <x v="38"/>
    <x v="37"/>
    <x v="5"/>
    <x v="0"/>
    <x v="1"/>
  </r>
  <r>
    <x v="674"/>
    <x v="17"/>
    <x v="563"/>
    <x v="0"/>
    <x v="1"/>
    <x v="1"/>
    <x v="2"/>
    <x v="2"/>
    <x v="1"/>
    <x v="19"/>
    <x v="0"/>
    <x v="7"/>
    <x v="7"/>
    <x v="9"/>
    <x v="63"/>
    <x v="64"/>
    <x v="9"/>
    <x v="0"/>
    <x v="1"/>
  </r>
  <r>
    <x v="675"/>
    <x v="18"/>
    <x v="285"/>
    <x v="1"/>
    <x v="4"/>
    <x v="0"/>
    <x v="1"/>
    <x v="1"/>
    <x v="1"/>
    <x v="7"/>
    <x v="0"/>
    <x v="10"/>
    <x v="10"/>
    <x v="2"/>
    <x v="29"/>
    <x v="33"/>
    <x v="2"/>
    <x v="0"/>
    <x v="1"/>
  </r>
  <r>
    <x v="676"/>
    <x v="19"/>
    <x v="313"/>
    <x v="1"/>
    <x v="3"/>
    <x v="1"/>
    <x v="2"/>
    <x v="2"/>
    <x v="1"/>
    <x v="3"/>
    <x v="0"/>
    <x v="4"/>
    <x v="4"/>
    <x v="3"/>
    <x v="24"/>
    <x v="25"/>
    <x v="3"/>
    <x v="0"/>
    <x v="1"/>
  </r>
  <r>
    <x v="677"/>
    <x v="20"/>
    <x v="687"/>
    <x v="0"/>
    <x v="6"/>
    <x v="0"/>
    <x v="1"/>
    <x v="1"/>
    <x v="1"/>
    <x v="22"/>
    <x v="0"/>
    <x v="8"/>
    <x v="8"/>
    <x v="4"/>
    <x v="39"/>
    <x v="39"/>
    <x v="4"/>
    <x v="0"/>
    <x v="1"/>
  </r>
  <r>
    <x v="678"/>
    <x v="22"/>
    <x v="127"/>
    <x v="1"/>
    <x v="8"/>
    <x v="1"/>
    <x v="2"/>
    <x v="2"/>
    <x v="1"/>
    <x v="28"/>
    <x v="0"/>
    <x v="10"/>
    <x v="10"/>
    <x v="5"/>
    <x v="54"/>
    <x v="58"/>
    <x v="5"/>
    <x v="0"/>
    <x v="1"/>
  </r>
  <r>
    <x v="679"/>
    <x v="21"/>
    <x v="134"/>
    <x v="1"/>
    <x v="9"/>
    <x v="0"/>
    <x v="1"/>
    <x v="1"/>
    <x v="1"/>
    <x v="31"/>
    <x v="0"/>
    <x v="4"/>
    <x v="4"/>
    <x v="2"/>
    <x v="18"/>
    <x v="19"/>
    <x v="2"/>
    <x v="0"/>
    <x v="1"/>
  </r>
  <r>
    <x v="680"/>
    <x v="21"/>
    <x v="569"/>
    <x v="0"/>
    <x v="7"/>
    <x v="1"/>
    <x v="2"/>
    <x v="2"/>
    <x v="1"/>
    <x v="6"/>
    <x v="0"/>
    <x v="3"/>
    <x v="3"/>
    <x v="6"/>
    <x v="35"/>
    <x v="31"/>
    <x v="6"/>
    <x v="0"/>
    <x v="1"/>
  </r>
  <r>
    <x v="681"/>
    <x v="22"/>
    <x v="204"/>
    <x v="1"/>
    <x v="10"/>
    <x v="0"/>
    <x v="1"/>
    <x v="1"/>
    <x v="1"/>
    <x v="27"/>
    <x v="0"/>
    <x v="7"/>
    <x v="7"/>
    <x v="4"/>
    <x v="37"/>
    <x v="37"/>
    <x v="4"/>
    <x v="0"/>
    <x v="1"/>
  </r>
  <r>
    <x v="682"/>
    <x v="23"/>
    <x v="997"/>
    <x v="1"/>
    <x v="11"/>
    <x v="1"/>
    <x v="2"/>
    <x v="2"/>
    <x v="1"/>
    <x v="18"/>
    <x v="0"/>
    <x v="7"/>
    <x v="7"/>
    <x v="7"/>
    <x v="54"/>
    <x v="54"/>
    <x v="7"/>
    <x v="0"/>
    <x v="1"/>
  </r>
  <r>
    <x v="683"/>
    <x v="24"/>
    <x v="812"/>
    <x v="1"/>
    <x v="13"/>
    <x v="0"/>
    <x v="1"/>
    <x v="1"/>
    <x v="1"/>
    <x v="23"/>
    <x v="0"/>
    <x v="10"/>
    <x v="10"/>
    <x v="8"/>
    <x v="70"/>
    <x v="75"/>
    <x v="8"/>
    <x v="0"/>
    <x v="1"/>
  </r>
  <r>
    <x v="684"/>
    <x v="25"/>
    <x v="217"/>
    <x v="0"/>
    <x v="14"/>
    <x v="1"/>
    <x v="2"/>
    <x v="2"/>
    <x v="1"/>
    <x v="0"/>
    <x v="0"/>
    <x v="4"/>
    <x v="4"/>
    <x v="1"/>
    <x v="10"/>
    <x v="13"/>
    <x v="1"/>
    <x v="1"/>
    <x v="0"/>
  </r>
  <r>
    <x v="685"/>
    <x v="26"/>
    <x v="886"/>
    <x v="0"/>
    <x v="16"/>
    <x v="0"/>
    <x v="1"/>
    <x v="1"/>
    <x v="1"/>
    <x v="26"/>
    <x v="0"/>
    <x v="5"/>
    <x v="5"/>
    <x v="4"/>
    <x v="32"/>
    <x v="32"/>
    <x v="4"/>
    <x v="1"/>
    <x v="0"/>
  </r>
  <r>
    <x v="686"/>
    <x v="27"/>
    <x v="896"/>
    <x v="0"/>
    <x v="17"/>
    <x v="1"/>
    <x v="2"/>
    <x v="2"/>
    <x v="1"/>
    <x v="2"/>
    <x v="0"/>
    <x v="7"/>
    <x v="7"/>
    <x v="6"/>
    <x v="49"/>
    <x v="49"/>
    <x v="6"/>
    <x v="1"/>
    <x v="0"/>
  </r>
  <r>
    <x v="687"/>
    <x v="28"/>
    <x v="683"/>
    <x v="0"/>
    <x v="18"/>
    <x v="0"/>
    <x v="1"/>
    <x v="1"/>
    <x v="1"/>
    <x v="30"/>
    <x v="0"/>
    <x v="6"/>
    <x v="6"/>
    <x v="6"/>
    <x v="45"/>
    <x v="46"/>
    <x v="6"/>
    <x v="1"/>
    <x v="0"/>
  </r>
  <r>
    <x v="688"/>
    <x v="29"/>
    <x v="196"/>
    <x v="1"/>
    <x v="19"/>
    <x v="1"/>
    <x v="2"/>
    <x v="2"/>
    <x v="1"/>
    <x v="1"/>
    <x v="0"/>
    <x v="12"/>
    <x v="12"/>
    <x v="13"/>
    <x v="103"/>
    <x v="109"/>
    <x v="13"/>
    <x v="1"/>
    <x v="0"/>
  </r>
  <r>
    <x v="689"/>
    <x v="32"/>
    <x v="338"/>
    <x v="0"/>
    <x v="20"/>
    <x v="0"/>
    <x v="1"/>
    <x v="1"/>
    <x v="1"/>
    <x v="4"/>
    <x v="0"/>
    <x v="8"/>
    <x v="8"/>
    <x v="2"/>
    <x v="24"/>
    <x v="26"/>
    <x v="2"/>
    <x v="1"/>
    <x v="0"/>
  </r>
  <r>
    <x v="690"/>
    <x v="31"/>
    <x v="950"/>
    <x v="0"/>
    <x v="21"/>
    <x v="1"/>
    <x v="2"/>
    <x v="2"/>
    <x v="1"/>
    <x v="5"/>
    <x v="1"/>
    <x v="2"/>
    <x v="2"/>
    <x v="5"/>
    <x v="27"/>
    <x v="25"/>
    <x v="5"/>
    <x v="1"/>
    <x v="0"/>
  </r>
  <r>
    <x v="691"/>
    <x v="31"/>
    <x v="573"/>
    <x v="1"/>
    <x v="22"/>
    <x v="0"/>
    <x v="1"/>
    <x v="1"/>
    <x v="1"/>
    <x v="8"/>
    <x v="1"/>
    <x v="0"/>
    <x v="0"/>
    <x v="9"/>
    <x v="25"/>
    <x v="14"/>
    <x v="9"/>
    <x v="1"/>
    <x v="0"/>
  </r>
  <r>
    <x v="692"/>
    <x v="32"/>
    <x v="146"/>
    <x v="1"/>
    <x v="23"/>
    <x v="1"/>
    <x v="2"/>
    <x v="2"/>
    <x v="0"/>
    <x v="9"/>
    <x v="1"/>
    <x v="9"/>
    <x v="9"/>
    <x v="10"/>
    <x v="73"/>
    <x v="79"/>
    <x v="10"/>
    <x v="1"/>
    <x v="0"/>
  </r>
  <r>
    <x v="693"/>
    <x v="33"/>
    <x v="53"/>
    <x v="1"/>
    <x v="24"/>
    <x v="0"/>
    <x v="1"/>
    <x v="1"/>
    <x v="0"/>
    <x v="10"/>
    <x v="1"/>
    <x v="3"/>
    <x v="3"/>
    <x v="2"/>
    <x v="15"/>
    <x v="15"/>
    <x v="2"/>
    <x v="1"/>
    <x v="0"/>
  </r>
  <r>
    <x v="694"/>
    <x v="34"/>
    <x v="26"/>
    <x v="0"/>
    <x v="25"/>
    <x v="1"/>
    <x v="2"/>
    <x v="2"/>
    <x v="0"/>
    <x v="28"/>
    <x v="0"/>
    <x v="10"/>
    <x v="10"/>
    <x v="0"/>
    <x v="8"/>
    <x v="12"/>
    <x v="0"/>
    <x v="1"/>
    <x v="0"/>
  </r>
  <r>
    <x v="695"/>
    <x v="35"/>
    <x v="552"/>
    <x v="0"/>
    <x v="26"/>
    <x v="0"/>
    <x v="1"/>
    <x v="1"/>
    <x v="0"/>
    <x v="31"/>
    <x v="0"/>
    <x v="4"/>
    <x v="4"/>
    <x v="0"/>
    <x v="3"/>
    <x v="5"/>
    <x v="0"/>
    <x v="1"/>
    <x v="0"/>
  </r>
  <r>
    <x v="696"/>
    <x v="36"/>
    <x v="479"/>
    <x v="1"/>
    <x v="27"/>
    <x v="1"/>
    <x v="2"/>
    <x v="2"/>
    <x v="0"/>
    <x v="6"/>
    <x v="0"/>
    <x v="3"/>
    <x v="3"/>
    <x v="0"/>
    <x v="2"/>
    <x v="3"/>
    <x v="0"/>
    <x v="1"/>
    <x v="0"/>
  </r>
  <r>
    <x v="697"/>
    <x v="37"/>
    <x v="106"/>
    <x v="1"/>
    <x v="28"/>
    <x v="0"/>
    <x v="1"/>
    <x v="1"/>
    <x v="0"/>
    <x v="27"/>
    <x v="0"/>
    <x v="7"/>
    <x v="7"/>
    <x v="2"/>
    <x v="22"/>
    <x v="25"/>
    <x v="2"/>
    <x v="1"/>
    <x v="0"/>
  </r>
  <r>
    <x v="698"/>
    <x v="38"/>
    <x v="597"/>
    <x v="1"/>
    <x v="31"/>
    <x v="3"/>
    <x v="2"/>
    <x v="3"/>
    <x v="0"/>
    <x v="18"/>
    <x v="0"/>
    <x v="7"/>
    <x v="7"/>
    <x v="3"/>
    <x v="29"/>
    <x v="30"/>
    <x v="3"/>
    <x v="1"/>
    <x v="0"/>
  </r>
  <r>
    <x v="699"/>
    <x v="40"/>
    <x v="575"/>
    <x v="1"/>
    <x v="30"/>
    <x v="2"/>
    <x v="1"/>
    <x v="0"/>
    <x v="0"/>
    <x v="23"/>
    <x v="0"/>
    <x v="10"/>
    <x v="10"/>
    <x v="4"/>
    <x v="47"/>
    <x v="50"/>
    <x v="4"/>
    <x v="1"/>
    <x v="0"/>
  </r>
  <r>
    <x v="700"/>
    <x v="39"/>
    <x v="437"/>
    <x v="0"/>
    <x v="29"/>
    <x v="3"/>
    <x v="2"/>
    <x v="3"/>
    <x v="0"/>
    <x v="0"/>
    <x v="0"/>
    <x v="4"/>
    <x v="4"/>
    <x v="5"/>
    <x v="36"/>
    <x v="35"/>
    <x v="5"/>
    <x v="1"/>
    <x v="0"/>
  </r>
  <r>
    <x v="701"/>
    <x v="39"/>
    <x v="466"/>
    <x v="0"/>
    <x v="32"/>
    <x v="2"/>
    <x v="1"/>
    <x v="0"/>
    <x v="0"/>
    <x v="26"/>
    <x v="0"/>
    <x v="5"/>
    <x v="5"/>
    <x v="6"/>
    <x v="43"/>
    <x v="43"/>
    <x v="6"/>
    <x v="1"/>
    <x v="0"/>
  </r>
  <r>
    <x v="702"/>
    <x v="40"/>
    <x v="501"/>
    <x v="1"/>
    <x v="34"/>
    <x v="3"/>
    <x v="2"/>
    <x v="3"/>
    <x v="0"/>
    <x v="2"/>
    <x v="0"/>
    <x v="7"/>
    <x v="7"/>
    <x v="10"/>
    <x v="68"/>
    <x v="67"/>
    <x v="10"/>
    <x v="1"/>
    <x v="0"/>
  </r>
  <r>
    <x v="703"/>
    <x v="41"/>
    <x v="273"/>
    <x v="0"/>
    <x v="33"/>
    <x v="2"/>
    <x v="1"/>
    <x v="0"/>
    <x v="0"/>
    <x v="30"/>
    <x v="0"/>
    <x v="6"/>
    <x v="6"/>
    <x v="1"/>
    <x v="14"/>
    <x v="16"/>
    <x v="1"/>
    <x v="1"/>
    <x v="0"/>
  </r>
  <r>
    <x v="704"/>
    <x v="42"/>
    <x v="83"/>
    <x v="1"/>
    <x v="35"/>
    <x v="3"/>
    <x v="2"/>
    <x v="3"/>
    <x v="0"/>
    <x v="1"/>
    <x v="0"/>
    <x v="12"/>
    <x v="12"/>
    <x v="2"/>
    <x v="42"/>
    <x v="48"/>
    <x v="2"/>
    <x v="1"/>
    <x v="0"/>
  </r>
  <r>
    <x v="705"/>
    <x v="43"/>
    <x v="652"/>
    <x v="1"/>
    <x v="36"/>
    <x v="2"/>
    <x v="1"/>
    <x v="0"/>
    <x v="0"/>
    <x v="4"/>
    <x v="0"/>
    <x v="8"/>
    <x v="8"/>
    <x v="4"/>
    <x v="39"/>
    <x v="39"/>
    <x v="4"/>
    <x v="1"/>
    <x v="0"/>
  </r>
  <r>
    <x v="706"/>
    <x v="44"/>
    <x v="545"/>
    <x v="1"/>
    <x v="37"/>
    <x v="3"/>
    <x v="2"/>
    <x v="3"/>
    <x v="0"/>
    <x v="5"/>
    <x v="1"/>
    <x v="2"/>
    <x v="2"/>
    <x v="1"/>
    <x v="7"/>
    <x v="8"/>
    <x v="1"/>
    <x v="1"/>
    <x v="0"/>
  </r>
  <r>
    <x v="707"/>
    <x v="45"/>
    <x v="767"/>
    <x v="0"/>
    <x v="38"/>
    <x v="2"/>
    <x v="1"/>
    <x v="0"/>
    <x v="0"/>
    <x v="8"/>
    <x v="1"/>
    <x v="0"/>
    <x v="0"/>
    <x v="0"/>
    <x v="0"/>
    <x v="0"/>
    <x v="0"/>
    <x v="1"/>
    <x v="0"/>
  </r>
  <r>
    <x v="708"/>
    <x v="46"/>
    <x v="625"/>
    <x v="1"/>
    <x v="39"/>
    <x v="3"/>
    <x v="2"/>
    <x v="3"/>
    <x v="0"/>
    <x v="9"/>
    <x v="1"/>
    <x v="9"/>
    <x v="9"/>
    <x v="5"/>
    <x v="50"/>
    <x v="51"/>
    <x v="5"/>
    <x v="1"/>
    <x v="0"/>
  </r>
  <r>
    <x v="709"/>
    <x v="48"/>
    <x v="803"/>
    <x v="0"/>
    <x v="23"/>
    <x v="2"/>
    <x v="1"/>
    <x v="0"/>
    <x v="0"/>
    <x v="10"/>
    <x v="1"/>
    <x v="3"/>
    <x v="3"/>
    <x v="8"/>
    <x v="42"/>
    <x v="38"/>
    <x v="8"/>
    <x v="1"/>
    <x v="0"/>
  </r>
  <r>
    <x v="710"/>
    <x v="47"/>
    <x v="835"/>
    <x v="0"/>
    <x v="12"/>
    <x v="3"/>
    <x v="2"/>
    <x v="3"/>
    <x v="0"/>
    <x v="11"/>
    <x v="1"/>
    <x v="10"/>
    <x v="10"/>
    <x v="9"/>
    <x v="74"/>
    <x v="80"/>
    <x v="9"/>
    <x v="1"/>
    <x v="0"/>
  </r>
  <r>
    <x v="711"/>
    <x v="47"/>
    <x v="525"/>
    <x v="1"/>
    <x v="5"/>
    <x v="2"/>
    <x v="1"/>
    <x v="0"/>
    <x v="0"/>
    <x v="12"/>
    <x v="1"/>
    <x v="14"/>
    <x v="14"/>
    <x v="2"/>
    <x v="76"/>
    <x v="88"/>
    <x v="2"/>
    <x v="1"/>
    <x v="0"/>
  </r>
  <r>
    <x v="712"/>
    <x v="48"/>
    <x v="185"/>
    <x v="0"/>
    <x v="15"/>
    <x v="3"/>
    <x v="2"/>
    <x v="3"/>
    <x v="0"/>
    <x v="14"/>
    <x v="1"/>
    <x v="7"/>
    <x v="7"/>
    <x v="3"/>
    <x v="29"/>
    <x v="30"/>
    <x v="3"/>
    <x v="1"/>
    <x v="0"/>
  </r>
  <r>
    <x v="713"/>
    <x v="12"/>
    <x v="504"/>
    <x v="0"/>
    <x v="2"/>
    <x v="2"/>
    <x v="1"/>
    <x v="0"/>
    <x v="0"/>
    <x v="15"/>
    <x v="1"/>
    <x v="4"/>
    <x v="4"/>
    <x v="4"/>
    <x v="29"/>
    <x v="29"/>
    <x v="4"/>
    <x v="0"/>
    <x v="1"/>
  </r>
  <r>
    <x v="714"/>
    <x v="14"/>
    <x v="603"/>
    <x v="1"/>
    <x v="0"/>
    <x v="3"/>
    <x v="2"/>
    <x v="3"/>
    <x v="0"/>
    <x v="16"/>
    <x v="1"/>
    <x v="9"/>
    <x v="9"/>
    <x v="5"/>
    <x v="50"/>
    <x v="51"/>
    <x v="5"/>
    <x v="0"/>
    <x v="1"/>
  </r>
  <r>
    <x v="715"/>
    <x v="13"/>
    <x v="991"/>
    <x v="1"/>
    <x v="1"/>
    <x v="2"/>
    <x v="1"/>
    <x v="0"/>
    <x v="0"/>
    <x v="17"/>
    <x v="1"/>
    <x v="11"/>
    <x v="11"/>
    <x v="2"/>
    <x v="34"/>
    <x v="37"/>
    <x v="2"/>
    <x v="0"/>
    <x v="1"/>
  </r>
  <r>
    <x v="716"/>
    <x v="13"/>
    <x v="20"/>
    <x v="0"/>
    <x v="4"/>
    <x v="3"/>
    <x v="2"/>
    <x v="3"/>
    <x v="0"/>
    <x v="20"/>
    <x v="1"/>
    <x v="2"/>
    <x v="2"/>
    <x v="6"/>
    <x v="30"/>
    <x v="28"/>
    <x v="6"/>
    <x v="0"/>
    <x v="1"/>
  </r>
  <r>
    <x v="717"/>
    <x v="14"/>
    <x v="890"/>
    <x v="1"/>
    <x v="3"/>
    <x v="2"/>
    <x v="1"/>
    <x v="0"/>
    <x v="0"/>
    <x v="21"/>
    <x v="1"/>
    <x v="9"/>
    <x v="9"/>
    <x v="4"/>
    <x v="42"/>
    <x v="45"/>
    <x v="4"/>
    <x v="0"/>
    <x v="1"/>
  </r>
  <r>
    <x v="718"/>
    <x v="15"/>
    <x v="934"/>
    <x v="1"/>
    <x v="7"/>
    <x v="0"/>
    <x v="1"/>
    <x v="1"/>
    <x v="0"/>
    <x v="25"/>
    <x v="0"/>
    <x v="13"/>
    <x v="13"/>
    <x v="7"/>
    <x v="99"/>
    <x v="107"/>
    <x v="7"/>
    <x v="0"/>
    <x v="1"/>
  </r>
  <r>
    <x v="719"/>
    <x v="16"/>
    <x v="636"/>
    <x v="1"/>
    <x v="10"/>
    <x v="1"/>
    <x v="2"/>
    <x v="2"/>
    <x v="0"/>
    <x v="5"/>
    <x v="1"/>
    <x v="2"/>
    <x v="2"/>
    <x v="8"/>
    <x v="40"/>
    <x v="35"/>
    <x v="8"/>
    <x v="0"/>
    <x v="1"/>
  </r>
  <r>
    <x v="720"/>
    <x v="17"/>
    <x v="849"/>
    <x v="1"/>
    <x v="23"/>
    <x v="3"/>
    <x v="2"/>
    <x v="3"/>
    <x v="0"/>
    <x v="8"/>
    <x v="1"/>
    <x v="0"/>
    <x v="0"/>
    <x v="1"/>
    <x v="2"/>
    <x v="1"/>
    <x v="1"/>
    <x v="0"/>
    <x v="1"/>
  </r>
  <r>
    <x v="721"/>
    <x v="18"/>
    <x v="1011"/>
    <x v="1"/>
    <x v="12"/>
    <x v="2"/>
    <x v="1"/>
    <x v="0"/>
    <x v="0"/>
    <x v="13"/>
    <x v="0"/>
    <x v="6"/>
    <x v="6"/>
    <x v="4"/>
    <x v="35"/>
    <x v="36"/>
    <x v="4"/>
    <x v="0"/>
    <x v="1"/>
  </r>
  <r>
    <x v="722"/>
    <x v="19"/>
    <x v="168"/>
    <x v="1"/>
    <x v="5"/>
    <x v="0"/>
    <x v="1"/>
    <x v="1"/>
    <x v="0"/>
    <x v="29"/>
    <x v="0"/>
    <x v="1"/>
    <x v="1"/>
    <x v="6"/>
    <x v="21"/>
    <x v="15"/>
    <x v="6"/>
    <x v="0"/>
    <x v="1"/>
  </r>
  <r>
    <x v="723"/>
    <x v="20"/>
    <x v="270"/>
    <x v="0"/>
    <x v="10"/>
    <x v="1"/>
    <x v="2"/>
    <x v="2"/>
    <x v="0"/>
    <x v="10"/>
    <x v="1"/>
    <x v="3"/>
    <x v="3"/>
    <x v="6"/>
    <x v="35"/>
    <x v="31"/>
    <x v="6"/>
    <x v="0"/>
    <x v="1"/>
  </r>
  <r>
    <x v="724"/>
    <x v="22"/>
    <x v="65"/>
    <x v="1"/>
    <x v="11"/>
    <x v="3"/>
    <x v="2"/>
    <x v="3"/>
    <x v="0"/>
    <x v="24"/>
    <x v="0"/>
    <x v="5"/>
    <x v="5"/>
    <x v="13"/>
    <x v="72"/>
    <x v="74"/>
    <x v="13"/>
    <x v="0"/>
    <x v="1"/>
  </r>
  <r>
    <x v="725"/>
    <x v="21"/>
    <x v="112"/>
    <x v="1"/>
    <x v="13"/>
    <x v="2"/>
    <x v="1"/>
    <x v="0"/>
    <x v="0"/>
    <x v="11"/>
    <x v="1"/>
    <x v="10"/>
    <x v="10"/>
    <x v="2"/>
    <x v="29"/>
    <x v="33"/>
    <x v="2"/>
    <x v="0"/>
    <x v="1"/>
  </r>
  <r>
    <x v="726"/>
    <x v="21"/>
    <x v="836"/>
    <x v="0"/>
    <x v="14"/>
    <x v="0"/>
    <x v="1"/>
    <x v="1"/>
    <x v="0"/>
    <x v="19"/>
    <x v="0"/>
    <x v="7"/>
    <x v="7"/>
    <x v="5"/>
    <x v="42"/>
    <x v="44"/>
    <x v="5"/>
    <x v="0"/>
    <x v="1"/>
  </r>
  <r>
    <x v="727"/>
    <x v="22"/>
    <x v="499"/>
    <x v="1"/>
    <x v="16"/>
    <x v="1"/>
    <x v="2"/>
    <x v="2"/>
    <x v="0"/>
    <x v="7"/>
    <x v="0"/>
    <x v="10"/>
    <x v="10"/>
    <x v="9"/>
    <x v="74"/>
    <x v="80"/>
    <x v="9"/>
    <x v="0"/>
    <x v="1"/>
  </r>
  <r>
    <x v="728"/>
    <x v="23"/>
    <x v="67"/>
    <x v="1"/>
    <x v="17"/>
    <x v="3"/>
    <x v="2"/>
    <x v="3"/>
    <x v="0"/>
    <x v="3"/>
    <x v="0"/>
    <x v="4"/>
    <x v="4"/>
    <x v="10"/>
    <x v="57"/>
    <x v="56"/>
    <x v="10"/>
    <x v="0"/>
    <x v="1"/>
  </r>
  <r>
    <x v="729"/>
    <x v="24"/>
    <x v="553"/>
    <x v="1"/>
    <x v="18"/>
    <x v="2"/>
    <x v="1"/>
    <x v="0"/>
    <x v="0"/>
    <x v="22"/>
    <x v="0"/>
    <x v="8"/>
    <x v="8"/>
    <x v="2"/>
    <x v="24"/>
    <x v="26"/>
    <x v="2"/>
    <x v="0"/>
    <x v="1"/>
  </r>
  <r>
    <x v="730"/>
    <x v="0"/>
    <x v="508"/>
    <x v="1"/>
    <x v="19"/>
    <x v="0"/>
    <x v="1"/>
    <x v="1"/>
    <x v="0"/>
    <x v="12"/>
    <x v="1"/>
    <x v="14"/>
    <x v="14"/>
    <x v="0"/>
    <x v="35"/>
    <x v="41"/>
    <x v="0"/>
    <x v="0"/>
    <x v="1"/>
  </r>
  <r>
    <x v="731"/>
    <x v="1"/>
    <x v="320"/>
    <x v="1"/>
    <x v="20"/>
    <x v="1"/>
    <x v="2"/>
    <x v="2"/>
    <x v="0"/>
    <x v="14"/>
    <x v="1"/>
    <x v="7"/>
    <x v="7"/>
    <x v="0"/>
    <x v="5"/>
    <x v="8"/>
    <x v="0"/>
    <x v="0"/>
    <x v="1"/>
  </r>
  <r>
    <x v="732"/>
    <x v="2"/>
    <x v="828"/>
    <x v="1"/>
    <x v="21"/>
    <x v="3"/>
    <x v="2"/>
    <x v="3"/>
    <x v="0"/>
    <x v="22"/>
    <x v="0"/>
    <x v="8"/>
    <x v="8"/>
    <x v="0"/>
    <x v="6"/>
    <x v="9"/>
    <x v="0"/>
    <x v="0"/>
    <x v="1"/>
  </r>
  <r>
    <x v="733"/>
    <x v="3"/>
    <x v="831"/>
    <x v="0"/>
    <x v="22"/>
    <x v="2"/>
    <x v="1"/>
    <x v="0"/>
    <x v="0"/>
    <x v="28"/>
    <x v="0"/>
    <x v="10"/>
    <x v="10"/>
    <x v="2"/>
    <x v="29"/>
    <x v="33"/>
    <x v="2"/>
    <x v="0"/>
    <x v="1"/>
  </r>
  <r>
    <x v="734"/>
    <x v="4"/>
    <x v="120"/>
    <x v="1"/>
    <x v="23"/>
    <x v="0"/>
    <x v="1"/>
    <x v="1"/>
    <x v="1"/>
    <x v="31"/>
    <x v="0"/>
    <x v="4"/>
    <x v="4"/>
    <x v="3"/>
    <x v="24"/>
    <x v="25"/>
    <x v="3"/>
    <x v="0"/>
    <x v="1"/>
  </r>
  <r>
    <x v="735"/>
    <x v="6"/>
    <x v="59"/>
    <x v="0"/>
    <x v="32"/>
    <x v="1"/>
    <x v="2"/>
    <x v="2"/>
    <x v="1"/>
    <x v="15"/>
    <x v="1"/>
    <x v="4"/>
    <x v="4"/>
    <x v="4"/>
    <x v="29"/>
    <x v="29"/>
    <x v="4"/>
    <x v="0"/>
    <x v="1"/>
  </r>
  <r>
    <x v="736"/>
    <x v="5"/>
    <x v="851"/>
    <x v="1"/>
    <x v="34"/>
    <x v="3"/>
    <x v="2"/>
    <x v="3"/>
    <x v="1"/>
    <x v="16"/>
    <x v="1"/>
    <x v="9"/>
    <x v="9"/>
    <x v="5"/>
    <x v="50"/>
    <x v="51"/>
    <x v="5"/>
    <x v="0"/>
    <x v="1"/>
  </r>
  <r>
    <x v="737"/>
    <x v="5"/>
    <x v="799"/>
    <x v="0"/>
    <x v="33"/>
    <x v="2"/>
    <x v="1"/>
    <x v="0"/>
    <x v="1"/>
    <x v="6"/>
    <x v="0"/>
    <x v="3"/>
    <x v="3"/>
    <x v="6"/>
    <x v="35"/>
    <x v="31"/>
    <x v="6"/>
    <x v="0"/>
    <x v="1"/>
  </r>
  <r>
    <x v="738"/>
    <x v="6"/>
    <x v="393"/>
    <x v="1"/>
    <x v="35"/>
    <x v="0"/>
    <x v="1"/>
    <x v="1"/>
    <x v="1"/>
    <x v="27"/>
    <x v="0"/>
    <x v="7"/>
    <x v="7"/>
    <x v="10"/>
    <x v="68"/>
    <x v="67"/>
    <x v="10"/>
    <x v="0"/>
    <x v="1"/>
  </r>
  <r>
    <x v="739"/>
    <x v="7"/>
    <x v="760"/>
    <x v="1"/>
    <x v="36"/>
    <x v="1"/>
    <x v="2"/>
    <x v="2"/>
    <x v="1"/>
    <x v="18"/>
    <x v="0"/>
    <x v="7"/>
    <x v="7"/>
    <x v="1"/>
    <x v="15"/>
    <x v="17"/>
    <x v="1"/>
    <x v="0"/>
    <x v="1"/>
  </r>
  <r>
    <x v="740"/>
    <x v="8"/>
    <x v="771"/>
    <x v="1"/>
    <x v="25"/>
    <x v="3"/>
    <x v="2"/>
    <x v="3"/>
    <x v="1"/>
    <x v="17"/>
    <x v="1"/>
    <x v="11"/>
    <x v="11"/>
    <x v="2"/>
    <x v="34"/>
    <x v="37"/>
    <x v="2"/>
    <x v="0"/>
    <x v="1"/>
  </r>
  <r>
    <x v="741"/>
    <x v="9"/>
    <x v="117"/>
    <x v="0"/>
    <x v="26"/>
    <x v="2"/>
    <x v="1"/>
    <x v="0"/>
    <x v="1"/>
    <x v="20"/>
    <x v="1"/>
    <x v="2"/>
    <x v="2"/>
    <x v="4"/>
    <x v="22"/>
    <x v="21"/>
    <x v="4"/>
    <x v="0"/>
    <x v="1"/>
  </r>
  <r>
    <x v="742"/>
    <x v="10"/>
    <x v="349"/>
    <x v="1"/>
    <x v="27"/>
    <x v="0"/>
    <x v="1"/>
    <x v="1"/>
    <x v="1"/>
    <x v="21"/>
    <x v="1"/>
    <x v="9"/>
    <x v="9"/>
    <x v="1"/>
    <x v="18"/>
    <x v="21"/>
    <x v="1"/>
    <x v="0"/>
    <x v="1"/>
  </r>
  <r>
    <x v="743"/>
    <x v="11"/>
    <x v="667"/>
    <x v="1"/>
    <x v="17"/>
    <x v="1"/>
    <x v="2"/>
    <x v="2"/>
    <x v="1"/>
    <x v="30"/>
    <x v="0"/>
    <x v="6"/>
    <x v="6"/>
    <x v="0"/>
    <x v="4"/>
    <x v="7"/>
    <x v="0"/>
    <x v="0"/>
    <x v="1"/>
  </r>
  <r>
    <x v="744"/>
    <x v="12"/>
    <x v="739"/>
    <x v="0"/>
    <x v="18"/>
    <x v="3"/>
    <x v="2"/>
    <x v="3"/>
    <x v="1"/>
    <x v="1"/>
    <x v="0"/>
    <x v="12"/>
    <x v="12"/>
    <x v="5"/>
    <x v="70"/>
    <x v="78"/>
    <x v="5"/>
    <x v="0"/>
    <x v="1"/>
  </r>
  <r>
    <x v="745"/>
    <x v="14"/>
    <x v="218"/>
    <x v="0"/>
    <x v="19"/>
    <x v="2"/>
    <x v="1"/>
    <x v="0"/>
    <x v="1"/>
    <x v="4"/>
    <x v="0"/>
    <x v="8"/>
    <x v="8"/>
    <x v="8"/>
    <x v="62"/>
    <x v="62"/>
    <x v="8"/>
    <x v="0"/>
    <x v="1"/>
  </r>
  <r>
    <x v="746"/>
    <x v="13"/>
    <x v="52"/>
    <x v="1"/>
    <x v="20"/>
    <x v="0"/>
    <x v="1"/>
    <x v="1"/>
    <x v="1"/>
    <x v="25"/>
    <x v="0"/>
    <x v="13"/>
    <x v="13"/>
    <x v="9"/>
    <x v="108"/>
    <x v="119"/>
    <x v="9"/>
    <x v="0"/>
    <x v="1"/>
  </r>
  <r>
    <x v="747"/>
    <x v="13"/>
    <x v="628"/>
    <x v="0"/>
    <x v="21"/>
    <x v="1"/>
    <x v="2"/>
    <x v="2"/>
    <x v="1"/>
    <x v="13"/>
    <x v="0"/>
    <x v="6"/>
    <x v="6"/>
    <x v="2"/>
    <x v="21"/>
    <x v="22"/>
    <x v="2"/>
    <x v="0"/>
    <x v="1"/>
  </r>
  <r>
    <x v="748"/>
    <x v="14"/>
    <x v="307"/>
    <x v="0"/>
    <x v="38"/>
    <x v="3"/>
    <x v="2"/>
    <x v="3"/>
    <x v="1"/>
    <x v="29"/>
    <x v="0"/>
    <x v="1"/>
    <x v="1"/>
    <x v="3"/>
    <x v="10"/>
    <x v="8"/>
    <x v="3"/>
    <x v="0"/>
    <x v="1"/>
  </r>
  <r>
    <x v="749"/>
    <x v="15"/>
    <x v="970"/>
    <x v="1"/>
    <x v="39"/>
    <x v="2"/>
    <x v="1"/>
    <x v="0"/>
    <x v="1"/>
    <x v="24"/>
    <x v="0"/>
    <x v="5"/>
    <x v="5"/>
    <x v="4"/>
    <x v="32"/>
    <x v="32"/>
    <x v="4"/>
    <x v="0"/>
    <x v="1"/>
  </r>
  <r>
    <x v="750"/>
    <x v="16"/>
    <x v="429"/>
    <x v="1"/>
    <x v="23"/>
    <x v="0"/>
    <x v="1"/>
    <x v="1"/>
    <x v="1"/>
    <x v="19"/>
    <x v="0"/>
    <x v="7"/>
    <x v="7"/>
    <x v="5"/>
    <x v="42"/>
    <x v="44"/>
    <x v="5"/>
    <x v="0"/>
    <x v="1"/>
  </r>
  <r>
    <x v="751"/>
    <x v="17"/>
    <x v="228"/>
    <x v="0"/>
    <x v="12"/>
    <x v="1"/>
    <x v="2"/>
    <x v="2"/>
    <x v="1"/>
    <x v="7"/>
    <x v="0"/>
    <x v="10"/>
    <x v="10"/>
    <x v="2"/>
    <x v="29"/>
    <x v="33"/>
    <x v="2"/>
    <x v="0"/>
    <x v="1"/>
  </r>
  <r>
    <x v="752"/>
    <x v="18"/>
    <x v="889"/>
    <x v="0"/>
    <x v="23"/>
    <x v="3"/>
    <x v="2"/>
    <x v="3"/>
    <x v="1"/>
    <x v="3"/>
    <x v="0"/>
    <x v="4"/>
    <x v="4"/>
    <x v="6"/>
    <x v="41"/>
    <x v="38"/>
    <x v="6"/>
    <x v="0"/>
    <x v="1"/>
  </r>
  <r>
    <x v="753"/>
    <x v="19"/>
    <x v="193"/>
    <x v="0"/>
    <x v="12"/>
    <x v="2"/>
    <x v="1"/>
    <x v="0"/>
    <x v="1"/>
    <x v="22"/>
    <x v="0"/>
    <x v="8"/>
    <x v="8"/>
    <x v="4"/>
    <x v="39"/>
    <x v="39"/>
    <x v="4"/>
    <x v="0"/>
    <x v="1"/>
  </r>
  <r>
    <x v="754"/>
    <x v="20"/>
    <x v="647"/>
    <x v="0"/>
    <x v="5"/>
    <x v="0"/>
    <x v="1"/>
    <x v="1"/>
    <x v="1"/>
    <x v="28"/>
    <x v="0"/>
    <x v="10"/>
    <x v="10"/>
    <x v="7"/>
    <x v="65"/>
    <x v="70"/>
    <x v="7"/>
    <x v="0"/>
    <x v="1"/>
  </r>
  <r>
    <x v="755"/>
    <x v="22"/>
    <x v="10"/>
    <x v="0"/>
    <x v="15"/>
    <x v="1"/>
    <x v="2"/>
    <x v="2"/>
    <x v="1"/>
    <x v="31"/>
    <x v="0"/>
    <x v="4"/>
    <x v="4"/>
    <x v="8"/>
    <x v="50"/>
    <x v="48"/>
    <x v="8"/>
    <x v="0"/>
    <x v="1"/>
  </r>
  <r>
    <x v="756"/>
    <x v="21"/>
    <x v="719"/>
    <x v="0"/>
    <x v="2"/>
    <x v="3"/>
    <x v="2"/>
    <x v="3"/>
    <x v="1"/>
    <x v="6"/>
    <x v="0"/>
    <x v="3"/>
    <x v="3"/>
    <x v="1"/>
    <x v="8"/>
    <x v="10"/>
    <x v="1"/>
    <x v="0"/>
    <x v="1"/>
  </r>
  <r>
    <x v="757"/>
    <x v="21"/>
    <x v="268"/>
    <x v="0"/>
    <x v="0"/>
    <x v="2"/>
    <x v="1"/>
    <x v="0"/>
    <x v="1"/>
    <x v="27"/>
    <x v="0"/>
    <x v="7"/>
    <x v="7"/>
    <x v="4"/>
    <x v="37"/>
    <x v="37"/>
    <x v="4"/>
    <x v="0"/>
    <x v="1"/>
  </r>
  <r>
    <x v="758"/>
    <x v="22"/>
    <x v="287"/>
    <x v="1"/>
    <x v="1"/>
    <x v="0"/>
    <x v="1"/>
    <x v="1"/>
    <x v="1"/>
    <x v="18"/>
    <x v="0"/>
    <x v="7"/>
    <x v="7"/>
    <x v="6"/>
    <x v="49"/>
    <x v="49"/>
    <x v="6"/>
    <x v="0"/>
    <x v="1"/>
  </r>
  <r>
    <x v="759"/>
    <x v="23"/>
    <x v="945"/>
    <x v="1"/>
    <x v="4"/>
    <x v="1"/>
    <x v="2"/>
    <x v="2"/>
    <x v="1"/>
    <x v="23"/>
    <x v="0"/>
    <x v="10"/>
    <x v="10"/>
    <x v="6"/>
    <x v="60"/>
    <x v="63"/>
    <x v="6"/>
    <x v="0"/>
    <x v="1"/>
  </r>
  <r>
    <x v="760"/>
    <x v="24"/>
    <x v="253"/>
    <x v="1"/>
    <x v="3"/>
    <x v="3"/>
    <x v="2"/>
    <x v="3"/>
    <x v="1"/>
    <x v="0"/>
    <x v="0"/>
    <x v="4"/>
    <x v="4"/>
    <x v="13"/>
    <x v="70"/>
    <x v="69"/>
    <x v="13"/>
    <x v="0"/>
    <x v="1"/>
  </r>
  <r>
    <x v="761"/>
    <x v="25"/>
    <x v="519"/>
    <x v="1"/>
    <x v="6"/>
    <x v="2"/>
    <x v="1"/>
    <x v="0"/>
    <x v="1"/>
    <x v="26"/>
    <x v="0"/>
    <x v="5"/>
    <x v="5"/>
    <x v="2"/>
    <x v="19"/>
    <x v="21"/>
    <x v="2"/>
    <x v="1"/>
    <x v="0"/>
  </r>
  <r>
    <x v="762"/>
    <x v="26"/>
    <x v="433"/>
    <x v="1"/>
    <x v="8"/>
    <x v="0"/>
    <x v="1"/>
    <x v="1"/>
    <x v="1"/>
    <x v="2"/>
    <x v="0"/>
    <x v="7"/>
    <x v="7"/>
    <x v="5"/>
    <x v="42"/>
    <x v="44"/>
    <x v="5"/>
    <x v="1"/>
    <x v="0"/>
  </r>
  <r>
    <x v="763"/>
    <x v="27"/>
    <x v="279"/>
    <x v="0"/>
    <x v="9"/>
    <x v="1"/>
    <x v="2"/>
    <x v="2"/>
    <x v="1"/>
    <x v="30"/>
    <x v="0"/>
    <x v="6"/>
    <x v="6"/>
    <x v="9"/>
    <x v="60"/>
    <x v="61"/>
    <x v="9"/>
    <x v="1"/>
    <x v="0"/>
  </r>
  <r>
    <x v="764"/>
    <x v="28"/>
    <x v="977"/>
    <x v="0"/>
    <x v="7"/>
    <x v="3"/>
    <x v="2"/>
    <x v="3"/>
    <x v="1"/>
    <x v="1"/>
    <x v="0"/>
    <x v="12"/>
    <x v="12"/>
    <x v="10"/>
    <x v="91"/>
    <x v="101"/>
    <x v="10"/>
    <x v="1"/>
    <x v="0"/>
  </r>
  <r>
    <x v="765"/>
    <x v="29"/>
    <x v="403"/>
    <x v="0"/>
    <x v="10"/>
    <x v="2"/>
    <x v="1"/>
    <x v="0"/>
    <x v="1"/>
    <x v="4"/>
    <x v="0"/>
    <x v="8"/>
    <x v="8"/>
    <x v="2"/>
    <x v="24"/>
    <x v="26"/>
    <x v="2"/>
    <x v="1"/>
    <x v="0"/>
  </r>
  <r>
    <x v="766"/>
    <x v="32"/>
    <x v="621"/>
    <x v="0"/>
    <x v="11"/>
    <x v="0"/>
    <x v="1"/>
    <x v="1"/>
    <x v="1"/>
    <x v="5"/>
    <x v="1"/>
    <x v="2"/>
    <x v="2"/>
    <x v="0"/>
    <x v="1"/>
    <x v="2"/>
    <x v="0"/>
    <x v="1"/>
    <x v="0"/>
  </r>
  <r>
    <x v="767"/>
    <x v="31"/>
    <x v="398"/>
    <x v="1"/>
    <x v="13"/>
    <x v="1"/>
    <x v="2"/>
    <x v="2"/>
    <x v="1"/>
    <x v="8"/>
    <x v="1"/>
    <x v="0"/>
    <x v="0"/>
    <x v="0"/>
    <x v="0"/>
    <x v="0"/>
    <x v="0"/>
    <x v="1"/>
    <x v="0"/>
  </r>
  <r>
    <x v="768"/>
    <x v="31"/>
    <x v="70"/>
    <x v="1"/>
    <x v="14"/>
    <x v="3"/>
    <x v="2"/>
    <x v="3"/>
    <x v="1"/>
    <x v="9"/>
    <x v="1"/>
    <x v="9"/>
    <x v="9"/>
    <x v="0"/>
    <x v="7"/>
    <x v="11"/>
    <x v="0"/>
    <x v="1"/>
    <x v="0"/>
  </r>
  <r>
    <x v="769"/>
    <x v="32"/>
    <x v="220"/>
    <x v="0"/>
    <x v="16"/>
    <x v="2"/>
    <x v="1"/>
    <x v="0"/>
    <x v="1"/>
    <x v="10"/>
    <x v="1"/>
    <x v="3"/>
    <x v="3"/>
    <x v="2"/>
    <x v="15"/>
    <x v="15"/>
    <x v="2"/>
    <x v="1"/>
    <x v="0"/>
  </r>
  <r>
    <x v="770"/>
    <x v="33"/>
    <x v="994"/>
    <x v="1"/>
    <x v="17"/>
    <x v="0"/>
    <x v="1"/>
    <x v="1"/>
    <x v="1"/>
    <x v="11"/>
    <x v="1"/>
    <x v="10"/>
    <x v="10"/>
    <x v="3"/>
    <x v="39"/>
    <x v="42"/>
    <x v="3"/>
    <x v="1"/>
    <x v="0"/>
  </r>
  <r>
    <x v="771"/>
    <x v="34"/>
    <x v="215"/>
    <x v="1"/>
    <x v="18"/>
    <x v="1"/>
    <x v="2"/>
    <x v="2"/>
    <x v="1"/>
    <x v="12"/>
    <x v="1"/>
    <x v="14"/>
    <x v="14"/>
    <x v="4"/>
    <x v="94"/>
    <x v="104"/>
    <x v="4"/>
    <x v="1"/>
    <x v="0"/>
  </r>
  <r>
    <x v="772"/>
    <x v="35"/>
    <x v="827"/>
    <x v="1"/>
    <x v="19"/>
    <x v="3"/>
    <x v="2"/>
    <x v="3"/>
    <x v="1"/>
    <x v="14"/>
    <x v="1"/>
    <x v="7"/>
    <x v="7"/>
    <x v="5"/>
    <x v="42"/>
    <x v="44"/>
    <x v="5"/>
    <x v="1"/>
    <x v="0"/>
  </r>
  <r>
    <x v="773"/>
    <x v="36"/>
    <x v="434"/>
    <x v="0"/>
    <x v="20"/>
    <x v="2"/>
    <x v="1"/>
    <x v="0"/>
    <x v="1"/>
    <x v="15"/>
    <x v="1"/>
    <x v="4"/>
    <x v="4"/>
    <x v="6"/>
    <x v="41"/>
    <x v="38"/>
    <x v="6"/>
    <x v="1"/>
    <x v="0"/>
  </r>
  <r>
    <x v="774"/>
    <x v="37"/>
    <x v="681"/>
    <x v="1"/>
    <x v="21"/>
    <x v="0"/>
    <x v="1"/>
    <x v="1"/>
    <x v="1"/>
    <x v="16"/>
    <x v="1"/>
    <x v="9"/>
    <x v="9"/>
    <x v="10"/>
    <x v="73"/>
    <x v="79"/>
    <x v="10"/>
    <x v="1"/>
    <x v="0"/>
  </r>
  <r>
    <x v="775"/>
    <x v="38"/>
    <x v="834"/>
    <x v="0"/>
    <x v="22"/>
    <x v="1"/>
    <x v="2"/>
    <x v="2"/>
    <x v="1"/>
    <x v="17"/>
    <x v="1"/>
    <x v="11"/>
    <x v="11"/>
    <x v="1"/>
    <x v="23"/>
    <x v="27"/>
    <x v="1"/>
    <x v="1"/>
    <x v="0"/>
  </r>
  <r>
    <x v="776"/>
    <x v="40"/>
    <x v="904"/>
    <x v="1"/>
    <x v="23"/>
    <x v="3"/>
    <x v="2"/>
    <x v="3"/>
    <x v="1"/>
    <x v="20"/>
    <x v="1"/>
    <x v="2"/>
    <x v="2"/>
    <x v="2"/>
    <x v="13"/>
    <x v="13"/>
    <x v="2"/>
    <x v="1"/>
    <x v="0"/>
  </r>
  <r>
    <x v="777"/>
    <x v="39"/>
    <x v="27"/>
    <x v="0"/>
    <x v="24"/>
    <x v="2"/>
    <x v="1"/>
    <x v="0"/>
    <x v="1"/>
    <x v="21"/>
    <x v="1"/>
    <x v="9"/>
    <x v="9"/>
    <x v="4"/>
    <x v="42"/>
    <x v="45"/>
    <x v="4"/>
    <x v="1"/>
    <x v="0"/>
  </r>
  <r>
    <x v="778"/>
    <x v="39"/>
    <x v="222"/>
    <x v="0"/>
    <x v="25"/>
    <x v="0"/>
    <x v="1"/>
    <x v="1"/>
    <x v="1"/>
    <x v="25"/>
    <x v="0"/>
    <x v="13"/>
    <x v="13"/>
    <x v="1"/>
    <x v="48"/>
    <x v="55"/>
    <x v="1"/>
    <x v="1"/>
    <x v="0"/>
  </r>
  <r>
    <x v="779"/>
    <x v="40"/>
    <x v="21"/>
    <x v="0"/>
    <x v="26"/>
    <x v="1"/>
    <x v="2"/>
    <x v="2"/>
    <x v="1"/>
    <x v="5"/>
    <x v="1"/>
    <x v="2"/>
    <x v="2"/>
    <x v="0"/>
    <x v="1"/>
    <x v="2"/>
    <x v="0"/>
    <x v="1"/>
    <x v="0"/>
  </r>
  <r>
    <x v="780"/>
    <x v="41"/>
    <x v="955"/>
    <x v="1"/>
    <x v="27"/>
    <x v="3"/>
    <x v="2"/>
    <x v="3"/>
    <x v="1"/>
    <x v="8"/>
    <x v="1"/>
    <x v="0"/>
    <x v="0"/>
    <x v="5"/>
    <x v="15"/>
    <x v="8"/>
    <x v="5"/>
    <x v="1"/>
    <x v="0"/>
  </r>
  <r>
    <x v="781"/>
    <x v="42"/>
    <x v="105"/>
    <x v="1"/>
    <x v="28"/>
    <x v="2"/>
    <x v="1"/>
    <x v="0"/>
    <x v="1"/>
    <x v="13"/>
    <x v="0"/>
    <x v="6"/>
    <x v="6"/>
    <x v="8"/>
    <x v="55"/>
    <x v="56"/>
    <x v="8"/>
    <x v="1"/>
    <x v="0"/>
  </r>
  <r>
    <x v="782"/>
    <x v="43"/>
    <x v="430"/>
    <x v="1"/>
    <x v="31"/>
    <x v="0"/>
    <x v="1"/>
    <x v="1"/>
    <x v="1"/>
    <x v="29"/>
    <x v="0"/>
    <x v="1"/>
    <x v="1"/>
    <x v="9"/>
    <x v="29"/>
    <x v="21"/>
    <x v="9"/>
    <x v="1"/>
    <x v="0"/>
  </r>
  <r>
    <x v="783"/>
    <x v="44"/>
    <x v="814"/>
    <x v="1"/>
    <x v="30"/>
    <x v="1"/>
    <x v="2"/>
    <x v="2"/>
    <x v="1"/>
    <x v="10"/>
    <x v="1"/>
    <x v="3"/>
    <x v="3"/>
    <x v="2"/>
    <x v="15"/>
    <x v="15"/>
    <x v="2"/>
    <x v="1"/>
    <x v="0"/>
  </r>
  <r>
    <x v="784"/>
    <x v="45"/>
    <x v="654"/>
    <x v="1"/>
    <x v="29"/>
    <x v="3"/>
    <x v="2"/>
    <x v="3"/>
    <x v="1"/>
    <x v="24"/>
    <x v="0"/>
    <x v="5"/>
    <x v="5"/>
    <x v="3"/>
    <x v="26"/>
    <x v="27"/>
    <x v="3"/>
    <x v="1"/>
    <x v="0"/>
  </r>
  <r>
    <x v="785"/>
    <x v="46"/>
    <x v="724"/>
    <x v="1"/>
    <x v="32"/>
    <x v="2"/>
    <x v="1"/>
    <x v="0"/>
    <x v="1"/>
    <x v="11"/>
    <x v="1"/>
    <x v="10"/>
    <x v="10"/>
    <x v="4"/>
    <x v="47"/>
    <x v="50"/>
    <x v="4"/>
    <x v="1"/>
    <x v="0"/>
  </r>
  <r>
    <x v="786"/>
    <x v="48"/>
    <x v="256"/>
    <x v="1"/>
    <x v="34"/>
    <x v="0"/>
    <x v="1"/>
    <x v="1"/>
    <x v="1"/>
    <x v="19"/>
    <x v="0"/>
    <x v="7"/>
    <x v="7"/>
    <x v="5"/>
    <x v="42"/>
    <x v="44"/>
    <x v="5"/>
    <x v="1"/>
    <x v="0"/>
  </r>
  <r>
    <x v="787"/>
    <x v="47"/>
    <x v="87"/>
    <x v="1"/>
    <x v="33"/>
    <x v="1"/>
    <x v="2"/>
    <x v="2"/>
    <x v="1"/>
    <x v="7"/>
    <x v="0"/>
    <x v="10"/>
    <x v="10"/>
    <x v="2"/>
    <x v="29"/>
    <x v="33"/>
    <x v="2"/>
    <x v="1"/>
    <x v="0"/>
  </r>
  <r>
    <x v="788"/>
    <x v="47"/>
    <x v="464"/>
    <x v="0"/>
    <x v="35"/>
    <x v="3"/>
    <x v="2"/>
    <x v="3"/>
    <x v="1"/>
    <x v="3"/>
    <x v="0"/>
    <x v="4"/>
    <x v="4"/>
    <x v="6"/>
    <x v="41"/>
    <x v="38"/>
    <x v="6"/>
    <x v="1"/>
    <x v="0"/>
  </r>
  <r>
    <x v="789"/>
    <x v="48"/>
    <x v="240"/>
    <x v="1"/>
    <x v="36"/>
    <x v="2"/>
    <x v="1"/>
    <x v="0"/>
    <x v="1"/>
    <x v="22"/>
    <x v="0"/>
    <x v="8"/>
    <x v="8"/>
    <x v="4"/>
    <x v="39"/>
    <x v="39"/>
    <x v="4"/>
    <x v="1"/>
    <x v="0"/>
  </r>
  <r>
    <x v="790"/>
    <x v="23"/>
    <x v="560"/>
    <x v="0"/>
    <x v="37"/>
    <x v="0"/>
    <x v="1"/>
    <x v="1"/>
    <x v="1"/>
    <x v="12"/>
    <x v="1"/>
    <x v="14"/>
    <x v="14"/>
    <x v="7"/>
    <x v="111"/>
    <x v="122"/>
    <x v="7"/>
    <x v="0"/>
    <x v="1"/>
  </r>
  <r>
    <x v="791"/>
    <x v="24"/>
    <x v="62"/>
    <x v="0"/>
    <x v="38"/>
    <x v="1"/>
    <x v="2"/>
    <x v="2"/>
    <x v="1"/>
    <x v="14"/>
    <x v="1"/>
    <x v="7"/>
    <x v="7"/>
    <x v="8"/>
    <x v="58"/>
    <x v="60"/>
    <x v="8"/>
    <x v="0"/>
    <x v="1"/>
  </r>
  <r>
    <x v="792"/>
    <x v="0"/>
    <x v="859"/>
    <x v="0"/>
    <x v="39"/>
    <x v="3"/>
    <x v="2"/>
    <x v="3"/>
    <x v="1"/>
    <x v="22"/>
    <x v="0"/>
    <x v="8"/>
    <x v="8"/>
    <x v="1"/>
    <x v="16"/>
    <x v="18"/>
    <x v="1"/>
    <x v="0"/>
    <x v="1"/>
  </r>
  <r>
    <x v="793"/>
    <x v="1"/>
    <x v="475"/>
    <x v="0"/>
    <x v="23"/>
    <x v="2"/>
    <x v="1"/>
    <x v="0"/>
    <x v="1"/>
    <x v="28"/>
    <x v="0"/>
    <x v="10"/>
    <x v="10"/>
    <x v="4"/>
    <x v="47"/>
    <x v="50"/>
    <x v="4"/>
    <x v="0"/>
    <x v="1"/>
  </r>
  <r>
    <x v="794"/>
    <x v="2"/>
    <x v="850"/>
    <x v="1"/>
    <x v="12"/>
    <x v="0"/>
    <x v="1"/>
    <x v="1"/>
    <x v="1"/>
    <x v="31"/>
    <x v="0"/>
    <x v="4"/>
    <x v="4"/>
    <x v="6"/>
    <x v="41"/>
    <x v="38"/>
    <x v="6"/>
    <x v="0"/>
    <x v="1"/>
  </r>
  <r>
    <x v="795"/>
    <x v="3"/>
    <x v="875"/>
    <x v="0"/>
    <x v="5"/>
    <x v="1"/>
    <x v="2"/>
    <x v="2"/>
    <x v="0"/>
    <x v="15"/>
    <x v="1"/>
    <x v="4"/>
    <x v="4"/>
    <x v="6"/>
    <x v="41"/>
    <x v="38"/>
    <x v="6"/>
    <x v="0"/>
    <x v="1"/>
  </r>
  <r>
    <x v="796"/>
    <x v="4"/>
    <x v="441"/>
    <x v="1"/>
    <x v="15"/>
    <x v="3"/>
    <x v="2"/>
    <x v="3"/>
    <x v="0"/>
    <x v="16"/>
    <x v="1"/>
    <x v="9"/>
    <x v="9"/>
    <x v="13"/>
    <x v="85"/>
    <x v="92"/>
    <x v="13"/>
    <x v="0"/>
    <x v="1"/>
  </r>
  <r>
    <x v="797"/>
    <x v="6"/>
    <x v="213"/>
    <x v="1"/>
    <x v="2"/>
    <x v="2"/>
    <x v="1"/>
    <x v="0"/>
    <x v="0"/>
    <x v="6"/>
    <x v="0"/>
    <x v="3"/>
    <x v="3"/>
    <x v="2"/>
    <x v="15"/>
    <x v="15"/>
    <x v="2"/>
    <x v="0"/>
    <x v="1"/>
  </r>
  <r>
    <x v="798"/>
    <x v="5"/>
    <x v="897"/>
    <x v="1"/>
    <x v="0"/>
    <x v="0"/>
    <x v="1"/>
    <x v="1"/>
    <x v="0"/>
    <x v="27"/>
    <x v="0"/>
    <x v="7"/>
    <x v="7"/>
    <x v="5"/>
    <x v="42"/>
    <x v="44"/>
    <x v="5"/>
    <x v="0"/>
    <x v="1"/>
  </r>
  <r>
    <x v="799"/>
    <x v="5"/>
    <x v="388"/>
    <x v="0"/>
    <x v="1"/>
    <x v="1"/>
    <x v="2"/>
    <x v="2"/>
    <x v="0"/>
    <x v="18"/>
    <x v="0"/>
    <x v="7"/>
    <x v="7"/>
    <x v="9"/>
    <x v="63"/>
    <x v="64"/>
    <x v="9"/>
    <x v="0"/>
    <x v="1"/>
  </r>
  <r>
    <x v="800"/>
    <x v="6"/>
    <x v="438"/>
    <x v="0"/>
    <x v="4"/>
    <x v="3"/>
    <x v="2"/>
    <x v="3"/>
    <x v="0"/>
    <x v="17"/>
    <x v="1"/>
    <x v="11"/>
    <x v="11"/>
    <x v="10"/>
    <x v="84"/>
    <x v="91"/>
    <x v="10"/>
    <x v="0"/>
    <x v="1"/>
  </r>
  <r>
    <x v="801"/>
    <x v="7"/>
    <x v="159"/>
    <x v="0"/>
    <x v="3"/>
    <x v="2"/>
    <x v="1"/>
    <x v="0"/>
    <x v="0"/>
    <x v="20"/>
    <x v="1"/>
    <x v="2"/>
    <x v="2"/>
    <x v="2"/>
    <x v="13"/>
    <x v="13"/>
    <x v="2"/>
    <x v="0"/>
    <x v="1"/>
  </r>
  <r>
    <x v="802"/>
    <x v="8"/>
    <x v="23"/>
    <x v="0"/>
    <x v="7"/>
    <x v="0"/>
    <x v="1"/>
    <x v="1"/>
    <x v="0"/>
    <x v="21"/>
    <x v="1"/>
    <x v="9"/>
    <x v="9"/>
    <x v="0"/>
    <x v="7"/>
    <x v="11"/>
    <x v="0"/>
    <x v="0"/>
    <x v="1"/>
  </r>
  <r>
    <x v="803"/>
    <x v="9"/>
    <x v="913"/>
    <x v="0"/>
    <x v="10"/>
    <x v="1"/>
    <x v="2"/>
    <x v="2"/>
    <x v="0"/>
    <x v="30"/>
    <x v="0"/>
    <x v="6"/>
    <x v="6"/>
    <x v="0"/>
    <x v="4"/>
    <x v="7"/>
    <x v="0"/>
    <x v="0"/>
    <x v="1"/>
  </r>
  <r>
    <x v="804"/>
    <x v="10"/>
    <x v="924"/>
    <x v="1"/>
    <x v="23"/>
    <x v="3"/>
    <x v="2"/>
    <x v="3"/>
    <x v="0"/>
    <x v="1"/>
    <x v="0"/>
    <x v="12"/>
    <x v="12"/>
    <x v="0"/>
    <x v="15"/>
    <x v="19"/>
    <x v="0"/>
    <x v="0"/>
    <x v="1"/>
  </r>
  <r>
    <x v="805"/>
    <x v="11"/>
    <x v="960"/>
    <x v="1"/>
    <x v="12"/>
    <x v="2"/>
    <x v="1"/>
    <x v="0"/>
    <x v="0"/>
    <x v="4"/>
    <x v="0"/>
    <x v="8"/>
    <x v="8"/>
    <x v="2"/>
    <x v="24"/>
    <x v="26"/>
    <x v="2"/>
    <x v="0"/>
    <x v="1"/>
  </r>
  <r>
    <x v="806"/>
    <x v="12"/>
    <x v="144"/>
    <x v="1"/>
    <x v="5"/>
    <x v="0"/>
    <x v="1"/>
    <x v="1"/>
    <x v="0"/>
    <x v="25"/>
    <x v="0"/>
    <x v="13"/>
    <x v="13"/>
    <x v="3"/>
    <x v="75"/>
    <x v="86"/>
    <x v="3"/>
    <x v="0"/>
    <x v="1"/>
  </r>
  <r>
    <x v="807"/>
    <x v="14"/>
    <x v="656"/>
    <x v="1"/>
    <x v="10"/>
    <x v="1"/>
    <x v="2"/>
    <x v="2"/>
    <x v="0"/>
    <x v="13"/>
    <x v="0"/>
    <x v="6"/>
    <x v="6"/>
    <x v="4"/>
    <x v="35"/>
    <x v="36"/>
    <x v="4"/>
    <x v="0"/>
    <x v="1"/>
  </r>
  <r>
    <x v="808"/>
    <x v="13"/>
    <x v="295"/>
    <x v="1"/>
    <x v="11"/>
    <x v="3"/>
    <x v="2"/>
    <x v="3"/>
    <x v="0"/>
    <x v="29"/>
    <x v="0"/>
    <x v="1"/>
    <x v="1"/>
    <x v="5"/>
    <x v="18"/>
    <x v="13"/>
    <x v="5"/>
    <x v="0"/>
    <x v="1"/>
  </r>
  <r>
    <x v="809"/>
    <x v="13"/>
    <x v="31"/>
    <x v="1"/>
    <x v="13"/>
    <x v="2"/>
    <x v="1"/>
    <x v="0"/>
    <x v="0"/>
    <x v="24"/>
    <x v="0"/>
    <x v="5"/>
    <x v="5"/>
    <x v="6"/>
    <x v="43"/>
    <x v="43"/>
    <x v="6"/>
    <x v="0"/>
    <x v="1"/>
  </r>
  <r>
    <x v="810"/>
    <x v="14"/>
    <x v="199"/>
    <x v="1"/>
    <x v="14"/>
    <x v="0"/>
    <x v="1"/>
    <x v="1"/>
    <x v="0"/>
    <x v="19"/>
    <x v="0"/>
    <x v="7"/>
    <x v="7"/>
    <x v="10"/>
    <x v="68"/>
    <x v="67"/>
    <x v="10"/>
    <x v="0"/>
    <x v="1"/>
  </r>
  <r>
    <x v="811"/>
    <x v="15"/>
    <x v="227"/>
    <x v="1"/>
    <x v="16"/>
    <x v="1"/>
    <x v="2"/>
    <x v="2"/>
    <x v="0"/>
    <x v="7"/>
    <x v="0"/>
    <x v="10"/>
    <x v="10"/>
    <x v="1"/>
    <x v="20"/>
    <x v="23"/>
    <x v="1"/>
    <x v="0"/>
    <x v="1"/>
  </r>
  <r>
    <x v="812"/>
    <x v="16"/>
    <x v="179"/>
    <x v="1"/>
    <x v="17"/>
    <x v="3"/>
    <x v="2"/>
    <x v="3"/>
    <x v="0"/>
    <x v="3"/>
    <x v="0"/>
    <x v="4"/>
    <x v="4"/>
    <x v="2"/>
    <x v="18"/>
    <x v="19"/>
    <x v="2"/>
    <x v="0"/>
    <x v="1"/>
  </r>
  <r>
    <x v="813"/>
    <x v="17"/>
    <x v="638"/>
    <x v="0"/>
    <x v="18"/>
    <x v="2"/>
    <x v="1"/>
    <x v="0"/>
    <x v="0"/>
    <x v="22"/>
    <x v="0"/>
    <x v="8"/>
    <x v="8"/>
    <x v="4"/>
    <x v="39"/>
    <x v="39"/>
    <x v="4"/>
    <x v="0"/>
    <x v="1"/>
  </r>
  <r>
    <x v="814"/>
    <x v="18"/>
    <x v="32"/>
    <x v="0"/>
    <x v="19"/>
    <x v="0"/>
    <x v="1"/>
    <x v="1"/>
    <x v="0"/>
    <x v="28"/>
    <x v="0"/>
    <x v="10"/>
    <x v="10"/>
    <x v="1"/>
    <x v="20"/>
    <x v="23"/>
    <x v="1"/>
    <x v="0"/>
    <x v="1"/>
  </r>
  <r>
    <x v="815"/>
    <x v="19"/>
    <x v="540"/>
    <x v="1"/>
    <x v="20"/>
    <x v="1"/>
    <x v="2"/>
    <x v="2"/>
    <x v="0"/>
    <x v="31"/>
    <x v="0"/>
    <x v="4"/>
    <x v="4"/>
    <x v="0"/>
    <x v="3"/>
    <x v="5"/>
    <x v="0"/>
    <x v="0"/>
    <x v="1"/>
  </r>
  <r>
    <x v="816"/>
    <x v="20"/>
    <x v="459"/>
    <x v="0"/>
    <x v="21"/>
    <x v="3"/>
    <x v="2"/>
    <x v="3"/>
    <x v="0"/>
    <x v="6"/>
    <x v="0"/>
    <x v="3"/>
    <x v="3"/>
    <x v="5"/>
    <x v="29"/>
    <x v="28"/>
    <x v="5"/>
    <x v="0"/>
    <x v="1"/>
  </r>
  <r>
    <x v="817"/>
    <x v="22"/>
    <x v="214"/>
    <x v="0"/>
    <x v="22"/>
    <x v="2"/>
    <x v="1"/>
    <x v="0"/>
    <x v="0"/>
    <x v="27"/>
    <x v="0"/>
    <x v="7"/>
    <x v="7"/>
    <x v="8"/>
    <x v="58"/>
    <x v="60"/>
    <x v="8"/>
    <x v="0"/>
    <x v="1"/>
  </r>
  <r>
    <x v="818"/>
    <x v="21"/>
    <x v="55"/>
    <x v="0"/>
    <x v="23"/>
    <x v="0"/>
    <x v="1"/>
    <x v="1"/>
    <x v="0"/>
    <x v="18"/>
    <x v="0"/>
    <x v="7"/>
    <x v="7"/>
    <x v="9"/>
    <x v="63"/>
    <x v="64"/>
    <x v="9"/>
    <x v="0"/>
    <x v="1"/>
  </r>
  <r>
    <x v="819"/>
    <x v="21"/>
    <x v="249"/>
    <x v="0"/>
    <x v="32"/>
    <x v="1"/>
    <x v="2"/>
    <x v="2"/>
    <x v="0"/>
    <x v="23"/>
    <x v="0"/>
    <x v="10"/>
    <x v="10"/>
    <x v="2"/>
    <x v="29"/>
    <x v="33"/>
    <x v="2"/>
    <x v="0"/>
    <x v="1"/>
  </r>
  <r>
    <x v="820"/>
    <x v="22"/>
    <x v="494"/>
    <x v="0"/>
    <x v="34"/>
    <x v="3"/>
    <x v="2"/>
    <x v="3"/>
    <x v="0"/>
    <x v="0"/>
    <x v="0"/>
    <x v="4"/>
    <x v="4"/>
    <x v="3"/>
    <x v="24"/>
    <x v="25"/>
    <x v="3"/>
    <x v="0"/>
    <x v="1"/>
  </r>
  <r>
    <x v="821"/>
    <x v="23"/>
    <x v="530"/>
    <x v="1"/>
    <x v="33"/>
    <x v="2"/>
    <x v="1"/>
    <x v="0"/>
    <x v="0"/>
    <x v="26"/>
    <x v="0"/>
    <x v="5"/>
    <x v="5"/>
    <x v="4"/>
    <x v="32"/>
    <x v="32"/>
    <x v="4"/>
    <x v="0"/>
    <x v="1"/>
  </r>
  <r>
    <x v="822"/>
    <x v="24"/>
    <x v="524"/>
    <x v="0"/>
    <x v="35"/>
    <x v="0"/>
    <x v="1"/>
    <x v="1"/>
    <x v="0"/>
    <x v="2"/>
    <x v="0"/>
    <x v="7"/>
    <x v="7"/>
    <x v="5"/>
    <x v="42"/>
    <x v="44"/>
    <x v="5"/>
    <x v="0"/>
    <x v="1"/>
  </r>
  <r>
    <x v="823"/>
    <x v="25"/>
    <x v="58"/>
    <x v="1"/>
    <x v="36"/>
    <x v="1"/>
    <x v="2"/>
    <x v="2"/>
    <x v="0"/>
    <x v="30"/>
    <x v="0"/>
    <x v="6"/>
    <x v="6"/>
    <x v="2"/>
    <x v="21"/>
    <x v="22"/>
    <x v="2"/>
    <x v="1"/>
    <x v="0"/>
  </r>
  <r>
    <x v="824"/>
    <x v="26"/>
    <x v="979"/>
    <x v="0"/>
    <x v="25"/>
    <x v="3"/>
    <x v="2"/>
    <x v="3"/>
    <x v="0"/>
    <x v="1"/>
    <x v="0"/>
    <x v="12"/>
    <x v="12"/>
    <x v="6"/>
    <x v="76"/>
    <x v="84"/>
    <x v="6"/>
    <x v="1"/>
    <x v="0"/>
  </r>
  <r>
    <x v="825"/>
    <x v="27"/>
    <x v="855"/>
    <x v="1"/>
    <x v="26"/>
    <x v="2"/>
    <x v="1"/>
    <x v="0"/>
    <x v="0"/>
    <x v="4"/>
    <x v="0"/>
    <x v="8"/>
    <x v="8"/>
    <x v="4"/>
    <x v="39"/>
    <x v="39"/>
    <x v="4"/>
    <x v="1"/>
    <x v="0"/>
  </r>
  <r>
    <x v="826"/>
    <x v="28"/>
    <x v="46"/>
    <x v="0"/>
    <x v="27"/>
    <x v="0"/>
    <x v="1"/>
    <x v="1"/>
    <x v="0"/>
    <x v="5"/>
    <x v="1"/>
    <x v="2"/>
    <x v="2"/>
    <x v="7"/>
    <x v="36"/>
    <x v="30"/>
    <x v="7"/>
    <x v="1"/>
    <x v="0"/>
  </r>
  <r>
    <x v="827"/>
    <x v="29"/>
    <x v="229"/>
    <x v="1"/>
    <x v="17"/>
    <x v="1"/>
    <x v="2"/>
    <x v="2"/>
    <x v="0"/>
    <x v="8"/>
    <x v="1"/>
    <x v="0"/>
    <x v="0"/>
    <x v="8"/>
    <x v="22"/>
    <x v="13"/>
    <x v="8"/>
    <x v="1"/>
    <x v="0"/>
  </r>
  <r>
    <x v="828"/>
    <x v="32"/>
    <x v="478"/>
    <x v="1"/>
    <x v="18"/>
    <x v="3"/>
    <x v="2"/>
    <x v="3"/>
    <x v="0"/>
    <x v="9"/>
    <x v="1"/>
    <x v="9"/>
    <x v="9"/>
    <x v="1"/>
    <x v="18"/>
    <x v="21"/>
    <x v="1"/>
    <x v="1"/>
    <x v="0"/>
  </r>
  <r>
    <x v="829"/>
    <x v="31"/>
    <x v="356"/>
    <x v="1"/>
    <x v="19"/>
    <x v="2"/>
    <x v="1"/>
    <x v="0"/>
    <x v="0"/>
    <x v="10"/>
    <x v="1"/>
    <x v="3"/>
    <x v="3"/>
    <x v="4"/>
    <x v="25"/>
    <x v="24"/>
    <x v="4"/>
    <x v="1"/>
    <x v="0"/>
  </r>
  <r>
    <x v="830"/>
    <x v="31"/>
    <x v="208"/>
    <x v="0"/>
    <x v="20"/>
    <x v="0"/>
    <x v="1"/>
    <x v="1"/>
    <x v="0"/>
    <x v="28"/>
    <x v="0"/>
    <x v="10"/>
    <x v="10"/>
    <x v="6"/>
    <x v="60"/>
    <x v="63"/>
    <x v="6"/>
    <x v="1"/>
    <x v="0"/>
  </r>
  <r>
    <x v="831"/>
    <x v="32"/>
    <x v="306"/>
    <x v="0"/>
    <x v="21"/>
    <x v="1"/>
    <x v="2"/>
    <x v="2"/>
    <x v="0"/>
    <x v="31"/>
    <x v="0"/>
    <x v="4"/>
    <x v="4"/>
    <x v="6"/>
    <x v="41"/>
    <x v="38"/>
    <x v="6"/>
    <x v="1"/>
    <x v="0"/>
  </r>
  <r>
    <x v="832"/>
    <x v="33"/>
    <x v="96"/>
    <x v="1"/>
    <x v="38"/>
    <x v="3"/>
    <x v="2"/>
    <x v="3"/>
    <x v="0"/>
    <x v="6"/>
    <x v="0"/>
    <x v="3"/>
    <x v="3"/>
    <x v="13"/>
    <x v="63"/>
    <x v="59"/>
    <x v="13"/>
    <x v="1"/>
    <x v="0"/>
  </r>
  <r>
    <x v="833"/>
    <x v="34"/>
    <x v="718"/>
    <x v="0"/>
    <x v="39"/>
    <x v="2"/>
    <x v="1"/>
    <x v="0"/>
    <x v="0"/>
    <x v="27"/>
    <x v="0"/>
    <x v="7"/>
    <x v="7"/>
    <x v="2"/>
    <x v="22"/>
    <x v="25"/>
    <x v="2"/>
    <x v="1"/>
    <x v="0"/>
  </r>
  <r>
    <x v="834"/>
    <x v="35"/>
    <x v="191"/>
    <x v="0"/>
    <x v="23"/>
    <x v="0"/>
    <x v="1"/>
    <x v="1"/>
    <x v="0"/>
    <x v="18"/>
    <x v="0"/>
    <x v="7"/>
    <x v="7"/>
    <x v="5"/>
    <x v="42"/>
    <x v="44"/>
    <x v="5"/>
    <x v="1"/>
    <x v="0"/>
  </r>
  <r>
    <x v="835"/>
    <x v="36"/>
    <x v="883"/>
    <x v="0"/>
    <x v="12"/>
    <x v="1"/>
    <x v="2"/>
    <x v="2"/>
    <x v="0"/>
    <x v="23"/>
    <x v="0"/>
    <x v="10"/>
    <x v="10"/>
    <x v="9"/>
    <x v="74"/>
    <x v="80"/>
    <x v="9"/>
    <x v="1"/>
    <x v="0"/>
  </r>
  <r>
    <x v="836"/>
    <x v="37"/>
    <x v="668"/>
    <x v="0"/>
    <x v="23"/>
    <x v="3"/>
    <x v="2"/>
    <x v="3"/>
    <x v="0"/>
    <x v="0"/>
    <x v="0"/>
    <x v="4"/>
    <x v="4"/>
    <x v="10"/>
    <x v="57"/>
    <x v="56"/>
    <x v="10"/>
    <x v="1"/>
    <x v="0"/>
  </r>
  <r>
    <x v="837"/>
    <x v="38"/>
    <x v="1013"/>
    <x v="1"/>
    <x v="12"/>
    <x v="2"/>
    <x v="1"/>
    <x v="0"/>
    <x v="1"/>
    <x v="26"/>
    <x v="0"/>
    <x v="5"/>
    <x v="5"/>
    <x v="2"/>
    <x v="19"/>
    <x v="21"/>
    <x v="2"/>
    <x v="1"/>
    <x v="0"/>
  </r>
  <r>
    <x v="838"/>
    <x v="40"/>
    <x v="353"/>
    <x v="1"/>
    <x v="5"/>
    <x v="0"/>
    <x v="1"/>
    <x v="1"/>
    <x v="1"/>
    <x v="2"/>
    <x v="0"/>
    <x v="7"/>
    <x v="7"/>
    <x v="0"/>
    <x v="5"/>
    <x v="8"/>
    <x v="0"/>
    <x v="1"/>
    <x v="0"/>
  </r>
  <r>
    <x v="839"/>
    <x v="39"/>
    <x v="97"/>
    <x v="1"/>
    <x v="15"/>
    <x v="1"/>
    <x v="2"/>
    <x v="2"/>
    <x v="1"/>
    <x v="30"/>
    <x v="0"/>
    <x v="6"/>
    <x v="6"/>
    <x v="0"/>
    <x v="4"/>
    <x v="7"/>
    <x v="0"/>
    <x v="1"/>
    <x v="0"/>
  </r>
  <r>
    <x v="840"/>
    <x v="39"/>
    <x v="862"/>
    <x v="0"/>
    <x v="2"/>
    <x v="3"/>
    <x v="2"/>
    <x v="3"/>
    <x v="1"/>
    <x v="1"/>
    <x v="0"/>
    <x v="12"/>
    <x v="12"/>
    <x v="0"/>
    <x v="15"/>
    <x v="19"/>
    <x v="0"/>
    <x v="1"/>
    <x v="0"/>
  </r>
  <r>
    <x v="841"/>
    <x v="40"/>
    <x v="355"/>
    <x v="1"/>
    <x v="0"/>
    <x v="2"/>
    <x v="1"/>
    <x v="0"/>
    <x v="1"/>
    <x v="4"/>
    <x v="0"/>
    <x v="8"/>
    <x v="8"/>
    <x v="2"/>
    <x v="24"/>
    <x v="26"/>
    <x v="2"/>
    <x v="1"/>
    <x v="0"/>
  </r>
  <r>
    <x v="842"/>
    <x v="41"/>
    <x v="166"/>
    <x v="0"/>
    <x v="1"/>
    <x v="0"/>
    <x v="1"/>
    <x v="1"/>
    <x v="1"/>
    <x v="5"/>
    <x v="1"/>
    <x v="2"/>
    <x v="2"/>
    <x v="3"/>
    <x v="18"/>
    <x v="17"/>
    <x v="3"/>
    <x v="1"/>
    <x v="0"/>
  </r>
  <r>
    <x v="843"/>
    <x v="42"/>
    <x v="999"/>
    <x v="1"/>
    <x v="4"/>
    <x v="1"/>
    <x v="2"/>
    <x v="2"/>
    <x v="1"/>
    <x v="8"/>
    <x v="1"/>
    <x v="0"/>
    <x v="0"/>
    <x v="4"/>
    <x v="11"/>
    <x v="6"/>
    <x v="4"/>
    <x v="1"/>
    <x v="0"/>
  </r>
  <r>
    <x v="844"/>
    <x v="43"/>
    <x v="918"/>
    <x v="0"/>
    <x v="3"/>
    <x v="3"/>
    <x v="2"/>
    <x v="3"/>
    <x v="1"/>
    <x v="9"/>
    <x v="1"/>
    <x v="9"/>
    <x v="9"/>
    <x v="5"/>
    <x v="50"/>
    <x v="51"/>
    <x v="5"/>
    <x v="1"/>
    <x v="0"/>
  </r>
  <r>
    <x v="845"/>
    <x v="44"/>
    <x v="899"/>
    <x v="1"/>
    <x v="6"/>
    <x v="2"/>
    <x v="1"/>
    <x v="0"/>
    <x v="1"/>
    <x v="10"/>
    <x v="1"/>
    <x v="3"/>
    <x v="3"/>
    <x v="6"/>
    <x v="35"/>
    <x v="31"/>
    <x v="6"/>
    <x v="1"/>
    <x v="0"/>
  </r>
  <r>
    <x v="846"/>
    <x v="45"/>
    <x v="556"/>
    <x v="1"/>
    <x v="8"/>
    <x v="0"/>
    <x v="1"/>
    <x v="1"/>
    <x v="1"/>
    <x v="11"/>
    <x v="1"/>
    <x v="10"/>
    <x v="10"/>
    <x v="10"/>
    <x v="77"/>
    <x v="83"/>
    <x v="10"/>
    <x v="1"/>
    <x v="0"/>
  </r>
  <r>
    <x v="847"/>
    <x v="46"/>
    <x v="201"/>
    <x v="1"/>
    <x v="9"/>
    <x v="1"/>
    <x v="2"/>
    <x v="2"/>
    <x v="1"/>
    <x v="12"/>
    <x v="1"/>
    <x v="14"/>
    <x v="14"/>
    <x v="1"/>
    <x v="60"/>
    <x v="68"/>
    <x v="1"/>
    <x v="1"/>
    <x v="0"/>
  </r>
  <r>
    <x v="848"/>
    <x v="48"/>
    <x v="237"/>
    <x v="0"/>
    <x v="7"/>
    <x v="3"/>
    <x v="2"/>
    <x v="3"/>
    <x v="1"/>
    <x v="14"/>
    <x v="1"/>
    <x v="7"/>
    <x v="7"/>
    <x v="2"/>
    <x v="22"/>
    <x v="25"/>
    <x v="2"/>
    <x v="1"/>
    <x v="0"/>
  </r>
  <r>
    <x v="849"/>
    <x v="47"/>
    <x v="57"/>
    <x v="0"/>
    <x v="4"/>
    <x v="3"/>
    <x v="2"/>
    <x v="3"/>
    <x v="0"/>
    <x v="15"/>
    <x v="1"/>
    <x v="4"/>
    <x v="4"/>
    <x v="4"/>
    <x v="29"/>
    <x v="29"/>
    <x v="4"/>
    <x v="1"/>
    <x v="0"/>
  </r>
  <r>
    <x v="850"/>
    <x v="47"/>
    <x v="110"/>
    <x v="0"/>
    <x v="3"/>
    <x v="2"/>
    <x v="1"/>
    <x v="0"/>
    <x v="0"/>
    <x v="16"/>
    <x v="1"/>
    <x v="9"/>
    <x v="9"/>
    <x v="1"/>
    <x v="18"/>
    <x v="21"/>
    <x v="1"/>
    <x v="1"/>
    <x v="0"/>
  </r>
  <r>
    <x v="851"/>
    <x v="48"/>
    <x v="109"/>
    <x v="1"/>
    <x v="7"/>
    <x v="3"/>
    <x v="2"/>
    <x v="3"/>
    <x v="0"/>
    <x v="17"/>
    <x v="1"/>
    <x v="11"/>
    <x v="11"/>
    <x v="0"/>
    <x v="9"/>
    <x v="14"/>
    <x v="0"/>
    <x v="1"/>
    <x v="0"/>
  </r>
  <r>
    <x v="852"/>
    <x v="23"/>
    <x v="673"/>
    <x v="0"/>
    <x v="10"/>
    <x v="2"/>
    <x v="1"/>
    <x v="0"/>
    <x v="0"/>
    <x v="20"/>
    <x v="1"/>
    <x v="2"/>
    <x v="2"/>
    <x v="5"/>
    <x v="27"/>
    <x v="25"/>
    <x v="5"/>
    <x v="0"/>
    <x v="1"/>
  </r>
  <r>
    <x v="853"/>
    <x v="24"/>
    <x v="957"/>
    <x v="1"/>
    <x v="23"/>
    <x v="3"/>
    <x v="2"/>
    <x v="3"/>
    <x v="1"/>
    <x v="21"/>
    <x v="1"/>
    <x v="9"/>
    <x v="9"/>
    <x v="8"/>
    <x v="67"/>
    <x v="69"/>
    <x v="8"/>
    <x v="0"/>
    <x v="1"/>
  </r>
  <r>
    <x v="854"/>
    <x v="25"/>
    <x v="698"/>
    <x v="0"/>
    <x v="12"/>
    <x v="2"/>
    <x v="1"/>
    <x v="0"/>
    <x v="1"/>
    <x v="25"/>
    <x v="0"/>
    <x v="13"/>
    <x v="13"/>
    <x v="9"/>
    <x v="108"/>
    <x v="119"/>
    <x v="9"/>
    <x v="1"/>
    <x v="0"/>
  </r>
  <r>
    <x v="855"/>
    <x v="26"/>
    <x v="4"/>
    <x v="1"/>
    <x v="5"/>
    <x v="3"/>
    <x v="2"/>
    <x v="3"/>
    <x v="1"/>
    <x v="5"/>
    <x v="1"/>
    <x v="2"/>
    <x v="2"/>
    <x v="2"/>
    <x v="13"/>
    <x v="13"/>
    <x v="2"/>
    <x v="1"/>
    <x v="0"/>
  </r>
  <r>
    <x v="856"/>
    <x v="27"/>
    <x v="808"/>
    <x v="1"/>
    <x v="10"/>
    <x v="2"/>
    <x v="1"/>
    <x v="0"/>
    <x v="1"/>
    <x v="8"/>
    <x v="1"/>
    <x v="0"/>
    <x v="0"/>
    <x v="3"/>
    <x v="8"/>
    <x v="4"/>
    <x v="3"/>
    <x v="1"/>
    <x v="0"/>
  </r>
  <r>
    <x v="857"/>
    <x v="28"/>
    <x v="397"/>
    <x v="0"/>
    <x v="11"/>
    <x v="3"/>
    <x v="2"/>
    <x v="3"/>
    <x v="1"/>
    <x v="13"/>
    <x v="0"/>
    <x v="6"/>
    <x v="6"/>
    <x v="4"/>
    <x v="35"/>
    <x v="36"/>
    <x v="4"/>
    <x v="1"/>
    <x v="0"/>
  </r>
  <r>
    <x v="858"/>
    <x v="29"/>
    <x v="197"/>
    <x v="1"/>
    <x v="13"/>
    <x v="2"/>
    <x v="1"/>
    <x v="0"/>
    <x v="1"/>
    <x v="29"/>
    <x v="0"/>
    <x v="1"/>
    <x v="1"/>
    <x v="5"/>
    <x v="18"/>
    <x v="13"/>
    <x v="5"/>
    <x v="1"/>
    <x v="0"/>
  </r>
  <r>
    <x v="859"/>
    <x v="32"/>
    <x v="1005"/>
    <x v="1"/>
    <x v="14"/>
    <x v="3"/>
    <x v="2"/>
    <x v="3"/>
    <x v="1"/>
    <x v="10"/>
    <x v="1"/>
    <x v="3"/>
    <x v="3"/>
    <x v="2"/>
    <x v="15"/>
    <x v="15"/>
    <x v="2"/>
    <x v="1"/>
    <x v="0"/>
  </r>
  <r>
    <x v="860"/>
    <x v="31"/>
    <x v="572"/>
    <x v="1"/>
    <x v="16"/>
    <x v="2"/>
    <x v="1"/>
    <x v="0"/>
    <x v="1"/>
    <x v="24"/>
    <x v="0"/>
    <x v="5"/>
    <x v="5"/>
    <x v="6"/>
    <x v="43"/>
    <x v="43"/>
    <x v="6"/>
    <x v="1"/>
    <x v="0"/>
  </r>
  <r>
    <x v="861"/>
    <x v="31"/>
    <x v="811"/>
    <x v="1"/>
    <x v="17"/>
    <x v="3"/>
    <x v="2"/>
    <x v="3"/>
    <x v="1"/>
    <x v="11"/>
    <x v="1"/>
    <x v="10"/>
    <x v="10"/>
    <x v="4"/>
    <x v="47"/>
    <x v="50"/>
    <x v="4"/>
    <x v="1"/>
    <x v="0"/>
  </r>
  <r>
    <x v="862"/>
    <x v="32"/>
    <x v="640"/>
    <x v="0"/>
    <x v="18"/>
    <x v="2"/>
    <x v="1"/>
    <x v="0"/>
    <x v="1"/>
    <x v="19"/>
    <x v="0"/>
    <x v="7"/>
    <x v="7"/>
    <x v="7"/>
    <x v="54"/>
    <x v="54"/>
    <x v="7"/>
    <x v="1"/>
    <x v="0"/>
  </r>
  <r>
    <x v="863"/>
    <x v="33"/>
    <x v="731"/>
    <x v="1"/>
    <x v="19"/>
    <x v="2"/>
    <x v="1"/>
    <x v="0"/>
    <x v="1"/>
    <x v="7"/>
    <x v="0"/>
    <x v="10"/>
    <x v="10"/>
    <x v="8"/>
    <x v="70"/>
    <x v="75"/>
    <x v="8"/>
    <x v="1"/>
    <x v="0"/>
  </r>
  <r>
    <x v="864"/>
    <x v="34"/>
    <x v="838"/>
    <x v="0"/>
    <x v="20"/>
    <x v="3"/>
    <x v="2"/>
    <x v="3"/>
    <x v="1"/>
    <x v="3"/>
    <x v="0"/>
    <x v="4"/>
    <x v="4"/>
    <x v="1"/>
    <x v="10"/>
    <x v="13"/>
    <x v="1"/>
    <x v="1"/>
    <x v="0"/>
  </r>
  <r>
    <x v="865"/>
    <x v="35"/>
    <x v="745"/>
    <x v="0"/>
    <x v="21"/>
    <x v="2"/>
    <x v="1"/>
    <x v="0"/>
    <x v="1"/>
    <x v="22"/>
    <x v="0"/>
    <x v="8"/>
    <x v="8"/>
    <x v="4"/>
    <x v="39"/>
    <x v="39"/>
    <x v="4"/>
    <x v="1"/>
    <x v="0"/>
  </r>
  <r>
    <x v="866"/>
    <x v="36"/>
    <x v="837"/>
    <x v="0"/>
    <x v="22"/>
    <x v="2"/>
    <x v="1"/>
    <x v="0"/>
    <x v="1"/>
    <x v="12"/>
    <x v="1"/>
    <x v="14"/>
    <x v="14"/>
    <x v="6"/>
    <x v="106"/>
    <x v="116"/>
    <x v="6"/>
    <x v="1"/>
    <x v="0"/>
  </r>
  <r>
    <x v="867"/>
    <x v="37"/>
    <x v="385"/>
    <x v="1"/>
    <x v="23"/>
    <x v="2"/>
    <x v="1"/>
    <x v="0"/>
    <x v="1"/>
    <x v="14"/>
    <x v="1"/>
    <x v="7"/>
    <x v="7"/>
    <x v="6"/>
    <x v="49"/>
    <x v="49"/>
    <x v="6"/>
    <x v="1"/>
    <x v="0"/>
  </r>
  <r>
    <x v="868"/>
    <x v="38"/>
    <x v="538"/>
    <x v="1"/>
    <x v="23"/>
    <x v="0"/>
    <x v="1"/>
    <x v="1"/>
    <x v="0"/>
    <x v="22"/>
    <x v="0"/>
    <x v="8"/>
    <x v="8"/>
    <x v="13"/>
    <x v="83"/>
    <x v="85"/>
    <x v="13"/>
    <x v="1"/>
    <x v="0"/>
  </r>
  <r>
    <x v="869"/>
    <x v="40"/>
    <x v="522"/>
    <x v="0"/>
    <x v="12"/>
    <x v="0"/>
    <x v="1"/>
    <x v="1"/>
    <x v="0"/>
    <x v="28"/>
    <x v="0"/>
    <x v="10"/>
    <x v="10"/>
    <x v="2"/>
    <x v="29"/>
    <x v="33"/>
    <x v="2"/>
    <x v="1"/>
    <x v="0"/>
  </r>
  <r>
    <x v="870"/>
    <x v="39"/>
    <x v="685"/>
    <x v="0"/>
    <x v="5"/>
    <x v="1"/>
    <x v="2"/>
    <x v="2"/>
    <x v="0"/>
    <x v="31"/>
    <x v="0"/>
    <x v="4"/>
    <x v="4"/>
    <x v="5"/>
    <x v="36"/>
    <x v="35"/>
    <x v="5"/>
    <x v="1"/>
    <x v="0"/>
  </r>
  <r>
    <x v="871"/>
    <x v="39"/>
    <x v="85"/>
    <x v="0"/>
    <x v="15"/>
    <x v="3"/>
    <x v="2"/>
    <x v="3"/>
    <x v="0"/>
    <x v="15"/>
    <x v="1"/>
    <x v="4"/>
    <x v="4"/>
    <x v="9"/>
    <x v="54"/>
    <x v="51"/>
    <x v="9"/>
    <x v="1"/>
    <x v="0"/>
  </r>
  <r>
    <x v="872"/>
    <x v="40"/>
    <x v="616"/>
    <x v="1"/>
    <x v="2"/>
    <x v="2"/>
    <x v="1"/>
    <x v="0"/>
    <x v="0"/>
    <x v="16"/>
    <x v="1"/>
    <x v="9"/>
    <x v="9"/>
    <x v="10"/>
    <x v="73"/>
    <x v="79"/>
    <x v="10"/>
    <x v="1"/>
    <x v="0"/>
  </r>
  <r>
    <x v="873"/>
    <x v="41"/>
    <x v="793"/>
    <x v="0"/>
    <x v="0"/>
    <x v="0"/>
    <x v="1"/>
    <x v="1"/>
    <x v="0"/>
    <x v="6"/>
    <x v="0"/>
    <x v="3"/>
    <x v="3"/>
    <x v="2"/>
    <x v="15"/>
    <x v="15"/>
    <x v="2"/>
    <x v="1"/>
    <x v="0"/>
  </r>
  <r>
    <x v="874"/>
    <x v="42"/>
    <x v="236"/>
    <x v="1"/>
    <x v="1"/>
    <x v="0"/>
    <x v="1"/>
    <x v="1"/>
    <x v="0"/>
    <x v="27"/>
    <x v="0"/>
    <x v="7"/>
    <x v="7"/>
    <x v="0"/>
    <x v="5"/>
    <x v="8"/>
    <x v="0"/>
    <x v="1"/>
    <x v="0"/>
  </r>
  <r>
    <x v="875"/>
    <x v="43"/>
    <x v="672"/>
    <x v="0"/>
    <x v="4"/>
    <x v="1"/>
    <x v="2"/>
    <x v="2"/>
    <x v="0"/>
    <x v="18"/>
    <x v="0"/>
    <x v="7"/>
    <x v="7"/>
    <x v="0"/>
    <x v="5"/>
    <x v="8"/>
    <x v="0"/>
    <x v="1"/>
    <x v="0"/>
  </r>
  <r>
    <x v="876"/>
    <x v="44"/>
    <x v="871"/>
    <x v="0"/>
    <x v="3"/>
    <x v="3"/>
    <x v="2"/>
    <x v="3"/>
    <x v="0"/>
    <x v="17"/>
    <x v="1"/>
    <x v="11"/>
    <x v="11"/>
    <x v="0"/>
    <x v="9"/>
    <x v="14"/>
    <x v="0"/>
    <x v="1"/>
    <x v="0"/>
  </r>
  <r>
    <x v="877"/>
    <x v="45"/>
    <x v="140"/>
    <x v="1"/>
    <x v="6"/>
    <x v="2"/>
    <x v="1"/>
    <x v="0"/>
    <x v="0"/>
    <x v="20"/>
    <x v="1"/>
    <x v="2"/>
    <x v="2"/>
    <x v="2"/>
    <x v="13"/>
    <x v="13"/>
    <x v="2"/>
    <x v="1"/>
    <x v="0"/>
  </r>
  <r>
    <x v="878"/>
    <x v="46"/>
    <x v="660"/>
    <x v="1"/>
    <x v="8"/>
    <x v="0"/>
    <x v="1"/>
    <x v="1"/>
    <x v="0"/>
    <x v="21"/>
    <x v="1"/>
    <x v="9"/>
    <x v="9"/>
    <x v="3"/>
    <x v="36"/>
    <x v="37"/>
    <x v="3"/>
    <x v="1"/>
    <x v="0"/>
  </r>
  <r>
    <x v="879"/>
    <x v="48"/>
    <x v="679"/>
    <x v="0"/>
    <x v="3"/>
    <x v="3"/>
    <x v="2"/>
    <x v="3"/>
    <x v="0"/>
    <x v="30"/>
    <x v="0"/>
    <x v="6"/>
    <x v="6"/>
    <x v="4"/>
    <x v="35"/>
    <x v="36"/>
    <x v="4"/>
    <x v="1"/>
    <x v="0"/>
  </r>
  <r>
    <x v="880"/>
    <x v="47"/>
    <x v="782"/>
    <x v="0"/>
    <x v="6"/>
    <x v="2"/>
    <x v="1"/>
    <x v="0"/>
    <x v="0"/>
    <x v="1"/>
    <x v="0"/>
    <x v="12"/>
    <x v="12"/>
    <x v="5"/>
    <x v="70"/>
    <x v="78"/>
    <x v="5"/>
    <x v="1"/>
    <x v="0"/>
  </r>
  <r>
    <x v="881"/>
    <x v="47"/>
    <x v="454"/>
    <x v="0"/>
    <x v="8"/>
    <x v="0"/>
    <x v="1"/>
    <x v="1"/>
    <x v="0"/>
    <x v="4"/>
    <x v="0"/>
    <x v="8"/>
    <x v="8"/>
    <x v="6"/>
    <x v="52"/>
    <x v="52"/>
    <x v="6"/>
    <x v="1"/>
    <x v="0"/>
  </r>
  <r>
    <x v="882"/>
    <x v="48"/>
    <x v="84"/>
    <x v="1"/>
    <x v="3"/>
    <x v="3"/>
    <x v="2"/>
    <x v="3"/>
    <x v="0"/>
    <x v="25"/>
    <x v="0"/>
    <x v="13"/>
    <x v="13"/>
    <x v="10"/>
    <x v="113"/>
    <x v="123"/>
    <x v="10"/>
    <x v="1"/>
    <x v="0"/>
  </r>
  <r>
    <x v="883"/>
    <x v="23"/>
    <x v="880"/>
    <x v="0"/>
    <x v="6"/>
    <x v="2"/>
    <x v="1"/>
    <x v="0"/>
    <x v="0"/>
    <x v="13"/>
    <x v="0"/>
    <x v="6"/>
    <x v="6"/>
    <x v="1"/>
    <x v="14"/>
    <x v="16"/>
    <x v="1"/>
    <x v="0"/>
    <x v="1"/>
  </r>
  <r>
    <x v="884"/>
    <x v="24"/>
    <x v="620"/>
    <x v="0"/>
    <x v="8"/>
    <x v="0"/>
    <x v="1"/>
    <x v="1"/>
    <x v="0"/>
    <x v="29"/>
    <x v="0"/>
    <x v="1"/>
    <x v="1"/>
    <x v="2"/>
    <x v="7"/>
    <x v="5"/>
    <x v="2"/>
    <x v="0"/>
    <x v="1"/>
  </r>
  <r>
    <x v="885"/>
    <x v="25"/>
    <x v="330"/>
    <x v="1"/>
    <x v="3"/>
    <x v="3"/>
    <x v="2"/>
    <x v="3"/>
    <x v="0"/>
    <x v="24"/>
    <x v="0"/>
    <x v="5"/>
    <x v="5"/>
    <x v="4"/>
    <x v="32"/>
    <x v="32"/>
    <x v="4"/>
    <x v="1"/>
    <x v="0"/>
  </r>
  <r>
    <x v="886"/>
    <x v="26"/>
    <x v="484"/>
    <x v="1"/>
    <x v="6"/>
    <x v="2"/>
    <x v="1"/>
    <x v="0"/>
    <x v="0"/>
    <x v="19"/>
    <x v="0"/>
    <x v="7"/>
    <x v="7"/>
    <x v="1"/>
    <x v="15"/>
    <x v="17"/>
    <x v="1"/>
    <x v="1"/>
    <x v="0"/>
  </r>
  <r>
    <x v="887"/>
    <x v="27"/>
    <x v="362"/>
    <x v="1"/>
    <x v="8"/>
    <x v="0"/>
    <x v="1"/>
    <x v="1"/>
    <x v="0"/>
    <x v="7"/>
    <x v="0"/>
    <x v="10"/>
    <x v="10"/>
    <x v="0"/>
    <x v="8"/>
    <x v="12"/>
    <x v="0"/>
    <x v="1"/>
    <x v="0"/>
  </r>
  <r>
    <x v="888"/>
    <x v="28"/>
    <x v="902"/>
    <x v="0"/>
    <x v="3"/>
    <x v="3"/>
    <x v="2"/>
    <x v="3"/>
    <x v="0"/>
    <x v="3"/>
    <x v="0"/>
    <x v="4"/>
    <x v="4"/>
    <x v="5"/>
    <x v="36"/>
    <x v="35"/>
    <x v="5"/>
    <x v="1"/>
    <x v="0"/>
  </r>
  <r>
    <x v="889"/>
    <x v="39"/>
    <x v="778"/>
    <x v="0"/>
    <x v="6"/>
    <x v="2"/>
    <x v="1"/>
    <x v="0"/>
    <x v="0"/>
    <x v="22"/>
    <x v="0"/>
    <x v="8"/>
    <x v="8"/>
    <x v="8"/>
    <x v="62"/>
    <x v="62"/>
    <x v="8"/>
    <x v="1"/>
    <x v="0"/>
  </r>
  <r>
    <x v="890"/>
    <x v="39"/>
    <x v="129"/>
    <x v="0"/>
    <x v="8"/>
    <x v="0"/>
    <x v="1"/>
    <x v="1"/>
    <x v="0"/>
    <x v="28"/>
    <x v="0"/>
    <x v="10"/>
    <x v="10"/>
    <x v="9"/>
    <x v="74"/>
    <x v="80"/>
    <x v="9"/>
    <x v="1"/>
    <x v="0"/>
  </r>
  <r>
    <x v="891"/>
    <x v="40"/>
    <x v="693"/>
    <x v="1"/>
    <x v="3"/>
    <x v="3"/>
    <x v="2"/>
    <x v="3"/>
    <x v="0"/>
    <x v="31"/>
    <x v="0"/>
    <x v="4"/>
    <x v="4"/>
    <x v="2"/>
    <x v="18"/>
    <x v="19"/>
    <x v="2"/>
    <x v="1"/>
    <x v="0"/>
  </r>
  <r>
    <x v="892"/>
    <x v="41"/>
    <x v="602"/>
    <x v="1"/>
    <x v="6"/>
    <x v="2"/>
    <x v="1"/>
    <x v="0"/>
    <x v="0"/>
    <x v="6"/>
    <x v="0"/>
    <x v="3"/>
    <x v="3"/>
    <x v="3"/>
    <x v="20"/>
    <x v="20"/>
    <x v="3"/>
    <x v="1"/>
    <x v="0"/>
  </r>
  <r>
    <x v="893"/>
    <x v="42"/>
    <x v="984"/>
    <x v="0"/>
    <x v="8"/>
    <x v="0"/>
    <x v="1"/>
    <x v="1"/>
    <x v="0"/>
    <x v="27"/>
    <x v="0"/>
    <x v="7"/>
    <x v="7"/>
    <x v="4"/>
    <x v="37"/>
    <x v="37"/>
    <x v="4"/>
    <x v="1"/>
    <x v="0"/>
  </r>
  <r>
    <x v="894"/>
    <x v="43"/>
    <x v="744"/>
    <x v="1"/>
    <x v="3"/>
    <x v="3"/>
    <x v="2"/>
    <x v="3"/>
    <x v="0"/>
    <x v="18"/>
    <x v="0"/>
    <x v="7"/>
    <x v="7"/>
    <x v="5"/>
    <x v="42"/>
    <x v="44"/>
    <x v="5"/>
    <x v="1"/>
    <x v="0"/>
  </r>
  <r>
    <x v="895"/>
    <x v="44"/>
    <x v="521"/>
    <x v="0"/>
    <x v="6"/>
    <x v="2"/>
    <x v="1"/>
    <x v="0"/>
    <x v="0"/>
    <x v="23"/>
    <x v="0"/>
    <x v="10"/>
    <x v="10"/>
    <x v="2"/>
    <x v="29"/>
    <x v="33"/>
    <x v="2"/>
    <x v="1"/>
    <x v="0"/>
  </r>
  <r>
    <x v="896"/>
    <x v="45"/>
    <x v="152"/>
    <x v="1"/>
    <x v="8"/>
    <x v="0"/>
    <x v="1"/>
    <x v="1"/>
    <x v="0"/>
    <x v="0"/>
    <x v="0"/>
    <x v="4"/>
    <x v="4"/>
    <x v="6"/>
    <x v="41"/>
    <x v="38"/>
    <x v="6"/>
    <x v="1"/>
    <x v="0"/>
  </r>
  <r>
    <x v="897"/>
    <x v="46"/>
    <x v="699"/>
    <x v="0"/>
    <x v="3"/>
    <x v="3"/>
    <x v="2"/>
    <x v="3"/>
    <x v="0"/>
    <x v="26"/>
    <x v="0"/>
    <x v="5"/>
    <x v="5"/>
    <x v="4"/>
    <x v="32"/>
    <x v="32"/>
    <x v="4"/>
    <x v="1"/>
    <x v="0"/>
  </r>
  <r>
    <x v="898"/>
    <x v="48"/>
    <x v="192"/>
    <x v="0"/>
    <x v="6"/>
    <x v="2"/>
    <x v="1"/>
    <x v="0"/>
    <x v="0"/>
    <x v="2"/>
    <x v="0"/>
    <x v="7"/>
    <x v="7"/>
    <x v="7"/>
    <x v="54"/>
    <x v="54"/>
    <x v="7"/>
    <x v="1"/>
    <x v="0"/>
  </r>
  <r>
    <x v="899"/>
    <x v="47"/>
    <x v="969"/>
    <x v="1"/>
    <x v="8"/>
    <x v="0"/>
    <x v="1"/>
    <x v="1"/>
    <x v="0"/>
    <x v="30"/>
    <x v="0"/>
    <x v="6"/>
    <x v="6"/>
    <x v="8"/>
    <x v="55"/>
    <x v="56"/>
    <x v="8"/>
    <x v="1"/>
    <x v="0"/>
  </r>
  <r>
    <x v="900"/>
    <x v="47"/>
    <x v="496"/>
    <x v="0"/>
    <x v="3"/>
    <x v="3"/>
    <x v="2"/>
    <x v="3"/>
    <x v="0"/>
    <x v="1"/>
    <x v="0"/>
    <x v="12"/>
    <x v="12"/>
    <x v="1"/>
    <x v="29"/>
    <x v="35"/>
    <x v="1"/>
    <x v="1"/>
    <x v="0"/>
  </r>
  <r>
    <x v="901"/>
    <x v="48"/>
    <x v="339"/>
    <x v="0"/>
    <x v="6"/>
    <x v="2"/>
    <x v="1"/>
    <x v="0"/>
    <x v="0"/>
    <x v="4"/>
    <x v="0"/>
    <x v="8"/>
    <x v="8"/>
    <x v="4"/>
    <x v="39"/>
    <x v="39"/>
    <x v="4"/>
    <x v="1"/>
    <x v="0"/>
  </r>
  <r>
    <x v="902"/>
    <x v="23"/>
    <x v="611"/>
    <x v="0"/>
    <x v="8"/>
    <x v="0"/>
    <x v="1"/>
    <x v="1"/>
    <x v="0"/>
    <x v="5"/>
    <x v="1"/>
    <x v="2"/>
    <x v="2"/>
    <x v="6"/>
    <x v="30"/>
    <x v="28"/>
    <x v="6"/>
    <x v="0"/>
    <x v="1"/>
  </r>
  <r>
    <x v="903"/>
    <x v="24"/>
    <x v="400"/>
    <x v="1"/>
    <x v="3"/>
    <x v="3"/>
    <x v="2"/>
    <x v="3"/>
    <x v="0"/>
    <x v="8"/>
    <x v="1"/>
    <x v="0"/>
    <x v="0"/>
    <x v="6"/>
    <x v="17"/>
    <x v="10"/>
    <x v="6"/>
    <x v="0"/>
    <x v="1"/>
  </r>
  <r>
    <x v="904"/>
    <x v="25"/>
    <x v="445"/>
    <x v="1"/>
    <x v="6"/>
    <x v="2"/>
    <x v="1"/>
    <x v="0"/>
    <x v="0"/>
    <x v="9"/>
    <x v="1"/>
    <x v="9"/>
    <x v="9"/>
    <x v="13"/>
    <x v="85"/>
    <x v="92"/>
    <x v="13"/>
    <x v="1"/>
    <x v="0"/>
  </r>
  <r>
    <x v="905"/>
    <x v="26"/>
    <x v="635"/>
    <x v="0"/>
    <x v="8"/>
    <x v="0"/>
    <x v="1"/>
    <x v="1"/>
    <x v="0"/>
    <x v="10"/>
    <x v="1"/>
    <x v="3"/>
    <x v="3"/>
    <x v="2"/>
    <x v="15"/>
    <x v="15"/>
    <x v="2"/>
    <x v="1"/>
    <x v="0"/>
  </r>
  <r>
    <x v="906"/>
    <x v="27"/>
    <x v="402"/>
    <x v="0"/>
    <x v="3"/>
    <x v="3"/>
    <x v="2"/>
    <x v="3"/>
    <x v="0"/>
    <x v="11"/>
    <x v="1"/>
    <x v="10"/>
    <x v="10"/>
    <x v="5"/>
    <x v="54"/>
    <x v="58"/>
    <x v="5"/>
    <x v="1"/>
    <x v="0"/>
  </r>
  <r>
    <x v="907"/>
    <x v="28"/>
    <x v="765"/>
    <x v="1"/>
    <x v="6"/>
    <x v="2"/>
    <x v="1"/>
    <x v="0"/>
    <x v="0"/>
    <x v="12"/>
    <x v="1"/>
    <x v="14"/>
    <x v="14"/>
    <x v="9"/>
    <x v="121"/>
    <x v="131"/>
    <x v="9"/>
    <x v="1"/>
    <x v="0"/>
  </r>
  <r>
    <x v="908"/>
    <x v="39"/>
    <x v="922"/>
    <x v="0"/>
    <x v="8"/>
    <x v="0"/>
    <x v="1"/>
    <x v="1"/>
    <x v="0"/>
    <x v="14"/>
    <x v="1"/>
    <x v="7"/>
    <x v="7"/>
    <x v="10"/>
    <x v="68"/>
    <x v="67"/>
    <x v="10"/>
    <x v="1"/>
    <x v="0"/>
  </r>
  <r>
    <x v="909"/>
    <x v="39"/>
    <x v="75"/>
    <x v="0"/>
    <x v="3"/>
    <x v="3"/>
    <x v="2"/>
    <x v="3"/>
    <x v="0"/>
    <x v="15"/>
    <x v="1"/>
    <x v="4"/>
    <x v="4"/>
    <x v="2"/>
    <x v="18"/>
    <x v="19"/>
    <x v="2"/>
    <x v="1"/>
    <x v="0"/>
  </r>
  <r>
    <x v="910"/>
    <x v="40"/>
    <x v="485"/>
    <x v="1"/>
    <x v="6"/>
    <x v="2"/>
    <x v="1"/>
    <x v="0"/>
    <x v="0"/>
    <x v="16"/>
    <x v="1"/>
    <x v="9"/>
    <x v="9"/>
    <x v="0"/>
    <x v="7"/>
    <x v="11"/>
    <x v="0"/>
    <x v="1"/>
    <x v="0"/>
  </r>
  <r>
    <x v="911"/>
    <x v="41"/>
    <x v="956"/>
    <x v="1"/>
    <x v="8"/>
    <x v="0"/>
    <x v="1"/>
    <x v="1"/>
    <x v="0"/>
    <x v="17"/>
    <x v="1"/>
    <x v="11"/>
    <x v="11"/>
    <x v="0"/>
    <x v="9"/>
    <x v="14"/>
    <x v="0"/>
    <x v="1"/>
    <x v="0"/>
  </r>
  <r>
    <x v="912"/>
    <x v="42"/>
    <x v="604"/>
    <x v="0"/>
    <x v="3"/>
    <x v="3"/>
    <x v="2"/>
    <x v="3"/>
    <x v="0"/>
    <x v="20"/>
    <x v="1"/>
    <x v="2"/>
    <x v="2"/>
    <x v="0"/>
    <x v="1"/>
    <x v="2"/>
    <x v="0"/>
    <x v="1"/>
    <x v="0"/>
  </r>
  <r>
    <x v="913"/>
    <x v="43"/>
    <x v="251"/>
    <x v="1"/>
    <x v="6"/>
    <x v="2"/>
    <x v="1"/>
    <x v="0"/>
    <x v="0"/>
    <x v="21"/>
    <x v="1"/>
    <x v="9"/>
    <x v="9"/>
    <x v="2"/>
    <x v="27"/>
    <x v="29"/>
    <x v="2"/>
    <x v="1"/>
    <x v="0"/>
  </r>
  <r>
    <x v="914"/>
    <x v="44"/>
    <x v="559"/>
    <x v="0"/>
    <x v="8"/>
    <x v="0"/>
    <x v="1"/>
    <x v="1"/>
    <x v="0"/>
    <x v="25"/>
    <x v="0"/>
    <x v="13"/>
    <x v="13"/>
    <x v="3"/>
    <x v="75"/>
    <x v="86"/>
    <x v="3"/>
    <x v="1"/>
    <x v="0"/>
  </r>
  <r>
    <x v="915"/>
    <x v="45"/>
    <x v="412"/>
    <x v="1"/>
    <x v="3"/>
    <x v="3"/>
    <x v="2"/>
    <x v="3"/>
    <x v="0"/>
    <x v="5"/>
    <x v="1"/>
    <x v="2"/>
    <x v="2"/>
    <x v="4"/>
    <x v="22"/>
    <x v="21"/>
    <x v="4"/>
    <x v="1"/>
    <x v="0"/>
  </r>
  <r>
    <x v="916"/>
    <x v="46"/>
    <x v="361"/>
    <x v="1"/>
    <x v="6"/>
    <x v="2"/>
    <x v="1"/>
    <x v="0"/>
    <x v="0"/>
    <x v="8"/>
    <x v="1"/>
    <x v="0"/>
    <x v="0"/>
    <x v="5"/>
    <x v="15"/>
    <x v="8"/>
    <x v="5"/>
    <x v="1"/>
    <x v="0"/>
  </r>
  <r>
    <x v="917"/>
    <x v="48"/>
    <x v="781"/>
    <x v="0"/>
    <x v="3"/>
    <x v="2"/>
    <x v="1"/>
    <x v="0"/>
    <x v="1"/>
    <x v="13"/>
    <x v="0"/>
    <x v="6"/>
    <x v="6"/>
    <x v="6"/>
    <x v="45"/>
    <x v="46"/>
    <x v="6"/>
    <x v="1"/>
    <x v="0"/>
  </r>
  <r>
    <x v="918"/>
    <x v="47"/>
    <x v="615"/>
    <x v="0"/>
    <x v="7"/>
    <x v="0"/>
    <x v="1"/>
    <x v="1"/>
    <x v="1"/>
    <x v="29"/>
    <x v="0"/>
    <x v="1"/>
    <x v="1"/>
    <x v="10"/>
    <x v="33"/>
    <x v="22"/>
    <x v="10"/>
    <x v="1"/>
    <x v="0"/>
  </r>
  <r>
    <x v="919"/>
    <x v="47"/>
    <x v="150"/>
    <x v="0"/>
    <x v="10"/>
    <x v="0"/>
    <x v="1"/>
    <x v="1"/>
    <x v="1"/>
    <x v="10"/>
    <x v="1"/>
    <x v="3"/>
    <x v="3"/>
    <x v="1"/>
    <x v="8"/>
    <x v="10"/>
    <x v="1"/>
    <x v="1"/>
    <x v="0"/>
  </r>
  <r>
    <x v="920"/>
    <x v="48"/>
    <x v="263"/>
    <x v="0"/>
    <x v="23"/>
    <x v="1"/>
    <x v="2"/>
    <x v="2"/>
    <x v="1"/>
    <x v="24"/>
    <x v="0"/>
    <x v="5"/>
    <x v="5"/>
    <x v="2"/>
    <x v="19"/>
    <x v="21"/>
    <x v="2"/>
    <x v="1"/>
    <x v="0"/>
  </r>
  <r>
    <x v="921"/>
    <x v="23"/>
    <x v="367"/>
    <x v="0"/>
    <x v="12"/>
    <x v="3"/>
    <x v="2"/>
    <x v="3"/>
    <x v="1"/>
    <x v="11"/>
    <x v="1"/>
    <x v="10"/>
    <x v="10"/>
    <x v="4"/>
    <x v="47"/>
    <x v="50"/>
    <x v="4"/>
    <x v="0"/>
    <x v="1"/>
  </r>
  <r>
    <x v="922"/>
    <x v="24"/>
    <x v="158"/>
    <x v="0"/>
    <x v="5"/>
    <x v="2"/>
    <x v="1"/>
    <x v="0"/>
    <x v="1"/>
    <x v="19"/>
    <x v="0"/>
    <x v="7"/>
    <x v="7"/>
    <x v="1"/>
    <x v="15"/>
    <x v="17"/>
    <x v="1"/>
    <x v="0"/>
    <x v="1"/>
  </r>
  <r>
    <x v="923"/>
    <x v="25"/>
    <x v="510"/>
    <x v="1"/>
    <x v="10"/>
    <x v="0"/>
    <x v="1"/>
    <x v="1"/>
    <x v="1"/>
    <x v="7"/>
    <x v="0"/>
    <x v="10"/>
    <x v="10"/>
    <x v="0"/>
    <x v="8"/>
    <x v="12"/>
    <x v="0"/>
    <x v="1"/>
    <x v="0"/>
  </r>
  <r>
    <x v="924"/>
    <x v="26"/>
    <x v="598"/>
    <x v="1"/>
    <x v="11"/>
    <x v="0"/>
    <x v="1"/>
    <x v="1"/>
    <x v="1"/>
    <x v="3"/>
    <x v="0"/>
    <x v="4"/>
    <x v="4"/>
    <x v="5"/>
    <x v="36"/>
    <x v="35"/>
    <x v="5"/>
    <x v="1"/>
    <x v="0"/>
  </r>
  <r>
    <x v="925"/>
    <x v="27"/>
    <x v="870"/>
    <x v="0"/>
    <x v="13"/>
    <x v="1"/>
    <x v="2"/>
    <x v="2"/>
    <x v="1"/>
    <x v="22"/>
    <x v="0"/>
    <x v="8"/>
    <x v="8"/>
    <x v="8"/>
    <x v="62"/>
    <x v="62"/>
    <x v="8"/>
    <x v="1"/>
    <x v="0"/>
  </r>
  <r>
    <x v="926"/>
    <x v="28"/>
    <x v="709"/>
    <x v="0"/>
    <x v="14"/>
    <x v="3"/>
    <x v="2"/>
    <x v="3"/>
    <x v="1"/>
    <x v="12"/>
    <x v="1"/>
    <x v="14"/>
    <x v="14"/>
    <x v="9"/>
    <x v="121"/>
    <x v="131"/>
    <x v="9"/>
    <x v="1"/>
    <x v="0"/>
  </r>
  <r>
    <x v="927"/>
    <x v="39"/>
    <x v="155"/>
    <x v="0"/>
    <x v="16"/>
    <x v="2"/>
    <x v="1"/>
    <x v="0"/>
    <x v="1"/>
    <x v="14"/>
    <x v="1"/>
    <x v="7"/>
    <x v="7"/>
    <x v="2"/>
    <x v="22"/>
    <x v="25"/>
    <x v="2"/>
    <x v="1"/>
    <x v="0"/>
  </r>
  <r>
    <x v="928"/>
    <x v="39"/>
    <x v="358"/>
    <x v="1"/>
    <x v="17"/>
    <x v="0"/>
    <x v="1"/>
    <x v="1"/>
    <x v="1"/>
    <x v="22"/>
    <x v="0"/>
    <x v="8"/>
    <x v="8"/>
    <x v="3"/>
    <x v="31"/>
    <x v="34"/>
    <x v="3"/>
    <x v="1"/>
    <x v="0"/>
  </r>
  <r>
    <x v="929"/>
    <x v="40"/>
    <x v="252"/>
    <x v="1"/>
    <x v="18"/>
    <x v="0"/>
    <x v="1"/>
    <x v="1"/>
    <x v="1"/>
    <x v="28"/>
    <x v="0"/>
    <x v="10"/>
    <x v="10"/>
    <x v="4"/>
    <x v="47"/>
    <x v="50"/>
    <x v="4"/>
    <x v="1"/>
    <x v="0"/>
  </r>
  <r>
    <x v="930"/>
    <x v="41"/>
    <x v="626"/>
    <x v="0"/>
    <x v="19"/>
    <x v="1"/>
    <x v="2"/>
    <x v="2"/>
    <x v="1"/>
    <x v="31"/>
    <x v="0"/>
    <x v="4"/>
    <x v="4"/>
    <x v="5"/>
    <x v="36"/>
    <x v="35"/>
    <x v="5"/>
    <x v="1"/>
    <x v="0"/>
  </r>
  <r>
    <x v="931"/>
    <x v="42"/>
    <x v="346"/>
    <x v="1"/>
    <x v="20"/>
    <x v="3"/>
    <x v="2"/>
    <x v="3"/>
    <x v="1"/>
    <x v="15"/>
    <x v="1"/>
    <x v="4"/>
    <x v="4"/>
    <x v="2"/>
    <x v="18"/>
    <x v="19"/>
    <x v="2"/>
    <x v="1"/>
    <x v="0"/>
  </r>
  <r>
    <x v="932"/>
    <x v="43"/>
    <x v="935"/>
    <x v="1"/>
    <x v="21"/>
    <x v="2"/>
    <x v="1"/>
    <x v="0"/>
    <x v="1"/>
    <x v="16"/>
    <x v="1"/>
    <x v="9"/>
    <x v="9"/>
    <x v="6"/>
    <x v="55"/>
    <x v="59"/>
    <x v="6"/>
    <x v="1"/>
    <x v="0"/>
  </r>
  <r>
    <x v="933"/>
    <x v="44"/>
    <x v="761"/>
    <x v="1"/>
    <x v="22"/>
    <x v="0"/>
    <x v="1"/>
    <x v="1"/>
    <x v="1"/>
    <x v="6"/>
    <x v="0"/>
    <x v="3"/>
    <x v="3"/>
    <x v="4"/>
    <x v="25"/>
    <x v="24"/>
    <x v="4"/>
    <x v="1"/>
    <x v="0"/>
  </r>
  <r>
    <x v="934"/>
    <x v="45"/>
    <x v="702"/>
    <x v="0"/>
    <x v="23"/>
    <x v="0"/>
    <x v="1"/>
    <x v="1"/>
    <x v="1"/>
    <x v="27"/>
    <x v="0"/>
    <x v="7"/>
    <x v="7"/>
    <x v="7"/>
    <x v="54"/>
    <x v="54"/>
    <x v="7"/>
    <x v="1"/>
    <x v="0"/>
  </r>
  <r>
    <x v="935"/>
    <x v="46"/>
    <x v="414"/>
    <x v="1"/>
    <x v="32"/>
    <x v="1"/>
    <x v="2"/>
    <x v="2"/>
    <x v="1"/>
    <x v="18"/>
    <x v="0"/>
    <x v="7"/>
    <x v="7"/>
    <x v="8"/>
    <x v="58"/>
    <x v="60"/>
    <x v="8"/>
    <x v="1"/>
    <x v="0"/>
  </r>
  <r>
    <x v="936"/>
    <x v="48"/>
    <x v="857"/>
    <x v="0"/>
    <x v="34"/>
    <x v="3"/>
    <x v="2"/>
    <x v="3"/>
    <x v="1"/>
    <x v="17"/>
    <x v="1"/>
    <x v="11"/>
    <x v="11"/>
    <x v="1"/>
    <x v="23"/>
    <x v="27"/>
    <x v="1"/>
    <x v="1"/>
    <x v="0"/>
  </r>
  <r>
    <x v="937"/>
    <x v="47"/>
    <x v="360"/>
    <x v="1"/>
    <x v="33"/>
    <x v="2"/>
    <x v="1"/>
    <x v="0"/>
    <x v="1"/>
    <x v="20"/>
    <x v="1"/>
    <x v="2"/>
    <x v="2"/>
    <x v="4"/>
    <x v="22"/>
    <x v="21"/>
    <x v="4"/>
    <x v="1"/>
    <x v="0"/>
  </r>
  <r>
    <x v="938"/>
    <x v="47"/>
    <x v="1000"/>
    <x v="0"/>
    <x v="35"/>
    <x v="0"/>
    <x v="1"/>
    <x v="1"/>
    <x v="1"/>
    <x v="21"/>
    <x v="1"/>
    <x v="9"/>
    <x v="9"/>
    <x v="6"/>
    <x v="55"/>
    <x v="59"/>
    <x v="6"/>
    <x v="1"/>
    <x v="0"/>
  </r>
  <r>
    <x v="939"/>
    <x v="48"/>
    <x v="520"/>
    <x v="0"/>
    <x v="36"/>
    <x v="0"/>
    <x v="1"/>
    <x v="1"/>
    <x v="1"/>
    <x v="30"/>
    <x v="0"/>
    <x v="6"/>
    <x v="6"/>
    <x v="6"/>
    <x v="45"/>
    <x v="46"/>
    <x v="6"/>
    <x v="1"/>
    <x v="0"/>
  </r>
  <r>
    <x v="940"/>
    <x v="23"/>
    <x v="331"/>
    <x v="1"/>
    <x v="25"/>
    <x v="1"/>
    <x v="2"/>
    <x v="2"/>
    <x v="1"/>
    <x v="1"/>
    <x v="0"/>
    <x v="12"/>
    <x v="12"/>
    <x v="13"/>
    <x v="103"/>
    <x v="109"/>
    <x v="13"/>
    <x v="0"/>
    <x v="1"/>
  </r>
  <r>
    <x v="941"/>
    <x v="24"/>
    <x v="181"/>
    <x v="0"/>
    <x v="26"/>
    <x v="3"/>
    <x v="2"/>
    <x v="3"/>
    <x v="1"/>
    <x v="4"/>
    <x v="0"/>
    <x v="8"/>
    <x v="8"/>
    <x v="2"/>
    <x v="24"/>
    <x v="26"/>
    <x v="2"/>
    <x v="0"/>
    <x v="1"/>
  </r>
  <r>
    <x v="942"/>
    <x v="25"/>
    <x v="804"/>
    <x v="0"/>
    <x v="27"/>
    <x v="2"/>
    <x v="1"/>
    <x v="0"/>
    <x v="1"/>
    <x v="25"/>
    <x v="0"/>
    <x v="13"/>
    <x v="13"/>
    <x v="5"/>
    <x v="89"/>
    <x v="100"/>
    <x v="5"/>
    <x v="1"/>
    <x v="0"/>
  </r>
  <r>
    <x v="943"/>
    <x v="26"/>
    <x v="705"/>
    <x v="0"/>
    <x v="23"/>
    <x v="0"/>
    <x v="1"/>
    <x v="1"/>
    <x v="1"/>
    <x v="13"/>
    <x v="0"/>
    <x v="6"/>
    <x v="6"/>
    <x v="9"/>
    <x v="60"/>
    <x v="61"/>
    <x v="9"/>
    <x v="1"/>
    <x v="0"/>
  </r>
  <r>
    <x v="944"/>
    <x v="27"/>
    <x v="154"/>
    <x v="0"/>
    <x v="18"/>
    <x v="0"/>
    <x v="1"/>
    <x v="1"/>
    <x v="1"/>
    <x v="29"/>
    <x v="0"/>
    <x v="1"/>
    <x v="1"/>
    <x v="10"/>
    <x v="33"/>
    <x v="22"/>
    <x v="10"/>
    <x v="1"/>
    <x v="0"/>
  </r>
  <r>
    <x v="945"/>
    <x v="28"/>
    <x v="963"/>
    <x v="1"/>
    <x v="19"/>
    <x v="1"/>
    <x v="2"/>
    <x v="2"/>
    <x v="1"/>
    <x v="24"/>
    <x v="0"/>
    <x v="5"/>
    <x v="5"/>
    <x v="2"/>
    <x v="19"/>
    <x v="21"/>
    <x v="2"/>
    <x v="1"/>
    <x v="0"/>
  </r>
  <r>
    <x v="946"/>
    <x v="39"/>
    <x v="641"/>
    <x v="0"/>
    <x v="20"/>
    <x v="3"/>
    <x v="2"/>
    <x v="3"/>
    <x v="1"/>
    <x v="19"/>
    <x v="0"/>
    <x v="7"/>
    <x v="7"/>
    <x v="0"/>
    <x v="5"/>
    <x v="8"/>
    <x v="0"/>
    <x v="1"/>
    <x v="0"/>
  </r>
  <r>
    <x v="947"/>
    <x v="39"/>
    <x v="898"/>
    <x v="1"/>
    <x v="21"/>
    <x v="2"/>
    <x v="1"/>
    <x v="0"/>
    <x v="1"/>
    <x v="7"/>
    <x v="0"/>
    <x v="10"/>
    <x v="10"/>
    <x v="0"/>
    <x v="8"/>
    <x v="12"/>
    <x v="0"/>
    <x v="1"/>
    <x v="0"/>
  </r>
  <r>
    <x v="948"/>
    <x v="40"/>
    <x v="548"/>
    <x v="0"/>
    <x v="38"/>
    <x v="0"/>
    <x v="1"/>
    <x v="1"/>
    <x v="1"/>
    <x v="3"/>
    <x v="0"/>
    <x v="4"/>
    <x v="4"/>
    <x v="0"/>
    <x v="3"/>
    <x v="5"/>
    <x v="0"/>
    <x v="1"/>
    <x v="0"/>
  </r>
  <r>
    <x v="949"/>
    <x v="41"/>
    <x v="706"/>
    <x v="1"/>
    <x v="39"/>
    <x v="0"/>
    <x v="1"/>
    <x v="1"/>
    <x v="1"/>
    <x v="22"/>
    <x v="0"/>
    <x v="8"/>
    <x v="8"/>
    <x v="2"/>
    <x v="24"/>
    <x v="26"/>
    <x v="2"/>
    <x v="1"/>
    <x v="0"/>
  </r>
  <r>
    <x v="950"/>
    <x v="45"/>
    <x v="702"/>
    <x v="0"/>
    <x v="23"/>
    <x v="0"/>
    <x v="1"/>
    <x v="1"/>
    <x v="1"/>
    <x v="28"/>
    <x v="0"/>
    <x v="10"/>
    <x v="10"/>
    <x v="3"/>
    <x v="39"/>
    <x v="42"/>
    <x v="3"/>
    <x v="1"/>
    <x v="0"/>
  </r>
  <r>
    <x v="951"/>
    <x v="46"/>
    <x v="414"/>
    <x v="1"/>
    <x v="32"/>
    <x v="1"/>
    <x v="2"/>
    <x v="2"/>
    <x v="1"/>
    <x v="31"/>
    <x v="0"/>
    <x v="4"/>
    <x v="4"/>
    <x v="4"/>
    <x v="29"/>
    <x v="29"/>
    <x v="4"/>
    <x v="1"/>
    <x v="0"/>
  </r>
  <r>
    <x v="952"/>
    <x v="48"/>
    <x v="857"/>
    <x v="0"/>
    <x v="34"/>
    <x v="3"/>
    <x v="2"/>
    <x v="3"/>
    <x v="1"/>
    <x v="6"/>
    <x v="0"/>
    <x v="3"/>
    <x v="3"/>
    <x v="5"/>
    <x v="29"/>
    <x v="28"/>
    <x v="5"/>
    <x v="1"/>
    <x v="0"/>
  </r>
  <r>
    <x v="953"/>
    <x v="47"/>
    <x v="360"/>
    <x v="1"/>
    <x v="33"/>
    <x v="2"/>
    <x v="1"/>
    <x v="0"/>
    <x v="1"/>
    <x v="27"/>
    <x v="0"/>
    <x v="7"/>
    <x v="7"/>
    <x v="6"/>
    <x v="49"/>
    <x v="49"/>
    <x v="6"/>
    <x v="1"/>
    <x v="0"/>
  </r>
  <r>
    <x v="954"/>
    <x v="47"/>
    <x v="1000"/>
    <x v="0"/>
    <x v="35"/>
    <x v="0"/>
    <x v="1"/>
    <x v="1"/>
    <x v="1"/>
    <x v="18"/>
    <x v="0"/>
    <x v="7"/>
    <x v="7"/>
    <x v="10"/>
    <x v="68"/>
    <x v="67"/>
    <x v="10"/>
    <x v="1"/>
    <x v="0"/>
  </r>
  <r>
    <x v="955"/>
    <x v="48"/>
    <x v="520"/>
    <x v="0"/>
    <x v="36"/>
    <x v="0"/>
    <x v="1"/>
    <x v="1"/>
    <x v="1"/>
    <x v="23"/>
    <x v="0"/>
    <x v="10"/>
    <x v="10"/>
    <x v="1"/>
    <x v="20"/>
    <x v="23"/>
    <x v="1"/>
    <x v="1"/>
    <x v="0"/>
  </r>
  <r>
    <x v="956"/>
    <x v="23"/>
    <x v="331"/>
    <x v="1"/>
    <x v="25"/>
    <x v="1"/>
    <x v="2"/>
    <x v="2"/>
    <x v="1"/>
    <x v="0"/>
    <x v="0"/>
    <x v="4"/>
    <x v="4"/>
    <x v="2"/>
    <x v="18"/>
    <x v="19"/>
    <x v="2"/>
    <x v="0"/>
    <x v="1"/>
  </r>
  <r>
    <x v="957"/>
    <x v="24"/>
    <x v="181"/>
    <x v="0"/>
    <x v="26"/>
    <x v="3"/>
    <x v="2"/>
    <x v="3"/>
    <x v="1"/>
    <x v="26"/>
    <x v="0"/>
    <x v="5"/>
    <x v="5"/>
    <x v="4"/>
    <x v="32"/>
    <x v="32"/>
    <x v="4"/>
    <x v="0"/>
    <x v="1"/>
  </r>
  <r>
    <x v="958"/>
    <x v="25"/>
    <x v="804"/>
    <x v="0"/>
    <x v="27"/>
    <x v="2"/>
    <x v="1"/>
    <x v="0"/>
    <x v="1"/>
    <x v="2"/>
    <x v="0"/>
    <x v="7"/>
    <x v="7"/>
    <x v="1"/>
    <x v="15"/>
    <x v="17"/>
    <x v="1"/>
    <x v="1"/>
    <x v="0"/>
  </r>
  <r>
    <x v="959"/>
    <x v="26"/>
    <x v="705"/>
    <x v="0"/>
    <x v="23"/>
    <x v="0"/>
    <x v="1"/>
    <x v="1"/>
    <x v="1"/>
    <x v="30"/>
    <x v="0"/>
    <x v="6"/>
    <x v="6"/>
    <x v="0"/>
    <x v="4"/>
    <x v="7"/>
    <x v="0"/>
    <x v="1"/>
    <x v="0"/>
  </r>
  <r>
    <x v="960"/>
    <x v="27"/>
    <x v="154"/>
    <x v="0"/>
    <x v="18"/>
    <x v="0"/>
    <x v="1"/>
    <x v="1"/>
    <x v="1"/>
    <x v="1"/>
    <x v="0"/>
    <x v="12"/>
    <x v="12"/>
    <x v="5"/>
    <x v="70"/>
    <x v="78"/>
    <x v="5"/>
    <x v="1"/>
    <x v="0"/>
  </r>
  <r>
    <x v="961"/>
    <x v="28"/>
    <x v="963"/>
    <x v="1"/>
    <x v="19"/>
    <x v="1"/>
    <x v="2"/>
    <x v="2"/>
    <x v="1"/>
    <x v="4"/>
    <x v="0"/>
    <x v="8"/>
    <x v="8"/>
    <x v="8"/>
    <x v="62"/>
    <x v="62"/>
    <x v="8"/>
    <x v="1"/>
    <x v="0"/>
  </r>
  <r>
    <x v="962"/>
    <x v="39"/>
    <x v="641"/>
    <x v="0"/>
    <x v="20"/>
    <x v="3"/>
    <x v="2"/>
    <x v="3"/>
    <x v="1"/>
    <x v="5"/>
    <x v="1"/>
    <x v="2"/>
    <x v="2"/>
    <x v="9"/>
    <x v="42"/>
    <x v="37"/>
    <x v="9"/>
    <x v="1"/>
    <x v="0"/>
  </r>
  <r>
    <x v="963"/>
    <x v="39"/>
    <x v="898"/>
    <x v="1"/>
    <x v="21"/>
    <x v="2"/>
    <x v="1"/>
    <x v="0"/>
    <x v="1"/>
    <x v="8"/>
    <x v="1"/>
    <x v="0"/>
    <x v="0"/>
    <x v="2"/>
    <x v="5"/>
    <x v="2"/>
    <x v="2"/>
    <x v="1"/>
    <x v="0"/>
  </r>
  <r>
    <x v="964"/>
    <x v="40"/>
    <x v="548"/>
    <x v="0"/>
    <x v="38"/>
    <x v="0"/>
    <x v="1"/>
    <x v="1"/>
    <x v="1"/>
    <x v="9"/>
    <x v="1"/>
    <x v="9"/>
    <x v="9"/>
    <x v="3"/>
    <x v="36"/>
    <x v="37"/>
    <x v="3"/>
    <x v="1"/>
    <x v="0"/>
  </r>
  <r>
    <x v="965"/>
    <x v="41"/>
    <x v="401"/>
    <x v="0"/>
    <x v="39"/>
    <x v="0"/>
    <x v="1"/>
    <x v="1"/>
    <x v="1"/>
    <x v="10"/>
    <x v="1"/>
    <x v="3"/>
    <x v="3"/>
    <x v="4"/>
    <x v="25"/>
    <x v="24"/>
    <x v="4"/>
    <x v="1"/>
    <x v="0"/>
  </r>
  <r>
    <x v="966"/>
    <x v="41"/>
    <x v="809"/>
    <x v="0"/>
    <x v="0"/>
    <x v="0"/>
    <x v="0"/>
    <x v="1"/>
    <x v="0"/>
    <x v="25"/>
    <x v="0"/>
    <x v="13"/>
    <x v="13"/>
    <x v="1"/>
    <x v="48"/>
    <x v="55"/>
    <x v="1"/>
    <x v="1"/>
    <x v="0"/>
  </r>
  <r>
    <x v="967"/>
    <x v="42"/>
    <x v="209"/>
    <x v="1"/>
    <x v="1"/>
    <x v="1"/>
    <x v="0"/>
    <x v="2"/>
    <x v="0"/>
    <x v="5"/>
    <x v="1"/>
    <x v="2"/>
    <x v="2"/>
    <x v="4"/>
    <x v="22"/>
    <x v="21"/>
    <x v="4"/>
    <x v="1"/>
    <x v="0"/>
  </r>
  <r>
    <x v="968"/>
    <x v="43"/>
    <x v="691"/>
    <x v="0"/>
    <x v="4"/>
    <x v="3"/>
    <x v="0"/>
    <x v="3"/>
    <x v="0"/>
    <x v="8"/>
    <x v="1"/>
    <x v="0"/>
    <x v="0"/>
    <x v="12"/>
    <x v="35"/>
    <x v="20"/>
    <x v="12"/>
    <x v="1"/>
    <x v="0"/>
  </r>
  <r>
    <x v="969"/>
    <x v="44"/>
    <x v="804"/>
    <x v="0"/>
    <x v="27"/>
    <x v="2"/>
    <x v="0"/>
    <x v="0"/>
    <x v="0"/>
    <x v="25"/>
    <x v="0"/>
    <x v="6"/>
    <x v="6"/>
    <x v="6"/>
    <x v="45"/>
    <x v="46"/>
    <x v="6"/>
    <x v="1"/>
    <x v="0"/>
  </r>
  <r>
    <x v="970"/>
    <x v="45"/>
    <x v="705"/>
    <x v="0"/>
    <x v="23"/>
    <x v="0"/>
    <x v="0"/>
    <x v="1"/>
    <x v="0"/>
    <x v="5"/>
    <x v="0"/>
    <x v="1"/>
    <x v="1"/>
    <x v="13"/>
    <x v="42"/>
    <x v="29"/>
    <x v="13"/>
    <x v="1"/>
    <x v="0"/>
  </r>
  <r>
    <x v="971"/>
    <x v="46"/>
    <x v="154"/>
    <x v="0"/>
    <x v="18"/>
    <x v="1"/>
    <x v="0"/>
    <x v="2"/>
    <x v="0"/>
    <x v="8"/>
    <x v="1"/>
    <x v="3"/>
    <x v="3"/>
    <x v="2"/>
    <x v="15"/>
    <x v="15"/>
    <x v="2"/>
    <x v="1"/>
    <x v="0"/>
  </r>
  <r>
    <x v="972"/>
    <x v="48"/>
    <x v="743"/>
    <x v="1"/>
    <x v="9"/>
    <x v="3"/>
    <x v="0"/>
    <x v="3"/>
    <x v="0"/>
    <x v="25"/>
    <x v="0"/>
    <x v="5"/>
    <x v="5"/>
    <x v="5"/>
    <x v="38"/>
    <x v="37"/>
    <x v="5"/>
    <x v="1"/>
    <x v="0"/>
  </r>
  <r>
    <x v="973"/>
    <x v="47"/>
    <x v="536"/>
    <x v="1"/>
    <x v="7"/>
    <x v="2"/>
    <x v="0"/>
    <x v="0"/>
    <x v="0"/>
    <x v="5"/>
    <x v="1"/>
    <x v="10"/>
    <x v="10"/>
    <x v="9"/>
    <x v="74"/>
    <x v="80"/>
    <x v="9"/>
    <x v="1"/>
    <x v="0"/>
  </r>
  <r>
    <x v="974"/>
    <x v="47"/>
    <x v="514"/>
    <x v="0"/>
    <x v="10"/>
    <x v="0"/>
    <x v="0"/>
    <x v="1"/>
    <x v="0"/>
    <x v="8"/>
    <x v="0"/>
    <x v="7"/>
    <x v="7"/>
    <x v="10"/>
    <x v="68"/>
    <x v="67"/>
    <x v="10"/>
    <x v="1"/>
    <x v="0"/>
  </r>
  <r>
    <x v="975"/>
    <x v="48"/>
    <x v="953"/>
    <x v="0"/>
    <x v="11"/>
    <x v="1"/>
    <x v="0"/>
    <x v="2"/>
    <x v="0"/>
    <x v="7"/>
    <x v="0"/>
    <x v="10"/>
    <x v="10"/>
    <x v="2"/>
    <x v="29"/>
    <x v="33"/>
    <x v="2"/>
    <x v="1"/>
    <x v="0"/>
  </r>
  <r>
    <x v="976"/>
    <x v="49"/>
    <x v="289"/>
    <x v="1"/>
    <x v="13"/>
    <x v="3"/>
    <x v="0"/>
    <x v="3"/>
    <x v="0"/>
    <x v="3"/>
    <x v="0"/>
    <x v="4"/>
    <x v="4"/>
    <x v="0"/>
    <x v="3"/>
    <x v="5"/>
    <x v="0"/>
    <x v="1"/>
    <x v="0"/>
  </r>
  <r>
    <x v="977"/>
    <x v="0"/>
    <x v="88"/>
    <x v="0"/>
    <x v="14"/>
    <x v="2"/>
    <x v="0"/>
    <x v="0"/>
    <x v="0"/>
    <x v="22"/>
    <x v="0"/>
    <x v="8"/>
    <x v="8"/>
    <x v="0"/>
    <x v="6"/>
    <x v="9"/>
    <x v="0"/>
    <x v="0"/>
    <x v="1"/>
  </r>
  <r>
    <x v="978"/>
    <x v="1"/>
    <x v="853"/>
    <x v="0"/>
    <x v="16"/>
    <x v="0"/>
    <x v="0"/>
    <x v="1"/>
    <x v="0"/>
    <x v="12"/>
    <x v="1"/>
    <x v="14"/>
    <x v="14"/>
    <x v="0"/>
    <x v="35"/>
    <x v="41"/>
    <x v="0"/>
    <x v="0"/>
    <x v="1"/>
  </r>
  <r>
    <x v="979"/>
    <x v="2"/>
    <x v="746"/>
    <x v="1"/>
    <x v="17"/>
    <x v="1"/>
    <x v="0"/>
    <x v="2"/>
    <x v="0"/>
    <x v="14"/>
    <x v="1"/>
    <x v="7"/>
    <x v="7"/>
    <x v="2"/>
    <x v="22"/>
    <x v="25"/>
    <x v="2"/>
    <x v="0"/>
    <x v="1"/>
  </r>
  <r>
    <x v="980"/>
    <x v="3"/>
    <x v="617"/>
    <x v="1"/>
    <x v="18"/>
    <x v="3"/>
    <x v="0"/>
    <x v="3"/>
    <x v="0"/>
    <x v="22"/>
    <x v="0"/>
    <x v="8"/>
    <x v="8"/>
    <x v="3"/>
    <x v="31"/>
    <x v="34"/>
    <x v="3"/>
    <x v="0"/>
    <x v="1"/>
  </r>
  <r>
    <x v="981"/>
    <x v="4"/>
    <x v="310"/>
    <x v="0"/>
    <x v="19"/>
    <x v="2"/>
    <x v="0"/>
    <x v="0"/>
    <x v="0"/>
    <x v="28"/>
    <x v="0"/>
    <x v="10"/>
    <x v="10"/>
    <x v="4"/>
    <x v="47"/>
    <x v="50"/>
    <x v="4"/>
    <x v="0"/>
    <x v="1"/>
  </r>
  <r>
    <x v="982"/>
    <x v="6"/>
    <x v="804"/>
    <x v="0"/>
    <x v="27"/>
    <x v="0"/>
    <x v="0"/>
    <x v="1"/>
    <x v="0"/>
    <x v="31"/>
    <x v="0"/>
    <x v="4"/>
    <x v="4"/>
    <x v="5"/>
    <x v="36"/>
    <x v="35"/>
    <x v="5"/>
    <x v="0"/>
    <x v="1"/>
  </r>
  <r>
    <x v="983"/>
    <x v="5"/>
    <x v="705"/>
    <x v="0"/>
    <x v="23"/>
    <x v="1"/>
    <x v="0"/>
    <x v="2"/>
    <x v="0"/>
    <x v="15"/>
    <x v="1"/>
    <x v="4"/>
    <x v="4"/>
    <x v="6"/>
    <x v="41"/>
    <x v="38"/>
    <x v="6"/>
    <x v="0"/>
    <x v="1"/>
  </r>
  <r>
    <x v="984"/>
    <x v="5"/>
    <x v="154"/>
    <x v="0"/>
    <x v="18"/>
    <x v="3"/>
    <x v="0"/>
    <x v="3"/>
    <x v="0"/>
    <x v="16"/>
    <x v="1"/>
    <x v="9"/>
    <x v="9"/>
    <x v="10"/>
    <x v="73"/>
    <x v="79"/>
    <x v="10"/>
    <x v="0"/>
    <x v="1"/>
  </r>
  <r>
    <x v="985"/>
    <x v="6"/>
    <x v="879"/>
    <x v="0"/>
    <x v="23"/>
    <x v="2"/>
    <x v="0"/>
    <x v="0"/>
    <x v="0"/>
    <x v="6"/>
    <x v="0"/>
    <x v="3"/>
    <x v="3"/>
    <x v="1"/>
    <x v="8"/>
    <x v="10"/>
    <x v="1"/>
    <x v="0"/>
    <x v="1"/>
  </r>
  <r>
    <x v="986"/>
    <x v="7"/>
    <x v="178"/>
    <x v="1"/>
    <x v="24"/>
    <x v="0"/>
    <x v="0"/>
    <x v="1"/>
    <x v="0"/>
    <x v="27"/>
    <x v="0"/>
    <x v="7"/>
    <x v="7"/>
    <x v="2"/>
    <x v="22"/>
    <x v="25"/>
    <x v="2"/>
    <x v="0"/>
    <x v="1"/>
  </r>
  <r>
    <x v="987"/>
    <x v="8"/>
    <x v="337"/>
    <x v="0"/>
    <x v="25"/>
    <x v="1"/>
    <x v="0"/>
    <x v="2"/>
    <x v="0"/>
    <x v="18"/>
    <x v="0"/>
    <x v="7"/>
    <x v="7"/>
    <x v="4"/>
    <x v="37"/>
    <x v="37"/>
    <x v="4"/>
    <x v="0"/>
    <x v="1"/>
  </r>
  <r>
    <x v="988"/>
    <x v="9"/>
    <x v="354"/>
    <x v="1"/>
    <x v="26"/>
    <x v="0"/>
    <x v="0"/>
    <x v="1"/>
    <x v="0"/>
    <x v="17"/>
    <x v="1"/>
    <x v="11"/>
    <x v="11"/>
    <x v="1"/>
    <x v="23"/>
    <x v="27"/>
    <x v="1"/>
    <x v="0"/>
    <x v="1"/>
  </r>
  <r>
    <x v="989"/>
    <x v="10"/>
    <x v="866"/>
    <x v="0"/>
    <x v="27"/>
    <x v="1"/>
    <x v="0"/>
    <x v="2"/>
    <x v="0"/>
    <x v="20"/>
    <x v="1"/>
    <x v="2"/>
    <x v="2"/>
    <x v="8"/>
    <x v="40"/>
    <x v="35"/>
    <x v="8"/>
    <x v="0"/>
    <x v="1"/>
  </r>
  <r>
    <x v="990"/>
    <x v="11"/>
    <x v="280"/>
    <x v="0"/>
    <x v="28"/>
    <x v="0"/>
    <x v="0"/>
    <x v="1"/>
    <x v="0"/>
    <x v="21"/>
    <x v="1"/>
    <x v="9"/>
    <x v="9"/>
    <x v="5"/>
    <x v="50"/>
    <x v="51"/>
    <x v="5"/>
    <x v="0"/>
    <x v="1"/>
  </r>
  <r>
    <x v="991"/>
    <x v="12"/>
    <x v="568"/>
    <x v="1"/>
    <x v="31"/>
    <x v="1"/>
    <x v="0"/>
    <x v="2"/>
    <x v="0"/>
    <x v="30"/>
    <x v="0"/>
    <x v="6"/>
    <x v="6"/>
    <x v="8"/>
    <x v="55"/>
    <x v="56"/>
    <x v="8"/>
    <x v="0"/>
    <x v="1"/>
  </r>
  <r>
    <x v="992"/>
    <x v="14"/>
    <x v="605"/>
    <x v="1"/>
    <x v="30"/>
    <x v="0"/>
    <x v="0"/>
    <x v="1"/>
    <x v="0"/>
    <x v="1"/>
    <x v="0"/>
    <x v="12"/>
    <x v="12"/>
    <x v="9"/>
    <x v="88"/>
    <x v="97"/>
    <x v="9"/>
    <x v="0"/>
    <x v="1"/>
  </r>
  <r>
    <x v="993"/>
    <x v="13"/>
    <x v="966"/>
    <x v="0"/>
    <x v="29"/>
    <x v="1"/>
    <x v="0"/>
    <x v="2"/>
    <x v="0"/>
    <x v="4"/>
    <x v="0"/>
    <x v="8"/>
    <x v="8"/>
    <x v="2"/>
    <x v="24"/>
    <x v="26"/>
    <x v="2"/>
    <x v="0"/>
    <x v="1"/>
  </r>
  <r>
    <x v="994"/>
    <x v="13"/>
    <x v="290"/>
    <x v="0"/>
    <x v="32"/>
    <x v="0"/>
    <x v="0"/>
    <x v="1"/>
    <x v="0"/>
    <x v="25"/>
    <x v="0"/>
    <x v="13"/>
    <x v="13"/>
    <x v="3"/>
    <x v="75"/>
    <x v="86"/>
    <x v="3"/>
    <x v="0"/>
    <x v="1"/>
  </r>
  <r>
    <x v="995"/>
    <x v="14"/>
    <x v="319"/>
    <x v="0"/>
    <x v="34"/>
    <x v="1"/>
    <x v="0"/>
    <x v="2"/>
    <x v="0"/>
    <x v="13"/>
    <x v="0"/>
    <x v="6"/>
    <x v="6"/>
    <x v="4"/>
    <x v="35"/>
    <x v="36"/>
    <x v="4"/>
    <x v="0"/>
    <x v="1"/>
  </r>
  <r>
    <x v="996"/>
    <x v="15"/>
    <x v="804"/>
    <x v="0"/>
    <x v="27"/>
    <x v="0"/>
    <x v="0"/>
    <x v="1"/>
    <x v="0"/>
    <x v="29"/>
    <x v="0"/>
    <x v="1"/>
    <x v="1"/>
    <x v="5"/>
    <x v="18"/>
    <x v="13"/>
    <x v="5"/>
    <x v="0"/>
    <x v="1"/>
  </r>
  <r>
    <x v="997"/>
    <x v="16"/>
    <x v="705"/>
    <x v="0"/>
    <x v="23"/>
    <x v="1"/>
    <x v="0"/>
    <x v="2"/>
    <x v="0"/>
    <x v="24"/>
    <x v="0"/>
    <x v="5"/>
    <x v="5"/>
    <x v="2"/>
    <x v="19"/>
    <x v="21"/>
    <x v="2"/>
    <x v="0"/>
    <x v="1"/>
  </r>
  <r>
    <x v="998"/>
    <x v="17"/>
    <x v="154"/>
    <x v="0"/>
    <x v="18"/>
    <x v="0"/>
    <x v="0"/>
    <x v="1"/>
    <x v="0"/>
    <x v="19"/>
    <x v="0"/>
    <x v="7"/>
    <x v="7"/>
    <x v="6"/>
    <x v="49"/>
    <x v="49"/>
    <x v="6"/>
    <x v="0"/>
    <x v="1"/>
  </r>
  <r>
    <x v="999"/>
    <x v="18"/>
    <x v="539"/>
    <x v="1"/>
    <x v="37"/>
    <x v="1"/>
    <x v="0"/>
    <x v="2"/>
    <x v="0"/>
    <x v="7"/>
    <x v="0"/>
    <x v="10"/>
    <x v="10"/>
    <x v="4"/>
    <x v="47"/>
    <x v="50"/>
    <x v="4"/>
    <x v="0"/>
    <x v="1"/>
  </r>
  <r>
    <x v="1000"/>
    <x v="19"/>
    <x v="659"/>
    <x v="0"/>
    <x v="38"/>
    <x v="0"/>
    <x v="0"/>
    <x v="1"/>
    <x v="0"/>
    <x v="3"/>
    <x v="0"/>
    <x v="4"/>
    <x v="4"/>
    <x v="7"/>
    <x v="44"/>
    <x v="44"/>
    <x v="7"/>
    <x v="0"/>
    <x v="1"/>
  </r>
  <r>
    <x v="1001"/>
    <x v="20"/>
    <x v="712"/>
    <x v="0"/>
    <x v="39"/>
    <x v="1"/>
    <x v="0"/>
    <x v="2"/>
    <x v="0"/>
    <x v="22"/>
    <x v="0"/>
    <x v="8"/>
    <x v="8"/>
    <x v="8"/>
    <x v="62"/>
    <x v="62"/>
    <x v="8"/>
    <x v="0"/>
    <x v="1"/>
  </r>
  <r>
    <x v="1002"/>
    <x v="22"/>
    <x v="363"/>
    <x v="1"/>
    <x v="23"/>
    <x v="0"/>
    <x v="0"/>
    <x v="1"/>
    <x v="0"/>
    <x v="28"/>
    <x v="0"/>
    <x v="10"/>
    <x v="10"/>
    <x v="1"/>
    <x v="20"/>
    <x v="23"/>
    <x v="1"/>
    <x v="0"/>
    <x v="1"/>
  </r>
  <r>
    <x v="1003"/>
    <x v="21"/>
    <x v="727"/>
    <x v="0"/>
    <x v="12"/>
    <x v="1"/>
    <x v="0"/>
    <x v="2"/>
    <x v="0"/>
    <x v="31"/>
    <x v="0"/>
    <x v="4"/>
    <x v="4"/>
    <x v="4"/>
    <x v="29"/>
    <x v="29"/>
    <x v="4"/>
    <x v="0"/>
    <x v="1"/>
  </r>
  <r>
    <x v="1004"/>
    <x v="21"/>
    <x v="804"/>
    <x v="0"/>
    <x v="27"/>
    <x v="0"/>
    <x v="0"/>
    <x v="1"/>
    <x v="0"/>
    <x v="6"/>
    <x v="0"/>
    <x v="3"/>
    <x v="3"/>
    <x v="6"/>
    <x v="35"/>
    <x v="31"/>
    <x v="6"/>
    <x v="0"/>
    <x v="1"/>
  </r>
  <r>
    <x v="1005"/>
    <x v="22"/>
    <x v="705"/>
    <x v="0"/>
    <x v="23"/>
    <x v="1"/>
    <x v="0"/>
    <x v="2"/>
    <x v="0"/>
    <x v="27"/>
    <x v="0"/>
    <x v="7"/>
    <x v="7"/>
    <x v="6"/>
    <x v="49"/>
    <x v="49"/>
    <x v="6"/>
    <x v="0"/>
    <x v="1"/>
  </r>
  <r>
    <x v="1006"/>
    <x v="23"/>
    <x v="154"/>
    <x v="0"/>
    <x v="18"/>
    <x v="0"/>
    <x v="0"/>
    <x v="1"/>
    <x v="0"/>
    <x v="18"/>
    <x v="0"/>
    <x v="7"/>
    <x v="7"/>
    <x v="13"/>
    <x v="78"/>
    <x v="82"/>
    <x v="13"/>
    <x v="0"/>
    <x v="1"/>
  </r>
  <r>
    <x v="1007"/>
    <x v="24"/>
    <x v="517"/>
    <x v="0"/>
    <x v="0"/>
    <x v="1"/>
    <x v="0"/>
    <x v="2"/>
    <x v="0"/>
    <x v="23"/>
    <x v="0"/>
    <x v="10"/>
    <x v="10"/>
    <x v="2"/>
    <x v="29"/>
    <x v="33"/>
    <x v="2"/>
    <x v="0"/>
    <x v="1"/>
  </r>
  <r>
    <x v="1008"/>
    <x v="0"/>
    <x v="528"/>
    <x v="0"/>
    <x v="1"/>
    <x v="0"/>
    <x v="0"/>
    <x v="1"/>
    <x v="1"/>
    <x v="0"/>
    <x v="0"/>
    <x v="4"/>
    <x v="4"/>
    <x v="5"/>
    <x v="36"/>
    <x v="35"/>
    <x v="5"/>
    <x v="0"/>
    <x v="1"/>
  </r>
  <r>
    <x v="1009"/>
    <x v="1"/>
    <x v="707"/>
    <x v="1"/>
    <x v="4"/>
    <x v="1"/>
    <x v="0"/>
    <x v="2"/>
    <x v="1"/>
    <x v="26"/>
    <x v="0"/>
    <x v="5"/>
    <x v="5"/>
    <x v="9"/>
    <x v="56"/>
    <x v="57"/>
    <x v="9"/>
    <x v="0"/>
    <x v="1"/>
  </r>
  <r>
    <x v="1010"/>
    <x v="2"/>
    <x v="786"/>
    <x v="1"/>
    <x v="3"/>
    <x v="0"/>
    <x v="0"/>
    <x v="1"/>
    <x v="1"/>
    <x v="2"/>
    <x v="0"/>
    <x v="7"/>
    <x v="7"/>
    <x v="10"/>
    <x v="68"/>
    <x v="67"/>
    <x v="10"/>
    <x v="0"/>
    <x v="1"/>
  </r>
  <r>
    <x v="1011"/>
    <x v="3"/>
    <x v="391"/>
    <x v="1"/>
    <x v="7"/>
    <x v="1"/>
    <x v="0"/>
    <x v="2"/>
    <x v="1"/>
    <x v="30"/>
    <x v="0"/>
    <x v="6"/>
    <x v="6"/>
    <x v="2"/>
    <x v="21"/>
    <x v="22"/>
    <x v="2"/>
    <x v="0"/>
    <x v="1"/>
  </r>
  <r>
    <x v="1012"/>
    <x v="4"/>
    <x v="348"/>
    <x v="1"/>
    <x v="10"/>
    <x v="0"/>
    <x v="0"/>
    <x v="1"/>
    <x v="1"/>
    <x v="1"/>
    <x v="0"/>
    <x v="12"/>
    <x v="12"/>
    <x v="0"/>
    <x v="15"/>
    <x v="19"/>
    <x v="0"/>
    <x v="0"/>
    <x v="1"/>
  </r>
  <r>
    <x v="1013"/>
    <x v="6"/>
    <x v="642"/>
    <x v="1"/>
    <x v="23"/>
    <x v="1"/>
    <x v="0"/>
    <x v="2"/>
    <x v="1"/>
    <x v="4"/>
    <x v="0"/>
    <x v="8"/>
    <x v="8"/>
    <x v="0"/>
    <x v="6"/>
    <x v="9"/>
    <x v="0"/>
    <x v="0"/>
    <x v="1"/>
  </r>
  <r>
    <x v="1014"/>
    <x v="5"/>
    <x v="24"/>
    <x v="1"/>
    <x v="12"/>
    <x v="0"/>
    <x v="0"/>
    <x v="1"/>
    <x v="1"/>
    <x v="5"/>
    <x v="1"/>
    <x v="2"/>
    <x v="2"/>
    <x v="0"/>
    <x v="1"/>
    <x v="2"/>
    <x v="0"/>
    <x v="0"/>
    <x v="1"/>
  </r>
  <r>
    <x v="1015"/>
    <x v="5"/>
    <x v="804"/>
    <x v="0"/>
    <x v="27"/>
    <x v="1"/>
    <x v="0"/>
    <x v="2"/>
    <x v="1"/>
    <x v="8"/>
    <x v="1"/>
    <x v="0"/>
    <x v="0"/>
    <x v="2"/>
    <x v="5"/>
    <x v="2"/>
    <x v="2"/>
    <x v="0"/>
    <x v="1"/>
  </r>
  <r>
    <x v="1016"/>
    <x v="6"/>
    <x v="705"/>
    <x v="0"/>
    <x v="23"/>
    <x v="0"/>
    <x v="0"/>
    <x v="1"/>
    <x v="1"/>
    <x v="9"/>
    <x v="1"/>
    <x v="9"/>
    <x v="9"/>
    <x v="3"/>
    <x v="36"/>
    <x v="37"/>
    <x v="3"/>
    <x v="0"/>
    <x v="1"/>
  </r>
  <r>
    <x v="1017"/>
    <x v="7"/>
    <x v="154"/>
    <x v="0"/>
    <x v="18"/>
    <x v="1"/>
    <x v="0"/>
    <x v="2"/>
    <x v="1"/>
    <x v="10"/>
    <x v="1"/>
    <x v="3"/>
    <x v="3"/>
    <x v="4"/>
    <x v="25"/>
    <x v="24"/>
    <x v="4"/>
    <x v="0"/>
    <x v="1"/>
  </r>
  <r>
    <x v="1018"/>
    <x v="8"/>
    <x v="389"/>
    <x v="0"/>
    <x v="13"/>
    <x v="0"/>
    <x v="0"/>
    <x v="1"/>
    <x v="1"/>
    <x v="11"/>
    <x v="1"/>
    <x v="10"/>
    <x v="10"/>
    <x v="5"/>
    <x v="54"/>
    <x v="58"/>
    <x v="5"/>
    <x v="0"/>
    <x v="1"/>
  </r>
  <r>
    <x v="1019"/>
    <x v="9"/>
    <x v="230"/>
    <x v="1"/>
    <x v="14"/>
    <x v="1"/>
    <x v="0"/>
    <x v="2"/>
    <x v="1"/>
    <x v="12"/>
    <x v="1"/>
    <x v="14"/>
    <x v="14"/>
    <x v="6"/>
    <x v="106"/>
    <x v="116"/>
    <x v="6"/>
    <x v="0"/>
    <x v="1"/>
  </r>
  <r>
    <x v="1020"/>
    <x v="10"/>
    <x v="203"/>
    <x v="0"/>
    <x v="16"/>
    <x v="0"/>
    <x v="0"/>
    <x v="1"/>
    <x v="1"/>
    <x v="14"/>
    <x v="1"/>
    <x v="7"/>
    <x v="7"/>
    <x v="10"/>
    <x v="68"/>
    <x v="67"/>
    <x v="10"/>
    <x v="0"/>
    <x v="1"/>
  </r>
  <r>
    <x v="1021"/>
    <x v="11"/>
    <x v="785"/>
    <x v="0"/>
    <x v="17"/>
    <x v="1"/>
    <x v="0"/>
    <x v="2"/>
    <x v="1"/>
    <x v="15"/>
    <x v="1"/>
    <x v="4"/>
    <x v="4"/>
    <x v="1"/>
    <x v="10"/>
    <x v="13"/>
    <x v="1"/>
    <x v="0"/>
    <x v="1"/>
  </r>
  <r>
    <x v="1022"/>
    <x v="12"/>
    <x v="788"/>
    <x v="1"/>
    <x v="18"/>
    <x v="0"/>
    <x v="0"/>
    <x v="1"/>
    <x v="1"/>
    <x v="16"/>
    <x v="1"/>
    <x v="9"/>
    <x v="9"/>
    <x v="2"/>
    <x v="27"/>
    <x v="29"/>
    <x v="2"/>
    <x v="0"/>
    <x v="1"/>
  </r>
  <r>
    <x v="1023"/>
    <x v="14"/>
    <x v="891"/>
    <x v="0"/>
    <x v="19"/>
    <x v="1"/>
    <x v="0"/>
    <x v="2"/>
    <x v="1"/>
    <x v="17"/>
    <x v="1"/>
    <x v="11"/>
    <x v="11"/>
    <x v="4"/>
    <x v="53"/>
    <x v="57"/>
    <x v="4"/>
    <x v="0"/>
    <x v="1"/>
  </r>
  <r>
    <x v="1024"/>
    <x v="13"/>
    <x v="729"/>
    <x v="1"/>
    <x v="20"/>
    <x v="0"/>
    <x v="0"/>
    <x v="1"/>
    <x v="1"/>
    <x v="20"/>
    <x v="1"/>
    <x v="2"/>
    <x v="2"/>
    <x v="1"/>
    <x v="7"/>
    <x v="8"/>
    <x v="1"/>
    <x v="0"/>
    <x v="1"/>
  </r>
  <r>
    <x v="1025"/>
    <x v="13"/>
    <x v="56"/>
    <x v="1"/>
    <x v="21"/>
    <x v="1"/>
    <x v="0"/>
    <x v="2"/>
    <x v="1"/>
    <x v="21"/>
    <x v="1"/>
    <x v="9"/>
    <x v="9"/>
    <x v="0"/>
    <x v="7"/>
    <x v="11"/>
    <x v="0"/>
    <x v="0"/>
    <x v="1"/>
  </r>
  <r>
    <x v="1026"/>
    <x v="14"/>
    <x v="804"/>
    <x v="0"/>
    <x v="27"/>
    <x v="0"/>
    <x v="0"/>
    <x v="1"/>
    <x v="1"/>
    <x v="25"/>
    <x v="0"/>
    <x v="13"/>
    <x v="13"/>
    <x v="5"/>
    <x v="89"/>
    <x v="100"/>
    <x v="5"/>
    <x v="0"/>
    <x v="1"/>
  </r>
  <r>
    <x v="1027"/>
    <x v="15"/>
    <x v="705"/>
    <x v="0"/>
    <x v="23"/>
    <x v="1"/>
    <x v="0"/>
    <x v="2"/>
    <x v="1"/>
    <x v="5"/>
    <x v="1"/>
    <x v="2"/>
    <x v="2"/>
    <x v="8"/>
    <x v="40"/>
    <x v="35"/>
    <x v="8"/>
    <x v="0"/>
    <x v="1"/>
  </r>
  <r>
    <x v="1028"/>
    <x v="16"/>
    <x v="154"/>
    <x v="0"/>
    <x v="18"/>
    <x v="0"/>
    <x v="0"/>
    <x v="1"/>
    <x v="1"/>
    <x v="8"/>
    <x v="1"/>
    <x v="0"/>
    <x v="0"/>
    <x v="9"/>
    <x v="25"/>
    <x v="14"/>
    <x v="9"/>
    <x v="0"/>
    <x v="1"/>
  </r>
  <r>
    <x v="1029"/>
    <x v="17"/>
    <x v="511"/>
    <x v="0"/>
    <x v="34"/>
    <x v="1"/>
    <x v="0"/>
    <x v="2"/>
    <x v="1"/>
    <x v="13"/>
    <x v="0"/>
    <x v="6"/>
    <x v="6"/>
    <x v="2"/>
    <x v="21"/>
    <x v="22"/>
    <x v="2"/>
    <x v="0"/>
    <x v="1"/>
  </r>
  <r>
    <x v="1030"/>
    <x v="18"/>
    <x v="92"/>
    <x v="0"/>
    <x v="33"/>
    <x v="0"/>
    <x v="0"/>
    <x v="1"/>
    <x v="1"/>
    <x v="29"/>
    <x v="0"/>
    <x v="1"/>
    <x v="1"/>
    <x v="3"/>
    <x v="10"/>
    <x v="8"/>
    <x v="3"/>
    <x v="0"/>
    <x v="1"/>
  </r>
  <r>
    <x v="1031"/>
    <x v="19"/>
    <x v="923"/>
    <x v="0"/>
    <x v="35"/>
    <x v="1"/>
    <x v="0"/>
    <x v="2"/>
    <x v="1"/>
    <x v="10"/>
    <x v="1"/>
    <x v="3"/>
    <x v="3"/>
    <x v="4"/>
    <x v="25"/>
    <x v="24"/>
    <x v="4"/>
    <x v="0"/>
    <x v="1"/>
  </r>
  <r>
    <x v="1032"/>
    <x v="20"/>
    <x v="909"/>
    <x v="0"/>
    <x v="36"/>
    <x v="0"/>
    <x v="0"/>
    <x v="1"/>
    <x v="1"/>
    <x v="24"/>
    <x v="0"/>
    <x v="5"/>
    <x v="5"/>
    <x v="5"/>
    <x v="38"/>
    <x v="37"/>
    <x v="5"/>
    <x v="0"/>
    <x v="1"/>
  </r>
  <r>
    <x v="1033"/>
    <x v="22"/>
    <x v="503"/>
    <x v="0"/>
    <x v="25"/>
    <x v="1"/>
    <x v="0"/>
    <x v="2"/>
    <x v="1"/>
    <x v="11"/>
    <x v="1"/>
    <x v="10"/>
    <x v="10"/>
    <x v="2"/>
    <x v="29"/>
    <x v="33"/>
    <x v="2"/>
    <x v="0"/>
    <x v="1"/>
  </r>
  <r>
    <x v="1034"/>
    <x v="21"/>
    <x v="288"/>
    <x v="1"/>
    <x v="26"/>
    <x v="0"/>
    <x v="0"/>
    <x v="1"/>
    <x v="1"/>
    <x v="19"/>
    <x v="0"/>
    <x v="7"/>
    <x v="7"/>
    <x v="6"/>
    <x v="49"/>
    <x v="49"/>
    <x v="6"/>
    <x v="0"/>
    <x v="1"/>
  </r>
  <r>
    <x v="1035"/>
    <x v="21"/>
    <x v="33"/>
    <x v="0"/>
    <x v="27"/>
    <x v="1"/>
    <x v="0"/>
    <x v="2"/>
    <x v="1"/>
    <x v="7"/>
    <x v="0"/>
    <x v="10"/>
    <x v="10"/>
    <x v="4"/>
    <x v="47"/>
    <x v="50"/>
    <x v="4"/>
    <x v="0"/>
    <x v="1"/>
  </r>
  <r>
    <x v="1036"/>
    <x v="22"/>
    <x v="405"/>
    <x v="1"/>
    <x v="17"/>
    <x v="0"/>
    <x v="0"/>
    <x v="1"/>
    <x v="1"/>
    <x v="3"/>
    <x v="0"/>
    <x v="4"/>
    <x v="4"/>
    <x v="7"/>
    <x v="44"/>
    <x v="44"/>
    <x v="7"/>
    <x v="0"/>
    <x v="1"/>
  </r>
  <r>
    <x v="1037"/>
    <x v="23"/>
    <x v="804"/>
    <x v="0"/>
    <x v="27"/>
    <x v="1"/>
    <x v="0"/>
    <x v="2"/>
    <x v="1"/>
    <x v="22"/>
    <x v="0"/>
    <x v="8"/>
    <x v="8"/>
    <x v="8"/>
    <x v="62"/>
    <x v="62"/>
    <x v="8"/>
    <x v="0"/>
    <x v="1"/>
  </r>
  <r>
    <x v="1038"/>
    <x v="24"/>
    <x v="705"/>
    <x v="0"/>
    <x v="23"/>
    <x v="0"/>
    <x v="0"/>
    <x v="1"/>
    <x v="1"/>
    <x v="12"/>
    <x v="1"/>
    <x v="14"/>
    <x v="14"/>
    <x v="1"/>
    <x v="60"/>
    <x v="68"/>
    <x v="1"/>
    <x v="0"/>
    <x v="1"/>
  </r>
  <r>
    <x v="1039"/>
    <x v="25"/>
    <x v="154"/>
    <x v="0"/>
    <x v="18"/>
    <x v="1"/>
    <x v="0"/>
    <x v="2"/>
    <x v="1"/>
    <x v="14"/>
    <x v="1"/>
    <x v="7"/>
    <x v="7"/>
    <x v="4"/>
    <x v="37"/>
    <x v="37"/>
    <x v="4"/>
    <x v="1"/>
    <x v="0"/>
  </r>
  <r>
    <x v="1040"/>
    <x v="26"/>
    <x v="506"/>
    <x v="1"/>
    <x v="21"/>
    <x v="0"/>
    <x v="0"/>
    <x v="1"/>
    <x v="1"/>
    <x v="22"/>
    <x v="0"/>
    <x v="8"/>
    <x v="8"/>
    <x v="6"/>
    <x v="52"/>
    <x v="52"/>
    <x v="6"/>
    <x v="1"/>
    <x v="0"/>
  </r>
  <r>
    <x v="1041"/>
    <x v="27"/>
    <x v="655"/>
    <x v="1"/>
    <x v="38"/>
    <x v="1"/>
    <x v="0"/>
    <x v="2"/>
    <x v="1"/>
    <x v="28"/>
    <x v="0"/>
    <x v="10"/>
    <x v="10"/>
    <x v="6"/>
    <x v="60"/>
    <x v="63"/>
    <x v="6"/>
    <x v="1"/>
    <x v="0"/>
  </r>
  <r>
    <x v="1042"/>
    <x v="28"/>
    <x v="717"/>
    <x v="0"/>
    <x v="39"/>
    <x v="0"/>
    <x v="0"/>
    <x v="1"/>
    <x v="1"/>
    <x v="31"/>
    <x v="0"/>
    <x v="4"/>
    <x v="4"/>
    <x v="13"/>
    <x v="70"/>
    <x v="69"/>
    <x v="13"/>
    <x v="1"/>
    <x v="0"/>
  </r>
  <r>
    <x v="1043"/>
    <x v="29"/>
    <x v="281"/>
    <x v="1"/>
    <x v="23"/>
    <x v="1"/>
    <x v="0"/>
    <x v="2"/>
    <x v="1"/>
    <x v="15"/>
    <x v="1"/>
    <x v="4"/>
    <x v="4"/>
    <x v="2"/>
    <x v="18"/>
    <x v="19"/>
    <x v="2"/>
    <x v="1"/>
    <x v="0"/>
  </r>
  <r>
    <x v="1044"/>
    <x v="32"/>
    <x v="958"/>
    <x v="1"/>
    <x v="12"/>
    <x v="0"/>
    <x v="0"/>
    <x v="1"/>
    <x v="1"/>
    <x v="16"/>
    <x v="1"/>
    <x v="9"/>
    <x v="9"/>
    <x v="5"/>
    <x v="50"/>
    <x v="51"/>
    <x v="5"/>
    <x v="1"/>
    <x v="0"/>
  </r>
  <r>
    <x v="1045"/>
    <x v="31"/>
    <x v="629"/>
    <x v="0"/>
    <x v="23"/>
    <x v="1"/>
    <x v="0"/>
    <x v="2"/>
    <x v="1"/>
    <x v="6"/>
    <x v="0"/>
    <x v="3"/>
    <x v="3"/>
    <x v="9"/>
    <x v="47"/>
    <x v="43"/>
    <x v="9"/>
    <x v="1"/>
    <x v="0"/>
  </r>
  <r>
    <x v="1046"/>
    <x v="31"/>
    <x v="413"/>
    <x v="1"/>
    <x v="12"/>
    <x v="0"/>
    <x v="0"/>
    <x v="1"/>
    <x v="1"/>
    <x v="27"/>
    <x v="0"/>
    <x v="7"/>
    <x v="7"/>
    <x v="10"/>
    <x v="68"/>
    <x v="67"/>
    <x v="10"/>
    <x v="1"/>
    <x v="0"/>
  </r>
  <r>
    <x v="1047"/>
    <x v="32"/>
    <x v="703"/>
    <x v="0"/>
    <x v="5"/>
    <x v="1"/>
    <x v="0"/>
    <x v="2"/>
    <x v="1"/>
    <x v="18"/>
    <x v="0"/>
    <x v="7"/>
    <x v="7"/>
    <x v="2"/>
    <x v="22"/>
    <x v="25"/>
    <x v="2"/>
    <x v="1"/>
    <x v="0"/>
  </r>
  <r>
    <x v="1048"/>
    <x v="33"/>
    <x v="925"/>
    <x v="1"/>
    <x v="15"/>
    <x v="0"/>
    <x v="0"/>
    <x v="1"/>
    <x v="1"/>
    <x v="17"/>
    <x v="1"/>
    <x v="11"/>
    <x v="11"/>
    <x v="0"/>
    <x v="9"/>
    <x v="14"/>
    <x v="0"/>
    <x v="1"/>
    <x v="0"/>
  </r>
  <r>
    <x v="1049"/>
    <x v="34"/>
    <x v="143"/>
    <x v="1"/>
    <x v="2"/>
    <x v="1"/>
    <x v="0"/>
    <x v="2"/>
    <x v="1"/>
    <x v="20"/>
    <x v="1"/>
    <x v="2"/>
    <x v="2"/>
    <x v="0"/>
    <x v="1"/>
    <x v="2"/>
    <x v="0"/>
    <x v="1"/>
    <x v="0"/>
  </r>
  <r>
    <x v="1050"/>
    <x v="35"/>
    <x v="468"/>
    <x v="1"/>
    <x v="0"/>
    <x v="0"/>
    <x v="0"/>
    <x v="1"/>
    <x v="1"/>
    <x v="21"/>
    <x v="1"/>
    <x v="9"/>
    <x v="9"/>
    <x v="0"/>
    <x v="7"/>
    <x v="11"/>
    <x v="0"/>
    <x v="1"/>
    <x v="0"/>
  </r>
  <r>
    <x v="1051"/>
    <x v="36"/>
    <x v="696"/>
    <x v="1"/>
    <x v="1"/>
    <x v="1"/>
    <x v="0"/>
    <x v="2"/>
    <x v="1"/>
    <x v="30"/>
    <x v="0"/>
    <x v="6"/>
    <x v="6"/>
    <x v="2"/>
    <x v="21"/>
    <x v="22"/>
    <x v="2"/>
    <x v="1"/>
    <x v="0"/>
  </r>
  <r>
    <x v="1052"/>
    <x v="37"/>
    <x v="804"/>
    <x v="0"/>
    <x v="27"/>
    <x v="0"/>
    <x v="0"/>
    <x v="1"/>
    <x v="1"/>
    <x v="1"/>
    <x v="0"/>
    <x v="12"/>
    <x v="12"/>
    <x v="3"/>
    <x v="54"/>
    <x v="60"/>
    <x v="3"/>
    <x v="1"/>
    <x v="0"/>
  </r>
  <r>
    <x v="1053"/>
    <x v="38"/>
    <x v="705"/>
    <x v="0"/>
    <x v="23"/>
    <x v="1"/>
    <x v="0"/>
    <x v="2"/>
    <x v="1"/>
    <x v="4"/>
    <x v="0"/>
    <x v="8"/>
    <x v="8"/>
    <x v="4"/>
    <x v="39"/>
    <x v="39"/>
    <x v="4"/>
    <x v="1"/>
    <x v="0"/>
  </r>
  <r>
    <x v="1054"/>
    <x v="40"/>
    <x v="154"/>
    <x v="0"/>
    <x v="18"/>
    <x v="0"/>
    <x v="0"/>
    <x v="1"/>
    <x v="1"/>
    <x v="25"/>
    <x v="0"/>
    <x v="13"/>
    <x v="13"/>
    <x v="5"/>
    <x v="89"/>
    <x v="100"/>
    <x v="5"/>
    <x v="1"/>
    <x v="0"/>
  </r>
  <r>
    <x v="1055"/>
    <x v="39"/>
    <x v="715"/>
    <x v="0"/>
    <x v="8"/>
    <x v="1"/>
    <x v="0"/>
    <x v="2"/>
    <x v="1"/>
    <x v="13"/>
    <x v="0"/>
    <x v="6"/>
    <x v="6"/>
    <x v="6"/>
    <x v="45"/>
    <x v="46"/>
    <x v="6"/>
    <x v="1"/>
    <x v="0"/>
  </r>
  <r>
    <x v="1056"/>
    <x v="39"/>
    <x v="101"/>
    <x v="1"/>
    <x v="9"/>
    <x v="0"/>
    <x v="0"/>
    <x v="1"/>
    <x v="1"/>
    <x v="29"/>
    <x v="0"/>
    <x v="1"/>
    <x v="1"/>
    <x v="10"/>
    <x v="33"/>
    <x v="22"/>
    <x v="10"/>
    <x v="1"/>
    <x v="0"/>
  </r>
  <r>
    <x v="1057"/>
    <x v="40"/>
    <x v="905"/>
    <x v="1"/>
    <x v="7"/>
    <x v="1"/>
    <x v="0"/>
    <x v="2"/>
    <x v="1"/>
    <x v="24"/>
    <x v="0"/>
    <x v="5"/>
    <x v="5"/>
    <x v="1"/>
    <x v="12"/>
    <x v="14"/>
    <x v="1"/>
    <x v="1"/>
    <x v="0"/>
  </r>
  <r>
    <x v="1058"/>
    <x v="41"/>
    <x v="770"/>
    <x v="1"/>
    <x v="10"/>
    <x v="0"/>
    <x v="0"/>
    <x v="1"/>
    <x v="1"/>
    <x v="19"/>
    <x v="0"/>
    <x v="7"/>
    <x v="7"/>
    <x v="2"/>
    <x v="22"/>
    <x v="25"/>
    <x v="2"/>
    <x v="1"/>
    <x v="0"/>
  </r>
  <r>
    <x v="1059"/>
    <x v="42"/>
    <x v="907"/>
    <x v="0"/>
    <x v="11"/>
    <x v="1"/>
    <x v="0"/>
    <x v="2"/>
    <x v="1"/>
    <x v="7"/>
    <x v="0"/>
    <x v="10"/>
    <x v="10"/>
    <x v="4"/>
    <x v="47"/>
    <x v="50"/>
    <x v="4"/>
    <x v="1"/>
    <x v="0"/>
  </r>
  <r>
    <x v="1060"/>
    <x v="43"/>
    <x v="169"/>
    <x v="1"/>
    <x v="13"/>
    <x v="0"/>
    <x v="0"/>
    <x v="1"/>
    <x v="1"/>
    <x v="3"/>
    <x v="0"/>
    <x v="4"/>
    <x v="4"/>
    <x v="1"/>
    <x v="10"/>
    <x v="13"/>
    <x v="1"/>
    <x v="1"/>
    <x v="0"/>
  </r>
  <r>
    <x v="1061"/>
    <x v="44"/>
    <x v="817"/>
    <x v="1"/>
    <x v="14"/>
    <x v="1"/>
    <x v="0"/>
    <x v="2"/>
    <x v="1"/>
    <x v="22"/>
    <x v="0"/>
    <x v="8"/>
    <x v="8"/>
    <x v="0"/>
    <x v="6"/>
    <x v="9"/>
    <x v="0"/>
    <x v="1"/>
    <x v="0"/>
  </r>
  <r>
    <x v="1062"/>
    <x v="45"/>
    <x v="1008"/>
    <x v="1"/>
    <x v="16"/>
    <x v="0"/>
    <x v="0"/>
    <x v="1"/>
    <x v="1"/>
    <x v="28"/>
    <x v="0"/>
    <x v="10"/>
    <x v="10"/>
    <x v="5"/>
    <x v="54"/>
    <x v="58"/>
    <x v="5"/>
    <x v="1"/>
    <x v="0"/>
  </r>
  <r>
    <x v="1063"/>
    <x v="46"/>
    <x v="370"/>
    <x v="1"/>
    <x v="17"/>
    <x v="1"/>
    <x v="0"/>
    <x v="2"/>
    <x v="1"/>
    <x v="31"/>
    <x v="0"/>
    <x v="4"/>
    <x v="4"/>
    <x v="8"/>
    <x v="50"/>
    <x v="48"/>
    <x v="8"/>
    <x v="1"/>
    <x v="0"/>
  </r>
  <r>
    <x v="1064"/>
    <x v="48"/>
    <x v="63"/>
    <x v="1"/>
    <x v="18"/>
    <x v="0"/>
    <x v="0"/>
    <x v="1"/>
    <x v="1"/>
    <x v="6"/>
    <x v="0"/>
    <x v="3"/>
    <x v="3"/>
    <x v="9"/>
    <x v="47"/>
    <x v="43"/>
    <x v="9"/>
    <x v="1"/>
    <x v="0"/>
  </r>
  <r>
    <x v="1065"/>
    <x v="47"/>
    <x v="450"/>
    <x v="1"/>
    <x v="19"/>
    <x v="1"/>
    <x v="0"/>
    <x v="2"/>
    <x v="1"/>
    <x v="27"/>
    <x v="0"/>
    <x v="7"/>
    <x v="7"/>
    <x v="2"/>
    <x v="22"/>
    <x v="25"/>
    <x v="2"/>
    <x v="1"/>
    <x v="0"/>
  </r>
  <r>
    <x v="1066"/>
    <x v="47"/>
    <x v="221"/>
    <x v="0"/>
    <x v="20"/>
    <x v="0"/>
    <x v="0"/>
    <x v="1"/>
    <x v="1"/>
    <x v="18"/>
    <x v="0"/>
    <x v="7"/>
    <x v="7"/>
    <x v="3"/>
    <x v="29"/>
    <x v="30"/>
    <x v="3"/>
    <x v="1"/>
    <x v="0"/>
  </r>
  <r>
    <x v="1067"/>
    <x v="48"/>
    <x v="137"/>
    <x v="1"/>
    <x v="21"/>
    <x v="1"/>
    <x v="0"/>
    <x v="2"/>
    <x v="1"/>
    <x v="23"/>
    <x v="0"/>
    <x v="10"/>
    <x v="10"/>
    <x v="4"/>
    <x v="47"/>
    <x v="50"/>
    <x v="4"/>
    <x v="1"/>
    <x v="0"/>
  </r>
  <r>
    <x v="1068"/>
    <x v="49"/>
    <x v="66"/>
    <x v="1"/>
    <x v="22"/>
    <x v="0"/>
    <x v="0"/>
    <x v="1"/>
    <x v="1"/>
    <x v="0"/>
    <x v="0"/>
    <x v="4"/>
    <x v="4"/>
    <x v="5"/>
    <x v="36"/>
    <x v="35"/>
    <x v="5"/>
    <x v="1"/>
    <x v="0"/>
  </r>
  <r>
    <x v="1069"/>
    <x v="41"/>
    <x v="487"/>
    <x v="1"/>
    <x v="23"/>
    <x v="1"/>
    <x v="0"/>
    <x v="2"/>
    <x v="0"/>
    <x v="26"/>
    <x v="0"/>
    <x v="5"/>
    <x v="5"/>
    <x v="2"/>
    <x v="19"/>
    <x v="21"/>
    <x v="2"/>
    <x v="1"/>
    <x v="0"/>
  </r>
  <r>
    <x v="1070"/>
    <x v="42"/>
    <x v="791"/>
    <x v="0"/>
    <x v="24"/>
    <x v="0"/>
    <x v="0"/>
    <x v="1"/>
    <x v="0"/>
    <x v="2"/>
    <x v="0"/>
    <x v="7"/>
    <x v="7"/>
    <x v="6"/>
    <x v="49"/>
    <x v="49"/>
    <x v="6"/>
    <x v="1"/>
    <x v="0"/>
  </r>
  <r>
    <x v="1071"/>
    <x v="43"/>
    <x v="937"/>
    <x v="0"/>
    <x v="25"/>
    <x v="1"/>
    <x v="0"/>
    <x v="2"/>
    <x v="0"/>
    <x v="30"/>
    <x v="0"/>
    <x v="6"/>
    <x v="6"/>
    <x v="4"/>
    <x v="35"/>
    <x v="36"/>
    <x v="4"/>
    <x v="1"/>
    <x v="0"/>
  </r>
  <r>
    <x v="1072"/>
    <x v="44"/>
    <x v="473"/>
    <x v="1"/>
    <x v="26"/>
    <x v="0"/>
    <x v="0"/>
    <x v="1"/>
    <x v="0"/>
    <x v="1"/>
    <x v="0"/>
    <x v="12"/>
    <x v="12"/>
    <x v="7"/>
    <x v="83"/>
    <x v="90"/>
    <x v="7"/>
    <x v="1"/>
    <x v="0"/>
  </r>
  <r>
    <x v="1073"/>
    <x v="45"/>
    <x v="804"/>
    <x v="0"/>
    <x v="27"/>
    <x v="1"/>
    <x v="0"/>
    <x v="2"/>
    <x v="0"/>
    <x v="4"/>
    <x v="0"/>
    <x v="8"/>
    <x v="8"/>
    <x v="8"/>
    <x v="62"/>
    <x v="62"/>
    <x v="8"/>
    <x v="1"/>
    <x v="0"/>
  </r>
  <r>
    <x v="1074"/>
    <x v="46"/>
    <x v="705"/>
    <x v="0"/>
    <x v="23"/>
    <x v="0"/>
    <x v="0"/>
    <x v="1"/>
    <x v="0"/>
    <x v="5"/>
    <x v="1"/>
    <x v="2"/>
    <x v="2"/>
    <x v="1"/>
    <x v="7"/>
    <x v="8"/>
    <x v="1"/>
    <x v="1"/>
    <x v="0"/>
  </r>
  <r>
    <x v="1075"/>
    <x v="48"/>
    <x v="154"/>
    <x v="0"/>
    <x v="18"/>
    <x v="3"/>
    <x v="0"/>
    <x v="3"/>
    <x v="0"/>
    <x v="8"/>
    <x v="1"/>
    <x v="0"/>
    <x v="0"/>
    <x v="4"/>
    <x v="11"/>
    <x v="6"/>
    <x v="4"/>
    <x v="1"/>
    <x v="0"/>
  </r>
  <r>
    <x v="1076"/>
    <x v="47"/>
    <x v="432"/>
    <x v="0"/>
    <x v="30"/>
    <x v="2"/>
    <x v="0"/>
    <x v="0"/>
    <x v="0"/>
    <x v="9"/>
    <x v="1"/>
    <x v="9"/>
    <x v="9"/>
    <x v="6"/>
    <x v="55"/>
    <x v="59"/>
    <x v="6"/>
    <x v="1"/>
    <x v="0"/>
  </r>
  <r>
    <x v="1077"/>
    <x v="47"/>
    <x v="833"/>
    <x v="1"/>
    <x v="29"/>
    <x v="3"/>
    <x v="0"/>
    <x v="3"/>
    <x v="0"/>
    <x v="10"/>
    <x v="1"/>
    <x v="3"/>
    <x v="3"/>
    <x v="6"/>
    <x v="35"/>
    <x v="31"/>
    <x v="6"/>
    <x v="1"/>
    <x v="0"/>
  </r>
  <r>
    <x v="1078"/>
    <x v="48"/>
    <x v="200"/>
    <x v="1"/>
    <x v="32"/>
    <x v="2"/>
    <x v="0"/>
    <x v="0"/>
    <x v="0"/>
    <x v="11"/>
    <x v="1"/>
    <x v="10"/>
    <x v="10"/>
    <x v="13"/>
    <x v="88"/>
    <x v="95"/>
    <x v="13"/>
    <x v="1"/>
    <x v="0"/>
  </r>
  <r>
    <x v="1079"/>
    <x v="49"/>
    <x v="665"/>
    <x v="0"/>
    <x v="34"/>
    <x v="3"/>
    <x v="0"/>
    <x v="3"/>
    <x v="0"/>
    <x v="12"/>
    <x v="1"/>
    <x v="14"/>
    <x v="14"/>
    <x v="2"/>
    <x v="76"/>
    <x v="88"/>
    <x v="2"/>
    <x v="1"/>
    <x v="0"/>
  </r>
  <r>
    <x v="1080"/>
    <x v="0"/>
    <x v="25"/>
    <x v="0"/>
    <x v="33"/>
    <x v="2"/>
    <x v="0"/>
    <x v="0"/>
    <x v="0"/>
    <x v="14"/>
    <x v="1"/>
    <x v="7"/>
    <x v="7"/>
    <x v="5"/>
    <x v="42"/>
    <x v="44"/>
    <x v="5"/>
    <x v="0"/>
    <x v="1"/>
  </r>
  <r>
    <x v="1081"/>
    <x v="1"/>
    <x v="162"/>
    <x v="1"/>
    <x v="35"/>
    <x v="3"/>
    <x v="0"/>
    <x v="3"/>
    <x v="0"/>
    <x v="15"/>
    <x v="1"/>
    <x v="4"/>
    <x v="4"/>
    <x v="9"/>
    <x v="54"/>
    <x v="51"/>
    <x v="9"/>
    <x v="0"/>
    <x v="1"/>
  </r>
  <r>
    <x v="1082"/>
    <x v="2"/>
    <x v="651"/>
    <x v="0"/>
    <x v="36"/>
    <x v="2"/>
    <x v="0"/>
    <x v="0"/>
    <x v="0"/>
    <x v="16"/>
    <x v="1"/>
    <x v="9"/>
    <x v="9"/>
    <x v="10"/>
    <x v="73"/>
    <x v="79"/>
    <x v="10"/>
    <x v="0"/>
    <x v="1"/>
  </r>
  <r>
    <x v="1083"/>
    <x v="3"/>
    <x v="639"/>
    <x v="0"/>
    <x v="37"/>
    <x v="3"/>
    <x v="0"/>
    <x v="3"/>
    <x v="0"/>
    <x v="17"/>
    <x v="1"/>
    <x v="11"/>
    <x v="11"/>
    <x v="2"/>
    <x v="34"/>
    <x v="37"/>
    <x v="2"/>
    <x v="0"/>
    <x v="1"/>
  </r>
  <r>
    <x v="1084"/>
    <x v="4"/>
    <x v="505"/>
    <x v="0"/>
    <x v="38"/>
    <x v="2"/>
    <x v="0"/>
    <x v="0"/>
    <x v="0"/>
    <x v="20"/>
    <x v="1"/>
    <x v="2"/>
    <x v="2"/>
    <x v="0"/>
    <x v="1"/>
    <x v="2"/>
    <x v="0"/>
    <x v="0"/>
    <x v="1"/>
  </r>
  <r>
    <x v="1085"/>
    <x v="6"/>
    <x v="804"/>
    <x v="0"/>
    <x v="27"/>
    <x v="3"/>
    <x v="0"/>
    <x v="3"/>
    <x v="0"/>
    <x v="21"/>
    <x v="1"/>
    <x v="9"/>
    <x v="9"/>
    <x v="0"/>
    <x v="7"/>
    <x v="11"/>
    <x v="0"/>
    <x v="0"/>
    <x v="1"/>
  </r>
  <r>
    <x v="1086"/>
    <x v="5"/>
    <x v="705"/>
    <x v="0"/>
    <x v="23"/>
    <x v="2"/>
    <x v="0"/>
    <x v="0"/>
    <x v="0"/>
    <x v="25"/>
    <x v="0"/>
    <x v="13"/>
    <x v="13"/>
    <x v="0"/>
    <x v="26"/>
    <x v="31"/>
    <x v="0"/>
    <x v="0"/>
    <x v="1"/>
  </r>
  <r>
    <x v="1087"/>
    <x v="5"/>
    <x v="154"/>
    <x v="0"/>
    <x v="18"/>
    <x v="3"/>
    <x v="0"/>
    <x v="3"/>
    <x v="0"/>
    <x v="5"/>
    <x v="1"/>
    <x v="2"/>
    <x v="2"/>
    <x v="2"/>
    <x v="13"/>
    <x v="13"/>
    <x v="2"/>
    <x v="0"/>
    <x v="1"/>
  </r>
  <r>
    <x v="1088"/>
    <x v="6"/>
    <x v="460"/>
    <x v="1"/>
    <x v="5"/>
    <x v="2"/>
    <x v="0"/>
    <x v="0"/>
    <x v="0"/>
    <x v="8"/>
    <x v="1"/>
    <x v="0"/>
    <x v="0"/>
    <x v="3"/>
    <x v="8"/>
    <x v="4"/>
    <x v="3"/>
    <x v="0"/>
    <x v="1"/>
  </r>
  <r>
    <x v="1089"/>
    <x v="7"/>
    <x v="89"/>
    <x v="0"/>
    <x v="15"/>
    <x v="3"/>
    <x v="0"/>
    <x v="3"/>
    <x v="0"/>
    <x v="13"/>
    <x v="0"/>
    <x v="6"/>
    <x v="6"/>
    <x v="4"/>
    <x v="35"/>
    <x v="36"/>
    <x v="4"/>
    <x v="0"/>
    <x v="1"/>
  </r>
  <r>
    <x v="1090"/>
    <x v="8"/>
    <x v="43"/>
    <x v="1"/>
    <x v="2"/>
    <x v="2"/>
    <x v="0"/>
    <x v="0"/>
    <x v="0"/>
    <x v="29"/>
    <x v="0"/>
    <x v="1"/>
    <x v="1"/>
    <x v="5"/>
    <x v="18"/>
    <x v="13"/>
    <x v="5"/>
    <x v="0"/>
    <x v="1"/>
  </r>
  <r>
    <x v="1091"/>
    <x v="9"/>
    <x v="777"/>
    <x v="0"/>
    <x v="0"/>
    <x v="3"/>
    <x v="0"/>
    <x v="3"/>
    <x v="0"/>
    <x v="10"/>
    <x v="1"/>
    <x v="3"/>
    <x v="3"/>
    <x v="6"/>
    <x v="35"/>
    <x v="31"/>
    <x v="6"/>
    <x v="0"/>
    <x v="1"/>
  </r>
  <r>
    <x v="1092"/>
    <x v="10"/>
    <x v="518"/>
    <x v="0"/>
    <x v="1"/>
    <x v="2"/>
    <x v="0"/>
    <x v="0"/>
    <x v="0"/>
    <x v="24"/>
    <x v="0"/>
    <x v="5"/>
    <x v="5"/>
    <x v="10"/>
    <x v="61"/>
    <x v="61"/>
    <x v="10"/>
    <x v="0"/>
    <x v="1"/>
  </r>
  <r>
    <x v="1093"/>
    <x v="11"/>
    <x v="610"/>
    <x v="0"/>
    <x v="4"/>
    <x v="3"/>
    <x v="0"/>
    <x v="3"/>
    <x v="0"/>
    <x v="11"/>
    <x v="1"/>
    <x v="10"/>
    <x v="10"/>
    <x v="1"/>
    <x v="20"/>
    <x v="23"/>
    <x v="1"/>
    <x v="0"/>
    <x v="1"/>
  </r>
  <r>
    <x v="1094"/>
    <x v="12"/>
    <x v="283"/>
    <x v="1"/>
    <x v="3"/>
    <x v="2"/>
    <x v="0"/>
    <x v="0"/>
    <x v="0"/>
    <x v="19"/>
    <x v="0"/>
    <x v="7"/>
    <x v="7"/>
    <x v="2"/>
    <x v="22"/>
    <x v="25"/>
    <x v="2"/>
    <x v="0"/>
    <x v="1"/>
  </r>
  <r>
    <x v="1095"/>
    <x v="14"/>
    <x v="329"/>
    <x v="0"/>
    <x v="7"/>
    <x v="0"/>
    <x v="0"/>
    <x v="1"/>
    <x v="0"/>
    <x v="7"/>
    <x v="0"/>
    <x v="10"/>
    <x v="10"/>
    <x v="4"/>
    <x v="47"/>
    <x v="50"/>
    <x v="4"/>
    <x v="0"/>
    <x v="1"/>
  </r>
  <r>
    <x v="1096"/>
    <x v="13"/>
    <x v="311"/>
    <x v="1"/>
    <x v="10"/>
    <x v="1"/>
    <x v="0"/>
    <x v="2"/>
    <x v="0"/>
    <x v="3"/>
    <x v="0"/>
    <x v="4"/>
    <x v="4"/>
    <x v="1"/>
    <x v="10"/>
    <x v="13"/>
    <x v="1"/>
    <x v="0"/>
    <x v="1"/>
  </r>
  <r>
    <x v="1097"/>
    <x v="13"/>
    <x v="728"/>
    <x v="1"/>
    <x v="23"/>
    <x v="3"/>
    <x v="0"/>
    <x v="3"/>
    <x v="0"/>
    <x v="22"/>
    <x v="0"/>
    <x v="8"/>
    <x v="8"/>
    <x v="0"/>
    <x v="6"/>
    <x v="9"/>
    <x v="0"/>
    <x v="0"/>
    <x v="1"/>
  </r>
  <r>
    <x v="1098"/>
    <x v="14"/>
    <x v="282"/>
    <x v="1"/>
    <x v="12"/>
    <x v="2"/>
    <x v="0"/>
    <x v="0"/>
    <x v="0"/>
    <x v="12"/>
    <x v="1"/>
    <x v="14"/>
    <x v="14"/>
    <x v="5"/>
    <x v="100"/>
    <x v="108"/>
    <x v="5"/>
    <x v="0"/>
    <x v="1"/>
  </r>
  <r>
    <x v="1099"/>
    <x v="15"/>
    <x v="826"/>
    <x v="0"/>
    <x v="5"/>
    <x v="0"/>
    <x v="0"/>
    <x v="1"/>
    <x v="0"/>
    <x v="14"/>
    <x v="1"/>
    <x v="7"/>
    <x v="7"/>
    <x v="8"/>
    <x v="58"/>
    <x v="60"/>
    <x v="8"/>
    <x v="0"/>
    <x v="1"/>
  </r>
  <r>
    <x v="1100"/>
    <x v="16"/>
    <x v="205"/>
    <x v="1"/>
    <x v="10"/>
    <x v="1"/>
    <x v="0"/>
    <x v="2"/>
    <x v="0"/>
    <x v="22"/>
    <x v="0"/>
    <x v="8"/>
    <x v="8"/>
    <x v="9"/>
    <x v="65"/>
    <x v="66"/>
    <x v="9"/>
    <x v="0"/>
    <x v="1"/>
  </r>
  <r>
    <x v="1101"/>
    <x v="17"/>
    <x v="948"/>
    <x v="0"/>
    <x v="11"/>
    <x v="3"/>
    <x v="0"/>
    <x v="3"/>
    <x v="0"/>
    <x v="28"/>
    <x v="0"/>
    <x v="10"/>
    <x v="10"/>
    <x v="2"/>
    <x v="29"/>
    <x v="33"/>
    <x v="2"/>
    <x v="0"/>
    <x v="1"/>
  </r>
  <r>
    <x v="1102"/>
    <x v="18"/>
    <x v="284"/>
    <x v="0"/>
    <x v="13"/>
    <x v="2"/>
    <x v="0"/>
    <x v="0"/>
    <x v="0"/>
    <x v="31"/>
    <x v="0"/>
    <x v="4"/>
    <x v="4"/>
    <x v="3"/>
    <x v="24"/>
    <x v="25"/>
    <x v="3"/>
    <x v="0"/>
    <x v="1"/>
  </r>
  <r>
    <x v="1103"/>
    <x v="19"/>
    <x v="260"/>
    <x v="1"/>
    <x v="14"/>
    <x v="0"/>
    <x v="0"/>
    <x v="1"/>
    <x v="0"/>
    <x v="15"/>
    <x v="1"/>
    <x v="4"/>
    <x v="4"/>
    <x v="4"/>
    <x v="29"/>
    <x v="29"/>
    <x v="4"/>
    <x v="0"/>
    <x v="1"/>
  </r>
  <r>
    <x v="1104"/>
    <x v="20"/>
    <x v="592"/>
    <x v="1"/>
    <x v="16"/>
    <x v="1"/>
    <x v="0"/>
    <x v="2"/>
    <x v="0"/>
    <x v="16"/>
    <x v="1"/>
    <x v="9"/>
    <x v="9"/>
    <x v="5"/>
    <x v="50"/>
    <x v="51"/>
    <x v="5"/>
    <x v="0"/>
    <x v="1"/>
  </r>
  <r>
    <x v="1105"/>
    <x v="22"/>
    <x v="772"/>
    <x v="1"/>
    <x v="17"/>
    <x v="3"/>
    <x v="0"/>
    <x v="3"/>
    <x v="0"/>
    <x v="6"/>
    <x v="0"/>
    <x v="3"/>
    <x v="3"/>
    <x v="2"/>
    <x v="15"/>
    <x v="15"/>
    <x v="2"/>
    <x v="0"/>
    <x v="1"/>
  </r>
  <r>
    <x v="1106"/>
    <x v="21"/>
    <x v="804"/>
    <x v="0"/>
    <x v="27"/>
    <x v="2"/>
    <x v="0"/>
    <x v="0"/>
    <x v="0"/>
    <x v="27"/>
    <x v="0"/>
    <x v="7"/>
    <x v="7"/>
    <x v="6"/>
    <x v="49"/>
    <x v="49"/>
    <x v="6"/>
    <x v="0"/>
    <x v="1"/>
  </r>
  <r>
    <x v="1107"/>
    <x v="21"/>
    <x v="705"/>
    <x v="0"/>
    <x v="23"/>
    <x v="0"/>
    <x v="0"/>
    <x v="1"/>
    <x v="0"/>
    <x v="18"/>
    <x v="0"/>
    <x v="7"/>
    <x v="7"/>
    <x v="4"/>
    <x v="37"/>
    <x v="37"/>
    <x v="4"/>
    <x v="0"/>
    <x v="1"/>
  </r>
  <r>
    <x v="1108"/>
    <x v="22"/>
    <x v="154"/>
    <x v="0"/>
    <x v="18"/>
    <x v="1"/>
    <x v="0"/>
    <x v="2"/>
    <x v="0"/>
    <x v="17"/>
    <x v="1"/>
    <x v="11"/>
    <x v="11"/>
    <x v="7"/>
    <x v="71"/>
    <x v="77"/>
    <x v="7"/>
    <x v="0"/>
    <x v="1"/>
  </r>
  <r>
    <x v="1109"/>
    <x v="23"/>
    <x v="324"/>
    <x v="1"/>
    <x v="21"/>
    <x v="3"/>
    <x v="0"/>
    <x v="3"/>
    <x v="0"/>
    <x v="20"/>
    <x v="1"/>
    <x v="2"/>
    <x v="2"/>
    <x v="8"/>
    <x v="40"/>
    <x v="35"/>
    <x v="8"/>
    <x v="0"/>
    <x v="1"/>
  </r>
  <r>
    <x v="1110"/>
    <x v="24"/>
    <x v="138"/>
    <x v="1"/>
    <x v="22"/>
    <x v="2"/>
    <x v="0"/>
    <x v="0"/>
    <x v="0"/>
    <x v="21"/>
    <x v="1"/>
    <x v="9"/>
    <x v="9"/>
    <x v="1"/>
    <x v="18"/>
    <x v="21"/>
    <x v="1"/>
    <x v="0"/>
    <x v="1"/>
  </r>
  <r>
    <x v="1111"/>
    <x v="0"/>
    <x v="210"/>
    <x v="1"/>
    <x v="23"/>
    <x v="0"/>
    <x v="0"/>
    <x v="1"/>
    <x v="1"/>
    <x v="30"/>
    <x v="0"/>
    <x v="6"/>
    <x v="6"/>
    <x v="4"/>
    <x v="35"/>
    <x v="36"/>
    <x v="4"/>
    <x v="0"/>
    <x v="1"/>
  </r>
  <r>
    <x v="1112"/>
    <x v="1"/>
    <x v="275"/>
    <x v="0"/>
    <x v="32"/>
    <x v="1"/>
    <x v="0"/>
    <x v="2"/>
    <x v="1"/>
    <x v="1"/>
    <x v="0"/>
    <x v="12"/>
    <x v="12"/>
    <x v="6"/>
    <x v="76"/>
    <x v="84"/>
    <x v="6"/>
    <x v="0"/>
    <x v="1"/>
  </r>
  <r>
    <x v="1113"/>
    <x v="2"/>
    <x v="932"/>
    <x v="0"/>
    <x v="34"/>
    <x v="3"/>
    <x v="0"/>
    <x v="3"/>
    <x v="1"/>
    <x v="4"/>
    <x v="0"/>
    <x v="8"/>
    <x v="8"/>
    <x v="6"/>
    <x v="52"/>
    <x v="52"/>
    <x v="6"/>
    <x v="0"/>
    <x v="1"/>
  </r>
  <r>
    <x v="1114"/>
    <x v="3"/>
    <x v="202"/>
    <x v="1"/>
    <x v="33"/>
    <x v="2"/>
    <x v="0"/>
    <x v="0"/>
    <x v="1"/>
    <x v="25"/>
    <x v="0"/>
    <x v="13"/>
    <x v="13"/>
    <x v="13"/>
    <x v="127"/>
    <x v="137"/>
    <x v="13"/>
    <x v="0"/>
    <x v="1"/>
  </r>
  <r>
    <x v="1115"/>
    <x v="4"/>
    <x v="380"/>
    <x v="0"/>
    <x v="35"/>
    <x v="0"/>
    <x v="0"/>
    <x v="1"/>
    <x v="1"/>
    <x v="13"/>
    <x v="0"/>
    <x v="6"/>
    <x v="6"/>
    <x v="2"/>
    <x v="21"/>
    <x v="22"/>
    <x v="2"/>
    <x v="0"/>
    <x v="1"/>
  </r>
  <r>
    <x v="1116"/>
    <x v="6"/>
    <x v="303"/>
    <x v="1"/>
    <x v="36"/>
    <x v="1"/>
    <x v="0"/>
    <x v="2"/>
    <x v="1"/>
    <x v="29"/>
    <x v="0"/>
    <x v="1"/>
    <x v="1"/>
    <x v="5"/>
    <x v="18"/>
    <x v="13"/>
    <x v="5"/>
    <x v="0"/>
    <x v="1"/>
  </r>
  <r>
    <x v="1117"/>
    <x v="5"/>
    <x v="613"/>
    <x v="0"/>
    <x v="25"/>
    <x v="3"/>
    <x v="0"/>
    <x v="3"/>
    <x v="1"/>
    <x v="24"/>
    <x v="0"/>
    <x v="5"/>
    <x v="5"/>
    <x v="9"/>
    <x v="56"/>
    <x v="57"/>
    <x v="9"/>
    <x v="0"/>
    <x v="1"/>
  </r>
  <r>
    <x v="1118"/>
    <x v="5"/>
    <x v="947"/>
    <x v="0"/>
    <x v="26"/>
    <x v="2"/>
    <x v="0"/>
    <x v="0"/>
    <x v="1"/>
    <x v="19"/>
    <x v="0"/>
    <x v="7"/>
    <x v="7"/>
    <x v="10"/>
    <x v="68"/>
    <x v="67"/>
    <x v="10"/>
    <x v="0"/>
    <x v="1"/>
  </r>
  <r>
    <x v="1119"/>
    <x v="6"/>
    <x v="740"/>
    <x v="1"/>
    <x v="27"/>
    <x v="0"/>
    <x v="0"/>
    <x v="1"/>
    <x v="1"/>
    <x v="7"/>
    <x v="0"/>
    <x v="10"/>
    <x v="10"/>
    <x v="2"/>
    <x v="29"/>
    <x v="33"/>
    <x v="2"/>
    <x v="0"/>
    <x v="1"/>
  </r>
  <r>
    <x v="1120"/>
    <x v="7"/>
    <x v="463"/>
    <x v="1"/>
    <x v="17"/>
    <x v="1"/>
    <x v="0"/>
    <x v="2"/>
    <x v="1"/>
    <x v="3"/>
    <x v="0"/>
    <x v="4"/>
    <x v="4"/>
    <x v="0"/>
    <x v="3"/>
    <x v="5"/>
    <x v="0"/>
    <x v="0"/>
    <x v="1"/>
  </r>
  <r>
    <x v="1121"/>
    <x v="8"/>
    <x v="277"/>
    <x v="0"/>
    <x v="18"/>
    <x v="3"/>
    <x v="0"/>
    <x v="3"/>
    <x v="1"/>
    <x v="22"/>
    <x v="0"/>
    <x v="8"/>
    <x v="8"/>
    <x v="0"/>
    <x v="6"/>
    <x v="9"/>
    <x v="0"/>
    <x v="0"/>
    <x v="1"/>
  </r>
  <r>
    <x v="1122"/>
    <x v="9"/>
    <x v="734"/>
    <x v="1"/>
    <x v="19"/>
    <x v="2"/>
    <x v="0"/>
    <x v="0"/>
    <x v="1"/>
    <x v="28"/>
    <x v="0"/>
    <x v="10"/>
    <x v="10"/>
    <x v="0"/>
    <x v="8"/>
    <x v="12"/>
    <x v="0"/>
    <x v="0"/>
    <x v="1"/>
  </r>
  <r>
    <x v="1123"/>
    <x v="10"/>
    <x v="846"/>
    <x v="1"/>
    <x v="20"/>
    <x v="0"/>
    <x v="0"/>
    <x v="1"/>
    <x v="1"/>
    <x v="31"/>
    <x v="0"/>
    <x v="4"/>
    <x v="4"/>
    <x v="2"/>
    <x v="18"/>
    <x v="19"/>
    <x v="2"/>
    <x v="0"/>
    <x v="1"/>
  </r>
  <r>
    <x v="1124"/>
    <x v="11"/>
    <x v="586"/>
    <x v="0"/>
    <x v="21"/>
    <x v="1"/>
    <x v="0"/>
    <x v="2"/>
    <x v="1"/>
    <x v="6"/>
    <x v="0"/>
    <x v="3"/>
    <x v="3"/>
    <x v="3"/>
    <x v="20"/>
    <x v="20"/>
    <x v="3"/>
    <x v="0"/>
    <x v="1"/>
  </r>
  <r>
    <x v="1125"/>
    <x v="12"/>
    <x v="948"/>
    <x v="0"/>
    <x v="11"/>
    <x v="3"/>
    <x v="0"/>
    <x v="3"/>
    <x v="1"/>
    <x v="27"/>
    <x v="0"/>
    <x v="7"/>
    <x v="7"/>
    <x v="4"/>
    <x v="37"/>
    <x v="37"/>
    <x v="4"/>
    <x v="0"/>
    <x v="1"/>
  </r>
  <r>
    <x v="1126"/>
    <x v="14"/>
    <x v="284"/>
    <x v="0"/>
    <x v="13"/>
    <x v="2"/>
    <x v="0"/>
    <x v="0"/>
    <x v="1"/>
    <x v="18"/>
    <x v="0"/>
    <x v="7"/>
    <x v="7"/>
    <x v="5"/>
    <x v="42"/>
    <x v="44"/>
    <x v="5"/>
    <x v="0"/>
    <x v="1"/>
  </r>
  <r>
    <x v="1127"/>
    <x v="13"/>
    <x v="260"/>
    <x v="1"/>
    <x v="14"/>
    <x v="0"/>
    <x v="0"/>
    <x v="1"/>
    <x v="1"/>
    <x v="23"/>
    <x v="0"/>
    <x v="10"/>
    <x v="10"/>
    <x v="6"/>
    <x v="60"/>
    <x v="63"/>
    <x v="6"/>
    <x v="0"/>
    <x v="1"/>
  </r>
  <r>
    <x v="1128"/>
    <x v="13"/>
    <x v="592"/>
    <x v="1"/>
    <x v="16"/>
    <x v="1"/>
    <x v="0"/>
    <x v="2"/>
    <x v="1"/>
    <x v="0"/>
    <x v="0"/>
    <x v="4"/>
    <x v="4"/>
    <x v="10"/>
    <x v="57"/>
    <x v="56"/>
    <x v="10"/>
    <x v="0"/>
    <x v="1"/>
  </r>
  <r>
    <x v="1129"/>
    <x v="14"/>
    <x v="772"/>
    <x v="1"/>
    <x v="17"/>
    <x v="3"/>
    <x v="0"/>
    <x v="3"/>
    <x v="1"/>
    <x v="26"/>
    <x v="0"/>
    <x v="5"/>
    <x v="5"/>
    <x v="1"/>
    <x v="12"/>
    <x v="14"/>
    <x v="1"/>
    <x v="0"/>
    <x v="1"/>
  </r>
  <r>
    <x v="1130"/>
    <x v="15"/>
    <x v="804"/>
    <x v="0"/>
    <x v="27"/>
    <x v="2"/>
    <x v="0"/>
    <x v="0"/>
    <x v="1"/>
    <x v="2"/>
    <x v="0"/>
    <x v="7"/>
    <x v="7"/>
    <x v="2"/>
    <x v="22"/>
    <x v="25"/>
    <x v="2"/>
    <x v="0"/>
    <x v="1"/>
  </r>
  <r>
    <x v="1131"/>
    <x v="16"/>
    <x v="705"/>
    <x v="0"/>
    <x v="23"/>
    <x v="0"/>
    <x v="0"/>
    <x v="1"/>
    <x v="1"/>
    <x v="30"/>
    <x v="0"/>
    <x v="6"/>
    <x v="6"/>
    <x v="4"/>
    <x v="35"/>
    <x v="36"/>
    <x v="4"/>
    <x v="0"/>
    <x v="1"/>
  </r>
  <r>
    <x v="1132"/>
    <x v="17"/>
    <x v="154"/>
    <x v="0"/>
    <x v="18"/>
    <x v="1"/>
    <x v="0"/>
    <x v="2"/>
    <x v="1"/>
    <x v="1"/>
    <x v="0"/>
    <x v="12"/>
    <x v="12"/>
    <x v="1"/>
    <x v="29"/>
    <x v="35"/>
    <x v="1"/>
    <x v="0"/>
    <x v="1"/>
  </r>
  <r>
    <x v="1133"/>
    <x v="18"/>
    <x v="324"/>
    <x v="1"/>
    <x v="21"/>
    <x v="3"/>
    <x v="0"/>
    <x v="3"/>
    <x v="1"/>
    <x v="4"/>
    <x v="0"/>
    <x v="8"/>
    <x v="8"/>
    <x v="0"/>
    <x v="6"/>
    <x v="9"/>
    <x v="0"/>
    <x v="0"/>
    <x v="1"/>
  </r>
  <r>
    <x v="1134"/>
    <x v="19"/>
    <x v="138"/>
    <x v="1"/>
    <x v="22"/>
    <x v="2"/>
    <x v="0"/>
    <x v="0"/>
    <x v="1"/>
    <x v="5"/>
    <x v="1"/>
    <x v="2"/>
    <x v="2"/>
    <x v="5"/>
    <x v="27"/>
    <x v="25"/>
    <x v="5"/>
    <x v="0"/>
    <x v="1"/>
  </r>
  <r>
    <x v="1135"/>
    <x v="20"/>
    <x v="210"/>
    <x v="1"/>
    <x v="23"/>
    <x v="0"/>
    <x v="0"/>
    <x v="1"/>
    <x v="1"/>
    <x v="8"/>
    <x v="1"/>
    <x v="0"/>
    <x v="0"/>
    <x v="8"/>
    <x v="22"/>
    <x v="13"/>
    <x v="8"/>
    <x v="0"/>
    <x v="1"/>
  </r>
  <r>
    <x v="1136"/>
    <x v="22"/>
    <x v="275"/>
    <x v="0"/>
    <x v="32"/>
    <x v="1"/>
    <x v="0"/>
    <x v="2"/>
    <x v="1"/>
    <x v="9"/>
    <x v="1"/>
    <x v="9"/>
    <x v="9"/>
    <x v="9"/>
    <x v="70"/>
    <x v="74"/>
    <x v="9"/>
    <x v="0"/>
    <x v="1"/>
  </r>
  <r>
    <x v="1137"/>
    <x v="21"/>
    <x v="471"/>
    <x v="0"/>
    <x v="34"/>
    <x v="3"/>
    <x v="0"/>
    <x v="3"/>
    <x v="1"/>
    <x v="10"/>
    <x v="1"/>
    <x v="3"/>
    <x v="3"/>
    <x v="2"/>
    <x v="15"/>
    <x v="15"/>
    <x v="2"/>
    <x v="0"/>
    <x v="1"/>
  </r>
  <r>
    <x v="1138"/>
    <x v="21"/>
    <x v="202"/>
    <x v="1"/>
    <x v="33"/>
    <x v="2"/>
    <x v="0"/>
    <x v="0"/>
    <x v="1"/>
    <x v="11"/>
    <x v="1"/>
    <x v="10"/>
    <x v="10"/>
    <x v="3"/>
    <x v="39"/>
    <x v="42"/>
    <x v="3"/>
    <x v="0"/>
    <x v="1"/>
  </r>
  <r>
    <x v="1139"/>
    <x v="22"/>
    <x v="380"/>
    <x v="0"/>
    <x v="35"/>
    <x v="0"/>
    <x v="0"/>
    <x v="1"/>
    <x v="1"/>
    <x v="12"/>
    <x v="1"/>
    <x v="14"/>
    <x v="14"/>
    <x v="4"/>
    <x v="94"/>
    <x v="104"/>
    <x v="4"/>
    <x v="0"/>
    <x v="1"/>
  </r>
  <r>
    <x v="1140"/>
    <x v="23"/>
    <x v="303"/>
    <x v="1"/>
    <x v="36"/>
    <x v="1"/>
    <x v="0"/>
    <x v="2"/>
    <x v="1"/>
    <x v="14"/>
    <x v="1"/>
    <x v="7"/>
    <x v="7"/>
    <x v="5"/>
    <x v="42"/>
    <x v="44"/>
    <x v="5"/>
    <x v="0"/>
    <x v="1"/>
  </r>
  <r>
    <x v="1141"/>
    <x v="24"/>
    <x v="613"/>
    <x v="0"/>
    <x v="25"/>
    <x v="3"/>
    <x v="0"/>
    <x v="3"/>
    <x v="1"/>
    <x v="15"/>
    <x v="1"/>
    <x v="4"/>
    <x v="4"/>
    <x v="2"/>
    <x v="18"/>
    <x v="19"/>
    <x v="2"/>
    <x v="0"/>
    <x v="1"/>
  </r>
  <r>
    <x v="1142"/>
    <x v="25"/>
    <x v="947"/>
    <x v="0"/>
    <x v="26"/>
    <x v="2"/>
    <x v="0"/>
    <x v="0"/>
    <x v="1"/>
    <x v="16"/>
    <x v="1"/>
    <x v="9"/>
    <x v="9"/>
    <x v="6"/>
    <x v="55"/>
    <x v="59"/>
    <x v="6"/>
    <x v="1"/>
    <x v="0"/>
  </r>
  <r>
    <x v="1143"/>
    <x v="26"/>
    <x v="740"/>
    <x v="1"/>
    <x v="27"/>
    <x v="0"/>
    <x v="0"/>
    <x v="1"/>
    <x v="1"/>
    <x v="17"/>
    <x v="1"/>
    <x v="11"/>
    <x v="11"/>
    <x v="4"/>
    <x v="53"/>
    <x v="57"/>
    <x v="4"/>
    <x v="1"/>
    <x v="0"/>
  </r>
  <r>
    <x v="1144"/>
    <x v="27"/>
    <x v="463"/>
    <x v="1"/>
    <x v="17"/>
    <x v="1"/>
    <x v="0"/>
    <x v="2"/>
    <x v="1"/>
    <x v="20"/>
    <x v="1"/>
    <x v="2"/>
    <x v="2"/>
    <x v="7"/>
    <x v="36"/>
    <x v="30"/>
    <x v="7"/>
    <x v="1"/>
    <x v="0"/>
  </r>
  <r>
    <x v="1145"/>
    <x v="28"/>
    <x v="277"/>
    <x v="0"/>
    <x v="18"/>
    <x v="3"/>
    <x v="0"/>
    <x v="3"/>
    <x v="1"/>
    <x v="21"/>
    <x v="1"/>
    <x v="9"/>
    <x v="9"/>
    <x v="8"/>
    <x v="67"/>
    <x v="69"/>
    <x v="8"/>
    <x v="1"/>
    <x v="0"/>
  </r>
  <r>
    <x v="1146"/>
    <x v="29"/>
    <x v="653"/>
    <x v="1"/>
    <x v="16"/>
    <x v="2"/>
    <x v="0"/>
    <x v="0"/>
    <x v="1"/>
    <x v="25"/>
    <x v="0"/>
    <x v="13"/>
    <x v="13"/>
    <x v="1"/>
    <x v="48"/>
    <x v="55"/>
    <x v="1"/>
    <x v="1"/>
    <x v="0"/>
  </r>
  <r>
    <x v="1147"/>
    <x v="32"/>
    <x v="267"/>
    <x v="1"/>
    <x v="17"/>
    <x v="0"/>
    <x v="0"/>
    <x v="1"/>
    <x v="1"/>
    <x v="5"/>
    <x v="1"/>
    <x v="2"/>
    <x v="2"/>
    <x v="4"/>
    <x v="22"/>
    <x v="21"/>
    <x v="4"/>
    <x v="1"/>
    <x v="0"/>
  </r>
  <r>
    <x v="1148"/>
    <x v="31"/>
    <x v="663"/>
    <x v="0"/>
    <x v="18"/>
    <x v="1"/>
    <x v="0"/>
    <x v="2"/>
    <x v="1"/>
    <x v="8"/>
    <x v="1"/>
    <x v="0"/>
    <x v="0"/>
    <x v="6"/>
    <x v="17"/>
    <x v="10"/>
    <x v="6"/>
    <x v="1"/>
    <x v="0"/>
  </r>
  <r>
    <x v="1149"/>
    <x v="31"/>
    <x v="557"/>
    <x v="1"/>
    <x v="19"/>
    <x v="3"/>
    <x v="0"/>
    <x v="3"/>
    <x v="1"/>
    <x v="13"/>
    <x v="0"/>
    <x v="6"/>
    <x v="6"/>
    <x v="6"/>
    <x v="45"/>
    <x v="46"/>
    <x v="6"/>
    <x v="1"/>
    <x v="0"/>
  </r>
  <r>
    <x v="1150"/>
    <x v="32"/>
    <x v="1003"/>
    <x v="0"/>
    <x v="20"/>
    <x v="2"/>
    <x v="0"/>
    <x v="0"/>
    <x v="1"/>
    <x v="29"/>
    <x v="0"/>
    <x v="1"/>
    <x v="1"/>
    <x v="13"/>
    <x v="42"/>
    <x v="29"/>
    <x v="13"/>
    <x v="1"/>
    <x v="0"/>
  </r>
  <r>
    <x v="1151"/>
    <x v="33"/>
    <x v="807"/>
    <x v="1"/>
    <x v="21"/>
    <x v="0"/>
    <x v="0"/>
    <x v="1"/>
    <x v="1"/>
    <x v="10"/>
    <x v="1"/>
    <x v="3"/>
    <x v="3"/>
    <x v="2"/>
    <x v="15"/>
    <x v="15"/>
    <x v="2"/>
    <x v="1"/>
    <x v="0"/>
  </r>
  <r>
    <x v="1152"/>
    <x v="34"/>
    <x v="76"/>
    <x v="0"/>
    <x v="22"/>
    <x v="1"/>
    <x v="0"/>
    <x v="2"/>
    <x v="1"/>
    <x v="24"/>
    <x v="0"/>
    <x v="5"/>
    <x v="5"/>
    <x v="5"/>
    <x v="38"/>
    <x v="37"/>
    <x v="5"/>
    <x v="1"/>
    <x v="0"/>
  </r>
  <r>
    <x v="1153"/>
    <x v="35"/>
    <x v="534"/>
    <x v="1"/>
    <x v="23"/>
    <x v="3"/>
    <x v="0"/>
    <x v="3"/>
    <x v="1"/>
    <x v="11"/>
    <x v="1"/>
    <x v="10"/>
    <x v="10"/>
    <x v="9"/>
    <x v="74"/>
    <x v="80"/>
    <x v="9"/>
    <x v="1"/>
    <x v="0"/>
  </r>
  <r>
    <x v="1154"/>
    <x v="36"/>
    <x v="224"/>
    <x v="0"/>
    <x v="24"/>
    <x v="2"/>
    <x v="0"/>
    <x v="0"/>
    <x v="1"/>
    <x v="19"/>
    <x v="0"/>
    <x v="7"/>
    <x v="7"/>
    <x v="10"/>
    <x v="68"/>
    <x v="67"/>
    <x v="10"/>
    <x v="1"/>
    <x v="0"/>
  </r>
  <r>
    <x v="1155"/>
    <x v="37"/>
    <x v="806"/>
    <x v="1"/>
    <x v="25"/>
    <x v="0"/>
    <x v="0"/>
    <x v="1"/>
    <x v="1"/>
    <x v="7"/>
    <x v="0"/>
    <x v="10"/>
    <x v="10"/>
    <x v="2"/>
    <x v="29"/>
    <x v="33"/>
    <x v="2"/>
    <x v="1"/>
    <x v="0"/>
  </r>
  <r>
    <x v="1156"/>
    <x v="38"/>
    <x v="671"/>
    <x v="1"/>
    <x v="26"/>
    <x v="1"/>
    <x v="0"/>
    <x v="2"/>
    <x v="1"/>
    <x v="3"/>
    <x v="0"/>
    <x v="4"/>
    <x v="4"/>
    <x v="0"/>
    <x v="3"/>
    <x v="5"/>
    <x v="0"/>
    <x v="1"/>
    <x v="0"/>
  </r>
  <r>
    <x v="1157"/>
    <x v="40"/>
    <x v="701"/>
    <x v="1"/>
    <x v="27"/>
    <x v="3"/>
    <x v="0"/>
    <x v="3"/>
    <x v="1"/>
    <x v="22"/>
    <x v="0"/>
    <x v="8"/>
    <x v="8"/>
    <x v="0"/>
    <x v="6"/>
    <x v="9"/>
    <x v="0"/>
    <x v="1"/>
    <x v="0"/>
  </r>
  <r>
    <x v="1158"/>
    <x v="39"/>
    <x v="766"/>
    <x v="0"/>
    <x v="28"/>
    <x v="2"/>
    <x v="0"/>
    <x v="0"/>
    <x v="1"/>
    <x v="12"/>
    <x v="1"/>
    <x v="14"/>
    <x v="14"/>
    <x v="0"/>
    <x v="35"/>
    <x v="41"/>
    <x v="0"/>
    <x v="1"/>
    <x v="0"/>
  </r>
  <r>
    <x v="1159"/>
    <x v="39"/>
    <x v="1004"/>
    <x v="0"/>
    <x v="31"/>
    <x v="0"/>
    <x v="0"/>
    <x v="1"/>
    <x v="1"/>
    <x v="14"/>
    <x v="1"/>
    <x v="7"/>
    <x v="7"/>
    <x v="2"/>
    <x v="22"/>
    <x v="25"/>
    <x v="2"/>
    <x v="1"/>
    <x v="0"/>
  </r>
  <r>
    <x v="1160"/>
    <x v="40"/>
    <x v="509"/>
    <x v="0"/>
    <x v="30"/>
    <x v="1"/>
    <x v="0"/>
    <x v="2"/>
    <x v="1"/>
    <x v="22"/>
    <x v="0"/>
    <x v="8"/>
    <x v="8"/>
    <x v="3"/>
    <x v="31"/>
    <x v="34"/>
    <x v="3"/>
    <x v="1"/>
    <x v="0"/>
  </r>
  <r>
    <x v="1161"/>
    <x v="41"/>
    <x v="19"/>
    <x v="0"/>
    <x v="29"/>
    <x v="3"/>
    <x v="0"/>
    <x v="3"/>
    <x v="1"/>
    <x v="28"/>
    <x v="0"/>
    <x v="10"/>
    <x v="10"/>
    <x v="4"/>
    <x v="47"/>
    <x v="50"/>
    <x v="4"/>
    <x v="1"/>
    <x v="0"/>
  </r>
  <r>
    <x v="1162"/>
    <x v="42"/>
    <x v="946"/>
    <x v="0"/>
    <x v="32"/>
    <x v="2"/>
    <x v="0"/>
    <x v="0"/>
    <x v="1"/>
    <x v="31"/>
    <x v="0"/>
    <x v="4"/>
    <x v="4"/>
    <x v="5"/>
    <x v="36"/>
    <x v="35"/>
    <x v="5"/>
    <x v="1"/>
    <x v="0"/>
  </r>
  <r>
    <x v="1163"/>
    <x v="43"/>
    <x v="118"/>
    <x v="0"/>
    <x v="34"/>
    <x v="0"/>
    <x v="0"/>
    <x v="1"/>
    <x v="1"/>
    <x v="15"/>
    <x v="1"/>
    <x v="4"/>
    <x v="4"/>
    <x v="6"/>
    <x v="41"/>
    <x v="38"/>
    <x v="6"/>
    <x v="1"/>
    <x v="0"/>
  </r>
  <r>
    <x v="1164"/>
    <x v="44"/>
    <x v="795"/>
    <x v="1"/>
    <x v="33"/>
    <x v="1"/>
    <x v="0"/>
    <x v="2"/>
    <x v="1"/>
    <x v="16"/>
    <x v="1"/>
    <x v="9"/>
    <x v="9"/>
    <x v="10"/>
    <x v="73"/>
    <x v="79"/>
    <x v="10"/>
    <x v="1"/>
    <x v="0"/>
  </r>
  <r>
    <x v="1165"/>
    <x v="45"/>
    <x v="910"/>
    <x v="1"/>
    <x v="35"/>
    <x v="3"/>
    <x v="0"/>
    <x v="3"/>
    <x v="1"/>
    <x v="6"/>
    <x v="0"/>
    <x v="3"/>
    <x v="3"/>
    <x v="1"/>
    <x v="8"/>
    <x v="10"/>
    <x v="1"/>
    <x v="1"/>
    <x v="0"/>
  </r>
  <r>
    <x v="1166"/>
    <x v="46"/>
    <x v="131"/>
    <x v="1"/>
    <x v="36"/>
    <x v="2"/>
    <x v="0"/>
    <x v="0"/>
    <x v="1"/>
    <x v="27"/>
    <x v="0"/>
    <x v="7"/>
    <x v="7"/>
    <x v="2"/>
    <x v="22"/>
    <x v="25"/>
    <x v="2"/>
    <x v="1"/>
    <x v="0"/>
  </r>
  <r>
    <x v="1167"/>
    <x v="48"/>
    <x v="194"/>
    <x v="1"/>
    <x v="37"/>
    <x v="0"/>
    <x v="0"/>
    <x v="1"/>
    <x v="1"/>
    <x v="18"/>
    <x v="0"/>
    <x v="7"/>
    <x v="7"/>
    <x v="4"/>
    <x v="37"/>
    <x v="37"/>
    <x v="4"/>
    <x v="1"/>
    <x v="0"/>
  </r>
  <r>
    <x v="1168"/>
    <x v="47"/>
    <x v="972"/>
    <x v="1"/>
    <x v="38"/>
    <x v="1"/>
    <x v="0"/>
    <x v="2"/>
    <x v="1"/>
    <x v="17"/>
    <x v="1"/>
    <x v="11"/>
    <x v="11"/>
    <x v="1"/>
    <x v="23"/>
    <x v="27"/>
    <x v="1"/>
    <x v="1"/>
    <x v="0"/>
  </r>
  <r>
    <x v="1169"/>
    <x v="47"/>
    <x v="375"/>
    <x v="0"/>
    <x v="39"/>
    <x v="3"/>
    <x v="0"/>
    <x v="3"/>
    <x v="1"/>
    <x v="20"/>
    <x v="1"/>
    <x v="2"/>
    <x v="2"/>
    <x v="0"/>
    <x v="1"/>
    <x v="2"/>
    <x v="0"/>
    <x v="1"/>
    <x v="0"/>
  </r>
  <r>
    <x v="1170"/>
    <x v="48"/>
    <x v="145"/>
    <x v="0"/>
    <x v="23"/>
    <x v="2"/>
    <x v="0"/>
    <x v="0"/>
    <x v="1"/>
    <x v="21"/>
    <x v="1"/>
    <x v="9"/>
    <x v="9"/>
    <x v="5"/>
    <x v="50"/>
    <x v="51"/>
    <x v="5"/>
    <x v="1"/>
    <x v="0"/>
  </r>
  <r>
    <x v="1171"/>
    <x v="49"/>
    <x v="740"/>
    <x v="1"/>
    <x v="27"/>
    <x v="0"/>
    <x v="0"/>
    <x v="1"/>
    <x v="1"/>
    <x v="30"/>
    <x v="0"/>
    <x v="6"/>
    <x v="6"/>
    <x v="8"/>
    <x v="55"/>
    <x v="56"/>
    <x v="8"/>
    <x v="1"/>
    <x v="0"/>
  </r>
  <r>
    <x v="1172"/>
    <x v="41"/>
    <x v="463"/>
    <x v="1"/>
    <x v="17"/>
    <x v="1"/>
    <x v="0"/>
    <x v="2"/>
    <x v="0"/>
    <x v="1"/>
    <x v="0"/>
    <x v="12"/>
    <x v="12"/>
    <x v="9"/>
    <x v="88"/>
    <x v="97"/>
    <x v="9"/>
    <x v="1"/>
    <x v="0"/>
  </r>
  <r>
    <x v="1173"/>
    <x v="42"/>
    <x v="277"/>
    <x v="0"/>
    <x v="18"/>
    <x v="3"/>
    <x v="0"/>
    <x v="3"/>
    <x v="0"/>
    <x v="4"/>
    <x v="0"/>
    <x v="8"/>
    <x v="8"/>
    <x v="2"/>
    <x v="24"/>
    <x v="26"/>
    <x v="2"/>
    <x v="1"/>
    <x v="0"/>
  </r>
  <r>
    <x v="1174"/>
    <x v="43"/>
    <x v="653"/>
    <x v="1"/>
    <x v="16"/>
    <x v="2"/>
    <x v="0"/>
    <x v="0"/>
    <x v="0"/>
    <x v="25"/>
    <x v="0"/>
    <x v="13"/>
    <x v="13"/>
    <x v="3"/>
    <x v="75"/>
    <x v="86"/>
    <x v="3"/>
    <x v="1"/>
    <x v="0"/>
  </r>
  <r>
    <x v="1175"/>
    <x v="44"/>
    <x v="267"/>
    <x v="1"/>
    <x v="17"/>
    <x v="0"/>
    <x v="0"/>
    <x v="1"/>
    <x v="0"/>
    <x v="13"/>
    <x v="0"/>
    <x v="6"/>
    <x v="6"/>
    <x v="4"/>
    <x v="35"/>
    <x v="36"/>
    <x v="4"/>
    <x v="1"/>
    <x v="0"/>
  </r>
  <r>
    <x v="1176"/>
    <x v="45"/>
    <x v="663"/>
    <x v="0"/>
    <x v="18"/>
    <x v="1"/>
    <x v="0"/>
    <x v="2"/>
    <x v="0"/>
    <x v="29"/>
    <x v="0"/>
    <x v="1"/>
    <x v="1"/>
    <x v="5"/>
    <x v="18"/>
    <x v="13"/>
    <x v="5"/>
    <x v="1"/>
    <x v="0"/>
  </r>
  <r>
    <x v="1177"/>
    <x v="46"/>
    <x v="557"/>
    <x v="1"/>
    <x v="19"/>
    <x v="3"/>
    <x v="0"/>
    <x v="3"/>
    <x v="0"/>
    <x v="24"/>
    <x v="0"/>
    <x v="5"/>
    <x v="5"/>
    <x v="2"/>
    <x v="19"/>
    <x v="21"/>
    <x v="2"/>
    <x v="1"/>
    <x v="0"/>
  </r>
  <r>
    <x v="1178"/>
    <x v="48"/>
    <x v="1003"/>
    <x v="0"/>
    <x v="20"/>
    <x v="2"/>
    <x v="0"/>
    <x v="0"/>
    <x v="0"/>
    <x v="19"/>
    <x v="0"/>
    <x v="7"/>
    <x v="7"/>
    <x v="6"/>
    <x v="49"/>
    <x v="49"/>
    <x v="6"/>
    <x v="1"/>
    <x v="0"/>
  </r>
  <r>
    <x v="1179"/>
    <x v="47"/>
    <x v="807"/>
    <x v="1"/>
    <x v="21"/>
    <x v="0"/>
    <x v="0"/>
    <x v="1"/>
    <x v="0"/>
    <x v="7"/>
    <x v="0"/>
    <x v="10"/>
    <x v="10"/>
    <x v="4"/>
    <x v="47"/>
    <x v="50"/>
    <x v="4"/>
    <x v="1"/>
    <x v="0"/>
  </r>
  <r>
    <x v="1180"/>
    <x v="47"/>
    <x v="76"/>
    <x v="0"/>
    <x v="22"/>
    <x v="1"/>
    <x v="0"/>
    <x v="2"/>
    <x v="0"/>
    <x v="3"/>
    <x v="0"/>
    <x v="4"/>
    <x v="4"/>
    <x v="7"/>
    <x v="44"/>
    <x v="44"/>
    <x v="7"/>
    <x v="1"/>
    <x v="0"/>
  </r>
  <r>
    <x v="1181"/>
    <x v="48"/>
    <x v="534"/>
    <x v="1"/>
    <x v="23"/>
    <x v="3"/>
    <x v="0"/>
    <x v="3"/>
    <x v="0"/>
    <x v="22"/>
    <x v="0"/>
    <x v="8"/>
    <x v="8"/>
    <x v="8"/>
    <x v="62"/>
    <x v="62"/>
    <x v="8"/>
    <x v="1"/>
    <x v="0"/>
  </r>
  <r>
    <x v="1182"/>
    <x v="49"/>
    <x v="513"/>
    <x v="1"/>
    <x v="12"/>
    <x v="2"/>
    <x v="0"/>
    <x v="0"/>
    <x v="0"/>
    <x v="28"/>
    <x v="0"/>
    <x v="10"/>
    <x v="10"/>
    <x v="1"/>
    <x v="20"/>
    <x v="23"/>
    <x v="1"/>
    <x v="1"/>
    <x v="0"/>
  </r>
  <r>
    <x v="1183"/>
    <x v="0"/>
    <x v="650"/>
    <x v="0"/>
    <x v="5"/>
    <x v="0"/>
    <x v="0"/>
    <x v="1"/>
    <x v="0"/>
    <x v="31"/>
    <x v="0"/>
    <x v="4"/>
    <x v="4"/>
    <x v="4"/>
    <x v="29"/>
    <x v="29"/>
    <x v="4"/>
    <x v="0"/>
    <x v="1"/>
  </r>
  <r>
    <x v="1184"/>
    <x v="1"/>
    <x v="293"/>
    <x v="1"/>
    <x v="10"/>
    <x v="1"/>
    <x v="0"/>
    <x v="2"/>
    <x v="0"/>
    <x v="6"/>
    <x v="0"/>
    <x v="3"/>
    <x v="3"/>
    <x v="6"/>
    <x v="35"/>
    <x v="31"/>
    <x v="6"/>
    <x v="0"/>
    <x v="1"/>
  </r>
  <r>
    <x v="1185"/>
    <x v="2"/>
    <x v="186"/>
    <x v="0"/>
    <x v="11"/>
    <x v="3"/>
    <x v="0"/>
    <x v="3"/>
    <x v="0"/>
    <x v="27"/>
    <x v="0"/>
    <x v="7"/>
    <x v="7"/>
    <x v="6"/>
    <x v="49"/>
    <x v="49"/>
    <x v="6"/>
    <x v="0"/>
    <x v="1"/>
  </r>
  <r>
    <x v="1186"/>
    <x v="3"/>
    <x v="495"/>
    <x v="0"/>
    <x v="13"/>
    <x v="2"/>
    <x v="0"/>
    <x v="0"/>
    <x v="0"/>
    <x v="18"/>
    <x v="0"/>
    <x v="7"/>
    <x v="7"/>
    <x v="13"/>
    <x v="78"/>
    <x v="82"/>
    <x v="13"/>
    <x v="0"/>
    <x v="1"/>
  </r>
  <r>
    <x v="1187"/>
    <x v="4"/>
    <x v="912"/>
    <x v="1"/>
    <x v="14"/>
    <x v="0"/>
    <x v="0"/>
    <x v="1"/>
    <x v="0"/>
    <x v="23"/>
    <x v="0"/>
    <x v="10"/>
    <x v="10"/>
    <x v="2"/>
    <x v="29"/>
    <x v="33"/>
    <x v="2"/>
    <x v="0"/>
    <x v="1"/>
  </r>
  <r>
    <x v="1188"/>
    <x v="6"/>
    <x v="720"/>
    <x v="0"/>
    <x v="16"/>
    <x v="1"/>
    <x v="0"/>
    <x v="2"/>
    <x v="0"/>
    <x v="0"/>
    <x v="0"/>
    <x v="4"/>
    <x v="4"/>
    <x v="5"/>
    <x v="36"/>
    <x v="35"/>
    <x v="5"/>
    <x v="0"/>
    <x v="1"/>
  </r>
  <r>
    <x v="1189"/>
    <x v="5"/>
    <x v="921"/>
    <x v="1"/>
    <x v="17"/>
    <x v="3"/>
    <x v="0"/>
    <x v="3"/>
    <x v="0"/>
    <x v="26"/>
    <x v="0"/>
    <x v="5"/>
    <x v="5"/>
    <x v="9"/>
    <x v="56"/>
    <x v="57"/>
    <x v="9"/>
    <x v="0"/>
    <x v="1"/>
  </r>
  <r>
    <x v="1190"/>
    <x v="5"/>
    <x v="740"/>
    <x v="1"/>
    <x v="27"/>
    <x v="2"/>
    <x v="0"/>
    <x v="0"/>
    <x v="0"/>
    <x v="2"/>
    <x v="0"/>
    <x v="7"/>
    <x v="7"/>
    <x v="10"/>
    <x v="68"/>
    <x v="67"/>
    <x v="10"/>
    <x v="0"/>
    <x v="1"/>
  </r>
  <r>
    <x v="1191"/>
    <x v="6"/>
    <x v="463"/>
    <x v="1"/>
    <x v="17"/>
    <x v="0"/>
    <x v="0"/>
    <x v="1"/>
    <x v="0"/>
    <x v="30"/>
    <x v="0"/>
    <x v="6"/>
    <x v="6"/>
    <x v="2"/>
    <x v="21"/>
    <x v="22"/>
    <x v="2"/>
    <x v="0"/>
    <x v="1"/>
  </r>
  <r>
    <x v="1192"/>
    <x v="7"/>
    <x v="277"/>
    <x v="0"/>
    <x v="18"/>
    <x v="1"/>
    <x v="0"/>
    <x v="2"/>
    <x v="0"/>
    <x v="1"/>
    <x v="0"/>
    <x v="12"/>
    <x v="12"/>
    <x v="0"/>
    <x v="15"/>
    <x v="19"/>
    <x v="0"/>
    <x v="0"/>
    <x v="1"/>
  </r>
  <r>
    <x v="1193"/>
    <x v="8"/>
    <x v="653"/>
    <x v="1"/>
    <x v="16"/>
    <x v="3"/>
    <x v="0"/>
    <x v="3"/>
    <x v="0"/>
    <x v="4"/>
    <x v="0"/>
    <x v="8"/>
    <x v="8"/>
    <x v="0"/>
    <x v="6"/>
    <x v="9"/>
    <x v="0"/>
    <x v="0"/>
    <x v="1"/>
  </r>
  <r>
    <x v="1194"/>
    <x v="9"/>
    <x v="267"/>
    <x v="1"/>
    <x v="17"/>
    <x v="2"/>
    <x v="0"/>
    <x v="0"/>
    <x v="0"/>
    <x v="5"/>
    <x v="1"/>
    <x v="2"/>
    <x v="2"/>
    <x v="0"/>
    <x v="1"/>
    <x v="2"/>
    <x v="0"/>
    <x v="0"/>
    <x v="1"/>
  </r>
  <r>
    <x v="1195"/>
    <x v="10"/>
    <x v="663"/>
    <x v="0"/>
    <x v="18"/>
    <x v="0"/>
    <x v="0"/>
    <x v="1"/>
    <x v="0"/>
    <x v="8"/>
    <x v="1"/>
    <x v="0"/>
    <x v="0"/>
    <x v="2"/>
    <x v="5"/>
    <x v="2"/>
    <x v="2"/>
    <x v="0"/>
    <x v="1"/>
  </r>
  <r>
    <x v="1196"/>
    <x v="11"/>
    <x v="557"/>
    <x v="1"/>
    <x v="19"/>
    <x v="1"/>
    <x v="0"/>
    <x v="2"/>
    <x v="0"/>
    <x v="9"/>
    <x v="1"/>
    <x v="9"/>
    <x v="9"/>
    <x v="3"/>
    <x v="36"/>
    <x v="37"/>
    <x v="3"/>
    <x v="0"/>
    <x v="1"/>
  </r>
  <r>
    <x v="1197"/>
    <x v="12"/>
    <x v="1003"/>
    <x v="0"/>
    <x v="20"/>
    <x v="3"/>
    <x v="0"/>
    <x v="3"/>
    <x v="0"/>
    <x v="10"/>
    <x v="1"/>
    <x v="3"/>
    <x v="3"/>
    <x v="4"/>
    <x v="25"/>
    <x v="24"/>
    <x v="4"/>
    <x v="0"/>
    <x v="1"/>
  </r>
  <r>
    <x v="1198"/>
    <x v="14"/>
    <x v="807"/>
    <x v="1"/>
    <x v="21"/>
    <x v="2"/>
    <x v="0"/>
    <x v="0"/>
    <x v="0"/>
    <x v="11"/>
    <x v="1"/>
    <x v="10"/>
    <x v="10"/>
    <x v="5"/>
    <x v="54"/>
    <x v="58"/>
    <x v="5"/>
    <x v="0"/>
    <x v="1"/>
  </r>
  <r>
    <x v="1199"/>
    <x v="13"/>
    <x v="76"/>
    <x v="0"/>
    <x v="22"/>
    <x v="0"/>
    <x v="0"/>
    <x v="1"/>
    <x v="0"/>
    <x v="12"/>
    <x v="1"/>
    <x v="14"/>
    <x v="14"/>
    <x v="6"/>
    <x v="106"/>
    <x v="116"/>
    <x v="6"/>
    <x v="0"/>
    <x v="1"/>
  </r>
  <r>
    <x v="1200"/>
    <x v="13"/>
    <x v="534"/>
    <x v="1"/>
    <x v="23"/>
    <x v="1"/>
    <x v="0"/>
    <x v="2"/>
    <x v="0"/>
    <x v="14"/>
    <x v="1"/>
    <x v="7"/>
    <x v="7"/>
    <x v="10"/>
    <x v="68"/>
    <x v="67"/>
    <x v="10"/>
    <x v="0"/>
    <x v="1"/>
  </r>
  <r>
    <x v="1201"/>
    <x v="14"/>
    <x v="550"/>
    <x v="0"/>
    <x v="25"/>
    <x v="3"/>
    <x v="0"/>
    <x v="3"/>
    <x v="0"/>
    <x v="15"/>
    <x v="1"/>
    <x v="4"/>
    <x v="4"/>
    <x v="21"/>
    <x v="114"/>
    <x v="114"/>
    <x v="21"/>
    <x v="0"/>
    <x v="1"/>
  </r>
  <r>
    <x v="1202"/>
    <x v="15"/>
    <x v="415"/>
    <x v="1"/>
    <x v="26"/>
    <x v="2"/>
    <x v="0"/>
    <x v="0"/>
    <x v="0"/>
    <x v="16"/>
    <x v="1"/>
    <x v="9"/>
    <x v="9"/>
    <x v="2"/>
    <x v="27"/>
    <x v="29"/>
    <x v="2"/>
    <x v="0"/>
    <x v="1"/>
  </r>
  <r>
    <x v="1203"/>
    <x v="16"/>
    <x v="881"/>
    <x v="0"/>
    <x v="27"/>
    <x v="0"/>
    <x v="0"/>
    <x v="1"/>
    <x v="0"/>
    <x v="17"/>
    <x v="1"/>
    <x v="11"/>
    <x v="11"/>
    <x v="6"/>
    <x v="66"/>
    <x v="71"/>
    <x v="6"/>
    <x v="0"/>
    <x v="1"/>
  </r>
  <r>
    <x v="1204"/>
    <x v="17"/>
    <x v="264"/>
    <x v="1"/>
    <x v="17"/>
    <x v="1"/>
    <x v="0"/>
    <x v="2"/>
    <x v="0"/>
    <x v="20"/>
    <x v="1"/>
    <x v="2"/>
    <x v="2"/>
    <x v="1"/>
    <x v="7"/>
    <x v="8"/>
    <x v="1"/>
    <x v="0"/>
    <x v="1"/>
  </r>
  <r>
    <x v="1205"/>
    <x v="18"/>
    <x v="535"/>
    <x v="1"/>
    <x v="18"/>
    <x v="3"/>
    <x v="0"/>
    <x v="3"/>
    <x v="0"/>
    <x v="21"/>
    <x v="1"/>
    <x v="9"/>
    <x v="9"/>
    <x v="0"/>
    <x v="7"/>
    <x v="11"/>
    <x v="0"/>
    <x v="0"/>
    <x v="1"/>
  </r>
  <r>
    <x v="1206"/>
    <x v="19"/>
    <x v="502"/>
    <x v="1"/>
    <x v="19"/>
    <x v="2"/>
    <x v="0"/>
    <x v="0"/>
    <x v="0"/>
    <x v="25"/>
    <x v="0"/>
    <x v="13"/>
    <x v="13"/>
    <x v="5"/>
    <x v="89"/>
    <x v="100"/>
    <x v="5"/>
    <x v="0"/>
    <x v="1"/>
  </r>
  <r>
    <x v="1207"/>
    <x v="20"/>
    <x v="971"/>
    <x v="0"/>
    <x v="20"/>
    <x v="0"/>
    <x v="0"/>
    <x v="1"/>
    <x v="0"/>
    <x v="5"/>
    <x v="1"/>
    <x v="2"/>
    <x v="2"/>
    <x v="19"/>
    <x v="95"/>
    <x v="94"/>
    <x v="19"/>
    <x v="0"/>
    <x v="1"/>
  </r>
  <r>
    <x v="1208"/>
    <x v="22"/>
    <x v="257"/>
    <x v="0"/>
    <x v="21"/>
    <x v="1"/>
    <x v="0"/>
    <x v="2"/>
    <x v="0"/>
    <x v="8"/>
    <x v="1"/>
    <x v="0"/>
    <x v="0"/>
    <x v="9"/>
    <x v="25"/>
    <x v="14"/>
    <x v="9"/>
    <x v="0"/>
    <x v="1"/>
  </r>
  <r>
    <x v="1209"/>
    <x v="21"/>
    <x v="321"/>
    <x v="1"/>
    <x v="38"/>
    <x v="3"/>
    <x v="0"/>
    <x v="3"/>
    <x v="0"/>
    <x v="13"/>
    <x v="0"/>
    <x v="6"/>
    <x v="6"/>
    <x v="2"/>
    <x v="21"/>
    <x v="22"/>
    <x v="2"/>
    <x v="0"/>
    <x v="1"/>
  </r>
  <r>
    <x v="1210"/>
    <x v="21"/>
    <x v="740"/>
    <x v="1"/>
    <x v="27"/>
    <x v="2"/>
    <x v="0"/>
    <x v="0"/>
    <x v="0"/>
    <x v="29"/>
    <x v="0"/>
    <x v="1"/>
    <x v="1"/>
    <x v="3"/>
    <x v="10"/>
    <x v="8"/>
    <x v="3"/>
    <x v="0"/>
    <x v="1"/>
  </r>
  <r>
    <x v="1211"/>
    <x v="22"/>
    <x v="463"/>
    <x v="1"/>
    <x v="17"/>
    <x v="0"/>
    <x v="0"/>
    <x v="1"/>
    <x v="0"/>
    <x v="10"/>
    <x v="1"/>
    <x v="3"/>
    <x v="3"/>
    <x v="4"/>
    <x v="25"/>
    <x v="24"/>
    <x v="4"/>
    <x v="0"/>
    <x v="1"/>
  </r>
  <r>
    <x v="1212"/>
    <x v="23"/>
    <x v="277"/>
    <x v="0"/>
    <x v="18"/>
    <x v="1"/>
    <x v="0"/>
    <x v="2"/>
    <x v="0"/>
    <x v="24"/>
    <x v="0"/>
    <x v="5"/>
    <x v="5"/>
    <x v="27"/>
    <x v="141"/>
    <x v="143"/>
    <x v="27"/>
    <x v="0"/>
    <x v="1"/>
  </r>
  <r>
    <x v="1213"/>
    <x v="24"/>
    <x v="653"/>
    <x v="1"/>
    <x v="16"/>
    <x v="3"/>
    <x v="0"/>
    <x v="3"/>
    <x v="0"/>
    <x v="11"/>
    <x v="1"/>
    <x v="10"/>
    <x v="10"/>
    <x v="2"/>
    <x v="29"/>
    <x v="33"/>
    <x v="2"/>
    <x v="0"/>
    <x v="1"/>
  </r>
  <r>
    <x v="1214"/>
    <x v="0"/>
    <x v="267"/>
    <x v="1"/>
    <x v="17"/>
    <x v="2"/>
    <x v="0"/>
    <x v="0"/>
    <x v="1"/>
    <x v="19"/>
    <x v="0"/>
    <x v="7"/>
    <x v="7"/>
    <x v="6"/>
    <x v="49"/>
    <x v="49"/>
    <x v="6"/>
    <x v="0"/>
    <x v="1"/>
  </r>
  <r>
    <x v="1215"/>
    <x v="1"/>
    <x v="663"/>
    <x v="0"/>
    <x v="18"/>
    <x v="0"/>
    <x v="0"/>
    <x v="1"/>
    <x v="1"/>
    <x v="7"/>
    <x v="0"/>
    <x v="10"/>
    <x v="10"/>
    <x v="9"/>
    <x v="74"/>
    <x v="80"/>
    <x v="9"/>
    <x v="0"/>
    <x v="1"/>
  </r>
  <r>
    <x v="1216"/>
    <x v="2"/>
    <x v="557"/>
    <x v="1"/>
    <x v="19"/>
    <x v="1"/>
    <x v="0"/>
    <x v="2"/>
    <x v="1"/>
    <x v="3"/>
    <x v="0"/>
    <x v="4"/>
    <x v="4"/>
    <x v="7"/>
    <x v="44"/>
    <x v="44"/>
    <x v="7"/>
    <x v="0"/>
    <x v="1"/>
  </r>
  <r>
    <x v="1217"/>
    <x v="3"/>
    <x v="1003"/>
    <x v="0"/>
    <x v="20"/>
    <x v="3"/>
    <x v="0"/>
    <x v="3"/>
    <x v="1"/>
    <x v="22"/>
    <x v="0"/>
    <x v="8"/>
    <x v="8"/>
    <x v="8"/>
    <x v="62"/>
    <x v="62"/>
    <x v="8"/>
    <x v="0"/>
    <x v="1"/>
  </r>
  <r>
    <x v="1218"/>
    <x v="4"/>
    <x v="807"/>
    <x v="1"/>
    <x v="21"/>
    <x v="2"/>
    <x v="0"/>
    <x v="0"/>
    <x v="1"/>
    <x v="12"/>
    <x v="1"/>
    <x v="14"/>
    <x v="14"/>
    <x v="11"/>
    <x v="130"/>
    <x v="145"/>
    <x v="11"/>
    <x v="0"/>
    <x v="1"/>
  </r>
  <r>
    <x v="1219"/>
    <x v="6"/>
    <x v="76"/>
    <x v="0"/>
    <x v="22"/>
    <x v="0"/>
    <x v="0"/>
    <x v="1"/>
    <x v="1"/>
    <x v="14"/>
    <x v="1"/>
    <x v="7"/>
    <x v="7"/>
    <x v="4"/>
    <x v="37"/>
    <x v="37"/>
    <x v="4"/>
    <x v="0"/>
    <x v="1"/>
  </r>
  <r>
    <x v="1220"/>
    <x v="5"/>
    <x v="534"/>
    <x v="1"/>
    <x v="23"/>
    <x v="1"/>
    <x v="0"/>
    <x v="2"/>
    <x v="1"/>
    <x v="22"/>
    <x v="0"/>
    <x v="8"/>
    <x v="8"/>
    <x v="18"/>
    <x v="107"/>
    <x v="111"/>
    <x v="18"/>
    <x v="0"/>
    <x v="1"/>
  </r>
  <r>
    <x v="1221"/>
    <x v="5"/>
    <x v="219"/>
    <x v="0"/>
    <x v="3"/>
    <x v="3"/>
    <x v="0"/>
    <x v="3"/>
    <x v="1"/>
    <x v="28"/>
    <x v="0"/>
    <x v="10"/>
    <x v="10"/>
    <x v="6"/>
    <x v="60"/>
    <x v="63"/>
    <x v="6"/>
    <x v="0"/>
    <x v="1"/>
  </r>
  <r>
    <x v="1222"/>
    <x v="6"/>
    <x v="436"/>
    <x v="0"/>
    <x v="6"/>
    <x v="2"/>
    <x v="0"/>
    <x v="0"/>
    <x v="1"/>
    <x v="31"/>
    <x v="0"/>
    <x v="4"/>
    <x v="4"/>
    <x v="13"/>
    <x v="70"/>
    <x v="69"/>
    <x v="13"/>
    <x v="0"/>
    <x v="1"/>
  </r>
  <r>
    <x v="1223"/>
    <x v="7"/>
    <x v="95"/>
    <x v="1"/>
    <x v="8"/>
    <x v="0"/>
    <x v="0"/>
    <x v="1"/>
    <x v="1"/>
    <x v="15"/>
    <x v="1"/>
    <x v="4"/>
    <x v="4"/>
    <x v="2"/>
    <x v="18"/>
    <x v="19"/>
    <x v="2"/>
    <x v="0"/>
    <x v="1"/>
  </r>
  <r>
    <x v="1224"/>
    <x v="8"/>
    <x v="926"/>
    <x v="0"/>
    <x v="9"/>
    <x v="1"/>
    <x v="0"/>
    <x v="2"/>
    <x v="1"/>
    <x v="16"/>
    <x v="1"/>
    <x v="9"/>
    <x v="9"/>
    <x v="14"/>
    <x v="87"/>
    <x v="94"/>
    <x v="14"/>
    <x v="0"/>
    <x v="1"/>
  </r>
  <r>
    <x v="1225"/>
    <x v="9"/>
    <x v="41"/>
    <x v="0"/>
    <x v="7"/>
    <x v="3"/>
    <x v="0"/>
    <x v="3"/>
    <x v="1"/>
    <x v="6"/>
    <x v="0"/>
    <x v="3"/>
    <x v="3"/>
    <x v="9"/>
    <x v="47"/>
    <x v="43"/>
    <x v="9"/>
    <x v="0"/>
    <x v="1"/>
  </r>
  <r>
    <x v="1226"/>
    <x v="10"/>
    <x v="700"/>
    <x v="0"/>
    <x v="10"/>
    <x v="2"/>
    <x v="0"/>
    <x v="0"/>
    <x v="1"/>
    <x v="27"/>
    <x v="0"/>
    <x v="7"/>
    <x v="7"/>
    <x v="10"/>
    <x v="68"/>
    <x v="67"/>
    <x v="10"/>
    <x v="0"/>
    <x v="1"/>
  </r>
  <r>
    <x v="1227"/>
    <x v="11"/>
    <x v="68"/>
    <x v="1"/>
    <x v="11"/>
    <x v="0"/>
    <x v="0"/>
    <x v="1"/>
    <x v="1"/>
    <x v="18"/>
    <x v="0"/>
    <x v="7"/>
    <x v="7"/>
    <x v="2"/>
    <x v="22"/>
    <x v="25"/>
    <x v="2"/>
    <x v="0"/>
    <x v="1"/>
  </r>
  <r>
    <x v="1228"/>
    <x v="12"/>
    <x v="298"/>
    <x v="1"/>
    <x v="13"/>
    <x v="1"/>
    <x v="0"/>
    <x v="2"/>
    <x v="1"/>
    <x v="17"/>
    <x v="1"/>
    <x v="11"/>
    <x v="11"/>
    <x v="15"/>
    <x v="97"/>
    <x v="105"/>
    <x v="15"/>
    <x v="0"/>
    <x v="1"/>
  </r>
  <r>
    <x v="1229"/>
    <x v="14"/>
    <x v="297"/>
    <x v="0"/>
    <x v="14"/>
    <x v="3"/>
    <x v="0"/>
    <x v="3"/>
    <x v="1"/>
    <x v="20"/>
    <x v="1"/>
    <x v="2"/>
    <x v="2"/>
    <x v="25"/>
    <x v="117"/>
    <x v="112"/>
    <x v="25"/>
    <x v="0"/>
    <x v="1"/>
  </r>
  <r>
    <x v="1230"/>
    <x v="13"/>
    <x v="409"/>
    <x v="1"/>
    <x v="16"/>
    <x v="2"/>
    <x v="0"/>
    <x v="0"/>
    <x v="1"/>
    <x v="21"/>
    <x v="1"/>
    <x v="9"/>
    <x v="9"/>
    <x v="24"/>
    <x v="152"/>
    <x v="157"/>
    <x v="24"/>
    <x v="0"/>
    <x v="1"/>
  </r>
  <r>
    <x v="1231"/>
    <x v="13"/>
    <x v="601"/>
    <x v="1"/>
    <x v="17"/>
    <x v="0"/>
    <x v="0"/>
    <x v="1"/>
    <x v="1"/>
    <x v="30"/>
    <x v="0"/>
    <x v="6"/>
    <x v="6"/>
    <x v="15"/>
    <x v="82"/>
    <x v="83"/>
    <x v="15"/>
    <x v="0"/>
    <x v="1"/>
  </r>
  <r>
    <x v="1232"/>
    <x v="14"/>
    <x v="689"/>
    <x v="0"/>
    <x v="18"/>
    <x v="1"/>
    <x v="0"/>
    <x v="2"/>
    <x v="1"/>
    <x v="1"/>
    <x v="0"/>
    <x v="12"/>
    <x v="12"/>
    <x v="17"/>
    <x v="124"/>
    <x v="132"/>
    <x v="17"/>
    <x v="0"/>
    <x v="1"/>
  </r>
  <r>
    <x v="1233"/>
    <x v="15"/>
    <x v="308"/>
    <x v="0"/>
    <x v="19"/>
    <x v="3"/>
    <x v="0"/>
    <x v="3"/>
    <x v="1"/>
    <x v="4"/>
    <x v="0"/>
    <x v="8"/>
    <x v="8"/>
    <x v="4"/>
    <x v="39"/>
    <x v="39"/>
    <x v="4"/>
    <x v="0"/>
    <x v="1"/>
  </r>
  <r>
    <x v="1234"/>
    <x v="16"/>
    <x v="453"/>
    <x v="0"/>
    <x v="20"/>
    <x v="2"/>
    <x v="0"/>
    <x v="0"/>
    <x v="1"/>
    <x v="25"/>
    <x v="0"/>
    <x v="13"/>
    <x v="13"/>
    <x v="5"/>
    <x v="89"/>
    <x v="100"/>
    <x v="5"/>
    <x v="0"/>
    <x v="1"/>
  </r>
  <r>
    <x v="1235"/>
    <x v="17"/>
    <x v="271"/>
    <x v="0"/>
    <x v="21"/>
    <x v="0"/>
    <x v="0"/>
    <x v="1"/>
    <x v="1"/>
    <x v="13"/>
    <x v="0"/>
    <x v="6"/>
    <x v="6"/>
    <x v="6"/>
    <x v="45"/>
    <x v="46"/>
    <x v="6"/>
    <x v="0"/>
    <x v="1"/>
  </r>
  <r>
    <x v="1236"/>
    <x v="18"/>
    <x v="61"/>
    <x v="1"/>
    <x v="22"/>
    <x v="1"/>
    <x v="0"/>
    <x v="2"/>
    <x v="1"/>
    <x v="29"/>
    <x v="0"/>
    <x v="1"/>
    <x v="1"/>
    <x v="10"/>
    <x v="33"/>
    <x v="22"/>
    <x v="10"/>
    <x v="0"/>
    <x v="1"/>
  </r>
  <r>
    <x v="1237"/>
    <x v="19"/>
    <x v="962"/>
    <x v="0"/>
    <x v="23"/>
    <x v="3"/>
    <x v="0"/>
    <x v="3"/>
    <x v="1"/>
    <x v="24"/>
    <x v="0"/>
    <x v="5"/>
    <x v="5"/>
    <x v="16"/>
    <x v="80"/>
    <x v="82"/>
    <x v="16"/>
    <x v="0"/>
    <x v="1"/>
  </r>
  <r>
    <x v="1238"/>
    <x v="20"/>
    <x v="580"/>
    <x v="0"/>
    <x v="24"/>
    <x v="2"/>
    <x v="0"/>
    <x v="0"/>
    <x v="1"/>
    <x v="19"/>
    <x v="0"/>
    <x v="7"/>
    <x v="7"/>
    <x v="2"/>
    <x v="22"/>
    <x v="25"/>
    <x v="2"/>
    <x v="0"/>
    <x v="1"/>
  </r>
  <r>
    <x v="1239"/>
    <x v="22"/>
    <x v="125"/>
    <x v="1"/>
    <x v="25"/>
    <x v="0"/>
    <x v="0"/>
    <x v="1"/>
    <x v="1"/>
    <x v="7"/>
    <x v="0"/>
    <x v="10"/>
    <x v="10"/>
    <x v="14"/>
    <x v="90"/>
    <x v="98"/>
    <x v="14"/>
    <x v="0"/>
    <x v="1"/>
  </r>
  <r>
    <x v="1240"/>
    <x v="21"/>
    <x v="342"/>
    <x v="0"/>
    <x v="26"/>
    <x v="1"/>
    <x v="0"/>
    <x v="2"/>
    <x v="1"/>
    <x v="3"/>
    <x v="0"/>
    <x v="4"/>
    <x v="4"/>
    <x v="1"/>
    <x v="10"/>
    <x v="13"/>
    <x v="1"/>
    <x v="0"/>
    <x v="1"/>
  </r>
  <r>
    <x v="1241"/>
    <x v="21"/>
    <x v="526"/>
    <x v="0"/>
    <x v="27"/>
    <x v="3"/>
    <x v="0"/>
    <x v="3"/>
    <x v="1"/>
    <x v="22"/>
    <x v="0"/>
    <x v="8"/>
    <x v="8"/>
    <x v="25"/>
    <x v="148"/>
    <x v="151"/>
    <x v="25"/>
    <x v="0"/>
    <x v="1"/>
  </r>
  <r>
    <x v="1242"/>
    <x v="22"/>
    <x v="35"/>
    <x v="0"/>
    <x v="28"/>
    <x v="2"/>
    <x v="0"/>
    <x v="0"/>
    <x v="1"/>
    <x v="28"/>
    <x v="0"/>
    <x v="10"/>
    <x v="10"/>
    <x v="5"/>
    <x v="54"/>
    <x v="58"/>
    <x v="5"/>
    <x v="0"/>
    <x v="1"/>
  </r>
  <r>
    <x v="1243"/>
    <x v="23"/>
    <x v="98"/>
    <x v="1"/>
    <x v="31"/>
    <x v="0"/>
    <x v="0"/>
    <x v="1"/>
    <x v="1"/>
    <x v="31"/>
    <x v="0"/>
    <x v="4"/>
    <x v="4"/>
    <x v="8"/>
    <x v="50"/>
    <x v="48"/>
    <x v="8"/>
    <x v="0"/>
    <x v="1"/>
  </r>
  <r>
    <x v="1244"/>
    <x v="24"/>
    <x v="645"/>
    <x v="0"/>
    <x v="30"/>
    <x v="1"/>
    <x v="0"/>
    <x v="2"/>
    <x v="1"/>
    <x v="6"/>
    <x v="0"/>
    <x v="3"/>
    <x v="3"/>
    <x v="9"/>
    <x v="47"/>
    <x v="43"/>
    <x v="9"/>
    <x v="0"/>
    <x v="1"/>
  </r>
  <r>
    <x v="1245"/>
    <x v="25"/>
    <x v="527"/>
    <x v="0"/>
    <x v="29"/>
    <x v="3"/>
    <x v="0"/>
    <x v="3"/>
    <x v="1"/>
    <x v="27"/>
    <x v="0"/>
    <x v="7"/>
    <x v="7"/>
    <x v="24"/>
    <x v="140"/>
    <x v="146"/>
    <x v="24"/>
    <x v="1"/>
    <x v="0"/>
  </r>
  <r>
    <x v="1246"/>
    <x v="26"/>
    <x v="844"/>
    <x v="0"/>
    <x v="32"/>
    <x v="2"/>
    <x v="0"/>
    <x v="0"/>
    <x v="1"/>
    <x v="18"/>
    <x v="0"/>
    <x v="7"/>
    <x v="7"/>
    <x v="3"/>
    <x v="29"/>
    <x v="30"/>
    <x v="3"/>
    <x v="1"/>
    <x v="0"/>
  </r>
  <r>
    <x v="1247"/>
    <x v="27"/>
    <x v="823"/>
    <x v="1"/>
    <x v="34"/>
    <x v="0"/>
    <x v="0"/>
    <x v="1"/>
    <x v="1"/>
    <x v="23"/>
    <x v="0"/>
    <x v="10"/>
    <x v="10"/>
    <x v="23"/>
    <x v="156"/>
    <x v="159"/>
    <x v="23"/>
    <x v="1"/>
    <x v="0"/>
  </r>
  <r>
    <x v="1248"/>
    <x v="28"/>
    <x v="250"/>
    <x v="0"/>
    <x v="33"/>
    <x v="1"/>
    <x v="0"/>
    <x v="2"/>
    <x v="1"/>
    <x v="0"/>
    <x v="0"/>
    <x v="4"/>
    <x v="4"/>
    <x v="5"/>
    <x v="36"/>
    <x v="35"/>
    <x v="5"/>
    <x v="1"/>
    <x v="0"/>
  </r>
  <r>
    <x v="1249"/>
    <x v="29"/>
    <x v="471"/>
    <x v="0"/>
    <x v="35"/>
    <x v="3"/>
    <x v="0"/>
    <x v="3"/>
    <x v="1"/>
    <x v="26"/>
    <x v="0"/>
    <x v="5"/>
    <x v="5"/>
    <x v="2"/>
    <x v="19"/>
    <x v="21"/>
    <x v="2"/>
    <x v="1"/>
    <x v="0"/>
  </r>
  <r>
    <x v="1250"/>
    <x v="32"/>
    <x v="383"/>
    <x v="1"/>
    <x v="36"/>
    <x v="2"/>
    <x v="0"/>
    <x v="0"/>
    <x v="1"/>
    <x v="2"/>
    <x v="0"/>
    <x v="7"/>
    <x v="7"/>
    <x v="6"/>
    <x v="49"/>
    <x v="49"/>
    <x v="6"/>
    <x v="1"/>
    <x v="0"/>
  </r>
  <r>
    <x v="1251"/>
    <x v="31"/>
    <x v="442"/>
    <x v="0"/>
    <x v="37"/>
    <x v="0"/>
    <x v="0"/>
    <x v="1"/>
    <x v="1"/>
    <x v="30"/>
    <x v="0"/>
    <x v="6"/>
    <x v="6"/>
    <x v="4"/>
    <x v="35"/>
    <x v="36"/>
    <x v="4"/>
    <x v="1"/>
    <x v="0"/>
  </r>
  <r>
    <x v="1252"/>
    <x v="31"/>
    <x v="848"/>
    <x v="1"/>
    <x v="38"/>
    <x v="1"/>
    <x v="0"/>
    <x v="2"/>
    <x v="1"/>
    <x v="1"/>
    <x v="0"/>
    <x v="12"/>
    <x v="12"/>
    <x v="7"/>
    <x v="83"/>
    <x v="90"/>
    <x v="7"/>
    <x v="1"/>
    <x v="0"/>
  </r>
  <r>
    <x v="1253"/>
    <x v="32"/>
    <x v="802"/>
    <x v="1"/>
    <x v="39"/>
    <x v="0"/>
    <x v="0"/>
    <x v="1"/>
    <x v="1"/>
    <x v="4"/>
    <x v="0"/>
    <x v="8"/>
    <x v="8"/>
    <x v="8"/>
    <x v="62"/>
    <x v="62"/>
    <x v="8"/>
    <x v="1"/>
    <x v="0"/>
  </r>
  <r>
    <x v="1254"/>
    <x v="33"/>
    <x v="578"/>
    <x v="1"/>
    <x v="23"/>
    <x v="1"/>
    <x v="0"/>
    <x v="2"/>
    <x v="1"/>
    <x v="5"/>
    <x v="1"/>
    <x v="2"/>
    <x v="2"/>
    <x v="1"/>
    <x v="7"/>
    <x v="8"/>
    <x v="1"/>
    <x v="1"/>
    <x v="0"/>
  </r>
  <r>
    <x v="1255"/>
    <x v="34"/>
    <x v="758"/>
    <x v="0"/>
    <x v="12"/>
    <x v="0"/>
    <x v="0"/>
    <x v="1"/>
    <x v="1"/>
    <x v="8"/>
    <x v="1"/>
    <x v="0"/>
    <x v="0"/>
    <x v="4"/>
    <x v="11"/>
    <x v="6"/>
    <x v="4"/>
    <x v="1"/>
    <x v="0"/>
  </r>
  <r>
    <x v="1256"/>
    <x v="35"/>
    <x v="399"/>
    <x v="1"/>
    <x v="5"/>
    <x v="1"/>
    <x v="0"/>
    <x v="2"/>
    <x v="1"/>
    <x v="9"/>
    <x v="1"/>
    <x v="9"/>
    <x v="9"/>
    <x v="6"/>
    <x v="55"/>
    <x v="59"/>
    <x v="6"/>
    <x v="1"/>
    <x v="0"/>
  </r>
  <r>
    <x v="1257"/>
    <x v="36"/>
    <x v="981"/>
    <x v="0"/>
    <x v="15"/>
    <x v="0"/>
    <x v="0"/>
    <x v="1"/>
    <x v="1"/>
    <x v="10"/>
    <x v="1"/>
    <x v="3"/>
    <x v="3"/>
    <x v="6"/>
    <x v="35"/>
    <x v="31"/>
    <x v="6"/>
    <x v="1"/>
    <x v="0"/>
  </r>
</pivotCacheRecords>
</file>

<file path=xl/pivotTables/_rels/pivotTable1.xml.rels><?xml version="1.0" encoding="UTF-8"?>
<Relationships xmlns="http://schemas.openxmlformats.org/package/2006/relationships"><Relationship Id="rId1" Type="http://schemas.openxmlformats.org/officeDocument/2006/relationships/pivotCacheDefinition" Target="../pivotCache/pivotCacheDefinition1.xml"/>
</Relationships>
</file>

<file path=xl/pivotTables/_rels/pivotTable2.xml.rels><?xml version="1.0" encoding="UTF-8"?>
<Relationships xmlns="http://schemas.openxmlformats.org/package/2006/relationships"><Relationship Id="rId1" Type="http://schemas.openxmlformats.org/officeDocument/2006/relationships/pivotCacheDefinition" Target="../pivotCache/pivotCacheDefinition1.xml"/>
</Relationships>
</file>

<file path=xl/pivotTables/_rels/pivotTable3.xml.rels><?xml version="1.0" encoding="UTF-8"?>
<Relationships xmlns="http://schemas.openxmlformats.org/package/2006/relationships"><Relationship Id="rId1" Type="http://schemas.openxmlformats.org/officeDocument/2006/relationships/pivotCacheDefinition" Target="../pivotCache/pivotCacheDefinition1.xml"/>
</Relationships>
</file>

<file path=xl/pivotTables/_rels/pivotTable4.xml.rels><?xml version="1.0" encoding="UTF-8"?>
<Relationships xmlns="http://schemas.openxmlformats.org/package/2006/relationships"><Relationship Id="rId1" Type="http://schemas.openxmlformats.org/officeDocument/2006/relationships/pivotCacheDefinition" Target="../pivotCache/pivotCacheDefinition1.xml"/>
</Relationships>
</file>

<file path=xl/pivotTables/_rels/pivotTable5.xml.rels><?xml version="1.0" encoding="UTF-8"?>
<Relationships xmlns="http://schemas.openxmlformats.org/package/2006/relationships"><Relationship Id="rId1" Type="http://schemas.openxmlformats.org/officeDocument/2006/relationships/pivotCacheDefinition" Target="../pivotCache/pivotCacheDefinition1.xml"/>
</Relationships>
</file>

<file path=xl/pivotTables/_rels/pivotTable6.xml.rels><?xml version="1.0" encoding="UTF-8"?>
<Relationships xmlns="http://schemas.openxmlformats.org/package/2006/relationships"><Relationship Id="rId1" Type="http://schemas.openxmlformats.org/officeDocument/2006/relationships/pivotCacheDefinition" Target="../pivotCache/pivotCacheDefinition1.xml"/>
</Relationships>
</file>

<file path=xl/pivotTables/_rels/pivotTable7.xml.rels><?xml version="1.0" encoding="UTF-8"?>
<Relationships xmlns="http://schemas.openxmlformats.org/package/2006/relationships"><Relationship Id="rId1" Type="http://schemas.openxmlformats.org/officeDocument/2006/relationships/pivotCacheDefinition" Target="../pivotCache/pivotCacheDefinition1.xml"/>
</Relationships>
</file>

<file path=xl/pivotTables/_rels/pivotTable8.xml.rels><?xml version="1.0" encoding="UTF-8"?>
<Relationships xmlns="http://schemas.openxmlformats.org/package/2006/relationships"><Relationship Id="rId1" Type="http://schemas.openxmlformats.org/officeDocument/2006/relationships/pivotCacheDefinition" Target="../pivotCache/pivotCacheDefinition1.xml"/>
</Relationships>
</file>

<file path=xl/pivotTables/_rels/pivotTable9.xml.rels><?xml version="1.0" encoding="UTF-8"?>
<Relationships xmlns="http://schemas.openxmlformats.org/package/2006/relationships"><Relationship Id="rId1" Type="http://schemas.openxmlformats.org/officeDocument/2006/relationships/pivotCacheDefinition" Target="../pivotCache/pivotCacheDefinition1.xml"/>
</Relationships>
</file>

<file path=xl/pivotTables/_rels/pivotTable10.xml.rels><?xml version="1.0" encoding="UTF-8"?>
<Relationships xmlns="http://schemas.openxmlformats.org/package/2006/relationships"><Relationship Id="rId1" Type="http://schemas.openxmlformats.org/officeDocument/2006/relationships/pivotCacheDefinition" Target="../pivotCache/pivotCacheDefinition1.xml"/>
</Relationships>
</file>

<file path=xl/pivotTables/_rels/pivotTable11.xml.rels><?xml version="1.0" encoding="UTF-8"?>
<Relationships xmlns="http://schemas.openxmlformats.org/package/2006/relationships"><Relationship Id="rId1" Type="http://schemas.openxmlformats.org/officeDocument/2006/relationships/pivotCacheDefinition" Target="../pivotCache/pivotCacheDefinition1.xml"/>
</Relationships>
</file>

<file path=xl/pivotTables/_rels/pivotTable12.xml.rels><?xml version="1.0" encoding="UTF-8"?>
<Relationships xmlns="http://schemas.openxmlformats.org/package/2006/relationships"><Relationship Id="rId1" Type="http://schemas.openxmlformats.org/officeDocument/2006/relationships/pivotCacheDefinition" Target="../pivotCache/pivotCacheDefinition1.xml"/>
</Relationships>
</file>

<file path=xl/pivotTables/_rels/pivotTable13.xml.rels><?xml version="1.0" encoding="UTF-8"?>
<Relationships xmlns="http://schemas.openxmlformats.org/package/2006/relationships"><Relationship Id="rId1" Type="http://schemas.openxmlformats.org/officeDocument/2006/relationships/pivotCacheDefinition" Target="../pivotCache/pivotCacheDefinition1.xml"/>
</Relationships>
</file>

<file path=xl/pivotTables/_rels/pivotTable14.xml.rels><?xml version="1.0" encoding="UTF-8"?>
<Relationships xmlns="http://schemas.openxmlformats.org/package/2006/relationships"><Relationship Id="rId1" Type="http://schemas.openxmlformats.org/officeDocument/2006/relationships/pivotCacheDefinition" Target="../pivotCache/pivotCacheDefinition1.xml"/>
</Relationships>
</file>

<file path=xl/pivotTables/_rels/pivotTable15.xml.rels><?xml version="1.0" encoding="UTF-8"?>
<Relationships xmlns="http://schemas.openxmlformats.org/package/2006/relationships"><Relationship Id="rId1" Type="http://schemas.openxmlformats.org/officeDocument/2006/relationships/pivotCacheDefinition" Target="../pivotCache/pivotCacheDefinition1.xml"/>
</Relationships>
</file>

<file path=xl/pivotTables/_rels/pivotTable16.xml.rels><?xml version="1.0" encoding="UTF-8"?>
<Relationships xmlns="http://schemas.openxmlformats.org/package/2006/relationships"><Relationship Id="rId1" Type="http://schemas.openxmlformats.org/officeDocument/2006/relationships/pivotCacheDefinition" Target="../pivotCache/pivotCacheDefinition1.xml"/>
</Relationships>
</file>

<file path=xl/pivotTables/_rels/pivotTable17.xml.rels><?xml version="1.0" encoding="UTF-8"?>
<Relationships xmlns="http://schemas.openxmlformats.org/package/2006/relationships"><Relationship Id="rId1" Type="http://schemas.openxmlformats.org/officeDocument/2006/relationships/pivotCacheDefinition" Target="../pivotCache/pivotCacheDefinition1.xml"/>
</Relationships>
</file>

<file path=xl/pivotTables/_rels/pivotTable18.xml.rels><?xml version="1.0" encoding="UTF-8"?>
<Relationships xmlns="http://schemas.openxmlformats.org/package/2006/relationships"><Relationship Id="rId1" Type="http://schemas.openxmlformats.org/officeDocument/2006/relationships/pivotCacheDefinition" Target="../pivotCache/pivotCacheDefinition1.xml"/>
</Relationships>
</file>

<file path=xl/pivotTables/_rels/pivotTable19.xml.rels><?xml version="1.0" encoding="UTF-8"?>
<Relationships xmlns="http://schemas.openxmlformats.org/package/2006/relationships"><Relationship Id="rId1" Type="http://schemas.openxmlformats.org/officeDocument/2006/relationships/pivotCacheDefinition" Target="../pivotCache/pivotCacheDefinition1.xml"/>
</Relationships>
</file>

<file path=xl/pivotTables/pivotTable1.xml><?xml version="1.0" encoding="utf-8"?>
<pivotTableDefinition xmlns="http://schemas.openxmlformats.org/spreadsheetml/2006/main" name="MetricsViewe" cacheId="1" applyNumberFormats="0" applyBorderFormats="0" applyFontFormats="0" applyPatternFormats="0" applyAlignmentFormats="0" applyWidthHeightFormats="0" dataCaption="Values" useAutoFormatting="0" itemPrintTitles="1" indent="0" outline="1" outlineData="1" compact="0" compactData="0">
  <location ref="DS3:DV5" firstHeaderRow="1" firstDataRow="2" firstDataCol="0"/>
  <pivotFields count="19"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dataField="1" compact="0" showAll="0"/>
    <pivotField dataField="1" compact="0" showAll="0"/>
    <pivotField dataField="1" compact="0" showAll="0"/>
    <pivotField dataField="1" compact="0" showAll="0"/>
    <pivotField compact="0" showAll="0"/>
    <pivotField compact="0" showAll="0"/>
  </pivotFields>
  <colFields count="1">
    <field x="-2"/>
  </colFields>
  <dataFields count="4">
    <dataField name=" Qty" fld="13" subtotal="sum" numFmtId="164"/>
    <dataField name=" Total Sales" fld="14" subtotal="sum" numFmtId="164"/>
    <dataField name=" COGS" fld="15" subtotal="sum" numFmtId="164"/>
    <dataField name=" Gross Profit" fld="16" subtotal="sum" numFmtId="164"/>
  </dataFields>
  <pivotTableStyleInfo name="PivotStyleLight16" showRowHeaders="1" showColHeaders="1" showRowStripes="0" showColStripes="0" showLastColumn="1"/>
</pivotTableDefinition>
</file>

<file path=xl/pivotTables/pivotTable2.xml><?xml version="1.0" encoding="utf-8"?>
<pivotTableDefinition xmlns="http://schemas.openxmlformats.org/spreadsheetml/2006/main" name="GenderView" cacheId="1" applyNumberFormats="0" applyBorderFormats="0" applyFontFormats="0" applyPatternFormats="0" applyAlignmentFormats="0" applyWidthHeightFormats="0" dataCaption="Values" useAutoFormatting="0" itemPrintTitles="1" indent="0" outline="1" outlineData="1" compact="0" compactData="0">
  <location ref="L3:M5" firstHeaderRow="1" firstDataRow="2" firstDataCol="0"/>
  <pivotFields count="19">
    <pivotField compact="0" showAll="0"/>
    <pivotField compact="0" showAll="0"/>
    <pivotField compact="0" showAll="0"/>
    <pivotField axis="axisCol" dataField="1" compact="0" showAll="0">
      <items count="3">
        <item x="1"/>
        <item x="0"/>
        <item t="default"/>
      </items>
    </pivotField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</pivotFields>
  <colFields count="1">
    <field x="3"/>
  </colFields>
  <dataFields count="1">
    <dataField name="Count of Gender" fld="3" subtotal="count" numFmtId="164"/>
  </dataFields>
  <pivotTableStyleInfo name="PivotStyleLight16" showRowHeaders="1" showColHeaders="1" showRowStripes="0" showColStripes="0" showLastColumn="1"/>
</pivotTableDefinition>
</file>

<file path=xl/pivotTables/pivotTable3.xml><?xml version="1.0" encoding="utf-8"?>
<pivotTableDefinition xmlns="http://schemas.openxmlformats.org/spreadsheetml/2006/main" name="SalesRepView" cacheId="1" applyNumberFormats="0" applyBorderFormats="0" applyFontFormats="0" applyPatternFormats="0" applyAlignmentFormats="0" applyWidthHeightFormats="0" dataCaption="Values" useAutoFormatting="0" itemPrintTitles="1" indent="0" outline="0" outlineData="0" compact="0" compactData="0">
  <location ref="BT3:BU7" firstHeaderRow="1" firstDataRow="1" firstDataCol="1"/>
  <pivotFields count="19">
    <pivotField compact="0" showAll="0" outline="0"/>
    <pivotField compact="0" showAll="0" outline="0"/>
    <pivotField compact="0" showAll="0" outline="0"/>
    <pivotField compact="0" showAll="0" outline="0"/>
    <pivotField compact="0" showAll="0" outline="0"/>
    <pivotField axis="axisRow" compact="0" showAll="0" outline="0">
      <items count="5">
        <item x="0"/>
        <item x="1"/>
        <item x="2"/>
        <item x="3"/>
        <item t="default"/>
      </items>
    </pivotField>
    <pivotField compact="0" showAll="0" outline="0"/>
    <pivotField compact="0" showAll="0" outline="0"/>
    <pivotField compact="0" showAll="0" outline="0"/>
    <pivotField compact="0" showAll="0" outline="0"/>
    <pivotField compact="0" showAll="0" outline="0"/>
    <pivotField compact="0" showAll="0" outline="0"/>
    <pivotField compact="0" showAll="0" outline="0"/>
    <pivotField compact="0" showAll="0" outline="0"/>
    <pivotField dataField="1" compact="0" showAll="0" outline="0"/>
    <pivotField compact="0" showAll="0" outline="0"/>
    <pivotField compact="0" showAll="0" outline="0"/>
    <pivotField compact="0" showAll="0" outline="0"/>
    <pivotField compact="0" showAll="0" outline="0"/>
  </pivotFields>
  <rowFields count="1">
    <field x="5"/>
  </rowFields>
  <dataFields count="1">
    <dataField name="% Total Sales" fld="14" subtotal="sum" numFmtId="170"/>
  </dataFields>
  <pivotTableStyleInfo name="PivotStyleLight16" showRowHeaders="1" showColHeaders="1" showRowStripes="0" showColStripes="0" showLastColumn="1"/>
</pivotTableDefinition>
</file>

<file path=xl/pivotTables/pivotTable4.xml><?xml version="1.0" encoding="utf-8"?>
<pivotTableDefinition xmlns="http://schemas.openxmlformats.org/spreadsheetml/2006/main" name="PivotTable4" cacheId="1" applyNumberFormats="0" applyBorderFormats="0" applyFontFormats="0" applyPatternFormats="0" applyAlignmentFormats="0" applyWidthHeightFormats="0" dataCaption="Values" useAutoFormatting="0" itemPrintTitles="1" indent="0" outline="1" outlineData="1" compact="0" compactData="0">
  <location ref="X1:AD1018" firstHeaderRow="1" firstDataRow="2" firstDataCol="1"/>
  <pivotFields count="19">
    <pivotField compact="0" showAll="0"/>
    <pivotField dataField="1" compact="0" showAll="0"/>
    <pivotField axis="axisRow" dataField="1" compact="0" showAll="0">
      <items count="1017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t="default"/>
      </items>
    </pivotField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dataField="1" compact="0" showAll="0"/>
    <pivotField dataField="1" compact="0" showAll="0"/>
    <pivotField compact="0" showAll="0"/>
    <pivotField compact="0" showAll="0"/>
    <pivotField compact="0" showAll="0"/>
    <pivotField compact="0" showAll="0"/>
  </pivotFields>
  <rowFields count="1">
    <field x="2"/>
  </rowFields>
  <colFields count="1">
    <field x="-2"/>
  </colFields>
  <dataFields count="6">
    <dataField name=" Qty" fld="13" subtotal="sum" numFmtId="164"/>
    <dataField name="Total Qantity" fld="14" subtotal="sum" numFmtId="164"/>
    <dataField name="# Transaction" fld="2" subtotal="count" numFmtId="164"/>
    <dataField name="Customer Ranks" fld="14" subtotal="sum" numFmtId="164"/>
    <dataField name="1st Purchase" fld="1" subtotal="min" numFmtId="164"/>
    <dataField name="Last Purchase" fld="1" subtotal="max" numFmtId="164"/>
  </dataFields>
  <pivotTableStyleInfo name="PivotStyleLight16" showRowHeaders="1" showColHeaders="1" showRowStripes="0" showColStripes="0" showLastColumn="1"/>
</pivotTableDefinition>
</file>

<file path=xl/pivotTables/pivotTable5.xml><?xml version="1.0" encoding="utf-8"?>
<pivotTableDefinition xmlns="http://schemas.openxmlformats.org/spreadsheetml/2006/main" name="PivotTable6" cacheId="1" applyNumberFormats="0" applyBorderFormats="0" applyFontFormats="0" applyPatternFormats="0" applyAlignmentFormats="0" applyWidthHeightFormats="0" dataCaption="Values" useAutoFormatting="0" itemPrintTitles="1" indent="0" outline="0" outlineData="0" compact="0" compactData="0">
  <location ref="DG3:DI36" firstHeaderRow="1" firstDataRow="2" firstDataCol="1"/>
  <pivotFields count="19">
    <pivotField compact="0" showAll="0" outline="0"/>
    <pivotField compact="0" showAll="0" outline="0"/>
    <pivotField compact="0" showAll="0" outline="0"/>
    <pivotField compact="0" showAll="0" outline="0"/>
    <pivotField compact="0" showAll="0" outline="0"/>
    <pivotField compact="0" showAll="0" outline="0"/>
    <pivotField compact="0" showAll="0" outline="0"/>
    <pivotField compact="0" showAll="0" outline="0"/>
    <pivotField compact="0" showAll="0" outline="0"/>
    <pivotField axis="axisRow" compact="0" showAll="0" outline="0">
      <items count="3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t="default"/>
      </items>
    </pivotField>
    <pivotField compact="0" showAll="0" outline="0"/>
    <pivotField compact="0" showAll="0" outline="0"/>
    <pivotField compact="0" showAll="0" outline="0"/>
    <pivotField compact="0" showAll="0" outline="0"/>
    <pivotField dataField="1" compact="0" showAll="0" outline="0"/>
    <pivotField compact="0" showAll="0" outline="0"/>
    <pivotField compact="0" showAll="0" outline="0"/>
    <pivotField compact="0" showAll="0" outline="0"/>
    <pivotField compact="0" showAll="0" outline="0"/>
  </pivotFields>
  <rowFields count="1">
    <field x="9"/>
  </rowFields>
  <colFields count="1">
    <field x="-2"/>
  </colFields>
  <dataFields count="2">
    <dataField name="Sum of Total Sales" fld="14" subtotal="sum" numFmtId="164"/>
    <dataField name="Sum of Total Sales2" fld="14" subtotal="sum" numFmtId="170"/>
  </dataFields>
  <pivotTableStyleInfo name="PivotStyleLight16" showRowHeaders="1" showColHeaders="1" showRowStripes="0" showColStripes="0" showLastColumn="1"/>
</pivotTableDefinition>
</file>

<file path=xl/pivotTables/pivotTable6.xml><?xml version="1.0" encoding="utf-8"?>
<pivotTableDefinition xmlns="http://schemas.openxmlformats.org/spreadsheetml/2006/main" name="PivotTable2" cacheId="1" applyNumberFormats="0" applyBorderFormats="0" applyFontFormats="0" applyPatternFormats="0" applyAlignmentFormats="0" applyWidthHeightFormats="0" dataCaption="Values" useAutoFormatting="0" itemPrintTitles="1" indent="0" outline="0" outlineData="0" compact="0" compactData="0">
  <location ref="EF3:EL36" firstHeaderRow="1" firstDataRow="2" firstDataCol="1"/>
  <pivotFields count="19">
    <pivotField compact="0" showAll="0" outline="0"/>
    <pivotField dataField="1" compact="0" showAll="0" outline="0"/>
    <pivotField compact="0" showAll="0" outline="0"/>
    <pivotField compact="0" showAll="0" outline="0"/>
    <pivotField compact="0" showAll="0" outline="0"/>
    <pivotField compact="0" showAll="0" outline="0"/>
    <pivotField compact="0" showAll="0" outline="0"/>
    <pivotField compact="0" showAll="0" outline="0"/>
    <pivotField compact="0" showAll="0" outline="0"/>
    <pivotField axis="axisRow" compact="0" showAll="0" outline="0">
      <items count="3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t="default"/>
      </items>
    </pivotField>
    <pivotField compact="0" showAll="0" outline="0"/>
    <pivotField compact="0" showAll="0" outline="0"/>
    <pivotField compact="0" showAll="0" outline="0"/>
    <pivotField dataField="1" compact="0" showAll="0" outline="0"/>
    <pivotField dataField="1" compact="0" showAll="0" outline="0"/>
    <pivotField dataField="1" compact="0" showAll="0" outline="0"/>
    <pivotField dataField="1" compact="0" showAll="0" outline="0"/>
    <pivotField compact="0" showAll="0" outline="0"/>
    <pivotField compact="0" showAll="0" outline="0"/>
  </pivotFields>
  <rowFields count="1">
    <field x="9"/>
  </rowFields>
  <colFields count="1">
    <field x="-2"/>
  </colFields>
  <dataFields count="6">
    <dataField name="Total Qty Sold" fld="13" subtotal="sum" numFmtId="164"/>
    <dataField name="Total Revene" fld="14" subtotal="sum" numFmtId="164"/>
    <dataField name="Total COGS" fld="15" subtotal="sum" numFmtId="164"/>
    <dataField name="Total Profit" fld="16" subtotal="sum" numFmtId="164"/>
    <dataField name="No. Transaction" fld="1" subtotal="count" numFmtId="164"/>
    <dataField name="Sum of Total Sales" fld="14" subtotal="sum" numFmtId="164"/>
  </dataFields>
  <pivotTableStyleInfo name="PivotStyleLight16" showRowHeaders="1" showColHeaders="1" showRowStripes="0" showColStripes="0" showLastColumn="1"/>
</pivotTableDefinition>
</file>

<file path=xl/pivotTables/pivotTable7.xml><?xml version="1.0" encoding="utf-8"?>
<pivotTableDefinition xmlns="http://schemas.openxmlformats.org/spreadsheetml/2006/main" name="ManagerView" cacheId="1" applyNumberFormats="0" applyBorderFormats="0" applyFontFormats="0" applyPatternFormats="0" applyAlignmentFormats="0" applyWidthHeightFormats="0" dataCaption="Values" useAutoFormatting="0" itemPrintTitles="1" indent="0" outline="1" outlineData="1" compact="0" compactData="0">
  <location ref="B3:D6" firstHeaderRow="1" firstDataRow="2" firstDataCol="1"/>
  <pivotFields count="19"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axis="axisRow" compact="0" showAll="0">
      <items count="3">
        <item x="0"/>
        <item x="1"/>
        <item t="default"/>
      </items>
    </pivotField>
    <pivotField compact="0" showAll="0"/>
    <pivotField compact="0" showAll="0"/>
    <pivotField compact="0" showAll="0"/>
    <pivotField compact="0" showAll="0"/>
    <pivotField compact="0" showAll="0"/>
    <pivotField dataField="1" compact="0" showAll="0"/>
    <pivotField compact="0" showAll="0"/>
    <pivotField compact="0" showAll="0"/>
    <pivotField compact="0" showAll="0"/>
    <pivotField compact="0" showAll="0"/>
  </pivotFields>
  <rowFields count="1">
    <field x="8"/>
  </rowFields>
  <colFields count="1">
    <field x="-2"/>
  </colFields>
  <dataFields count="2">
    <dataField name=" Total Sales" fld="14" subtotal="sum" numFmtId="170"/>
    <dataField name=" Total Sales2" fld="14" subtotal="sum" numFmtId="170"/>
  </dataFields>
  <pivotTableStyleInfo name="PivotStyleLight16" showRowHeaders="1" showColHeaders="1" showRowStripes="0" showColStripes="0" showLastColumn="1"/>
</pivotTableDefinition>
</file>

<file path=xl/pivotTables/pivotTable8.xml><?xml version="1.0" encoding="utf-8"?>
<pivotTableDefinition xmlns="http://schemas.openxmlformats.org/spreadsheetml/2006/main" name="TransactionNoView" cacheId="1" applyNumberFormats="0" applyBorderFormats="0" applyFontFormats="0" applyPatternFormats="0" applyAlignmentFormats="0" applyWidthHeightFormats="0" dataCaption="Values" useAutoFormatting="0" itemPrintTitles="1" indent="0" outline="0" outlineData="0" compact="0" compactData="0">
  <location ref="CN3:CO1261" firstHeaderRow="1" firstDataRow="1" firstDataCol="1"/>
  <pivotFields count="19">
    <pivotField axis="axisRow" compact="0" showAll="0" outline="0">
      <items count="125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t="default"/>
      </items>
    </pivotField>
    <pivotField compact="0" showAll="0" outline="0"/>
    <pivotField compact="0" showAll="0" outline="0"/>
    <pivotField compact="0" showAll="0" outline="0"/>
    <pivotField compact="0" showAll="0" outline="0"/>
    <pivotField compact="0" showAll="0" outline="0"/>
    <pivotField compact="0" showAll="0" outline="0"/>
    <pivotField compact="0" showAll="0" outline="0"/>
    <pivotField compact="0" showAll="0" outline="0"/>
    <pivotField compact="0" showAll="0" outline="0"/>
    <pivotField compact="0" showAll="0" outline="0"/>
    <pivotField compact="0" showAll="0" outline="0"/>
    <pivotField compact="0" showAll="0" outline="0"/>
    <pivotField compact="0" showAll="0" outline="0"/>
    <pivotField compact="0" showAll="0" outline="0"/>
    <pivotField compact="0" showAll="0" outline="0"/>
    <pivotField compact="0" showAll="0" outline="0"/>
    <pivotField compact="0" showAll="0" outline="0"/>
    <pivotField compact="0" showAll="0" outline="0"/>
  </pivotFields>
  <rowFields count="1">
    <field x="0"/>
  </rowFields>
  <pivotTableStyleInfo name="PivotStyleLight16" showRowHeaders="1" showColHeaders="1" showRowStripes="0" showColStripes="0" showLastColumn="1"/>
</pivotTableDefinition>
</file>

<file path=xl/pivotTables/pivotTable9.xml><?xml version="1.0" encoding="utf-8"?>
<pivotTableDefinition xmlns="http://schemas.openxmlformats.org/spreadsheetml/2006/main" name="ProductNOView" cacheId="1" applyNumberFormats="0" applyBorderFormats="0" applyFontFormats="0" applyPatternFormats="0" applyAlignmentFormats="0" applyWidthHeightFormats="0" dataCaption="Values" useAutoFormatting="0" itemPrintTitles="1" indent="0" outline="0" outlineData="0" compact="0" compactData="0">
  <location ref="CR3:CS35" firstHeaderRow="1" firstDataRow="1" firstDataCol="1"/>
  <pivotFields count="19">
    <pivotField compact="0" showAll="0" outline="0"/>
    <pivotField compact="0" showAll="0" outline="0"/>
    <pivotField compact="0" showAll="0" outline="0"/>
    <pivotField compact="0" showAll="0" outline="0"/>
    <pivotField compact="0" showAll="0" outline="0"/>
    <pivotField compact="0" showAll="0" outline="0"/>
    <pivotField compact="0" showAll="0" outline="0"/>
    <pivotField compact="0" showAll="0" outline="0"/>
    <pivotField compact="0" showAll="0" outline="0"/>
    <pivotField axis="axisRow" compact="0" showAll="0" outline="0">
      <items count="3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t="default"/>
      </items>
    </pivotField>
    <pivotField compact="0" showAll="0" outline="0"/>
    <pivotField compact="0" showAll="0" outline="0"/>
    <pivotField compact="0" showAll="0" outline="0"/>
    <pivotField compact="0" showAll="0" outline="0"/>
    <pivotField compact="0" showAll="0" outline="0"/>
    <pivotField compact="0" showAll="0" outline="0"/>
    <pivotField compact="0" showAll="0" outline="0"/>
    <pivotField compact="0" showAll="0" outline="0"/>
    <pivotField compact="0" showAll="0" outline="0"/>
  </pivotFields>
  <rowFields count="1">
    <field x="9"/>
  </rowFields>
  <pivotTableStyleInfo name="PivotStyleLight16" showRowHeaders="1" showColHeaders="1" showRowStripes="0" showColStripes="0" showLastColumn="1"/>
</pivotTableDefinition>
</file>

<file path=xl/pivotTables/pivotTable10.xml><?xml version="1.0" encoding="utf-8"?>
<pivotTableDefinition xmlns="http://schemas.openxmlformats.org/spreadsheetml/2006/main" name="PivotTable1" cacheId="1" applyNumberFormats="0" applyBorderFormats="0" applyFontFormats="0" applyPatternFormats="0" applyAlignmentFormats="0" applyWidthHeightFormats="0" dataCaption="Values" useAutoFormatting="0" itemPrintTitles="1" indent="0" outline="0" outlineData="0" compact="0" compactData="0">
  <location ref="EQ3:EX1022" firstHeaderRow="1" firstDataRow="2" firstDataCol="3"/>
  <pivotFields count="19">
    <pivotField compact="0" showAll="0" outline="0"/>
    <pivotField dataField="1" compact="0" showAll="0" outline="0"/>
    <pivotField axis="axisRow" compact="0" showAll="0" defaultSubtotal="0" outline="0">
      <items count="1016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</items>
    </pivotField>
    <pivotField axis="axisRow" compact="0" showAll="0" defaultSubtotal="0" outline="0">
      <items count="2">
        <item x="0"/>
        <item x="1"/>
      </items>
    </pivotField>
    <pivotField axis="axisRow" compact="0" showAll="0" defaultSubtotal="0" outline="0">
      <items count="40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</items>
    </pivotField>
    <pivotField compact="0" showAll="0" outline="0"/>
    <pivotField compact="0" showAll="0" outline="0"/>
    <pivotField compact="0" showAll="0" outline="0"/>
    <pivotField compact="0" showAll="0" outline="0"/>
    <pivotField compact="0" showAll="0" outline="0"/>
    <pivotField compact="0" showAll="0" outline="0"/>
    <pivotField compact="0" showAll="0" outline="0"/>
    <pivotField compact="0" showAll="0" outline="0"/>
    <pivotField dataField="1" compact="0" showAll="0" outline="0"/>
    <pivotField dataField="1" compact="0" showAll="0" outline="0"/>
    <pivotField compact="0" showAll="0" outline="0"/>
    <pivotField dataField="1" compact="0" showAll="0" outline="0"/>
    <pivotField compact="0" showAll="0" outline="0"/>
    <pivotField compact="0" showAll="0" outline="0"/>
  </pivotFields>
  <rowFields count="3">
    <field x="2"/>
    <field x="4"/>
    <field x="3"/>
  </rowFields>
  <colFields count="1">
    <field x="-2"/>
  </colFields>
  <dataFields count="5">
    <dataField name="Sum of Qty" fld="13" subtotal="sum" numFmtId="164"/>
    <dataField name="Sum of Total Sales" fld="14" subtotal="sum" numFmtId="164"/>
    <dataField name="Sum of Gross Profit" fld="16" subtotal="sum" numFmtId="164"/>
    <dataField name="Min of Date2" fld="1" subtotal="min" numFmtId="164"/>
    <dataField name="Max of Date2" fld="1" subtotal="max" numFmtId="164"/>
  </dataFields>
  <pivotTableStyleInfo name="PivotStyleLight16" showRowHeaders="1" showColHeaders="1" showRowStripes="0" showColStripes="0" showLastColumn="1"/>
</pivotTableDefinition>
</file>

<file path=xl/pivotTables/pivotTable11.xml><?xml version="1.0" encoding="utf-8"?>
<pivotTableDefinition xmlns="http://schemas.openxmlformats.org/spreadsheetml/2006/main" name="CityNoView" cacheId="1" applyNumberFormats="0" applyBorderFormats="0" applyFontFormats="0" applyPatternFormats="0" applyAlignmentFormats="0" applyWidthHeightFormats="0" dataCaption="Values" useAutoFormatting="0" itemPrintTitles="1" indent="0" outline="0" outlineData="0" compact="0" compactData="0">
  <location ref="CW3:CX43" firstHeaderRow="1" firstDataRow="1" firstDataCol="1"/>
  <pivotFields count="19">
    <pivotField compact="0" showAll="0" outline="0"/>
    <pivotField compact="0" showAll="0" outline="0"/>
    <pivotField compact="0" showAll="0" outline="0"/>
    <pivotField compact="0" showAll="0" outline="0"/>
    <pivotField axis="axisRow" compact="0" showAll="0" outline="0">
      <items count="4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t="default"/>
      </items>
    </pivotField>
    <pivotField compact="0" showAll="0" outline="0"/>
    <pivotField compact="0" showAll="0" outline="0"/>
    <pivotField compact="0" showAll="0" outline="0"/>
    <pivotField compact="0" showAll="0" outline="0"/>
    <pivotField compact="0" showAll="0" outline="0"/>
    <pivotField compact="0" showAll="0" outline="0"/>
    <pivotField compact="0" showAll="0" outline="0"/>
    <pivotField compact="0" showAll="0" outline="0"/>
    <pivotField compact="0" showAll="0" outline="0"/>
    <pivotField compact="0" showAll="0" outline="0"/>
    <pivotField compact="0" showAll="0" outline="0"/>
    <pivotField compact="0" showAll="0" outline="0"/>
    <pivotField compact="0" showAll="0" outline="0"/>
    <pivotField compact="0" showAll="0" outline="0"/>
  </pivotFields>
  <rowFields count="1">
    <field x="4"/>
  </rowFields>
  <pivotTableStyleInfo name="PivotStyleLight16" showRowHeaders="1" showColHeaders="1" showRowStripes="0" showColStripes="0" showLastColumn="1"/>
</pivotTableDefinition>
</file>

<file path=xl/pivotTables/pivotTable12.xml><?xml version="1.0" encoding="utf-8"?>
<pivotTableDefinition xmlns="http://schemas.openxmlformats.org/spreadsheetml/2006/main" name="PivotTable13" cacheId="1" applyNumberFormats="0" applyBorderFormats="0" applyFontFormats="0" applyPatternFormats="0" applyAlignmentFormats="0" applyWidthHeightFormats="0" dataCaption="Values" useAutoFormatting="0" itemPrintTitles="1" indent="0" outline="0" outlineData="0" compact="0" compactData="0">
  <location ref="AW4:AZ1022" firstHeaderRow="1" firstDataRow="1" firstDataCol="3"/>
  <pivotFields count="19">
    <pivotField compact="0" showAll="0" outline="0"/>
    <pivotField compact="0" showAll="0" outline="0"/>
    <pivotField axis="axisRow" compact="0" showAll="0" defaultSubtotal="0" outline="0">
      <items count="1016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730"/>
        <item x="352"/>
      </items>
    </pivotField>
    <pivotField axis="axisRow" compact="0" showAll="0" defaultSubtotal="0" outline="0">
      <items count="2">
        <item x="1"/>
        <item x="0"/>
      </items>
    </pivotField>
    <pivotField axis="axisRow" compact="0" showAll="0" defaultSubtotal="0" outline="0">
      <items count="40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</items>
    </pivotField>
    <pivotField compact="0" showAll="0" outline="0"/>
    <pivotField compact="0" showAll="0" outline="0"/>
    <pivotField compact="0" showAll="0" outline="0"/>
    <pivotField compact="0" showAll="0" outline="0"/>
    <pivotField compact="0" showAll="0" outline="0"/>
    <pivotField compact="0" showAll="0" outline="0"/>
    <pivotField compact="0" showAll="0" outline="0"/>
    <pivotField compact="0" showAll="0" outline="0"/>
    <pivotField compact="0" showAll="0" outline="0"/>
    <pivotField compact="0" showAll="0" outline="0"/>
    <pivotField compact="0" showAll="0" outline="0"/>
    <pivotField compact="0" showAll="0" outline="0"/>
    <pivotField compact="0" showAll="0" outline="0"/>
    <pivotField compact="0" showAll="0" outline="0"/>
  </pivotFields>
  <rowFields count="3">
    <field x="2"/>
    <field x="3"/>
    <field x="4"/>
  </rowFields>
  <pivotTableStyleInfo name="PivotStyleLight16" showRowHeaders="1" showColHeaders="1" showRowStripes="0" showColStripes="0" showLastColumn="1"/>
</pivotTableDefinition>
</file>

<file path=xl/pivotTables/pivotTable13.xml><?xml version="1.0" encoding="utf-8"?>
<pivotTableDefinition xmlns="http://schemas.openxmlformats.org/spreadsheetml/2006/main" name="PivotTable5" cacheId="1" applyNumberFormats="0" applyBorderFormats="0" applyFontFormats="0" applyPatternFormats="0" applyAlignmentFormats="0" applyWidthHeightFormats="0" dataCaption="Values" useAutoFormatting="0" itemPrintTitles="1" indent="0" outline="0" outlineData="0" compact="0" compactData="0">
  <location ref="BC3:BH36" firstHeaderRow="1" firstDataRow="2" firstDataCol="1"/>
  <pivotFields count="19">
    <pivotField compact="0" showAll="0" outline="0"/>
    <pivotField compact="0" showAll="0" outline="0"/>
    <pivotField compact="0" showAll="0" outline="0"/>
    <pivotField compact="0" showAll="0" outline="0"/>
    <pivotField compact="0" showAll="0" outline="0"/>
    <pivotField compact="0" showAll="0" outline="0"/>
    <pivotField compact="0" showAll="0" outline="0"/>
    <pivotField compact="0" showAll="0" outline="0"/>
    <pivotField compact="0" showAll="0" outline="0"/>
    <pivotField axis="axisRow" compact="0" showAll="0" outline="0">
      <items count="3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t="default"/>
      </items>
    </pivotField>
    <pivotField compact="0" showAll="0" outline="0"/>
    <pivotField compact="0" showAll="0" outline="0"/>
    <pivotField compact="0" showAll="0" outline="0"/>
    <pivotField dataField="1" compact="0" showAll="0" outline="0"/>
    <pivotField dataField="1" compact="0" showAll="0" outline="0"/>
    <pivotField dataField="1" compact="0" showAll="0" outline="0"/>
    <pivotField dataField="1" compact="0" showAll="0" outline="0"/>
    <pivotField compact="0" showAll="0" outline="0"/>
    <pivotField compact="0" showAll="0" outline="0"/>
  </pivotFields>
  <rowFields count="1">
    <field x="9"/>
  </rowFields>
  <colFields count="1">
    <field x="-2"/>
  </colFields>
  <dataFields count="5">
    <dataField name="Qty Sold" fld="13" subtotal="sum" numFmtId="164"/>
    <dataField name=" Gross Profit" fld="16" subtotal="sum" numFmtId="164"/>
    <dataField name=" COGS" fld="15" subtotal="sum" numFmtId="164"/>
    <dataField name=" Total Sales" fld="14" subtotal="sum" numFmtId="164"/>
    <dataField name="Sum of Total Sales" fld="14" subtotal="sum" numFmtId="164"/>
  </dataFields>
  <pivotTableStyleInfo name="PivotStyleLight16" showRowHeaders="1" showColHeaders="1" showRowStripes="0" showColStripes="0" showLastColumn="1"/>
</pivotTableDefinition>
</file>

<file path=xl/pivotTables/pivotTable14.xml><?xml version="1.0" encoding="utf-8"?>
<pivotTableDefinition xmlns="http://schemas.openxmlformats.org/spreadsheetml/2006/main" name="Categories" cacheId="1" applyNumberFormats="0" applyBorderFormats="0" applyFontFormats="0" applyPatternFormats="0" applyAlignmentFormats="0" applyWidthHeightFormats="0" dataCaption="Values" useAutoFormatting="0" itemPrintTitles="1" indent="0" outline="1" outlineData="1" compact="0" compactData="0">
  <location ref="DZ3:EA6" firstHeaderRow="1" firstDataRow="1" firstDataCol="1"/>
  <pivotFields count="19"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axis="axisRow" compact="0" showAll="0">
      <items count="3">
        <item x="0"/>
        <item x="1"/>
        <item t="default"/>
      </items>
    </pivotField>
    <pivotField compact="0" showAll="0"/>
    <pivotField compact="0" showAll="0"/>
    <pivotField compact="0" showAll="0"/>
    <pivotField dataField="1" compact="0" showAll="0"/>
    <pivotField compact="0" showAll="0"/>
    <pivotField compact="0" showAll="0"/>
    <pivotField compact="0" showAll="0"/>
    <pivotField compact="0" showAll="0"/>
  </pivotFields>
  <rowFields count="1">
    <field x="10"/>
  </rowFields>
  <dataFields count="1">
    <dataField name=" Total Sales" fld="14" subtotal="sum" numFmtId="164"/>
  </dataFields>
  <pivotTableStyleInfo name="PivotStyleLight16" showRowHeaders="1" showColHeaders="1" showRowStripes="0" showColStripes="0" showLastColumn="1"/>
</pivotTableDefinition>
</file>

<file path=xl/pivotTables/pivotTable15.xml><?xml version="1.0" encoding="utf-8"?>
<pivotTableDefinition xmlns="http://schemas.openxmlformats.org/spreadsheetml/2006/main" name="Bottom" cacheId="1" applyNumberFormats="0" applyBorderFormats="0" applyFontFormats="0" applyPatternFormats="0" applyAlignmentFormats="0" applyWidthHeightFormats="0" dataCaption="Values" useAutoFormatting="0" itemPrintTitles="1" indent="0" outline="1" outlineData="1" compact="0" compactData="0">
  <location ref="DN3:DO9" firstHeaderRow="1" firstDataRow="1" firstDataCol="1"/>
  <pivotFields count="19"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axis="axisRow" compact="0" showAll="0">
      <items count="3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t="default"/>
      </items>
    </pivotField>
    <pivotField compact="0" showAll="0"/>
    <pivotField compact="0" showAll="0"/>
    <pivotField compact="0" showAll="0"/>
    <pivotField compact="0" showAll="0"/>
    <pivotField dataField="1" compact="0" showAll="0"/>
    <pivotField compact="0" showAll="0"/>
    <pivotField compact="0" showAll="0"/>
    <pivotField compact="0" showAll="0"/>
    <pivotField compact="0" showAll="0"/>
  </pivotFields>
  <rowFields count="1">
    <field x="9"/>
  </rowFields>
  <dataFields count="1">
    <dataField name="Sum of Total Sales" fld="14" subtotal="sum" numFmtId="164"/>
  </dataFields>
  <pivotTableStyleInfo name="PivotStyleLight16" showRowHeaders="1" showColHeaders="1" showRowStripes="0" showColStripes="0" showLastColumn="1"/>
</pivotTableDefinition>
</file>

<file path=xl/pivotTables/pivotTable16.xml><?xml version="1.0" encoding="utf-8"?>
<pivotTableDefinition xmlns="http://schemas.openxmlformats.org/spreadsheetml/2006/main" name="StoreView" cacheId="1" applyNumberFormats="0" applyBorderFormats="0" applyFontFormats="0" applyPatternFormats="0" applyAlignmentFormats="0" applyWidthHeightFormats="0" dataCaption="Values" useAutoFormatting="0" itemPrintTitles="1" indent="0" outline="1" outlineData="1" compact="0" compactData="0">
  <location ref="P3:R7" firstHeaderRow="1" firstDataRow="2" firstDataCol="1"/>
  <pivotFields count="19">
    <pivotField compact="0" showAll="0"/>
    <pivotField compact="0" showAll="0"/>
    <pivotField compact="0" showAll="0"/>
    <pivotField compact="0" showAll="0"/>
    <pivotField compact="0" showAll="0"/>
    <pivotField compact="0" showAll="0"/>
    <pivotField axis="axisRow" compact="0" showAll="0">
      <items count="4">
        <item x="1"/>
        <item x="2"/>
        <item x="0"/>
        <item t="default"/>
      </items>
    </pivotField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dataField="1" compact="0" showAll="0"/>
    <pivotField compact="0" showAll="0"/>
    <pivotField compact="0" showAll="0"/>
    <pivotField compact="0" showAll="0"/>
    <pivotField compact="0" showAll="0"/>
  </pivotFields>
  <rowFields count="1">
    <field x="6"/>
  </rowFields>
  <colFields count="1">
    <field x="-2"/>
  </colFields>
  <dataFields count="2">
    <dataField name=" Total Sales" fld="14" subtotal="sum" numFmtId="170"/>
    <dataField name=" Total Sales2" fld="14" subtotal="sum" numFmtId="170"/>
  </dataFields>
  <pivotTableStyleInfo name="PivotStyleLight16" showRowHeaders="1" showColHeaders="1" showRowStripes="0" showColStripes="0" showLastColumn="1"/>
</pivotTableDefinition>
</file>

<file path=xl/pivotTables/pivotTable17.xml><?xml version="1.0" encoding="utf-8"?>
<pivotTableDefinition xmlns="http://schemas.openxmlformats.org/spreadsheetml/2006/main" name="SuppervisorView" cacheId="1" applyNumberFormats="0" applyBorderFormats="0" applyFontFormats="0" applyPatternFormats="0" applyAlignmentFormats="0" applyWidthHeightFormats="0" dataCaption="Values" useAutoFormatting="0" itemPrintTitles="1" indent="0" outline="1" outlineData="1" compact="0" compactData="0">
  <location ref="DB3:DC8" firstHeaderRow="1" firstDataRow="1" firstDataCol="1"/>
  <pivotFields count="19"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axis="axisRow" compact="0" showAll="0">
      <items count="5">
        <item x="0"/>
        <item x="1"/>
        <item x="2"/>
        <item x="3"/>
        <item t="default"/>
      </items>
    </pivotField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dataField="1" compact="0" showAll="0"/>
    <pivotField compact="0" showAll="0"/>
    <pivotField compact="0" showAll="0"/>
  </pivotFields>
  <rowFields count="1">
    <field x="7"/>
  </rowFields>
  <dataFields count="1">
    <dataField name=" Gross Profit" fld="16" subtotal="sum" numFmtId="164"/>
  </dataFields>
  <pivotTableStyleInfo name="PivotStyleLight16" showRowHeaders="1" showColHeaders="1" showRowStripes="0" showColStripes="0" showLastColumn="1"/>
</pivotTableDefinition>
</file>

<file path=xl/pivotTables/pivotTable18.xml><?xml version="1.0" encoding="utf-8"?>
<pivotTableDefinition xmlns="http://schemas.openxmlformats.org/spreadsheetml/2006/main" name="CustomerView" cacheId="1" applyNumberFormats="0" applyBorderFormats="0" applyFontFormats="0" applyPatternFormats="0" applyAlignmentFormats="0" applyWidthHeightFormats="0" dataCaption="Values" useAutoFormatting="0" itemPrintTitles="1" indent="0" outline="0" outlineData="0" compact="0" compactData="0">
  <location ref="CJ3:CK1019" firstHeaderRow="1" firstDataRow="1" firstDataCol="1"/>
  <pivotFields count="19">
    <pivotField compact="0" showAll="0" outline="0"/>
    <pivotField compact="0" showAll="0" outline="0"/>
    <pivotField axis="axisRow" compact="0" showAll="0" outline="0">
      <items count="1017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730"/>
        <item x="352"/>
        <item t="default"/>
      </items>
    </pivotField>
    <pivotField compact="0" showAll="0" outline="0"/>
    <pivotField compact="0" showAll="0" outline="0"/>
    <pivotField compact="0" showAll="0" outline="0"/>
    <pivotField compact="0" showAll="0" outline="0"/>
    <pivotField compact="0" showAll="0" outline="0"/>
    <pivotField compact="0" showAll="0" outline="0"/>
    <pivotField compact="0" showAll="0" outline="0"/>
    <pivotField compact="0" showAll="0" outline="0"/>
    <pivotField compact="0" showAll="0" outline="0"/>
    <pivotField compact="0" showAll="0" outline="0"/>
    <pivotField compact="0" showAll="0" outline="0"/>
    <pivotField compact="0" showAll="0" outline="0"/>
    <pivotField compact="0" showAll="0" outline="0"/>
    <pivotField compact="0" showAll="0" outline="0"/>
    <pivotField compact="0" showAll="0" outline="0"/>
    <pivotField compact="0" showAll="0" outline="0"/>
  </pivotFields>
  <rowFields count="1">
    <field x="2"/>
  </rowFields>
  <pivotTableStyleInfo name="PivotStyleLight16" showRowHeaders="1" showColHeaders="1" showRowStripes="0" showColStripes="0" showLastColumn="1"/>
</pivotTableDefinition>
</file>

<file path=xl/pivotTables/pivotTable19.xml><?xml version="1.0" encoding="utf-8"?>
<pivotTableDefinition xmlns="http://schemas.openxmlformats.org/spreadsheetml/2006/main" name="Top" cacheId="1" applyNumberFormats="0" applyBorderFormats="0" applyFontFormats="0" applyPatternFormats="0" applyAlignmentFormats="0" applyWidthHeightFormats="0" dataCaption="Values" useAutoFormatting="0" itemPrintTitles="1" indent="0" outline="1" outlineData="1" compact="0" compactData="0">
  <location ref="DK3:DL9" firstHeaderRow="1" firstDataRow="1" firstDataCol="1"/>
  <pivotFields count="19"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axis="axisRow" compact="0" showAll="0">
      <items count="3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t="default"/>
      </items>
    </pivotField>
    <pivotField compact="0" showAll="0"/>
    <pivotField compact="0" showAll="0"/>
    <pivotField compact="0" showAll="0"/>
    <pivotField compact="0" showAll="0"/>
    <pivotField dataField="1" compact="0" showAll="0"/>
    <pivotField compact="0" showAll="0"/>
    <pivotField compact="0" showAll="0"/>
    <pivotField compact="0" showAll="0"/>
    <pivotField compact="0" showAll="0"/>
  </pivotFields>
  <rowFields count="1">
    <field x="9"/>
  </rowFields>
  <dataFields count="1">
    <dataField name="Sum of Total Sales" fld="14" subtotal="sum" numFmtId="164"/>
  </dataFields>
  <pivotTableStyleInfo name="PivotStyleLight16" showRowHeaders="1" showColHeaders="1" showRowStripes="0" showColStripes="0" showLastColumn="1"/>
</pivotTableDefinition>
</file>

<file path=xl/tables/table1.xml><?xml version="1.0" encoding="utf-8"?>
<table xmlns="http://schemas.openxmlformats.org/spreadsheetml/2006/main" id="1" name="Table2" displayName="Table2" ref="A1:S1259" headerRowCount="1" totalsRowCount="0" totalsRowShown="0">
  <autoFilter ref="A1:S1259"/>
  <tableColumns count="19">
    <tableColumn id="1" name="ID"/>
    <tableColumn id="2" name="Date"/>
    <tableColumn id="3" name="Customer"/>
    <tableColumn id="4" name="Gender"/>
    <tableColumn id="5" name="City"/>
    <tableColumn id="6" name="Sales Rep"/>
    <tableColumn id="7" name="Store"/>
    <tableColumn id="8" name="Supervisor"/>
    <tableColumn id="9" name="Manager"/>
    <tableColumn id="10" name="Product"/>
    <tableColumn id="11" name="Category"/>
    <tableColumn id="12" name="Price"/>
    <tableColumn id="13" name="Cost"/>
    <tableColumn id="14" name="Qty"/>
    <tableColumn id="15" name="Total Sales"/>
    <tableColumn id="16" name="COGS"/>
    <tableColumn id="17" name="Gross Profit"/>
    <tableColumn id="18" name="Column2"/>
    <tableColumn id="19" name="Month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ivotTable" Target="../pivotTables/pivotTable1.xml"/><Relationship Id="rId3" Type="http://schemas.openxmlformats.org/officeDocument/2006/relationships/pivotTable" Target="../pivotTables/pivotTable2.xml"/><Relationship Id="rId4" Type="http://schemas.openxmlformats.org/officeDocument/2006/relationships/pivotTable" Target="../pivotTables/pivotTable3.xml"/><Relationship Id="rId5" Type="http://schemas.openxmlformats.org/officeDocument/2006/relationships/pivotTable" Target="../pivotTables/pivotTable4.xml"/><Relationship Id="rId6" Type="http://schemas.openxmlformats.org/officeDocument/2006/relationships/pivotTable" Target="../pivotTables/pivotTable5.xml"/><Relationship Id="rId7" Type="http://schemas.openxmlformats.org/officeDocument/2006/relationships/pivotTable" Target="../pivotTables/pivotTable6.xml"/><Relationship Id="rId8" Type="http://schemas.openxmlformats.org/officeDocument/2006/relationships/pivotTable" Target="../pivotTables/pivotTable7.xml"/><Relationship Id="rId9" Type="http://schemas.openxmlformats.org/officeDocument/2006/relationships/pivotTable" Target="../pivotTables/pivotTable8.xml"/><Relationship Id="rId10" Type="http://schemas.openxmlformats.org/officeDocument/2006/relationships/pivotTable" Target="../pivotTables/pivotTable9.xml"/><Relationship Id="rId11" Type="http://schemas.openxmlformats.org/officeDocument/2006/relationships/pivotTable" Target="../pivotTables/pivotTable10.xml"/><Relationship Id="rId12" Type="http://schemas.openxmlformats.org/officeDocument/2006/relationships/pivotTable" Target="../pivotTables/pivotTable11.xml"/><Relationship Id="rId13" Type="http://schemas.openxmlformats.org/officeDocument/2006/relationships/pivotTable" Target="../pivotTables/pivotTable12.xml"/><Relationship Id="rId14" Type="http://schemas.openxmlformats.org/officeDocument/2006/relationships/pivotTable" Target="../pivotTables/pivotTable13.xml"/><Relationship Id="rId15" Type="http://schemas.openxmlformats.org/officeDocument/2006/relationships/pivotTable" Target="../pivotTables/pivotTable14.xml"/><Relationship Id="rId16" Type="http://schemas.openxmlformats.org/officeDocument/2006/relationships/pivotTable" Target="../pivotTables/pivotTable15.xml"/><Relationship Id="rId17" Type="http://schemas.openxmlformats.org/officeDocument/2006/relationships/pivotTable" Target="../pivotTables/pivotTable16.xml"/><Relationship Id="rId18" Type="http://schemas.openxmlformats.org/officeDocument/2006/relationships/pivotTable" Target="../pivotTables/pivotTable17.xml"/><Relationship Id="rId19" Type="http://schemas.openxmlformats.org/officeDocument/2006/relationships/pivotTable" Target="../pivotTables/pivotTable18.xml"/><Relationship Id="rId20" Type="http://schemas.openxmlformats.org/officeDocument/2006/relationships/pivotTable" Target="../pivotTables/pivotTable19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http://www.youtube.com/datawithdecision" TargetMode="External"/><Relationship Id="rId2" Type="http://schemas.openxmlformats.org/officeDocument/2006/relationships/drawing" Target="../drawings/drawing2.x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hyperlink" Target="http://www.youtube.com/datawithdecision" TargetMode="External"/><Relationship Id="rId2" Type="http://schemas.openxmlformats.org/officeDocument/2006/relationships/drawing" Target="../drawings/drawing3.x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hyperlink" Target="http://www.youtube.com/datawithdecision" TargetMode="External"/><Relationship Id="rId2" Type="http://schemas.openxmlformats.org/officeDocument/2006/relationships/drawing" Target="../drawings/drawing4.xml"/>
</Relationships>
</file>

<file path=xl/worksheets/_rels/sheet7.xml.rels><?xml version="1.0" encoding="UTF-8"?>
<Relationships xmlns="http://schemas.openxmlformats.org/package/2006/relationships"><Relationship Id="rId1" Type="http://schemas.openxmlformats.org/officeDocument/2006/relationships/hyperlink" Target="http://www.youtube.com/datawithdecision" TargetMode="External"/><Relationship Id="rId2" Type="http://schemas.openxmlformats.org/officeDocument/2006/relationships/hyperlink" Target="http://www.youtube.com/datawithdecision" TargetMode="External"/><Relationship Id="rId3" Type="http://schemas.openxmlformats.org/officeDocument/2006/relationships/drawing" Target="../drawings/drawing5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S125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2" activeCellId="0" sqref="C12"/>
    </sheetView>
  </sheetViews>
  <sheetFormatPr defaultColWidth="8.6796875" defaultRowHeight="15" zeroHeight="false" outlineLevelRow="0" outlineLevelCol="0"/>
  <cols>
    <col collapsed="false" customWidth="true" hidden="false" outlineLevel="0" max="1" min="1" style="0" width="13.86"/>
    <col collapsed="false" customWidth="true" hidden="false" outlineLevel="0" max="2" min="2" style="0" width="18.57"/>
    <col collapsed="false" customWidth="true" hidden="false" outlineLevel="0" max="3" min="3" style="0" width="11.71"/>
    <col collapsed="false" customWidth="true" hidden="false" outlineLevel="0" max="4" min="4" style="0" width="9.86"/>
    <col collapsed="false" customWidth="true" hidden="false" outlineLevel="0" max="5" min="5" style="0" width="13.71"/>
    <col collapsed="false" customWidth="true" hidden="false" outlineLevel="0" max="6" min="6" style="0" width="11.57"/>
    <col collapsed="false" customWidth="true" hidden="false" outlineLevel="0" max="8" min="8" style="0" width="17.71"/>
    <col collapsed="false" customWidth="true" hidden="false" outlineLevel="0" max="9" min="9" style="0" width="13.57"/>
    <col collapsed="false" customWidth="true" hidden="false" outlineLevel="0" max="10" min="10" style="0" width="10"/>
    <col collapsed="false" customWidth="true" hidden="false" outlineLevel="0" max="11" min="11" style="0" width="11"/>
    <col collapsed="false" customWidth="true" hidden="false" outlineLevel="0" max="15" min="15" style="0" width="12.57"/>
    <col collapsed="false" customWidth="true" hidden="false" outlineLevel="0" max="17" min="17" style="0" width="13.57"/>
    <col collapsed="false" customWidth="true" hidden="false" outlineLevel="0" max="18" min="18" style="0" width="11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customFormat="false" ht="15" hidden="false" customHeight="false" outlineLevel="0" collapsed="false">
      <c r="A2" s="0" t="n">
        <v>88065565355</v>
      </c>
      <c r="B2" s="0" t="n">
        <v>44081</v>
      </c>
      <c r="C2" s="0" t="s">
        <v>19</v>
      </c>
      <c r="D2" s="0" t="s">
        <v>20</v>
      </c>
      <c r="E2" s="0" t="s">
        <v>21</v>
      </c>
      <c r="F2" s="0" t="s">
        <v>22</v>
      </c>
      <c r="G2" s="0" t="s">
        <v>23</v>
      </c>
      <c r="H2" s="0" t="s">
        <v>24</v>
      </c>
      <c r="I2" s="0" t="s">
        <v>25</v>
      </c>
      <c r="J2" s="0" t="s">
        <v>26</v>
      </c>
      <c r="K2" s="0" t="s">
        <v>27</v>
      </c>
      <c r="L2" s="0" t="n">
        <v>52</v>
      </c>
      <c r="M2" s="0" t="n">
        <v>49</v>
      </c>
      <c r="N2" s="0" t="n">
        <v>60</v>
      </c>
      <c r="O2" s="0" t="n">
        <f aca="false">StoreData!$N2*StoreData!$L2</f>
        <v>3120</v>
      </c>
      <c r="P2" s="0" t="n">
        <f aca="false">StoreData!$N2*StoreData!$M2</f>
        <v>2940</v>
      </c>
      <c r="Q2" s="0" t="n">
        <f aca="false">StoreData!$O2-StoreData!$P2</f>
        <v>180</v>
      </c>
      <c r="R2" s="0" t="n">
        <f aca="false">MONTH(StoreData!$B2)</f>
        <v>9</v>
      </c>
      <c r="S2" s="0" t="str">
        <f aca="false">IF(StoreData!$R2=9,"August","Sept")</f>
        <v>August</v>
      </c>
    </row>
    <row r="3" customFormat="false" ht="15" hidden="false" customHeight="false" outlineLevel="0" collapsed="false">
      <c r="A3" s="0" t="n">
        <v>88065565356</v>
      </c>
      <c r="B3" s="0" t="n">
        <v>44095</v>
      </c>
      <c r="C3" s="0" t="s">
        <v>28</v>
      </c>
      <c r="D3" s="0" t="s">
        <v>29</v>
      </c>
      <c r="E3" s="0" t="s">
        <v>30</v>
      </c>
      <c r="F3" s="0" t="s">
        <v>31</v>
      </c>
      <c r="G3" s="0" t="s">
        <v>32</v>
      </c>
      <c r="H3" s="0" t="s">
        <v>33</v>
      </c>
      <c r="I3" s="0" t="s">
        <v>25</v>
      </c>
      <c r="J3" s="0" t="s">
        <v>34</v>
      </c>
      <c r="K3" s="0" t="s">
        <v>35</v>
      </c>
      <c r="L3" s="0" t="n">
        <v>9</v>
      </c>
      <c r="M3" s="0" t="n">
        <v>6</v>
      </c>
      <c r="N3" s="0" t="n">
        <v>89</v>
      </c>
      <c r="O3" s="0" t="n">
        <f aca="false">StoreData!$N3*StoreData!$L3</f>
        <v>801</v>
      </c>
      <c r="P3" s="0" t="n">
        <f aca="false">StoreData!$N3*StoreData!$M3</f>
        <v>534</v>
      </c>
      <c r="Q3" s="0" t="n">
        <f aca="false">StoreData!$O3-StoreData!$P3</f>
        <v>267</v>
      </c>
      <c r="R3" s="0" t="n">
        <f aca="false">MONTH(StoreData!$B3)</f>
        <v>9</v>
      </c>
      <c r="S3" s="0" t="str">
        <f aca="false">IF(StoreData!$R3=9,"August","Sept")</f>
        <v>August</v>
      </c>
    </row>
    <row r="4" customFormat="false" ht="15" hidden="false" customHeight="false" outlineLevel="0" collapsed="false">
      <c r="A4" s="0" t="n">
        <v>88065565357</v>
      </c>
      <c r="B4" s="0" t="n">
        <v>44096</v>
      </c>
      <c r="C4" s="0" t="s">
        <v>36</v>
      </c>
      <c r="D4" s="0" t="s">
        <v>20</v>
      </c>
      <c r="E4" s="0" t="s">
        <v>37</v>
      </c>
      <c r="F4" s="0" t="s">
        <v>38</v>
      </c>
      <c r="G4" s="0" t="s">
        <v>32</v>
      </c>
      <c r="H4" s="0" t="s">
        <v>39</v>
      </c>
      <c r="I4" s="0" t="s">
        <v>25</v>
      </c>
      <c r="J4" s="0" t="s">
        <v>40</v>
      </c>
      <c r="K4" s="0" t="s">
        <v>35</v>
      </c>
      <c r="L4" s="0" t="n">
        <v>5</v>
      </c>
      <c r="M4" s="0" t="n">
        <v>2</v>
      </c>
      <c r="N4" s="0" t="n">
        <v>77</v>
      </c>
      <c r="O4" s="0" t="n">
        <f aca="false">StoreData!$N4*StoreData!$L4</f>
        <v>385</v>
      </c>
      <c r="P4" s="0" t="n">
        <f aca="false">StoreData!$N4*StoreData!$M4</f>
        <v>154</v>
      </c>
      <c r="Q4" s="0" t="n">
        <f aca="false">StoreData!$O4-StoreData!$P4</f>
        <v>231</v>
      </c>
      <c r="R4" s="0" t="n">
        <f aca="false">MONTH(StoreData!$B4)</f>
        <v>9</v>
      </c>
      <c r="S4" s="0" t="str">
        <f aca="false">IF(StoreData!$R4=9,"August","Sept")</f>
        <v>August</v>
      </c>
    </row>
    <row r="5" customFormat="false" ht="15" hidden="false" customHeight="false" outlineLevel="0" collapsed="false">
      <c r="A5" s="0" t="n">
        <v>88065565358</v>
      </c>
      <c r="B5" s="0" t="n">
        <v>44103</v>
      </c>
      <c r="C5" s="0" t="s">
        <v>41</v>
      </c>
      <c r="D5" s="0" t="s">
        <v>20</v>
      </c>
      <c r="E5" s="0" t="s">
        <v>42</v>
      </c>
      <c r="F5" s="0" t="s">
        <v>43</v>
      </c>
      <c r="G5" s="0" t="s">
        <v>23</v>
      </c>
      <c r="H5" s="0" t="s">
        <v>44</v>
      </c>
      <c r="I5" s="0" t="s">
        <v>25</v>
      </c>
      <c r="J5" s="0" t="s">
        <v>26</v>
      </c>
      <c r="K5" s="0" t="s">
        <v>27</v>
      </c>
      <c r="L5" s="0" t="n">
        <v>14</v>
      </c>
      <c r="M5" s="0" t="n">
        <v>11</v>
      </c>
      <c r="N5" s="0" t="n">
        <v>68</v>
      </c>
      <c r="O5" s="0" t="n">
        <f aca="false">StoreData!$N5*StoreData!$L5</f>
        <v>952</v>
      </c>
      <c r="P5" s="0" t="n">
        <f aca="false">StoreData!$N5*StoreData!$M5</f>
        <v>748</v>
      </c>
      <c r="Q5" s="0" t="n">
        <f aca="false">StoreData!$O5-StoreData!$P5</f>
        <v>204</v>
      </c>
      <c r="R5" s="0" t="n">
        <f aca="false">MONTH(StoreData!$B5)</f>
        <v>9</v>
      </c>
      <c r="S5" s="0" t="str">
        <f aca="false">IF(StoreData!$R5=9,"August","Sept")</f>
        <v>August</v>
      </c>
    </row>
    <row r="6" customFormat="false" ht="15" hidden="false" customHeight="false" outlineLevel="0" collapsed="false">
      <c r="A6" s="0" t="n">
        <v>88065565359</v>
      </c>
      <c r="B6" s="0" t="n">
        <v>44098</v>
      </c>
      <c r="C6" s="0" t="s">
        <v>41</v>
      </c>
      <c r="D6" s="0" t="s">
        <v>20</v>
      </c>
      <c r="E6" s="0" t="s">
        <v>42</v>
      </c>
      <c r="F6" s="0" t="s">
        <v>22</v>
      </c>
      <c r="G6" s="0" t="s">
        <v>23</v>
      </c>
      <c r="H6" s="0" t="s">
        <v>24</v>
      </c>
      <c r="I6" s="0" t="s">
        <v>25</v>
      </c>
      <c r="J6" s="0" t="s">
        <v>34</v>
      </c>
      <c r="K6" s="0" t="s">
        <v>27</v>
      </c>
      <c r="L6" s="0" t="n">
        <v>6</v>
      </c>
      <c r="M6" s="0" t="n">
        <v>3</v>
      </c>
      <c r="N6" s="0" t="n">
        <v>15</v>
      </c>
      <c r="O6" s="0" t="n">
        <f aca="false">StoreData!$N6*StoreData!$L6</f>
        <v>90</v>
      </c>
      <c r="P6" s="0" t="n">
        <f aca="false">StoreData!$N6*StoreData!$M6</f>
        <v>45</v>
      </c>
      <c r="Q6" s="0" t="n">
        <f aca="false">StoreData!$O6-StoreData!$P6</f>
        <v>45</v>
      </c>
      <c r="R6" s="0" t="n">
        <f aca="false">MONTH(StoreData!$B6)</f>
        <v>9</v>
      </c>
      <c r="S6" s="0" t="str">
        <f aca="false">IF(StoreData!$R6=9,"August","Sept")</f>
        <v>August</v>
      </c>
    </row>
    <row r="7" customFormat="false" ht="15" hidden="false" customHeight="false" outlineLevel="0" collapsed="false">
      <c r="A7" s="0" t="n">
        <v>88065565360</v>
      </c>
      <c r="B7" s="0" t="n">
        <v>44099</v>
      </c>
      <c r="C7" s="0" t="s">
        <v>41</v>
      </c>
      <c r="D7" s="0" t="s">
        <v>20</v>
      </c>
      <c r="E7" s="0" t="s">
        <v>42</v>
      </c>
      <c r="F7" s="0" t="s">
        <v>31</v>
      </c>
      <c r="G7" s="0" t="s">
        <v>23</v>
      </c>
      <c r="H7" s="0" t="s">
        <v>33</v>
      </c>
      <c r="I7" s="0" t="s">
        <v>25</v>
      </c>
      <c r="J7" s="0" t="s">
        <v>40</v>
      </c>
      <c r="K7" s="0" t="s">
        <v>35</v>
      </c>
      <c r="L7" s="0" t="n">
        <v>10</v>
      </c>
      <c r="M7" s="0" t="n">
        <v>7</v>
      </c>
      <c r="N7" s="0" t="n">
        <v>47</v>
      </c>
      <c r="O7" s="0" t="n">
        <f aca="false">StoreData!$N7*StoreData!$L7</f>
        <v>470</v>
      </c>
      <c r="P7" s="0" t="n">
        <f aca="false">StoreData!$N7*StoreData!$M7</f>
        <v>329</v>
      </c>
      <c r="Q7" s="0" t="n">
        <f aca="false">StoreData!$O7-StoreData!$P7</f>
        <v>141</v>
      </c>
      <c r="R7" s="0" t="n">
        <f aca="false">MONTH(StoreData!$B7)</f>
        <v>9</v>
      </c>
      <c r="S7" s="0" t="str">
        <f aca="false">IF(StoreData!$R7=9,"August","Sept")</f>
        <v>August</v>
      </c>
    </row>
    <row r="8" customFormat="false" ht="15" hidden="false" customHeight="false" outlineLevel="0" collapsed="false">
      <c r="A8" s="0" t="n">
        <v>88065565361</v>
      </c>
      <c r="B8" s="0" t="n">
        <v>44103</v>
      </c>
      <c r="C8" s="0" t="s">
        <v>45</v>
      </c>
      <c r="D8" s="0" t="s">
        <v>20</v>
      </c>
      <c r="E8" s="0" t="s">
        <v>46</v>
      </c>
      <c r="F8" s="0" t="s">
        <v>38</v>
      </c>
      <c r="G8" s="0" t="s">
        <v>32</v>
      </c>
      <c r="H8" s="0" t="s">
        <v>39</v>
      </c>
      <c r="I8" s="0" t="s">
        <v>25</v>
      </c>
      <c r="J8" s="0" t="s">
        <v>26</v>
      </c>
      <c r="K8" s="0" t="s">
        <v>27</v>
      </c>
      <c r="L8" s="0" t="n">
        <v>13</v>
      </c>
      <c r="M8" s="0" t="n">
        <v>10</v>
      </c>
      <c r="N8" s="0" t="n">
        <v>6</v>
      </c>
      <c r="O8" s="0" t="n">
        <f aca="false">StoreData!$N8*StoreData!$L8</f>
        <v>78</v>
      </c>
      <c r="P8" s="0" t="n">
        <f aca="false">StoreData!$N8*StoreData!$M8</f>
        <v>60</v>
      </c>
      <c r="Q8" s="0" t="n">
        <f aca="false">StoreData!$O8-StoreData!$P8</f>
        <v>18</v>
      </c>
      <c r="R8" s="0" t="n">
        <f aca="false">MONTH(StoreData!$B8)</f>
        <v>9</v>
      </c>
      <c r="S8" s="0" t="str">
        <f aca="false">IF(StoreData!$R8=9,"August","Sept")</f>
        <v>August</v>
      </c>
    </row>
    <row r="9" customFormat="false" ht="15" hidden="false" customHeight="false" outlineLevel="0" collapsed="false">
      <c r="A9" s="0" t="n">
        <v>88065565362</v>
      </c>
      <c r="B9" s="0" t="n">
        <v>44102</v>
      </c>
      <c r="C9" s="0" t="s">
        <v>47</v>
      </c>
      <c r="D9" s="0" t="s">
        <v>20</v>
      </c>
      <c r="E9" s="0" t="s">
        <v>48</v>
      </c>
      <c r="F9" s="0" t="s">
        <v>43</v>
      </c>
      <c r="G9" s="0" t="s">
        <v>23</v>
      </c>
      <c r="H9" s="0" t="s">
        <v>44</v>
      </c>
      <c r="I9" s="0" t="s">
        <v>25</v>
      </c>
      <c r="J9" s="0" t="s">
        <v>34</v>
      </c>
      <c r="K9" s="0" t="s">
        <v>35</v>
      </c>
      <c r="L9" s="0" t="n">
        <v>20</v>
      </c>
      <c r="M9" s="0" t="n">
        <v>17</v>
      </c>
      <c r="N9" s="0" t="n">
        <v>10</v>
      </c>
      <c r="O9" s="0" t="n">
        <f aca="false">StoreData!$N9*StoreData!$L9</f>
        <v>200</v>
      </c>
      <c r="P9" s="0" t="n">
        <f aca="false">StoreData!$N9*StoreData!$M9</f>
        <v>170</v>
      </c>
      <c r="Q9" s="0" t="n">
        <f aca="false">StoreData!$O9-StoreData!$P9</f>
        <v>30</v>
      </c>
      <c r="R9" s="0" t="n">
        <f aca="false">MONTH(StoreData!$B9)</f>
        <v>9</v>
      </c>
      <c r="S9" s="0" t="str">
        <f aca="false">IF(StoreData!$R9=9,"August","Sept")</f>
        <v>August</v>
      </c>
    </row>
    <row r="10" customFormat="false" ht="15" hidden="false" customHeight="false" outlineLevel="0" collapsed="false">
      <c r="A10" s="0" t="n">
        <v>88065565363</v>
      </c>
      <c r="B10" s="0" t="n">
        <v>44102</v>
      </c>
      <c r="C10" s="0" t="s">
        <v>49</v>
      </c>
      <c r="D10" s="0" t="s">
        <v>20</v>
      </c>
      <c r="E10" s="0" t="s">
        <v>50</v>
      </c>
      <c r="F10" s="0" t="s">
        <v>22</v>
      </c>
      <c r="G10" s="0" t="s">
        <v>23</v>
      </c>
      <c r="H10" s="0" t="s">
        <v>24</v>
      </c>
      <c r="I10" s="0" t="s">
        <v>25</v>
      </c>
      <c r="J10" s="0" t="s">
        <v>40</v>
      </c>
      <c r="K10" s="0" t="s">
        <v>27</v>
      </c>
      <c r="L10" s="0" t="n">
        <v>15</v>
      </c>
      <c r="M10" s="0" t="n">
        <v>12</v>
      </c>
      <c r="N10" s="0" t="n">
        <v>11</v>
      </c>
      <c r="O10" s="0" t="n">
        <f aca="false">StoreData!$N10*StoreData!$L10</f>
        <v>165</v>
      </c>
      <c r="P10" s="0" t="n">
        <f aca="false">StoreData!$N10*StoreData!$M10</f>
        <v>132</v>
      </c>
      <c r="Q10" s="0" t="n">
        <f aca="false">StoreData!$O10-StoreData!$P10</f>
        <v>33</v>
      </c>
      <c r="R10" s="0" t="n">
        <f aca="false">MONTH(StoreData!$B10)</f>
        <v>9</v>
      </c>
      <c r="S10" s="0" t="str">
        <f aca="false">IF(StoreData!$R10=9,"August","Sept")</f>
        <v>August</v>
      </c>
    </row>
    <row r="11" customFormat="false" ht="15" hidden="false" customHeight="false" outlineLevel="0" collapsed="false">
      <c r="A11" s="0" t="n">
        <v>88065565364</v>
      </c>
      <c r="B11" s="0" t="n">
        <v>44103</v>
      </c>
      <c r="C11" s="0" t="s">
        <v>51</v>
      </c>
      <c r="D11" s="0" t="s">
        <v>29</v>
      </c>
      <c r="E11" s="0" t="s">
        <v>52</v>
      </c>
      <c r="F11" s="0" t="s">
        <v>31</v>
      </c>
      <c r="G11" s="0" t="s">
        <v>32</v>
      </c>
      <c r="H11" s="0" t="s">
        <v>33</v>
      </c>
      <c r="I11" s="0" t="s">
        <v>25</v>
      </c>
      <c r="J11" s="0" t="s">
        <v>53</v>
      </c>
      <c r="K11" s="0" t="s">
        <v>27</v>
      </c>
      <c r="L11" s="0" t="n">
        <v>20</v>
      </c>
      <c r="M11" s="0" t="n">
        <v>17</v>
      </c>
      <c r="N11" s="0" t="n">
        <v>60</v>
      </c>
      <c r="O11" s="0" t="n">
        <f aca="false">StoreData!$N11*StoreData!$L11</f>
        <v>1200</v>
      </c>
      <c r="P11" s="0" t="n">
        <f aca="false">StoreData!$N11*StoreData!$M11</f>
        <v>1020</v>
      </c>
      <c r="Q11" s="0" t="n">
        <f aca="false">StoreData!$O11-StoreData!$P11</f>
        <v>180</v>
      </c>
      <c r="R11" s="0" t="n">
        <f aca="false">MONTH(StoreData!$B11)</f>
        <v>9</v>
      </c>
      <c r="S11" s="0" t="str">
        <f aca="false">IF(StoreData!$R11=9,"August","Sept")</f>
        <v>August</v>
      </c>
    </row>
    <row r="12" customFormat="false" ht="15" hidden="false" customHeight="false" outlineLevel="0" collapsed="false">
      <c r="A12" s="0" t="n">
        <v>88065565365</v>
      </c>
      <c r="B12" s="0" t="n">
        <v>44104</v>
      </c>
      <c r="C12" s="0" t="s">
        <v>54</v>
      </c>
      <c r="D12" s="0" t="s">
        <v>29</v>
      </c>
      <c r="E12" s="0" t="s">
        <v>55</v>
      </c>
      <c r="F12" s="0" t="s">
        <v>38</v>
      </c>
      <c r="G12" s="0" t="s">
        <v>32</v>
      </c>
      <c r="H12" s="0" t="s">
        <v>39</v>
      </c>
      <c r="I12" s="0" t="s">
        <v>25</v>
      </c>
      <c r="J12" s="0" t="s">
        <v>56</v>
      </c>
      <c r="K12" s="0" t="s">
        <v>27</v>
      </c>
      <c r="L12" s="0" t="n">
        <v>12</v>
      </c>
      <c r="M12" s="0" t="n">
        <v>9</v>
      </c>
      <c r="N12" s="0" t="n">
        <v>89</v>
      </c>
      <c r="O12" s="0" t="n">
        <f aca="false">StoreData!$N12*StoreData!$L12</f>
        <v>1068</v>
      </c>
      <c r="P12" s="0" t="n">
        <f aca="false">StoreData!$N12*StoreData!$M12</f>
        <v>801</v>
      </c>
      <c r="Q12" s="0" t="n">
        <f aca="false">StoreData!$O12-StoreData!$P12</f>
        <v>267</v>
      </c>
      <c r="R12" s="0" t="n">
        <f aca="false">MONTH(StoreData!$B12)</f>
        <v>9</v>
      </c>
      <c r="S12" s="0" t="str">
        <f aca="false">IF(StoreData!$R12=9,"August","Sept")</f>
        <v>August</v>
      </c>
    </row>
    <row r="13" customFormat="false" ht="15" hidden="false" customHeight="false" outlineLevel="0" collapsed="false">
      <c r="A13" s="0" t="n">
        <v>88065565366</v>
      </c>
      <c r="B13" s="0" t="n">
        <v>44044</v>
      </c>
      <c r="C13" s="0" t="s">
        <v>57</v>
      </c>
      <c r="D13" s="0" t="s">
        <v>29</v>
      </c>
      <c r="E13" s="0" t="s">
        <v>58</v>
      </c>
      <c r="F13" s="0" t="s">
        <v>43</v>
      </c>
      <c r="G13" s="0" t="s">
        <v>23</v>
      </c>
      <c r="H13" s="0" t="s">
        <v>44</v>
      </c>
      <c r="I13" s="0" t="s">
        <v>25</v>
      </c>
      <c r="J13" s="0" t="s">
        <v>59</v>
      </c>
      <c r="K13" s="0" t="s">
        <v>27</v>
      </c>
      <c r="L13" s="0" t="n">
        <v>16</v>
      </c>
      <c r="M13" s="0" t="n">
        <v>13</v>
      </c>
      <c r="N13" s="0" t="n">
        <v>77</v>
      </c>
      <c r="O13" s="0" t="n">
        <f aca="false">StoreData!$N13*StoreData!$L13</f>
        <v>1232</v>
      </c>
      <c r="P13" s="0" t="n">
        <f aca="false">StoreData!$N13*StoreData!$M13</f>
        <v>1001</v>
      </c>
      <c r="Q13" s="0" t="n">
        <f aca="false">StoreData!$O13-StoreData!$P13</f>
        <v>231</v>
      </c>
      <c r="R13" s="0" t="n">
        <f aca="false">MONTH(StoreData!$B13)</f>
        <v>8</v>
      </c>
      <c r="S13" s="0" t="str">
        <f aca="false">IF(StoreData!$R13=9,"August","Sept")</f>
        <v>Sept</v>
      </c>
    </row>
    <row r="14" customFormat="false" ht="15" hidden="false" customHeight="false" outlineLevel="0" collapsed="false">
      <c r="A14" s="0" t="n">
        <v>88065565367</v>
      </c>
      <c r="B14" s="0" t="n">
        <v>44045</v>
      </c>
      <c r="C14" s="0" t="s">
        <v>41</v>
      </c>
      <c r="D14" s="0" t="s">
        <v>20</v>
      </c>
      <c r="E14" s="0" t="s">
        <v>42</v>
      </c>
      <c r="F14" s="0" t="s">
        <v>22</v>
      </c>
      <c r="G14" s="0" t="s">
        <v>23</v>
      </c>
      <c r="H14" s="0" t="s">
        <v>24</v>
      </c>
      <c r="I14" s="0" t="s">
        <v>25</v>
      </c>
      <c r="J14" s="0" t="s">
        <v>60</v>
      </c>
      <c r="K14" s="0" t="s">
        <v>35</v>
      </c>
      <c r="L14" s="0" t="n">
        <v>70</v>
      </c>
      <c r="M14" s="0" t="n">
        <v>67</v>
      </c>
      <c r="N14" s="0" t="n">
        <v>68</v>
      </c>
      <c r="O14" s="0" t="n">
        <f aca="false">StoreData!$N14*StoreData!$L14</f>
        <v>4760</v>
      </c>
      <c r="P14" s="0" t="n">
        <f aca="false">StoreData!$N14*StoreData!$M14</f>
        <v>4556</v>
      </c>
      <c r="Q14" s="0" t="n">
        <f aca="false">StoreData!$O14-StoreData!$P14</f>
        <v>204</v>
      </c>
      <c r="R14" s="0" t="n">
        <f aca="false">MONTH(StoreData!$B14)</f>
        <v>8</v>
      </c>
      <c r="S14" s="0" t="str">
        <f aca="false">IF(StoreData!$R14=9,"August","Sept")</f>
        <v>Sept</v>
      </c>
    </row>
    <row r="15" customFormat="false" ht="15" hidden="false" customHeight="false" outlineLevel="0" collapsed="false">
      <c r="A15" s="0" t="n">
        <v>88065565368</v>
      </c>
      <c r="B15" s="0" t="n">
        <v>44046</v>
      </c>
      <c r="C15" s="0" t="s">
        <v>41</v>
      </c>
      <c r="D15" s="0" t="s">
        <v>20</v>
      </c>
      <c r="E15" s="0" t="s">
        <v>42</v>
      </c>
      <c r="F15" s="0" t="s">
        <v>31</v>
      </c>
      <c r="G15" s="0" t="s">
        <v>23</v>
      </c>
      <c r="H15" s="0" t="s">
        <v>33</v>
      </c>
      <c r="I15" s="0" t="s">
        <v>25</v>
      </c>
      <c r="J15" s="0" t="s">
        <v>61</v>
      </c>
      <c r="K15" s="0" t="s">
        <v>35</v>
      </c>
      <c r="L15" s="0" t="n">
        <v>15</v>
      </c>
      <c r="M15" s="0" t="n">
        <v>12</v>
      </c>
      <c r="N15" s="0" t="n">
        <v>15</v>
      </c>
      <c r="O15" s="0" t="n">
        <f aca="false">StoreData!$N15*StoreData!$L15</f>
        <v>225</v>
      </c>
      <c r="P15" s="0" t="n">
        <f aca="false">StoreData!$N15*StoreData!$M15</f>
        <v>180</v>
      </c>
      <c r="Q15" s="0" t="n">
        <f aca="false">StoreData!$O15-StoreData!$P15</f>
        <v>45</v>
      </c>
      <c r="R15" s="0" t="n">
        <f aca="false">MONTH(StoreData!$B15)</f>
        <v>8</v>
      </c>
      <c r="S15" s="0" t="str">
        <f aca="false">IF(StoreData!$R15=9,"August","Sept")</f>
        <v>Sept</v>
      </c>
    </row>
    <row r="16" customFormat="false" ht="15" hidden="false" customHeight="false" outlineLevel="0" collapsed="false">
      <c r="A16" s="0" t="n">
        <v>88065565369</v>
      </c>
      <c r="B16" s="0" t="n">
        <v>44047</v>
      </c>
      <c r="C16" s="0" t="s">
        <v>41</v>
      </c>
      <c r="D16" s="0" t="s">
        <v>20</v>
      </c>
      <c r="E16" s="0" t="s">
        <v>42</v>
      </c>
      <c r="F16" s="0" t="s">
        <v>38</v>
      </c>
      <c r="G16" s="0" t="s">
        <v>23</v>
      </c>
      <c r="H16" s="0" t="s">
        <v>39</v>
      </c>
      <c r="I16" s="0" t="s">
        <v>25</v>
      </c>
      <c r="J16" s="0" t="s">
        <v>59</v>
      </c>
      <c r="K16" s="0" t="s">
        <v>27</v>
      </c>
      <c r="L16" s="0" t="n">
        <v>16</v>
      </c>
      <c r="M16" s="0" t="n">
        <v>13</v>
      </c>
      <c r="N16" s="0" t="n">
        <v>47</v>
      </c>
      <c r="O16" s="0" t="n">
        <f aca="false">StoreData!$N16*StoreData!$L16</f>
        <v>752</v>
      </c>
      <c r="P16" s="0" t="n">
        <f aca="false">StoreData!$N16*StoreData!$M16</f>
        <v>611</v>
      </c>
      <c r="Q16" s="0" t="n">
        <f aca="false">StoreData!$O16-StoreData!$P16</f>
        <v>141</v>
      </c>
      <c r="R16" s="0" t="n">
        <f aca="false">MONTH(StoreData!$B16)</f>
        <v>8</v>
      </c>
      <c r="S16" s="0" t="str">
        <f aca="false">IF(StoreData!$R16=9,"August","Sept")</f>
        <v>Sept</v>
      </c>
    </row>
    <row r="17" customFormat="false" ht="15" hidden="false" customHeight="false" outlineLevel="0" collapsed="false">
      <c r="A17" s="0" t="n">
        <v>88065565370</v>
      </c>
      <c r="B17" s="0" t="n">
        <v>44048</v>
      </c>
      <c r="C17" s="0" t="s">
        <v>41</v>
      </c>
      <c r="D17" s="0" t="s">
        <v>20</v>
      </c>
      <c r="E17" s="0" t="s">
        <v>42</v>
      </c>
      <c r="F17" s="0" t="s">
        <v>43</v>
      </c>
      <c r="G17" s="0" t="s">
        <v>23</v>
      </c>
      <c r="H17" s="0" t="s">
        <v>44</v>
      </c>
      <c r="I17" s="0" t="s">
        <v>25</v>
      </c>
      <c r="J17" s="0" t="s">
        <v>62</v>
      </c>
      <c r="K17" s="0" t="s">
        <v>27</v>
      </c>
      <c r="L17" s="0" t="n">
        <v>20</v>
      </c>
      <c r="M17" s="0" t="n">
        <v>17</v>
      </c>
      <c r="N17" s="0" t="n">
        <v>6</v>
      </c>
      <c r="O17" s="0" t="n">
        <f aca="false">StoreData!$N17*StoreData!$L17</f>
        <v>120</v>
      </c>
      <c r="P17" s="0" t="n">
        <f aca="false">StoreData!$N17*StoreData!$M17</f>
        <v>102</v>
      </c>
      <c r="Q17" s="0" t="n">
        <f aca="false">StoreData!$O17-StoreData!$P17</f>
        <v>18</v>
      </c>
      <c r="R17" s="0" t="n">
        <f aca="false">MONTH(StoreData!$B17)</f>
        <v>8</v>
      </c>
      <c r="S17" s="0" t="str">
        <f aca="false">IF(StoreData!$R17=9,"August","Sept")</f>
        <v>Sept</v>
      </c>
    </row>
    <row r="18" customFormat="false" ht="15" hidden="false" customHeight="false" outlineLevel="0" collapsed="false">
      <c r="A18" s="0" t="n">
        <v>88065565371</v>
      </c>
      <c r="B18" s="0" t="n">
        <v>44052</v>
      </c>
      <c r="C18" s="0" t="s">
        <v>41</v>
      </c>
      <c r="D18" s="0" t="s">
        <v>20</v>
      </c>
      <c r="E18" s="0" t="s">
        <v>42</v>
      </c>
      <c r="F18" s="0" t="s">
        <v>22</v>
      </c>
      <c r="G18" s="0" t="s">
        <v>23</v>
      </c>
      <c r="H18" s="0" t="s">
        <v>24</v>
      </c>
      <c r="I18" s="0" t="s">
        <v>25</v>
      </c>
      <c r="J18" s="0" t="s">
        <v>63</v>
      </c>
      <c r="K18" s="0" t="s">
        <v>27</v>
      </c>
      <c r="L18" s="0" t="n">
        <v>12</v>
      </c>
      <c r="M18" s="0" t="n">
        <v>9</v>
      </c>
      <c r="N18" s="0" t="n">
        <v>10</v>
      </c>
      <c r="O18" s="0" t="n">
        <f aca="false">StoreData!$N18*StoreData!$L18</f>
        <v>120</v>
      </c>
      <c r="P18" s="0" t="n">
        <f aca="false">StoreData!$N18*StoreData!$M18</f>
        <v>90</v>
      </c>
      <c r="Q18" s="0" t="n">
        <f aca="false">StoreData!$O18-StoreData!$P18</f>
        <v>30</v>
      </c>
      <c r="R18" s="0" t="n">
        <f aca="false">MONTH(StoreData!$B18)</f>
        <v>8</v>
      </c>
      <c r="S18" s="0" t="str">
        <f aca="false">IF(StoreData!$R18=9,"August","Sept")</f>
        <v>Sept</v>
      </c>
    </row>
    <row r="19" customFormat="false" ht="15" hidden="false" customHeight="false" outlineLevel="0" collapsed="false">
      <c r="A19" s="0" t="n">
        <v>88065565372</v>
      </c>
      <c r="B19" s="0" t="n">
        <v>44051</v>
      </c>
      <c r="C19" s="0" t="s">
        <v>41</v>
      </c>
      <c r="D19" s="0" t="s">
        <v>20</v>
      </c>
      <c r="E19" s="0" t="s">
        <v>42</v>
      </c>
      <c r="F19" s="0" t="s">
        <v>31</v>
      </c>
      <c r="G19" s="0" t="s">
        <v>23</v>
      </c>
      <c r="H19" s="0" t="s">
        <v>33</v>
      </c>
      <c r="I19" s="0" t="s">
        <v>25</v>
      </c>
      <c r="J19" s="0" t="s">
        <v>64</v>
      </c>
      <c r="K19" s="0" t="s">
        <v>35</v>
      </c>
      <c r="L19" s="0" t="n">
        <v>12</v>
      </c>
      <c r="M19" s="0" t="n">
        <v>9</v>
      </c>
      <c r="N19" s="0" t="n">
        <v>11</v>
      </c>
      <c r="O19" s="0" t="n">
        <f aca="false">StoreData!$N19*StoreData!$L19</f>
        <v>132</v>
      </c>
      <c r="P19" s="0" t="n">
        <f aca="false">StoreData!$N19*StoreData!$M19</f>
        <v>99</v>
      </c>
      <c r="Q19" s="0" t="n">
        <f aca="false">StoreData!$O19-StoreData!$P19</f>
        <v>33</v>
      </c>
      <c r="R19" s="0" t="n">
        <f aca="false">MONTH(StoreData!$B19)</f>
        <v>8</v>
      </c>
      <c r="S19" s="0" t="str">
        <f aca="false">IF(StoreData!$R19=9,"August","Sept")</f>
        <v>Sept</v>
      </c>
    </row>
    <row r="20" customFormat="false" ht="15" hidden="false" customHeight="false" outlineLevel="0" collapsed="false">
      <c r="A20" s="0" t="n">
        <v>88065565373</v>
      </c>
      <c r="B20" s="0" t="n">
        <v>44051</v>
      </c>
      <c r="C20" s="0" t="s">
        <v>65</v>
      </c>
      <c r="D20" s="0" t="s">
        <v>29</v>
      </c>
      <c r="E20" s="0" t="s">
        <v>66</v>
      </c>
      <c r="F20" s="0" t="s">
        <v>38</v>
      </c>
      <c r="G20" s="0" t="s">
        <v>32</v>
      </c>
      <c r="H20" s="0" t="s">
        <v>39</v>
      </c>
      <c r="I20" s="0" t="s">
        <v>25</v>
      </c>
      <c r="J20" s="0" t="s">
        <v>67</v>
      </c>
      <c r="K20" s="0" t="s">
        <v>35</v>
      </c>
      <c r="L20" s="0" t="n">
        <v>18</v>
      </c>
      <c r="M20" s="0" t="n">
        <v>15</v>
      </c>
      <c r="N20" s="0" t="n">
        <v>60</v>
      </c>
      <c r="O20" s="0" t="n">
        <f aca="false">StoreData!$N20*StoreData!$L20</f>
        <v>1080</v>
      </c>
      <c r="P20" s="0" t="n">
        <f aca="false">StoreData!$N20*StoreData!$M20</f>
        <v>900</v>
      </c>
      <c r="Q20" s="0" t="n">
        <f aca="false">StoreData!$O20-StoreData!$P20</f>
        <v>180</v>
      </c>
      <c r="R20" s="0" t="n">
        <f aca="false">MONTH(StoreData!$B20)</f>
        <v>8</v>
      </c>
      <c r="S20" s="0" t="str">
        <f aca="false">IF(StoreData!$R20=9,"August","Sept")</f>
        <v>Sept</v>
      </c>
    </row>
    <row r="21" customFormat="false" ht="15" hidden="false" customHeight="false" outlineLevel="0" collapsed="false">
      <c r="A21" s="0" t="n">
        <v>88065565374</v>
      </c>
      <c r="B21" s="0" t="n">
        <v>44052</v>
      </c>
      <c r="C21" s="0" t="s">
        <v>68</v>
      </c>
      <c r="D21" s="0" t="s">
        <v>20</v>
      </c>
      <c r="E21" s="0" t="s">
        <v>69</v>
      </c>
      <c r="F21" s="0" t="s">
        <v>43</v>
      </c>
      <c r="G21" s="0" t="s">
        <v>23</v>
      </c>
      <c r="H21" s="0" t="s">
        <v>44</v>
      </c>
      <c r="I21" s="0" t="s">
        <v>25</v>
      </c>
      <c r="J21" s="0" t="s">
        <v>70</v>
      </c>
      <c r="K21" s="0" t="s">
        <v>27</v>
      </c>
      <c r="L21" s="0" t="n">
        <v>10</v>
      </c>
      <c r="M21" s="0" t="n">
        <v>7</v>
      </c>
      <c r="N21" s="0" t="n">
        <v>89</v>
      </c>
      <c r="O21" s="0" t="n">
        <f aca="false">StoreData!$N21*StoreData!$L21</f>
        <v>890</v>
      </c>
      <c r="P21" s="0" t="n">
        <f aca="false">StoreData!$N21*StoreData!$M21</f>
        <v>623</v>
      </c>
      <c r="Q21" s="0" t="n">
        <f aca="false">StoreData!$O21-StoreData!$P21</f>
        <v>267</v>
      </c>
      <c r="R21" s="0" t="n">
        <f aca="false">MONTH(StoreData!$B21)</f>
        <v>8</v>
      </c>
      <c r="S21" s="0" t="str">
        <f aca="false">IF(StoreData!$R21=9,"August","Sept")</f>
        <v>Sept</v>
      </c>
    </row>
    <row r="22" customFormat="false" ht="15" hidden="false" customHeight="false" outlineLevel="0" collapsed="false">
      <c r="A22" s="0" t="n">
        <v>88065565375</v>
      </c>
      <c r="B22" s="0" t="n">
        <v>44053</v>
      </c>
      <c r="C22" s="0" t="s">
        <v>71</v>
      </c>
      <c r="D22" s="0" t="s">
        <v>29</v>
      </c>
      <c r="E22" s="0" t="s">
        <v>72</v>
      </c>
      <c r="F22" s="0" t="s">
        <v>22</v>
      </c>
      <c r="G22" s="0" t="s">
        <v>23</v>
      </c>
      <c r="H22" s="0" t="s">
        <v>24</v>
      </c>
      <c r="I22" s="0" t="s">
        <v>25</v>
      </c>
      <c r="J22" s="0" t="s">
        <v>73</v>
      </c>
      <c r="K22" s="0" t="s">
        <v>27</v>
      </c>
      <c r="L22" s="0" t="n">
        <v>15</v>
      </c>
      <c r="M22" s="0" t="n">
        <v>12</v>
      </c>
      <c r="N22" s="0" t="n">
        <v>77</v>
      </c>
      <c r="O22" s="0" t="n">
        <f aca="false">StoreData!$N22*StoreData!$L22</f>
        <v>1155</v>
      </c>
      <c r="P22" s="0" t="n">
        <f aca="false">StoreData!$N22*StoreData!$M22</f>
        <v>924</v>
      </c>
      <c r="Q22" s="0" t="n">
        <f aca="false">StoreData!$O22-StoreData!$P22</f>
        <v>231</v>
      </c>
      <c r="R22" s="0" t="n">
        <f aca="false">MONTH(StoreData!$B22)</f>
        <v>8</v>
      </c>
      <c r="S22" s="0" t="str">
        <f aca="false">IF(StoreData!$R22=9,"August","Sept")</f>
        <v>Sept</v>
      </c>
    </row>
    <row r="23" customFormat="false" ht="15" hidden="false" customHeight="false" outlineLevel="0" collapsed="false">
      <c r="A23" s="0" t="n">
        <v>88065565376</v>
      </c>
      <c r="B23" s="0" t="n">
        <v>44054</v>
      </c>
      <c r="C23" s="0" t="s">
        <v>74</v>
      </c>
      <c r="D23" s="0" t="s">
        <v>20</v>
      </c>
      <c r="E23" s="0" t="s">
        <v>75</v>
      </c>
      <c r="F23" s="0" t="s">
        <v>31</v>
      </c>
      <c r="G23" s="0" t="s">
        <v>32</v>
      </c>
      <c r="H23" s="0" t="s">
        <v>33</v>
      </c>
      <c r="I23" s="0" t="s">
        <v>25</v>
      </c>
      <c r="J23" s="0" t="s">
        <v>76</v>
      </c>
      <c r="K23" s="0" t="s">
        <v>27</v>
      </c>
      <c r="L23" s="0" t="n">
        <v>15</v>
      </c>
      <c r="M23" s="0" t="n">
        <v>12</v>
      </c>
      <c r="N23" s="0" t="n">
        <v>68</v>
      </c>
      <c r="O23" s="0" t="n">
        <f aca="false">StoreData!$N23*StoreData!$L23</f>
        <v>1020</v>
      </c>
      <c r="P23" s="0" t="n">
        <f aca="false">StoreData!$N23*StoreData!$M23</f>
        <v>816</v>
      </c>
      <c r="Q23" s="0" t="n">
        <f aca="false">StoreData!$O23-StoreData!$P23</f>
        <v>204</v>
      </c>
      <c r="R23" s="0" t="n">
        <f aca="false">MONTH(StoreData!$B23)</f>
        <v>8</v>
      </c>
      <c r="S23" s="0" t="str">
        <f aca="false">IF(StoreData!$R23=9,"August","Sept")</f>
        <v>Sept</v>
      </c>
    </row>
    <row r="24" customFormat="false" ht="15" hidden="false" customHeight="false" outlineLevel="0" collapsed="false">
      <c r="A24" s="0" t="n">
        <v>88065565377</v>
      </c>
      <c r="B24" s="0" t="n">
        <v>44055</v>
      </c>
      <c r="C24" s="0" t="s">
        <v>77</v>
      </c>
      <c r="D24" s="0" t="s">
        <v>29</v>
      </c>
      <c r="E24" s="0" t="s">
        <v>78</v>
      </c>
      <c r="F24" s="0" t="s">
        <v>22</v>
      </c>
      <c r="G24" s="0" t="s">
        <v>23</v>
      </c>
      <c r="H24" s="0" t="s">
        <v>24</v>
      </c>
      <c r="I24" s="0" t="s">
        <v>25</v>
      </c>
      <c r="J24" s="0" t="s">
        <v>79</v>
      </c>
      <c r="K24" s="0" t="s">
        <v>35</v>
      </c>
      <c r="L24" s="0" t="n">
        <v>23</v>
      </c>
      <c r="M24" s="0" t="n">
        <v>20</v>
      </c>
      <c r="N24" s="0" t="n">
        <v>15</v>
      </c>
      <c r="O24" s="0" t="n">
        <f aca="false">StoreData!$N24*StoreData!$L24</f>
        <v>345</v>
      </c>
      <c r="P24" s="0" t="n">
        <f aca="false">StoreData!$N24*StoreData!$M24</f>
        <v>300</v>
      </c>
      <c r="Q24" s="0" t="n">
        <f aca="false">StoreData!$O24-StoreData!$P24</f>
        <v>45</v>
      </c>
      <c r="R24" s="0" t="n">
        <f aca="false">MONTH(StoreData!$B24)</f>
        <v>8</v>
      </c>
      <c r="S24" s="0" t="str">
        <f aca="false">IF(StoreData!$R24=9,"August","Sept")</f>
        <v>Sept</v>
      </c>
    </row>
    <row r="25" customFormat="false" ht="15" hidden="false" customHeight="false" outlineLevel="0" collapsed="false">
      <c r="A25" s="0" t="n">
        <v>88065565378</v>
      </c>
      <c r="B25" s="0" t="n">
        <v>44056</v>
      </c>
      <c r="C25" s="0" t="s">
        <v>80</v>
      </c>
      <c r="D25" s="0" t="s">
        <v>20</v>
      </c>
      <c r="E25" s="0" t="s">
        <v>81</v>
      </c>
      <c r="F25" s="0" t="s">
        <v>31</v>
      </c>
      <c r="G25" s="0" t="s">
        <v>32</v>
      </c>
      <c r="H25" s="0" t="s">
        <v>33</v>
      </c>
      <c r="I25" s="0" t="s">
        <v>25</v>
      </c>
      <c r="J25" s="0" t="s">
        <v>82</v>
      </c>
      <c r="K25" s="0" t="s">
        <v>35</v>
      </c>
      <c r="L25" s="0" t="n">
        <v>9</v>
      </c>
      <c r="M25" s="0" t="n">
        <v>6</v>
      </c>
      <c r="N25" s="0" t="n">
        <v>47</v>
      </c>
      <c r="O25" s="0" t="n">
        <f aca="false">StoreData!$N25*StoreData!$L25</f>
        <v>423</v>
      </c>
      <c r="P25" s="0" t="n">
        <f aca="false">StoreData!$N25*StoreData!$M25</f>
        <v>282</v>
      </c>
      <c r="Q25" s="0" t="n">
        <f aca="false">StoreData!$O25-StoreData!$P25</f>
        <v>141</v>
      </c>
      <c r="R25" s="0" t="n">
        <f aca="false">MONTH(StoreData!$B25)</f>
        <v>8</v>
      </c>
      <c r="S25" s="0" t="str">
        <f aca="false">IF(StoreData!$R25=9,"August","Sept")</f>
        <v>Sept</v>
      </c>
    </row>
    <row r="26" customFormat="false" ht="15" hidden="false" customHeight="false" outlineLevel="0" collapsed="false">
      <c r="A26" s="0" t="n">
        <v>88065565379</v>
      </c>
      <c r="B26" s="0" t="n">
        <v>44057</v>
      </c>
      <c r="C26" s="0" t="s">
        <v>83</v>
      </c>
      <c r="D26" s="0" t="s">
        <v>29</v>
      </c>
      <c r="E26" s="0" t="s">
        <v>84</v>
      </c>
      <c r="F26" s="0" t="s">
        <v>22</v>
      </c>
      <c r="G26" s="0" t="s">
        <v>23</v>
      </c>
      <c r="H26" s="0" t="s">
        <v>24</v>
      </c>
      <c r="I26" s="0" t="s">
        <v>25</v>
      </c>
      <c r="J26" s="0" t="s">
        <v>85</v>
      </c>
      <c r="K26" s="0" t="s">
        <v>35</v>
      </c>
      <c r="L26" s="0" t="n">
        <v>18</v>
      </c>
      <c r="M26" s="0" t="n">
        <v>15</v>
      </c>
      <c r="N26" s="0" t="n">
        <v>6</v>
      </c>
      <c r="O26" s="0" t="n">
        <f aca="false">StoreData!$N26*StoreData!$L26</f>
        <v>108</v>
      </c>
      <c r="P26" s="0" t="n">
        <f aca="false">StoreData!$N26*StoreData!$M26</f>
        <v>90</v>
      </c>
      <c r="Q26" s="0" t="n">
        <f aca="false">StoreData!$O26-StoreData!$P26</f>
        <v>18</v>
      </c>
      <c r="R26" s="0" t="n">
        <f aca="false">MONTH(StoreData!$B26)</f>
        <v>8</v>
      </c>
      <c r="S26" s="0" t="str">
        <f aca="false">IF(StoreData!$R26=9,"August","Sept")</f>
        <v>Sept</v>
      </c>
    </row>
    <row r="27" customFormat="false" ht="15" hidden="false" customHeight="false" outlineLevel="0" collapsed="false">
      <c r="A27" s="0" t="n">
        <v>88065565380</v>
      </c>
      <c r="B27" s="0" t="n">
        <v>44058</v>
      </c>
      <c r="C27" s="0" t="s">
        <v>86</v>
      </c>
      <c r="D27" s="0" t="s">
        <v>20</v>
      </c>
      <c r="E27" s="0" t="s">
        <v>87</v>
      </c>
      <c r="F27" s="0" t="s">
        <v>31</v>
      </c>
      <c r="G27" s="0" t="s">
        <v>32</v>
      </c>
      <c r="H27" s="0" t="s">
        <v>33</v>
      </c>
      <c r="I27" s="0" t="s">
        <v>25</v>
      </c>
      <c r="J27" s="0" t="s">
        <v>88</v>
      </c>
      <c r="K27" s="0" t="s">
        <v>27</v>
      </c>
      <c r="L27" s="0" t="n">
        <v>14</v>
      </c>
      <c r="M27" s="0" t="n">
        <v>11</v>
      </c>
      <c r="N27" s="0" t="n">
        <v>10</v>
      </c>
      <c r="O27" s="0" t="n">
        <f aca="false">StoreData!$N27*StoreData!$L27</f>
        <v>140</v>
      </c>
      <c r="P27" s="0" t="n">
        <f aca="false">StoreData!$N27*StoreData!$M27</f>
        <v>110</v>
      </c>
      <c r="Q27" s="0" t="n">
        <f aca="false">StoreData!$O27-StoreData!$P27</f>
        <v>30</v>
      </c>
      <c r="R27" s="0" t="n">
        <f aca="false">MONTH(StoreData!$B27)</f>
        <v>8</v>
      </c>
      <c r="S27" s="0" t="str">
        <f aca="false">IF(StoreData!$R27=9,"August","Sept")</f>
        <v>Sept</v>
      </c>
    </row>
    <row r="28" customFormat="false" ht="15" hidden="false" customHeight="false" outlineLevel="0" collapsed="false">
      <c r="A28" s="0" t="n">
        <v>88065565381</v>
      </c>
      <c r="B28" s="0" t="n">
        <v>44062</v>
      </c>
      <c r="C28" s="0" t="s">
        <v>89</v>
      </c>
      <c r="D28" s="0" t="s">
        <v>20</v>
      </c>
      <c r="E28" s="0" t="s">
        <v>90</v>
      </c>
      <c r="F28" s="0" t="s">
        <v>22</v>
      </c>
      <c r="G28" s="0" t="s">
        <v>23</v>
      </c>
      <c r="H28" s="0" t="s">
        <v>24</v>
      </c>
      <c r="I28" s="0" t="s">
        <v>25</v>
      </c>
      <c r="J28" s="0" t="s">
        <v>91</v>
      </c>
      <c r="K28" s="0" t="s">
        <v>27</v>
      </c>
      <c r="L28" s="0" t="n">
        <v>30</v>
      </c>
      <c r="M28" s="0" t="n">
        <v>27</v>
      </c>
      <c r="N28" s="0" t="n">
        <v>11</v>
      </c>
      <c r="O28" s="0" t="n">
        <f aca="false">StoreData!$N28*StoreData!$L28</f>
        <v>330</v>
      </c>
      <c r="P28" s="0" t="n">
        <f aca="false">StoreData!$N28*StoreData!$M28</f>
        <v>297</v>
      </c>
      <c r="Q28" s="0" t="n">
        <f aca="false">StoreData!$O28-StoreData!$P28</f>
        <v>33</v>
      </c>
      <c r="R28" s="0" t="n">
        <f aca="false">MONTH(StoreData!$B28)</f>
        <v>8</v>
      </c>
      <c r="S28" s="0" t="str">
        <f aca="false">IF(StoreData!$R28=9,"August","Sept")</f>
        <v>Sept</v>
      </c>
    </row>
    <row r="29" customFormat="false" ht="15" hidden="false" customHeight="false" outlineLevel="0" collapsed="false">
      <c r="A29" s="0" t="n">
        <v>88065565382</v>
      </c>
      <c r="B29" s="0" t="n">
        <v>44061</v>
      </c>
      <c r="C29" s="0" t="s">
        <v>92</v>
      </c>
      <c r="D29" s="0" t="s">
        <v>20</v>
      </c>
      <c r="E29" s="0" t="s">
        <v>93</v>
      </c>
      <c r="F29" s="0" t="s">
        <v>31</v>
      </c>
      <c r="G29" s="0" t="s">
        <v>32</v>
      </c>
      <c r="H29" s="0" t="s">
        <v>33</v>
      </c>
      <c r="I29" s="0" t="s">
        <v>25</v>
      </c>
      <c r="J29" s="0" t="s">
        <v>94</v>
      </c>
      <c r="K29" s="0" t="s">
        <v>27</v>
      </c>
      <c r="L29" s="0" t="n">
        <v>16</v>
      </c>
      <c r="M29" s="0" t="n">
        <v>13</v>
      </c>
      <c r="N29" s="0" t="n">
        <v>60</v>
      </c>
      <c r="O29" s="0" t="n">
        <f aca="false">StoreData!$N29*StoreData!$L29</f>
        <v>960</v>
      </c>
      <c r="P29" s="0" t="n">
        <f aca="false">StoreData!$N29*StoreData!$M29</f>
        <v>780</v>
      </c>
      <c r="Q29" s="0" t="n">
        <f aca="false">StoreData!$O29-StoreData!$P29</f>
        <v>180</v>
      </c>
      <c r="R29" s="0" t="n">
        <f aca="false">MONTH(StoreData!$B29)</f>
        <v>8</v>
      </c>
      <c r="S29" s="0" t="str">
        <f aca="false">IF(StoreData!$R29=9,"August","Sept")</f>
        <v>Sept</v>
      </c>
    </row>
    <row r="30" customFormat="false" ht="15" hidden="false" customHeight="false" outlineLevel="0" collapsed="false">
      <c r="A30" s="0" t="n">
        <v>88065565383</v>
      </c>
      <c r="B30" s="0" t="n">
        <v>44061</v>
      </c>
      <c r="C30" s="0" t="s">
        <v>95</v>
      </c>
      <c r="D30" s="0" t="s">
        <v>29</v>
      </c>
      <c r="E30" s="0" t="s">
        <v>96</v>
      </c>
      <c r="F30" s="0" t="s">
        <v>22</v>
      </c>
      <c r="G30" s="0" t="s">
        <v>23</v>
      </c>
      <c r="H30" s="0" t="s">
        <v>24</v>
      </c>
      <c r="I30" s="0" t="s">
        <v>25</v>
      </c>
      <c r="J30" s="0" t="s">
        <v>26</v>
      </c>
      <c r="K30" s="0" t="s">
        <v>27</v>
      </c>
      <c r="L30" s="0" t="n">
        <v>52</v>
      </c>
      <c r="M30" s="0" t="n">
        <v>49</v>
      </c>
      <c r="N30" s="0" t="n">
        <v>89</v>
      </c>
      <c r="O30" s="0" t="n">
        <f aca="false">StoreData!$N30*StoreData!$L30</f>
        <v>4628</v>
      </c>
      <c r="P30" s="0" t="n">
        <f aca="false">StoreData!$N30*StoreData!$M30</f>
        <v>4361</v>
      </c>
      <c r="Q30" s="0" t="n">
        <f aca="false">StoreData!$O30-StoreData!$P30</f>
        <v>267</v>
      </c>
      <c r="R30" s="0" t="n">
        <f aca="false">MONTH(StoreData!$B30)</f>
        <v>8</v>
      </c>
      <c r="S30" s="0" t="str">
        <f aca="false">IF(StoreData!$R30=9,"August","Sept")</f>
        <v>Sept</v>
      </c>
    </row>
    <row r="31" customFormat="false" ht="15" hidden="false" customHeight="false" outlineLevel="0" collapsed="false">
      <c r="A31" s="0" t="n">
        <v>88065565384</v>
      </c>
      <c r="B31" s="0" t="n">
        <v>44062</v>
      </c>
      <c r="C31" s="0" t="s">
        <v>97</v>
      </c>
      <c r="D31" s="0" t="s">
        <v>20</v>
      </c>
      <c r="E31" s="0" t="s">
        <v>98</v>
      </c>
      <c r="F31" s="0" t="s">
        <v>31</v>
      </c>
      <c r="G31" s="0" t="s">
        <v>32</v>
      </c>
      <c r="H31" s="0" t="s">
        <v>33</v>
      </c>
      <c r="I31" s="0" t="s">
        <v>25</v>
      </c>
      <c r="J31" s="0" t="s">
        <v>99</v>
      </c>
      <c r="K31" s="0" t="s">
        <v>27</v>
      </c>
      <c r="L31" s="0" t="n">
        <v>14</v>
      </c>
      <c r="M31" s="0" t="n">
        <v>11</v>
      </c>
      <c r="N31" s="0" t="n">
        <v>77</v>
      </c>
      <c r="O31" s="0" t="n">
        <f aca="false">StoreData!$N31*StoreData!$L31</f>
        <v>1078</v>
      </c>
      <c r="P31" s="0" t="n">
        <f aca="false">StoreData!$N31*StoreData!$M31</f>
        <v>847</v>
      </c>
      <c r="Q31" s="0" t="n">
        <f aca="false">StoreData!$O31-StoreData!$P31</f>
        <v>231</v>
      </c>
      <c r="R31" s="0" t="n">
        <f aca="false">MONTH(StoreData!$B31)</f>
        <v>8</v>
      </c>
      <c r="S31" s="0" t="str">
        <f aca="false">IF(StoreData!$R31=9,"August","Sept")</f>
        <v>Sept</v>
      </c>
    </row>
    <row r="32" customFormat="false" ht="15" hidden="false" customHeight="false" outlineLevel="0" collapsed="false">
      <c r="A32" s="0" t="n">
        <v>88065565385</v>
      </c>
      <c r="B32" s="0" t="n">
        <v>44063</v>
      </c>
      <c r="C32" s="0" t="s">
        <v>100</v>
      </c>
      <c r="D32" s="0" t="s">
        <v>20</v>
      </c>
      <c r="E32" s="0" t="s">
        <v>101</v>
      </c>
      <c r="F32" s="0" t="s">
        <v>22</v>
      </c>
      <c r="G32" s="0" t="s">
        <v>23</v>
      </c>
      <c r="H32" s="0" t="s">
        <v>24</v>
      </c>
      <c r="I32" s="0" t="s">
        <v>25</v>
      </c>
      <c r="J32" s="0" t="s">
        <v>102</v>
      </c>
      <c r="K32" s="0" t="s">
        <v>27</v>
      </c>
      <c r="L32" s="0" t="n">
        <v>6</v>
      </c>
      <c r="M32" s="0" t="n">
        <v>3</v>
      </c>
      <c r="N32" s="0" t="n">
        <v>68</v>
      </c>
      <c r="O32" s="0" t="n">
        <f aca="false">StoreData!$N32*StoreData!$L32</f>
        <v>408</v>
      </c>
      <c r="P32" s="0" t="n">
        <f aca="false">StoreData!$N32*StoreData!$M32</f>
        <v>204</v>
      </c>
      <c r="Q32" s="0" t="n">
        <f aca="false">StoreData!$O32-StoreData!$P32</f>
        <v>204</v>
      </c>
      <c r="R32" s="0" t="n">
        <f aca="false">MONTH(StoreData!$B32)</f>
        <v>8</v>
      </c>
      <c r="S32" s="0" t="str">
        <f aca="false">IF(StoreData!$R32=9,"August","Sept")</f>
        <v>Sept</v>
      </c>
    </row>
    <row r="33" customFormat="false" ht="15" hidden="false" customHeight="false" outlineLevel="0" collapsed="false">
      <c r="A33" s="0" t="n">
        <v>88065565386</v>
      </c>
      <c r="B33" s="0" t="n">
        <v>44064</v>
      </c>
      <c r="C33" s="0" t="s">
        <v>103</v>
      </c>
      <c r="D33" s="0" t="s">
        <v>20</v>
      </c>
      <c r="E33" s="0" t="s">
        <v>104</v>
      </c>
      <c r="F33" s="0" t="s">
        <v>31</v>
      </c>
      <c r="G33" s="0" t="s">
        <v>32</v>
      </c>
      <c r="H33" s="0" t="s">
        <v>33</v>
      </c>
      <c r="I33" s="0" t="s">
        <v>25</v>
      </c>
      <c r="J33" s="0" t="s">
        <v>105</v>
      </c>
      <c r="K33" s="0" t="s">
        <v>27</v>
      </c>
      <c r="L33" s="0" t="n">
        <v>13</v>
      </c>
      <c r="M33" s="0" t="n">
        <v>10</v>
      </c>
      <c r="N33" s="0" t="n">
        <v>15</v>
      </c>
      <c r="O33" s="0" t="n">
        <f aca="false">StoreData!$N33*StoreData!$L33</f>
        <v>195</v>
      </c>
      <c r="P33" s="0" t="n">
        <f aca="false">StoreData!$N33*StoreData!$M33</f>
        <v>150</v>
      </c>
      <c r="Q33" s="0" t="n">
        <f aca="false">StoreData!$O33-StoreData!$P33</f>
        <v>45</v>
      </c>
      <c r="R33" s="0" t="n">
        <f aca="false">MONTH(StoreData!$B33)</f>
        <v>8</v>
      </c>
      <c r="S33" s="0" t="str">
        <f aca="false">IF(StoreData!$R33=9,"August","Sept")</f>
        <v>Sept</v>
      </c>
    </row>
    <row r="34" customFormat="false" ht="15" hidden="false" customHeight="false" outlineLevel="0" collapsed="false">
      <c r="A34" s="0" t="n">
        <v>88065565387</v>
      </c>
      <c r="B34" s="0" t="n">
        <v>44065</v>
      </c>
      <c r="C34" s="0" t="s">
        <v>106</v>
      </c>
      <c r="D34" s="0" t="s">
        <v>29</v>
      </c>
      <c r="E34" s="0" t="s">
        <v>107</v>
      </c>
      <c r="F34" s="0" t="s">
        <v>22</v>
      </c>
      <c r="G34" s="0" t="s">
        <v>23</v>
      </c>
      <c r="H34" s="0" t="s">
        <v>24</v>
      </c>
      <c r="I34" s="0" t="s">
        <v>25</v>
      </c>
      <c r="J34" s="0" t="s">
        <v>108</v>
      </c>
      <c r="K34" s="0" t="s">
        <v>27</v>
      </c>
      <c r="L34" s="0" t="n">
        <v>15</v>
      </c>
      <c r="M34" s="0" t="n">
        <v>12</v>
      </c>
      <c r="N34" s="0" t="n">
        <v>47</v>
      </c>
      <c r="O34" s="0" t="n">
        <f aca="false">StoreData!$N34*StoreData!$L34</f>
        <v>705</v>
      </c>
      <c r="P34" s="0" t="n">
        <f aca="false">StoreData!$N34*StoreData!$M34</f>
        <v>564</v>
      </c>
      <c r="Q34" s="0" t="n">
        <f aca="false">StoreData!$O34-StoreData!$P34</f>
        <v>141</v>
      </c>
      <c r="R34" s="0" t="n">
        <f aca="false">MONTH(StoreData!$B34)</f>
        <v>8</v>
      </c>
      <c r="S34" s="0" t="str">
        <f aca="false">IF(StoreData!$R34=9,"August","Sept")</f>
        <v>Sept</v>
      </c>
    </row>
    <row r="35" customFormat="false" ht="15" hidden="false" customHeight="false" outlineLevel="0" collapsed="false">
      <c r="A35" s="0" t="n">
        <v>88065565388</v>
      </c>
      <c r="B35" s="0" t="n">
        <v>44066</v>
      </c>
      <c r="C35" s="0" t="s">
        <v>109</v>
      </c>
      <c r="D35" s="0" t="s">
        <v>20</v>
      </c>
      <c r="E35" s="0" t="s">
        <v>110</v>
      </c>
      <c r="F35" s="0" t="s">
        <v>31</v>
      </c>
      <c r="G35" s="0" t="s">
        <v>32</v>
      </c>
      <c r="H35" s="0" t="s">
        <v>33</v>
      </c>
      <c r="I35" s="0" t="s">
        <v>25</v>
      </c>
      <c r="J35" s="0" t="s">
        <v>53</v>
      </c>
      <c r="K35" s="0" t="s">
        <v>27</v>
      </c>
      <c r="L35" s="0" t="n">
        <v>20</v>
      </c>
      <c r="M35" s="0" t="n">
        <v>17</v>
      </c>
      <c r="N35" s="0" t="n">
        <v>6</v>
      </c>
      <c r="O35" s="0" t="n">
        <f aca="false">StoreData!$N35*StoreData!$L35</f>
        <v>120</v>
      </c>
      <c r="P35" s="0" t="n">
        <f aca="false">StoreData!$N35*StoreData!$M35</f>
        <v>102</v>
      </c>
      <c r="Q35" s="0" t="n">
        <f aca="false">StoreData!$O35-StoreData!$P35</f>
        <v>18</v>
      </c>
      <c r="R35" s="0" t="n">
        <f aca="false">MONTH(StoreData!$B35)</f>
        <v>8</v>
      </c>
      <c r="S35" s="0" t="str">
        <f aca="false">IF(StoreData!$R35=9,"August","Sept")</f>
        <v>Sept</v>
      </c>
    </row>
    <row r="36" customFormat="false" ht="15" hidden="false" customHeight="false" outlineLevel="0" collapsed="false">
      <c r="A36" s="0" t="n">
        <v>88065565389</v>
      </c>
      <c r="B36" s="0" t="n">
        <v>44067</v>
      </c>
      <c r="C36" s="0" t="s">
        <v>111</v>
      </c>
      <c r="D36" s="0" t="s">
        <v>20</v>
      </c>
      <c r="E36" s="0" t="s">
        <v>112</v>
      </c>
      <c r="F36" s="0" t="s">
        <v>22</v>
      </c>
      <c r="G36" s="0" t="s">
        <v>23</v>
      </c>
      <c r="H36" s="0" t="s">
        <v>24</v>
      </c>
      <c r="I36" s="0" t="s">
        <v>25</v>
      </c>
      <c r="J36" s="0" t="s">
        <v>56</v>
      </c>
      <c r="K36" s="0" t="s">
        <v>27</v>
      </c>
      <c r="L36" s="0" t="n">
        <v>12</v>
      </c>
      <c r="M36" s="0" t="n">
        <v>9</v>
      </c>
      <c r="N36" s="0" t="n">
        <v>10</v>
      </c>
      <c r="O36" s="0" t="n">
        <f aca="false">StoreData!$N36*StoreData!$L36</f>
        <v>120</v>
      </c>
      <c r="P36" s="0" t="n">
        <f aca="false">StoreData!$N36*StoreData!$M36</f>
        <v>90</v>
      </c>
      <c r="Q36" s="0" t="n">
        <f aca="false">StoreData!$O36-StoreData!$P36</f>
        <v>30</v>
      </c>
      <c r="R36" s="0" t="n">
        <f aca="false">MONTH(StoreData!$B36)</f>
        <v>8</v>
      </c>
      <c r="S36" s="0" t="str">
        <f aca="false">IF(StoreData!$R36=9,"August","Sept")</f>
        <v>Sept</v>
      </c>
    </row>
    <row r="37" customFormat="false" ht="15" hidden="false" customHeight="false" outlineLevel="0" collapsed="false">
      <c r="A37" s="0" t="n">
        <v>88065565390</v>
      </c>
      <c r="B37" s="0" t="n">
        <v>44068</v>
      </c>
      <c r="C37" s="0" t="s">
        <v>113</v>
      </c>
      <c r="D37" s="0" t="s">
        <v>29</v>
      </c>
      <c r="E37" s="0" t="s">
        <v>114</v>
      </c>
      <c r="F37" s="0" t="s">
        <v>31</v>
      </c>
      <c r="G37" s="0" t="s">
        <v>32</v>
      </c>
      <c r="H37" s="0" t="s">
        <v>33</v>
      </c>
      <c r="I37" s="0" t="s">
        <v>25</v>
      </c>
      <c r="J37" s="0" t="s">
        <v>59</v>
      </c>
      <c r="K37" s="0" t="s">
        <v>27</v>
      </c>
      <c r="L37" s="0" t="n">
        <v>16</v>
      </c>
      <c r="M37" s="0" t="n">
        <v>13</v>
      </c>
      <c r="N37" s="0" t="n">
        <v>11</v>
      </c>
      <c r="O37" s="0" t="n">
        <f aca="false">StoreData!$N37*StoreData!$L37</f>
        <v>176</v>
      </c>
      <c r="P37" s="0" t="n">
        <f aca="false">StoreData!$N37*StoreData!$M37</f>
        <v>143</v>
      </c>
      <c r="Q37" s="0" t="n">
        <f aca="false">StoreData!$O37-StoreData!$P37</f>
        <v>33</v>
      </c>
      <c r="R37" s="0" t="n">
        <f aca="false">MONTH(StoreData!$B37)</f>
        <v>8</v>
      </c>
      <c r="S37" s="0" t="str">
        <f aca="false">IF(StoreData!$R37=9,"August","Sept")</f>
        <v>Sept</v>
      </c>
    </row>
    <row r="38" customFormat="false" ht="15" hidden="false" customHeight="false" outlineLevel="0" collapsed="false">
      <c r="A38" s="0" t="n">
        <v>88065565391</v>
      </c>
      <c r="B38" s="0" t="n">
        <v>44072</v>
      </c>
      <c r="C38" s="0" t="s">
        <v>115</v>
      </c>
      <c r="D38" s="0" t="s">
        <v>20</v>
      </c>
      <c r="E38" s="0" t="s">
        <v>69</v>
      </c>
      <c r="F38" s="0" t="s">
        <v>22</v>
      </c>
      <c r="G38" s="0" t="s">
        <v>23</v>
      </c>
      <c r="H38" s="0" t="s">
        <v>24</v>
      </c>
      <c r="I38" s="0" t="s">
        <v>25</v>
      </c>
      <c r="J38" s="0" t="s">
        <v>62</v>
      </c>
      <c r="K38" s="0" t="s">
        <v>27</v>
      </c>
      <c r="L38" s="0" t="n">
        <v>20</v>
      </c>
      <c r="M38" s="0" t="n">
        <v>17</v>
      </c>
      <c r="N38" s="0" t="n">
        <v>60</v>
      </c>
      <c r="O38" s="0" t="n">
        <f aca="false">StoreData!$N38*StoreData!$L38</f>
        <v>1200</v>
      </c>
      <c r="P38" s="0" t="n">
        <f aca="false">StoreData!$N38*StoreData!$M38</f>
        <v>1020</v>
      </c>
      <c r="Q38" s="0" t="n">
        <f aca="false">StoreData!$O38-StoreData!$P38</f>
        <v>180</v>
      </c>
      <c r="R38" s="0" t="n">
        <f aca="false">MONTH(StoreData!$B38)</f>
        <v>8</v>
      </c>
      <c r="S38" s="0" t="str">
        <f aca="false">IF(StoreData!$R38=9,"August","Sept")</f>
        <v>Sept</v>
      </c>
    </row>
    <row r="39" customFormat="false" ht="15" hidden="false" customHeight="false" outlineLevel="0" collapsed="false">
      <c r="A39" s="0" t="n">
        <v>88065565392</v>
      </c>
      <c r="B39" s="0" t="n">
        <v>44071</v>
      </c>
      <c r="C39" s="0" t="s">
        <v>116</v>
      </c>
      <c r="D39" s="0" t="s">
        <v>29</v>
      </c>
      <c r="E39" s="0" t="s">
        <v>117</v>
      </c>
      <c r="F39" s="0" t="s">
        <v>31</v>
      </c>
      <c r="G39" s="0" t="s">
        <v>32</v>
      </c>
      <c r="H39" s="0" t="s">
        <v>33</v>
      </c>
      <c r="I39" s="0" t="s">
        <v>25</v>
      </c>
      <c r="J39" s="0" t="s">
        <v>63</v>
      </c>
      <c r="K39" s="0" t="s">
        <v>27</v>
      </c>
      <c r="L39" s="0" t="n">
        <v>12</v>
      </c>
      <c r="M39" s="0" t="n">
        <v>9</v>
      </c>
      <c r="N39" s="0" t="n">
        <v>89</v>
      </c>
      <c r="O39" s="0" t="n">
        <f aca="false">StoreData!$N39*StoreData!$L39</f>
        <v>1068</v>
      </c>
      <c r="P39" s="0" t="n">
        <f aca="false">StoreData!$N39*StoreData!$M39</f>
        <v>801</v>
      </c>
      <c r="Q39" s="0" t="n">
        <f aca="false">StoreData!$O39-StoreData!$P39</f>
        <v>267</v>
      </c>
      <c r="R39" s="0" t="n">
        <f aca="false">MONTH(StoreData!$B39)</f>
        <v>8</v>
      </c>
      <c r="S39" s="0" t="str">
        <f aca="false">IF(StoreData!$R39=9,"August","Sept")</f>
        <v>Sept</v>
      </c>
    </row>
    <row r="40" customFormat="false" ht="15" hidden="false" customHeight="false" outlineLevel="0" collapsed="false">
      <c r="A40" s="0" t="n">
        <v>88065565393</v>
      </c>
      <c r="B40" s="0" t="n">
        <v>44071</v>
      </c>
      <c r="C40" s="0" t="s">
        <v>118</v>
      </c>
      <c r="D40" s="0" t="s">
        <v>20</v>
      </c>
      <c r="E40" s="0" t="s">
        <v>119</v>
      </c>
      <c r="F40" s="0" t="s">
        <v>22</v>
      </c>
      <c r="G40" s="0" t="s">
        <v>23</v>
      </c>
      <c r="H40" s="0" t="s">
        <v>24</v>
      </c>
      <c r="I40" s="0" t="s">
        <v>25</v>
      </c>
      <c r="J40" s="0" t="s">
        <v>70</v>
      </c>
      <c r="K40" s="0" t="s">
        <v>27</v>
      </c>
      <c r="L40" s="0" t="n">
        <v>10</v>
      </c>
      <c r="M40" s="0" t="n">
        <v>7</v>
      </c>
      <c r="N40" s="0" t="n">
        <v>77</v>
      </c>
      <c r="O40" s="0" t="n">
        <f aca="false">StoreData!$N40*StoreData!$L40</f>
        <v>770</v>
      </c>
      <c r="P40" s="0" t="n">
        <f aca="false">StoreData!$N40*StoreData!$M40</f>
        <v>539</v>
      </c>
      <c r="Q40" s="0" t="n">
        <f aca="false">StoreData!$O40-StoreData!$P40</f>
        <v>231</v>
      </c>
      <c r="R40" s="0" t="n">
        <f aca="false">MONTH(StoreData!$B40)</f>
        <v>8</v>
      </c>
      <c r="S40" s="0" t="str">
        <f aca="false">IF(StoreData!$R40=9,"August","Sept")</f>
        <v>Sept</v>
      </c>
    </row>
    <row r="41" customFormat="false" ht="15" hidden="false" customHeight="false" outlineLevel="0" collapsed="false">
      <c r="A41" s="0" t="n">
        <v>88065565394</v>
      </c>
      <c r="B41" s="0" t="n">
        <v>44072</v>
      </c>
      <c r="C41" s="0" t="s">
        <v>120</v>
      </c>
      <c r="D41" s="0" t="s">
        <v>20</v>
      </c>
      <c r="E41" s="0" t="s">
        <v>121</v>
      </c>
      <c r="F41" s="0" t="s">
        <v>31</v>
      </c>
      <c r="G41" s="0" t="s">
        <v>32</v>
      </c>
      <c r="H41" s="0" t="s">
        <v>33</v>
      </c>
      <c r="I41" s="0" t="s">
        <v>25</v>
      </c>
      <c r="J41" s="0" t="s">
        <v>73</v>
      </c>
      <c r="K41" s="0" t="s">
        <v>27</v>
      </c>
      <c r="L41" s="0" t="n">
        <v>15</v>
      </c>
      <c r="M41" s="0" t="n">
        <v>12</v>
      </c>
      <c r="N41" s="0" t="n">
        <v>68</v>
      </c>
      <c r="O41" s="0" t="n">
        <f aca="false">StoreData!$N41*StoreData!$L41</f>
        <v>1020</v>
      </c>
      <c r="P41" s="0" t="n">
        <f aca="false">StoreData!$N41*StoreData!$M41</f>
        <v>816</v>
      </c>
      <c r="Q41" s="0" t="n">
        <f aca="false">StoreData!$O41-StoreData!$P41</f>
        <v>204</v>
      </c>
      <c r="R41" s="0" t="n">
        <f aca="false">MONTH(StoreData!$B41)</f>
        <v>8</v>
      </c>
      <c r="S41" s="0" t="str">
        <f aca="false">IF(StoreData!$R41=9,"August","Sept")</f>
        <v>Sept</v>
      </c>
    </row>
    <row r="42" customFormat="false" ht="15" hidden="false" customHeight="false" outlineLevel="0" collapsed="false">
      <c r="A42" s="0" t="n">
        <v>88065565395</v>
      </c>
      <c r="B42" s="0" t="n">
        <v>44073</v>
      </c>
      <c r="C42" s="0" t="s">
        <v>122</v>
      </c>
      <c r="D42" s="0" t="s">
        <v>29</v>
      </c>
      <c r="E42" s="0" t="s">
        <v>123</v>
      </c>
      <c r="F42" s="0" t="s">
        <v>22</v>
      </c>
      <c r="G42" s="0" t="s">
        <v>23</v>
      </c>
      <c r="H42" s="0" t="s">
        <v>24</v>
      </c>
      <c r="I42" s="0" t="s">
        <v>25</v>
      </c>
      <c r="J42" s="0" t="s">
        <v>76</v>
      </c>
      <c r="K42" s="0" t="s">
        <v>27</v>
      </c>
      <c r="L42" s="0" t="n">
        <v>15</v>
      </c>
      <c r="M42" s="0" t="n">
        <v>12</v>
      </c>
      <c r="N42" s="0" t="n">
        <v>15</v>
      </c>
      <c r="O42" s="0" t="n">
        <f aca="false">StoreData!$N42*StoreData!$L42</f>
        <v>225</v>
      </c>
      <c r="P42" s="0" t="n">
        <f aca="false">StoreData!$N42*StoreData!$M42</f>
        <v>180</v>
      </c>
      <c r="Q42" s="0" t="n">
        <f aca="false">StoreData!$O42-StoreData!$P42</f>
        <v>45</v>
      </c>
      <c r="R42" s="0" t="n">
        <f aca="false">MONTH(StoreData!$B42)</f>
        <v>8</v>
      </c>
      <c r="S42" s="0" t="str">
        <f aca="false">IF(StoreData!$R42=9,"August","Sept")</f>
        <v>Sept</v>
      </c>
    </row>
    <row r="43" customFormat="false" ht="15" hidden="false" customHeight="false" outlineLevel="0" collapsed="false">
      <c r="A43" s="0" t="n">
        <v>88065565396</v>
      </c>
      <c r="B43" s="0" t="n">
        <v>44074</v>
      </c>
      <c r="C43" s="0" t="s">
        <v>124</v>
      </c>
      <c r="D43" s="0" t="s">
        <v>20</v>
      </c>
      <c r="E43" s="0" t="s">
        <v>125</v>
      </c>
      <c r="F43" s="0" t="s">
        <v>31</v>
      </c>
      <c r="G43" s="0" t="s">
        <v>32</v>
      </c>
      <c r="H43" s="0" t="s">
        <v>33</v>
      </c>
      <c r="I43" s="0" t="s">
        <v>25</v>
      </c>
      <c r="J43" s="0" t="s">
        <v>126</v>
      </c>
      <c r="K43" s="0" t="s">
        <v>27</v>
      </c>
      <c r="L43" s="0" t="n">
        <v>20</v>
      </c>
      <c r="M43" s="0" t="n">
        <v>17</v>
      </c>
      <c r="N43" s="0" t="n">
        <v>47</v>
      </c>
      <c r="O43" s="0" t="n">
        <f aca="false">StoreData!$N43*StoreData!$L43</f>
        <v>940</v>
      </c>
      <c r="P43" s="0" t="n">
        <f aca="false">StoreData!$N43*StoreData!$M43</f>
        <v>799</v>
      </c>
      <c r="Q43" s="0" t="n">
        <f aca="false">StoreData!$O43-StoreData!$P43</f>
        <v>141</v>
      </c>
      <c r="R43" s="0" t="n">
        <f aca="false">MONTH(StoreData!$B43)</f>
        <v>8</v>
      </c>
      <c r="S43" s="0" t="str">
        <f aca="false">IF(StoreData!$R43=9,"August","Sept")</f>
        <v>Sept</v>
      </c>
    </row>
    <row r="44" customFormat="false" ht="15" hidden="false" customHeight="false" outlineLevel="0" collapsed="false">
      <c r="A44" s="0" t="n">
        <v>88065565397</v>
      </c>
      <c r="B44" s="0" t="n">
        <v>44044</v>
      </c>
      <c r="C44" s="0" t="s">
        <v>127</v>
      </c>
      <c r="D44" s="0" t="s">
        <v>20</v>
      </c>
      <c r="E44" s="0" t="s">
        <v>30</v>
      </c>
      <c r="F44" s="0" t="s">
        <v>22</v>
      </c>
      <c r="G44" s="0" t="s">
        <v>23</v>
      </c>
      <c r="H44" s="0" t="s">
        <v>24</v>
      </c>
      <c r="I44" s="0" t="s">
        <v>128</v>
      </c>
      <c r="J44" s="0" t="s">
        <v>129</v>
      </c>
      <c r="K44" s="0" t="s">
        <v>27</v>
      </c>
      <c r="L44" s="0" t="n">
        <v>12</v>
      </c>
      <c r="M44" s="0" t="n">
        <v>9</v>
      </c>
      <c r="N44" s="0" t="n">
        <v>6</v>
      </c>
      <c r="O44" s="0" t="n">
        <f aca="false">StoreData!$N44*StoreData!$L44</f>
        <v>72</v>
      </c>
      <c r="P44" s="0" t="n">
        <f aca="false">StoreData!$N44*StoreData!$M44</f>
        <v>54</v>
      </c>
      <c r="Q44" s="0" t="n">
        <f aca="false">StoreData!$O44-StoreData!$P44</f>
        <v>18</v>
      </c>
      <c r="R44" s="0" t="n">
        <f aca="false">MONTH(StoreData!$B44)</f>
        <v>8</v>
      </c>
      <c r="S44" s="0" t="str">
        <f aca="false">IF(StoreData!$R44=9,"August","Sept")</f>
        <v>Sept</v>
      </c>
    </row>
    <row r="45" customFormat="false" ht="15" hidden="false" customHeight="false" outlineLevel="0" collapsed="false">
      <c r="A45" s="0" t="n">
        <v>88065565398</v>
      </c>
      <c r="B45" s="0" t="n">
        <v>44045</v>
      </c>
      <c r="C45" s="0" t="s">
        <v>130</v>
      </c>
      <c r="D45" s="0" t="s">
        <v>29</v>
      </c>
      <c r="E45" s="0" t="s">
        <v>37</v>
      </c>
      <c r="F45" s="0" t="s">
        <v>31</v>
      </c>
      <c r="G45" s="0" t="s">
        <v>32</v>
      </c>
      <c r="H45" s="0" t="s">
        <v>33</v>
      </c>
      <c r="I45" s="0" t="s">
        <v>128</v>
      </c>
      <c r="J45" s="0" t="s">
        <v>131</v>
      </c>
      <c r="K45" s="0" t="s">
        <v>27</v>
      </c>
      <c r="L45" s="0" t="n">
        <v>13</v>
      </c>
      <c r="M45" s="0" t="n">
        <v>10</v>
      </c>
      <c r="N45" s="0" t="n">
        <v>10</v>
      </c>
      <c r="O45" s="0" t="n">
        <f aca="false">StoreData!$N45*StoreData!$L45</f>
        <v>130</v>
      </c>
      <c r="P45" s="0" t="n">
        <f aca="false">StoreData!$N45*StoreData!$M45</f>
        <v>100</v>
      </c>
      <c r="Q45" s="0" t="n">
        <f aca="false">StoreData!$O45-StoreData!$P45</f>
        <v>30</v>
      </c>
      <c r="R45" s="0" t="n">
        <f aca="false">MONTH(StoreData!$B45)</f>
        <v>8</v>
      </c>
      <c r="S45" s="0" t="str">
        <f aca="false">IF(StoreData!$R45=9,"August","Sept")</f>
        <v>Sept</v>
      </c>
    </row>
    <row r="46" customFormat="false" ht="15" hidden="false" customHeight="false" outlineLevel="0" collapsed="false">
      <c r="A46" s="0" t="n">
        <v>88065565399</v>
      </c>
      <c r="B46" s="0" t="n">
        <v>44046</v>
      </c>
      <c r="C46" s="0" t="s">
        <v>132</v>
      </c>
      <c r="D46" s="0" t="s">
        <v>29</v>
      </c>
      <c r="E46" s="0" t="s">
        <v>42</v>
      </c>
      <c r="F46" s="0" t="s">
        <v>22</v>
      </c>
      <c r="G46" s="0" t="s">
        <v>23</v>
      </c>
      <c r="H46" s="0" t="s">
        <v>24</v>
      </c>
      <c r="I46" s="0" t="s">
        <v>128</v>
      </c>
      <c r="J46" s="0" t="s">
        <v>133</v>
      </c>
      <c r="K46" s="0" t="s">
        <v>27</v>
      </c>
      <c r="L46" s="0" t="n">
        <v>15</v>
      </c>
      <c r="M46" s="0" t="n">
        <v>12</v>
      </c>
      <c r="N46" s="0" t="n">
        <v>11</v>
      </c>
      <c r="O46" s="0" t="n">
        <f aca="false">StoreData!$N46*StoreData!$L46</f>
        <v>165</v>
      </c>
      <c r="P46" s="0" t="n">
        <f aca="false">StoreData!$N46*StoreData!$M46</f>
        <v>132</v>
      </c>
      <c r="Q46" s="0" t="n">
        <f aca="false">StoreData!$O46-StoreData!$P46</f>
        <v>33</v>
      </c>
      <c r="R46" s="0" t="n">
        <f aca="false">MONTH(StoreData!$B46)</f>
        <v>8</v>
      </c>
      <c r="S46" s="0" t="str">
        <f aca="false">IF(StoreData!$R46=9,"August","Sept")</f>
        <v>Sept</v>
      </c>
    </row>
    <row r="47" customFormat="false" ht="15" hidden="false" customHeight="false" outlineLevel="0" collapsed="false">
      <c r="A47" s="0" t="n">
        <v>88065565400</v>
      </c>
      <c r="B47" s="0" t="n">
        <v>44047</v>
      </c>
      <c r="C47" s="0" t="s">
        <v>134</v>
      </c>
      <c r="D47" s="0" t="s">
        <v>29</v>
      </c>
      <c r="E47" s="0" t="s">
        <v>48</v>
      </c>
      <c r="F47" s="0" t="s">
        <v>31</v>
      </c>
      <c r="G47" s="0" t="s">
        <v>32</v>
      </c>
      <c r="H47" s="0" t="s">
        <v>33</v>
      </c>
      <c r="I47" s="0" t="s">
        <v>128</v>
      </c>
      <c r="J47" s="0" t="s">
        <v>88</v>
      </c>
      <c r="K47" s="0" t="s">
        <v>27</v>
      </c>
      <c r="L47" s="0" t="n">
        <v>14</v>
      </c>
      <c r="M47" s="0" t="n">
        <v>11</v>
      </c>
      <c r="N47" s="0" t="n">
        <v>60</v>
      </c>
      <c r="O47" s="0" t="n">
        <f aca="false">StoreData!$N47*StoreData!$L47</f>
        <v>840</v>
      </c>
      <c r="P47" s="0" t="n">
        <f aca="false">StoreData!$N47*StoreData!$M47</f>
        <v>660</v>
      </c>
      <c r="Q47" s="0" t="n">
        <f aca="false">StoreData!$O47-StoreData!$P47</f>
        <v>180</v>
      </c>
      <c r="R47" s="0" t="n">
        <f aca="false">MONTH(StoreData!$B47)</f>
        <v>8</v>
      </c>
      <c r="S47" s="0" t="str">
        <f aca="false">IF(StoreData!$R47=9,"August","Sept")</f>
        <v>Sept</v>
      </c>
    </row>
    <row r="48" customFormat="false" ht="15" hidden="false" customHeight="false" outlineLevel="0" collapsed="false">
      <c r="A48" s="0" t="n">
        <v>88065565401</v>
      </c>
      <c r="B48" s="0" t="n">
        <v>44048</v>
      </c>
      <c r="C48" s="0" t="s">
        <v>135</v>
      </c>
      <c r="D48" s="0" t="s">
        <v>20</v>
      </c>
      <c r="E48" s="0" t="s">
        <v>50</v>
      </c>
      <c r="F48" s="0" t="s">
        <v>22</v>
      </c>
      <c r="G48" s="0" t="s">
        <v>23</v>
      </c>
      <c r="H48" s="0" t="s">
        <v>24</v>
      </c>
      <c r="I48" s="0" t="s">
        <v>128</v>
      </c>
      <c r="J48" s="0" t="s">
        <v>91</v>
      </c>
      <c r="K48" s="0" t="s">
        <v>27</v>
      </c>
      <c r="L48" s="0" t="n">
        <v>30</v>
      </c>
      <c r="M48" s="0" t="n">
        <v>27</v>
      </c>
      <c r="N48" s="0" t="n">
        <v>89</v>
      </c>
      <c r="O48" s="0" t="n">
        <f aca="false">StoreData!$N48*StoreData!$L48</f>
        <v>2670</v>
      </c>
      <c r="P48" s="0" t="n">
        <f aca="false">StoreData!$N48*StoreData!$M48</f>
        <v>2403</v>
      </c>
      <c r="Q48" s="0" t="n">
        <f aca="false">StoreData!$O48-StoreData!$P48</f>
        <v>267</v>
      </c>
      <c r="R48" s="0" t="n">
        <f aca="false">MONTH(StoreData!$B48)</f>
        <v>8</v>
      </c>
      <c r="S48" s="0" t="str">
        <f aca="false">IF(StoreData!$R48=9,"August","Sept")</f>
        <v>Sept</v>
      </c>
    </row>
    <row r="49" customFormat="false" ht="15" hidden="false" customHeight="false" outlineLevel="0" collapsed="false">
      <c r="A49" s="0" t="n">
        <v>88065565402</v>
      </c>
      <c r="B49" s="0" t="n">
        <v>44052</v>
      </c>
      <c r="C49" s="0" t="s">
        <v>136</v>
      </c>
      <c r="D49" s="0" t="s">
        <v>20</v>
      </c>
      <c r="E49" s="0" t="s">
        <v>69</v>
      </c>
      <c r="F49" s="0" t="s">
        <v>31</v>
      </c>
      <c r="G49" s="0" t="s">
        <v>32</v>
      </c>
      <c r="H49" s="0" t="s">
        <v>33</v>
      </c>
      <c r="I49" s="0" t="s">
        <v>128</v>
      </c>
      <c r="J49" s="0" t="s">
        <v>94</v>
      </c>
      <c r="K49" s="0" t="s">
        <v>27</v>
      </c>
      <c r="L49" s="0" t="n">
        <v>16</v>
      </c>
      <c r="M49" s="0" t="n">
        <v>13</v>
      </c>
      <c r="N49" s="0" t="n">
        <v>77</v>
      </c>
      <c r="O49" s="0" t="n">
        <f aca="false">StoreData!$N49*StoreData!$L49</f>
        <v>1232</v>
      </c>
      <c r="P49" s="0" t="n">
        <f aca="false">StoreData!$N49*StoreData!$M49</f>
        <v>1001</v>
      </c>
      <c r="Q49" s="0" t="n">
        <f aca="false">StoreData!$O49-StoreData!$P49</f>
        <v>231</v>
      </c>
      <c r="R49" s="0" t="n">
        <f aca="false">MONTH(StoreData!$B49)</f>
        <v>8</v>
      </c>
      <c r="S49" s="0" t="str">
        <f aca="false">IF(StoreData!$R49=9,"August","Sept")</f>
        <v>Sept</v>
      </c>
    </row>
    <row r="50" customFormat="false" ht="15" hidden="false" customHeight="false" outlineLevel="0" collapsed="false">
      <c r="A50" s="0" t="n">
        <v>88065565403</v>
      </c>
      <c r="B50" s="0" t="n">
        <v>44051</v>
      </c>
      <c r="C50" s="0" t="s">
        <v>137</v>
      </c>
      <c r="D50" s="0" t="s">
        <v>20</v>
      </c>
      <c r="E50" s="0" t="s">
        <v>117</v>
      </c>
      <c r="F50" s="0" t="s">
        <v>22</v>
      </c>
      <c r="G50" s="0" t="s">
        <v>23</v>
      </c>
      <c r="H50" s="0" t="s">
        <v>24</v>
      </c>
      <c r="I50" s="0" t="s">
        <v>128</v>
      </c>
      <c r="J50" s="0" t="s">
        <v>34</v>
      </c>
      <c r="K50" s="0" t="s">
        <v>35</v>
      </c>
      <c r="L50" s="0" t="n">
        <v>9</v>
      </c>
      <c r="M50" s="0" t="n">
        <v>6</v>
      </c>
      <c r="N50" s="0" t="n">
        <v>68</v>
      </c>
      <c r="O50" s="0" t="n">
        <f aca="false">StoreData!$N50*StoreData!$L50</f>
        <v>612</v>
      </c>
      <c r="P50" s="0" t="n">
        <f aca="false">StoreData!$N50*StoreData!$M50</f>
        <v>408</v>
      </c>
      <c r="Q50" s="0" t="n">
        <f aca="false">StoreData!$O50-StoreData!$P50</f>
        <v>204</v>
      </c>
      <c r="R50" s="0" t="n">
        <f aca="false">MONTH(StoreData!$B50)</f>
        <v>8</v>
      </c>
      <c r="S50" s="0" t="str">
        <f aca="false">IF(StoreData!$R50=9,"August","Sept")</f>
        <v>Sept</v>
      </c>
    </row>
    <row r="51" customFormat="false" ht="15" hidden="false" customHeight="false" outlineLevel="0" collapsed="false">
      <c r="A51" s="0" t="n">
        <v>88065565404</v>
      </c>
      <c r="B51" s="0" t="n">
        <v>44051</v>
      </c>
      <c r="C51" s="0" t="s">
        <v>138</v>
      </c>
      <c r="D51" s="0" t="s">
        <v>20</v>
      </c>
      <c r="E51" s="0" t="s">
        <v>119</v>
      </c>
      <c r="F51" s="0" t="s">
        <v>31</v>
      </c>
      <c r="G51" s="0" t="s">
        <v>32</v>
      </c>
      <c r="H51" s="0" t="s">
        <v>33</v>
      </c>
      <c r="I51" s="0" t="s">
        <v>128</v>
      </c>
      <c r="J51" s="0" t="s">
        <v>40</v>
      </c>
      <c r="K51" s="0" t="s">
        <v>35</v>
      </c>
      <c r="L51" s="0" t="n">
        <v>5</v>
      </c>
      <c r="M51" s="0" t="n">
        <v>2</v>
      </c>
      <c r="N51" s="0" t="n">
        <v>15</v>
      </c>
      <c r="O51" s="0" t="n">
        <f aca="false">StoreData!$N51*StoreData!$L51</f>
        <v>75</v>
      </c>
      <c r="P51" s="0" t="n">
        <f aca="false">StoreData!$N51*StoreData!$M51</f>
        <v>30</v>
      </c>
      <c r="Q51" s="0" t="n">
        <f aca="false">StoreData!$O51-StoreData!$P51</f>
        <v>45</v>
      </c>
      <c r="R51" s="0" t="n">
        <f aca="false">MONTH(StoreData!$B51)</f>
        <v>8</v>
      </c>
      <c r="S51" s="0" t="str">
        <f aca="false">IF(StoreData!$R51=9,"August","Sept")</f>
        <v>Sept</v>
      </c>
    </row>
    <row r="52" customFormat="false" ht="15" hidden="false" customHeight="false" outlineLevel="0" collapsed="false">
      <c r="A52" s="0" t="n">
        <v>88065565405</v>
      </c>
      <c r="B52" s="0" t="n">
        <v>44052</v>
      </c>
      <c r="C52" s="0" t="s">
        <v>139</v>
      </c>
      <c r="D52" s="0" t="s">
        <v>20</v>
      </c>
      <c r="E52" s="0" t="s">
        <v>50</v>
      </c>
      <c r="F52" s="0" t="s">
        <v>22</v>
      </c>
      <c r="G52" s="0" t="s">
        <v>23</v>
      </c>
      <c r="H52" s="0" t="s">
        <v>24</v>
      </c>
      <c r="I52" s="0" t="s">
        <v>128</v>
      </c>
      <c r="J52" s="0" t="s">
        <v>140</v>
      </c>
      <c r="K52" s="0" t="s">
        <v>35</v>
      </c>
      <c r="L52" s="0" t="n">
        <v>18</v>
      </c>
      <c r="M52" s="0" t="n">
        <v>15</v>
      </c>
      <c r="N52" s="0" t="n">
        <v>47</v>
      </c>
      <c r="O52" s="0" t="n">
        <f aca="false">StoreData!$N52*StoreData!$L52</f>
        <v>846</v>
      </c>
      <c r="P52" s="0" t="n">
        <f aca="false">StoreData!$N52*StoreData!$M52</f>
        <v>705</v>
      </c>
      <c r="Q52" s="0" t="n">
        <f aca="false">StoreData!$O52-StoreData!$P52</f>
        <v>141</v>
      </c>
      <c r="R52" s="0" t="n">
        <f aca="false">MONTH(StoreData!$B52)</f>
        <v>8</v>
      </c>
      <c r="S52" s="0" t="str">
        <f aca="false">IF(StoreData!$R52=9,"August","Sept")</f>
        <v>Sept</v>
      </c>
    </row>
    <row r="53" customFormat="false" ht="15" hidden="false" customHeight="false" outlineLevel="0" collapsed="false">
      <c r="A53" s="0" t="n">
        <v>88065565406</v>
      </c>
      <c r="B53" s="0" t="n">
        <v>44053</v>
      </c>
      <c r="C53" s="0" t="s">
        <v>141</v>
      </c>
      <c r="D53" s="0" t="s">
        <v>20</v>
      </c>
      <c r="E53" s="0" t="s">
        <v>52</v>
      </c>
      <c r="F53" s="0" t="s">
        <v>31</v>
      </c>
      <c r="G53" s="0" t="s">
        <v>32</v>
      </c>
      <c r="H53" s="0" t="s">
        <v>33</v>
      </c>
      <c r="I53" s="0" t="s">
        <v>128</v>
      </c>
      <c r="J53" s="0" t="s">
        <v>142</v>
      </c>
      <c r="K53" s="0" t="s">
        <v>35</v>
      </c>
      <c r="L53" s="0" t="n">
        <v>10</v>
      </c>
      <c r="M53" s="0" t="n">
        <v>7</v>
      </c>
      <c r="N53" s="0" t="n">
        <v>6</v>
      </c>
      <c r="O53" s="0" t="n">
        <f aca="false">StoreData!$N53*StoreData!$L53</f>
        <v>60</v>
      </c>
      <c r="P53" s="0" t="n">
        <f aca="false">StoreData!$N53*StoreData!$M53</f>
        <v>42</v>
      </c>
      <c r="Q53" s="0" t="n">
        <f aca="false">StoreData!$O53-StoreData!$P53</f>
        <v>18</v>
      </c>
      <c r="R53" s="0" t="n">
        <f aca="false">MONTH(StoreData!$B53)</f>
        <v>8</v>
      </c>
      <c r="S53" s="0" t="str">
        <f aca="false">IF(StoreData!$R53=9,"August","Sept")</f>
        <v>Sept</v>
      </c>
    </row>
    <row r="54" customFormat="false" ht="15" hidden="false" customHeight="false" outlineLevel="0" collapsed="false">
      <c r="A54" s="0" t="n">
        <v>88065565407</v>
      </c>
      <c r="B54" s="0" t="n">
        <v>44054</v>
      </c>
      <c r="C54" s="0" t="s">
        <v>143</v>
      </c>
      <c r="D54" s="0" t="s">
        <v>20</v>
      </c>
      <c r="E54" s="0" t="s">
        <v>55</v>
      </c>
      <c r="F54" s="0" t="s">
        <v>22</v>
      </c>
      <c r="G54" s="0" t="s">
        <v>23</v>
      </c>
      <c r="H54" s="0" t="s">
        <v>24</v>
      </c>
      <c r="I54" s="0" t="s">
        <v>128</v>
      </c>
      <c r="J54" s="0" t="s">
        <v>144</v>
      </c>
      <c r="K54" s="0" t="s">
        <v>35</v>
      </c>
      <c r="L54" s="0" t="n">
        <v>20</v>
      </c>
      <c r="M54" s="0" t="n">
        <v>17</v>
      </c>
      <c r="N54" s="0" t="n">
        <v>10</v>
      </c>
      <c r="O54" s="0" t="n">
        <f aca="false">StoreData!$N54*StoreData!$L54</f>
        <v>200</v>
      </c>
      <c r="P54" s="0" t="n">
        <f aca="false">StoreData!$N54*StoreData!$M54</f>
        <v>170</v>
      </c>
      <c r="Q54" s="0" t="n">
        <f aca="false">StoreData!$O54-StoreData!$P54</f>
        <v>30</v>
      </c>
      <c r="R54" s="0" t="n">
        <f aca="false">MONTH(StoreData!$B54)</f>
        <v>8</v>
      </c>
      <c r="S54" s="0" t="str">
        <f aca="false">IF(StoreData!$R54=9,"August","Sept")</f>
        <v>Sept</v>
      </c>
    </row>
    <row r="55" customFormat="false" ht="15" hidden="false" customHeight="false" outlineLevel="0" collapsed="false">
      <c r="A55" s="0" t="n">
        <v>88065565408</v>
      </c>
      <c r="B55" s="0" t="n">
        <v>44055</v>
      </c>
      <c r="C55" s="0" t="s">
        <v>145</v>
      </c>
      <c r="D55" s="0" t="s">
        <v>20</v>
      </c>
      <c r="E55" s="0" t="s">
        <v>58</v>
      </c>
      <c r="F55" s="0" t="s">
        <v>31</v>
      </c>
      <c r="G55" s="0" t="s">
        <v>32</v>
      </c>
      <c r="H55" s="0" t="s">
        <v>33</v>
      </c>
      <c r="I55" s="0" t="s">
        <v>128</v>
      </c>
      <c r="J55" s="0" t="s">
        <v>60</v>
      </c>
      <c r="K55" s="0" t="s">
        <v>35</v>
      </c>
      <c r="L55" s="0" t="n">
        <v>70</v>
      </c>
      <c r="M55" s="0" t="n">
        <v>67</v>
      </c>
      <c r="N55" s="0" t="n">
        <v>11</v>
      </c>
      <c r="O55" s="0" t="n">
        <f aca="false">StoreData!$N55*StoreData!$L55</f>
        <v>770</v>
      </c>
      <c r="P55" s="0" t="n">
        <f aca="false">StoreData!$N55*StoreData!$M55</f>
        <v>737</v>
      </c>
      <c r="Q55" s="0" t="n">
        <f aca="false">StoreData!$O55-StoreData!$P55</f>
        <v>33</v>
      </c>
      <c r="R55" s="0" t="n">
        <f aca="false">MONTH(StoreData!$B55)</f>
        <v>8</v>
      </c>
      <c r="S55" s="0" t="str">
        <f aca="false">IF(StoreData!$R55=9,"August","Sept")</f>
        <v>Sept</v>
      </c>
    </row>
    <row r="56" customFormat="false" ht="15" hidden="false" customHeight="false" outlineLevel="0" collapsed="false">
      <c r="A56" s="0" t="n">
        <v>88065565409</v>
      </c>
      <c r="B56" s="0" t="n">
        <v>44056</v>
      </c>
      <c r="C56" s="0" t="s">
        <v>146</v>
      </c>
      <c r="D56" s="0" t="s">
        <v>20</v>
      </c>
      <c r="E56" s="0" t="s">
        <v>147</v>
      </c>
      <c r="F56" s="0" t="s">
        <v>22</v>
      </c>
      <c r="G56" s="0" t="s">
        <v>23</v>
      </c>
      <c r="H56" s="0" t="s">
        <v>24</v>
      </c>
      <c r="I56" s="0" t="s">
        <v>128</v>
      </c>
      <c r="J56" s="0" t="s">
        <v>61</v>
      </c>
      <c r="K56" s="0" t="s">
        <v>35</v>
      </c>
      <c r="L56" s="0" t="n">
        <v>15</v>
      </c>
      <c r="M56" s="0" t="n">
        <v>12</v>
      </c>
      <c r="N56" s="0" t="n">
        <v>60</v>
      </c>
      <c r="O56" s="0" t="n">
        <f aca="false">StoreData!$N56*StoreData!$L56</f>
        <v>900</v>
      </c>
      <c r="P56" s="0" t="n">
        <f aca="false">StoreData!$N56*StoreData!$M56</f>
        <v>720</v>
      </c>
      <c r="Q56" s="0" t="n">
        <f aca="false">StoreData!$O56-StoreData!$P56</f>
        <v>180</v>
      </c>
      <c r="R56" s="0" t="n">
        <f aca="false">MONTH(StoreData!$B56)</f>
        <v>8</v>
      </c>
      <c r="S56" s="0" t="str">
        <f aca="false">IF(StoreData!$R56=9,"August","Sept")</f>
        <v>Sept</v>
      </c>
    </row>
    <row r="57" customFormat="false" ht="15" hidden="false" customHeight="false" outlineLevel="0" collapsed="false">
      <c r="A57" s="0" t="n">
        <v>88065565410</v>
      </c>
      <c r="B57" s="0" t="n">
        <v>44057</v>
      </c>
      <c r="C57" s="0" t="s">
        <v>148</v>
      </c>
      <c r="D57" s="0" t="s">
        <v>20</v>
      </c>
      <c r="E57" s="0" t="s">
        <v>149</v>
      </c>
      <c r="F57" s="0" t="s">
        <v>31</v>
      </c>
      <c r="G57" s="0" t="s">
        <v>32</v>
      </c>
      <c r="H57" s="0" t="s">
        <v>33</v>
      </c>
      <c r="I57" s="0" t="s">
        <v>128</v>
      </c>
      <c r="J57" s="0" t="s">
        <v>64</v>
      </c>
      <c r="K57" s="0" t="s">
        <v>35</v>
      </c>
      <c r="L57" s="0" t="n">
        <v>12</v>
      </c>
      <c r="M57" s="0" t="n">
        <v>9</v>
      </c>
      <c r="N57" s="0" t="n">
        <v>89</v>
      </c>
      <c r="O57" s="0" t="n">
        <f aca="false">StoreData!$N57*StoreData!$L57</f>
        <v>1068</v>
      </c>
      <c r="P57" s="0" t="n">
        <f aca="false">StoreData!$N57*StoreData!$M57</f>
        <v>801</v>
      </c>
      <c r="Q57" s="0" t="n">
        <f aca="false">StoreData!$O57-StoreData!$P57</f>
        <v>267</v>
      </c>
      <c r="R57" s="0" t="n">
        <f aca="false">MONTH(StoreData!$B57)</f>
        <v>8</v>
      </c>
      <c r="S57" s="0" t="str">
        <f aca="false">IF(StoreData!$R57=9,"August","Sept")</f>
        <v>Sept</v>
      </c>
    </row>
    <row r="58" customFormat="false" ht="15" hidden="false" customHeight="false" outlineLevel="0" collapsed="false">
      <c r="A58" s="0" t="n">
        <v>88065565411</v>
      </c>
      <c r="B58" s="0" t="n">
        <v>44058</v>
      </c>
      <c r="C58" s="0" t="s">
        <v>150</v>
      </c>
      <c r="D58" s="0" t="s">
        <v>29</v>
      </c>
      <c r="E58" s="0" t="s">
        <v>21</v>
      </c>
      <c r="F58" s="0" t="s">
        <v>22</v>
      </c>
      <c r="G58" s="0" t="s">
        <v>23</v>
      </c>
      <c r="H58" s="0" t="s">
        <v>24</v>
      </c>
      <c r="I58" s="0" t="s">
        <v>128</v>
      </c>
      <c r="J58" s="0" t="s">
        <v>67</v>
      </c>
      <c r="K58" s="0" t="s">
        <v>35</v>
      </c>
      <c r="L58" s="0" t="n">
        <v>18</v>
      </c>
      <c r="M58" s="0" t="n">
        <v>15</v>
      </c>
      <c r="N58" s="0" t="n">
        <v>77</v>
      </c>
      <c r="O58" s="0" t="n">
        <f aca="false">StoreData!$N58*StoreData!$L58</f>
        <v>1386</v>
      </c>
      <c r="P58" s="0" t="n">
        <f aca="false">StoreData!$N58*StoreData!$M58</f>
        <v>1155</v>
      </c>
      <c r="Q58" s="0" t="n">
        <f aca="false">StoreData!$O58-StoreData!$P58</f>
        <v>231</v>
      </c>
      <c r="R58" s="0" t="n">
        <f aca="false">MONTH(StoreData!$B58)</f>
        <v>8</v>
      </c>
      <c r="S58" s="0" t="str">
        <f aca="false">IF(StoreData!$R58=9,"August","Sept")</f>
        <v>Sept</v>
      </c>
    </row>
    <row r="59" customFormat="false" ht="15" hidden="false" customHeight="false" outlineLevel="0" collapsed="false">
      <c r="A59" s="0" t="n">
        <v>88065565412</v>
      </c>
      <c r="B59" s="0" t="n">
        <v>44062</v>
      </c>
      <c r="C59" s="0" t="s">
        <v>151</v>
      </c>
      <c r="D59" s="0" t="s">
        <v>20</v>
      </c>
      <c r="E59" s="0" t="s">
        <v>152</v>
      </c>
      <c r="F59" s="0" t="s">
        <v>31</v>
      </c>
      <c r="G59" s="0" t="s">
        <v>32</v>
      </c>
      <c r="H59" s="0" t="s">
        <v>33</v>
      </c>
      <c r="I59" s="0" t="s">
        <v>128</v>
      </c>
      <c r="J59" s="0" t="s">
        <v>79</v>
      </c>
      <c r="K59" s="0" t="s">
        <v>35</v>
      </c>
      <c r="L59" s="0" t="n">
        <v>23</v>
      </c>
      <c r="M59" s="0" t="n">
        <v>20</v>
      </c>
      <c r="N59" s="0" t="n">
        <v>68</v>
      </c>
      <c r="O59" s="0" t="n">
        <f aca="false">StoreData!$N59*StoreData!$L59</f>
        <v>1564</v>
      </c>
      <c r="P59" s="0" t="n">
        <f aca="false">StoreData!$N59*StoreData!$M59</f>
        <v>1360</v>
      </c>
      <c r="Q59" s="0" t="n">
        <f aca="false">StoreData!$O59-StoreData!$P59</f>
        <v>204</v>
      </c>
      <c r="R59" s="0" t="n">
        <f aca="false">MONTH(StoreData!$B59)</f>
        <v>8</v>
      </c>
      <c r="S59" s="0" t="str">
        <f aca="false">IF(StoreData!$R59=9,"August","Sept")</f>
        <v>Sept</v>
      </c>
    </row>
    <row r="60" customFormat="false" ht="15" hidden="false" customHeight="false" outlineLevel="0" collapsed="false">
      <c r="A60" s="0" t="n">
        <v>88065565413</v>
      </c>
      <c r="B60" s="0" t="n">
        <v>44061</v>
      </c>
      <c r="C60" s="0" t="s">
        <v>153</v>
      </c>
      <c r="D60" s="0" t="s">
        <v>29</v>
      </c>
      <c r="E60" s="0" t="s">
        <v>154</v>
      </c>
      <c r="F60" s="0" t="s">
        <v>22</v>
      </c>
      <c r="G60" s="0" t="s">
        <v>23</v>
      </c>
      <c r="H60" s="0" t="s">
        <v>24</v>
      </c>
      <c r="I60" s="0" t="s">
        <v>128</v>
      </c>
      <c r="J60" s="0" t="s">
        <v>82</v>
      </c>
      <c r="K60" s="0" t="s">
        <v>35</v>
      </c>
      <c r="L60" s="0" t="n">
        <v>9</v>
      </c>
      <c r="M60" s="0" t="n">
        <v>6</v>
      </c>
      <c r="N60" s="0" t="n">
        <v>15</v>
      </c>
      <c r="O60" s="0" t="n">
        <f aca="false">StoreData!$N60*StoreData!$L60</f>
        <v>135</v>
      </c>
      <c r="P60" s="0" t="n">
        <f aca="false">StoreData!$N60*StoreData!$M60</f>
        <v>90</v>
      </c>
      <c r="Q60" s="0" t="n">
        <f aca="false">StoreData!$O60-StoreData!$P60</f>
        <v>45</v>
      </c>
      <c r="R60" s="0" t="n">
        <f aca="false">MONTH(StoreData!$B60)</f>
        <v>8</v>
      </c>
      <c r="S60" s="0" t="str">
        <f aca="false">IF(StoreData!$R60=9,"August","Sept")</f>
        <v>Sept</v>
      </c>
    </row>
    <row r="61" customFormat="false" ht="15" hidden="false" customHeight="false" outlineLevel="0" collapsed="false">
      <c r="A61" s="0" t="n">
        <v>88065565414</v>
      </c>
      <c r="B61" s="0" t="n">
        <v>44061</v>
      </c>
      <c r="C61" s="0" t="s">
        <v>155</v>
      </c>
      <c r="D61" s="0" t="s">
        <v>20</v>
      </c>
      <c r="E61" s="0" t="s">
        <v>156</v>
      </c>
      <c r="F61" s="0" t="s">
        <v>31</v>
      </c>
      <c r="G61" s="0" t="s">
        <v>32</v>
      </c>
      <c r="H61" s="0" t="s">
        <v>33</v>
      </c>
      <c r="I61" s="0" t="s">
        <v>128</v>
      </c>
      <c r="J61" s="0" t="s">
        <v>85</v>
      </c>
      <c r="K61" s="0" t="s">
        <v>35</v>
      </c>
      <c r="L61" s="0" t="n">
        <v>18</v>
      </c>
      <c r="M61" s="0" t="n">
        <v>15</v>
      </c>
      <c r="N61" s="0" t="n">
        <v>47</v>
      </c>
      <c r="O61" s="0" t="n">
        <f aca="false">StoreData!$N61*StoreData!$L61</f>
        <v>846</v>
      </c>
      <c r="P61" s="0" t="n">
        <f aca="false">StoreData!$N61*StoreData!$M61</f>
        <v>705</v>
      </c>
      <c r="Q61" s="0" t="n">
        <f aca="false">StoreData!$O61-StoreData!$P61</f>
        <v>141</v>
      </c>
      <c r="R61" s="0" t="n">
        <f aca="false">MONTH(StoreData!$B61)</f>
        <v>8</v>
      </c>
      <c r="S61" s="0" t="str">
        <f aca="false">IF(StoreData!$R61=9,"August","Sept")</f>
        <v>Sept</v>
      </c>
    </row>
    <row r="62" customFormat="false" ht="15" hidden="false" customHeight="false" outlineLevel="0" collapsed="false">
      <c r="A62" s="0" t="n">
        <v>88065565415</v>
      </c>
      <c r="B62" s="0" t="n">
        <v>44062</v>
      </c>
      <c r="C62" s="0" t="s">
        <v>157</v>
      </c>
      <c r="D62" s="0" t="s">
        <v>29</v>
      </c>
      <c r="E62" s="0" t="s">
        <v>66</v>
      </c>
      <c r="F62" s="0" t="s">
        <v>22</v>
      </c>
      <c r="G62" s="0" t="s">
        <v>23</v>
      </c>
      <c r="H62" s="0" t="s">
        <v>24</v>
      </c>
      <c r="I62" s="0" t="s">
        <v>128</v>
      </c>
      <c r="J62" s="0" t="s">
        <v>26</v>
      </c>
      <c r="K62" s="0" t="s">
        <v>27</v>
      </c>
      <c r="L62" s="0" t="n">
        <v>52</v>
      </c>
      <c r="M62" s="0" t="n">
        <v>49</v>
      </c>
      <c r="N62" s="0" t="n">
        <v>6</v>
      </c>
      <c r="O62" s="0" t="n">
        <f aca="false">StoreData!$N62*StoreData!$L62</f>
        <v>312</v>
      </c>
      <c r="P62" s="0" t="n">
        <f aca="false">StoreData!$N62*StoreData!$M62</f>
        <v>294</v>
      </c>
      <c r="Q62" s="0" t="n">
        <f aca="false">StoreData!$O62-StoreData!$P62</f>
        <v>18</v>
      </c>
      <c r="R62" s="0" t="n">
        <f aca="false">MONTH(StoreData!$B62)</f>
        <v>8</v>
      </c>
      <c r="S62" s="0" t="str">
        <f aca="false">IF(StoreData!$R62=9,"August","Sept")</f>
        <v>Sept</v>
      </c>
    </row>
    <row r="63" customFormat="false" ht="15" hidden="false" customHeight="false" outlineLevel="0" collapsed="false">
      <c r="A63" s="0" t="n">
        <v>88065565416</v>
      </c>
      <c r="B63" s="0" t="n">
        <v>44063</v>
      </c>
      <c r="C63" s="0" t="s">
        <v>158</v>
      </c>
      <c r="D63" s="0" t="s">
        <v>29</v>
      </c>
      <c r="E63" s="0" t="s">
        <v>69</v>
      </c>
      <c r="F63" s="0" t="s">
        <v>31</v>
      </c>
      <c r="G63" s="0" t="s">
        <v>32</v>
      </c>
      <c r="H63" s="0" t="s">
        <v>33</v>
      </c>
      <c r="I63" s="0" t="s">
        <v>128</v>
      </c>
      <c r="J63" s="0" t="s">
        <v>34</v>
      </c>
      <c r="K63" s="0" t="s">
        <v>35</v>
      </c>
      <c r="L63" s="0" t="n">
        <v>9</v>
      </c>
      <c r="M63" s="0" t="n">
        <v>6</v>
      </c>
      <c r="N63" s="0" t="n">
        <v>10</v>
      </c>
      <c r="O63" s="0" t="n">
        <f aca="false">StoreData!$N63*StoreData!$L63</f>
        <v>90</v>
      </c>
      <c r="P63" s="0" t="n">
        <f aca="false">StoreData!$N63*StoreData!$M63</f>
        <v>60</v>
      </c>
      <c r="Q63" s="0" t="n">
        <f aca="false">StoreData!$O63-StoreData!$P63</f>
        <v>30</v>
      </c>
      <c r="R63" s="0" t="n">
        <f aca="false">MONTH(StoreData!$B63)</f>
        <v>8</v>
      </c>
      <c r="S63" s="0" t="str">
        <f aca="false">IF(StoreData!$R63=9,"August","Sept")</f>
        <v>Sept</v>
      </c>
    </row>
    <row r="64" customFormat="false" ht="15" hidden="false" customHeight="false" outlineLevel="0" collapsed="false">
      <c r="A64" s="0" t="n">
        <v>88065565417</v>
      </c>
      <c r="B64" s="0" t="n">
        <v>44064</v>
      </c>
      <c r="C64" s="0" t="s">
        <v>159</v>
      </c>
      <c r="D64" s="0" t="s">
        <v>20</v>
      </c>
      <c r="E64" s="0" t="s">
        <v>96</v>
      </c>
      <c r="F64" s="0" t="s">
        <v>22</v>
      </c>
      <c r="G64" s="0" t="s">
        <v>23</v>
      </c>
      <c r="H64" s="0" t="s">
        <v>24</v>
      </c>
      <c r="I64" s="0" t="s">
        <v>128</v>
      </c>
      <c r="J64" s="0" t="s">
        <v>40</v>
      </c>
      <c r="K64" s="0" t="s">
        <v>35</v>
      </c>
      <c r="L64" s="0" t="n">
        <v>5</v>
      </c>
      <c r="M64" s="0" t="n">
        <v>2</v>
      </c>
      <c r="N64" s="0" t="n">
        <v>11</v>
      </c>
      <c r="O64" s="0" t="n">
        <f aca="false">StoreData!$N64*StoreData!$L64</f>
        <v>55</v>
      </c>
      <c r="P64" s="0" t="n">
        <f aca="false">StoreData!$N64*StoreData!$M64</f>
        <v>22</v>
      </c>
      <c r="Q64" s="0" t="n">
        <f aca="false">StoreData!$O64-StoreData!$P64</f>
        <v>33</v>
      </c>
      <c r="R64" s="0" t="n">
        <f aca="false">MONTH(StoreData!$B64)</f>
        <v>8</v>
      </c>
      <c r="S64" s="0" t="str">
        <f aca="false">IF(StoreData!$R64=9,"August","Sept")</f>
        <v>Sept</v>
      </c>
    </row>
    <row r="65" customFormat="false" ht="15" hidden="false" customHeight="false" outlineLevel="0" collapsed="false">
      <c r="A65" s="0" t="n">
        <v>88065565418</v>
      </c>
      <c r="B65" s="0" t="n">
        <v>44065</v>
      </c>
      <c r="C65" s="0" t="s">
        <v>160</v>
      </c>
      <c r="D65" s="0" t="s">
        <v>29</v>
      </c>
      <c r="E65" s="0" t="s">
        <v>98</v>
      </c>
      <c r="F65" s="0" t="s">
        <v>31</v>
      </c>
      <c r="G65" s="0" t="s">
        <v>32</v>
      </c>
      <c r="H65" s="0" t="s">
        <v>33</v>
      </c>
      <c r="I65" s="0" t="s">
        <v>128</v>
      </c>
      <c r="J65" s="0" t="s">
        <v>99</v>
      </c>
      <c r="K65" s="0" t="s">
        <v>27</v>
      </c>
      <c r="L65" s="0" t="n">
        <v>14</v>
      </c>
      <c r="M65" s="0" t="n">
        <v>11</v>
      </c>
      <c r="N65" s="0" t="n">
        <v>60</v>
      </c>
      <c r="O65" s="0" t="n">
        <f aca="false">StoreData!$N65*StoreData!$L65</f>
        <v>840</v>
      </c>
      <c r="P65" s="0" t="n">
        <f aca="false">StoreData!$N65*StoreData!$M65</f>
        <v>660</v>
      </c>
      <c r="Q65" s="0" t="n">
        <f aca="false">StoreData!$O65-StoreData!$P65</f>
        <v>180</v>
      </c>
      <c r="R65" s="0" t="n">
        <f aca="false">MONTH(StoreData!$B65)</f>
        <v>8</v>
      </c>
      <c r="S65" s="0" t="str">
        <f aca="false">IF(StoreData!$R65=9,"August","Sept")</f>
        <v>Sept</v>
      </c>
    </row>
    <row r="66" customFormat="false" ht="15" hidden="false" customHeight="false" outlineLevel="0" collapsed="false">
      <c r="A66" s="0" t="n">
        <v>88065565419</v>
      </c>
      <c r="B66" s="0" t="n">
        <v>44066</v>
      </c>
      <c r="C66" s="0" t="s">
        <v>161</v>
      </c>
      <c r="D66" s="0" t="s">
        <v>20</v>
      </c>
      <c r="E66" s="0" t="s">
        <v>101</v>
      </c>
      <c r="F66" s="0" t="s">
        <v>22</v>
      </c>
      <c r="G66" s="0" t="s">
        <v>23</v>
      </c>
      <c r="H66" s="0" t="s">
        <v>24</v>
      </c>
      <c r="I66" s="0" t="s">
        <v>128</v>
      </c>
      <c r="J66" s="0" t="s">
        <v>102</v>
      </c>
      <c r="K66" s="0" t="s">
        <v>27</v>
      </c>
      <c r="L66" s="0" t="n">
        <v>6</v>
      </c>
      <c r="M66" s="0" t="n">
        <v>3</v>
      </c>
      <c r="N66" s="0" t="n">
        <v>89</v>
      </c>
      <c r="O66" s="0" t="n">
        <f aca="false">StoreData!$N66*StoreData!$L66</f>
        <v>534</v>
      </c>
      <c r="P66" s="0" t="n">
        <f aca="false">StoreData!$N66*StoreData!$M66</f>
        <v>267</v>
      </c>
      <c r="Q66" s="0" t="n">
        <f aca="false">StoreData!$O66-StoreData!$P66</f>
        <v>267</v>
      </c>
      <c r="R66" s="0" t="n">
        <f aca="false">MONTH(StoreData!$B66)</f>
        <v>8</v>
      </c>
      <c r="S66" s="0" t="str">
        <f aca="false">IF(StoreData!$R66=9,"August","Sept")</f>
        <v>Sept</v>
      </c>
    </row>
    <row r="67" customFormat="false" ht="15" hidden="false" customHeight="false" outlineLevel="0" collapsed="false">
      <c r="A67" s="0" t="n">
        <v>88065565420</v>
      </c>
      <c r="B67" s="0" t="n">
        <v>44067</v>
      </c>
      <c r="C67" s="0" t="s">
        <v>162</v>
      </c>
      <c r="D67" s="0" t="s">
        <v>20</v>
      </c>
      <c r="E67" s="0" t="s">
        <v>104</v>
      </c>
      <c r="F67" s="0" t="s">
        <v>31</v>
      </c>
      <c r="G67" s="0" t="s">
        <v>32</v>
      </c>
      <c r="H67" s="0" t="s">
        <v>33</v>
      </c>
      <c r="I67" s="0" t="s">
        <v>128</v>
      </c>
      <c r="J67" s="0" t="s">
        <v>142</v>
      </c>
      <c r="K67" s="0" t="s">
        <v>35</v>
      </c>
      <c r="L67" s="0" t="n">
        <v>10</v>
      </c>
      <c r="M67" s="0" t="n">
        <v>7</v>
      </c>
      <c r="N67" s="0" t="n">
        <v>77</v>
      </c>
      <c r="O67" s="0" t="n">
        <f aca="false">StoreData!$N67*StoreData!$L67</f>
        <v>770</v>
      </c>
      <c r="P67" s="0" t="n">
        <f aca="false">StoreData!$N67*StoreData!$M67</f>
        <v>539</v>
      </c>
      <c r="Q67" s="0" t="n">
        <f aca="false">StoreData!$O67-StoreData!$P67</f>
        <v>231</v>
      </c>
      <c r="R67" s="0" t="n">
        <f aca="false">MONTH(StoreData!$B67)</f>
        <v>8</v>
      </c>
      <c r="S67" s="0" t="str">
        <f aca="false">IF(StoreData!$R67=9,"August","Sept")</f>
        <v>Sept</v>
      </c>
    </row>
    <row r="68" customFormat="false" ht="15" hidden="false" customHeight="false" outlineLevel="0" collapsed="false">
      <c r="A68" s="0" t="n">
        <v>88065565421</v>
      </c>
      <c r="B68" s="0" t="n">
        <v>44068</v>
      </c>
      <c r="C68" s="0" t="s">
        <v>163</v>
      </c>
      <c r="D68" s="0" t="s">
        <v>29</v>
      </c>
      <c r="E68" s="0" t="s">
        <v>107</v>
      </c>
      <c r="F68" s="0" t="s">
        <v>22</v>
      </c>
      <c r="G68" s="0" t="s">
        <v>23</v>
      </c>
      <c r="H68" s="0" t="s">
        <v>24</v>
      </c>
      <c r="I68" s="0" t="s">
        <v>128</v>
      </c>
      <c r="J68" s="0" t="s">
        <v>105</v>
      </c>
      <c r="K68" s="0" t="s">
        <v>27</v>
      </c>
      <c r="L68" s="0" t="n">
        <v>13</v>
      </c>
      <c r="M68" s="0" t="n">
        <v>10</v>
      </c>
      <c r="N68" s="0" t="n">
        <v>68</v>
      </c>
      <c r="O68" s="0" t="n">
        <f aca="false">StoreData!$N68*StoreData!$L68</f>
        <v>884</v>
      </c>
      <c r="P68" s="0" t="n">
        <f aca="false">StoreData!$N68*StoreData!$M68</f>
        <v>680</v>
      </c>
      <c r="Q68" s="0" t="n">
        <f aca="false">StoreData!$O68-StoreData!$P68</f>
        <v>204</v>
      </c>
      <c r="R68" s="0" t="n">
        <f aca="false">MONTH(StoreData!$B68)</f>
        <v>8</v>
      </c>
      <c r="S68" s="0" t="str">
        <f aca="false">IF(StoreData!$R68=9,"August","Sept")</f>
        <v>Sept</v>
      </c>
    </row>
    <row r="69" customFormat="false" ht="15" hidden="false" customHeight="false" outlineLevel="0" collapsed="false">
      <c r="A69" s="0" t="n">
        <v>88065565422</v>
      </c>
      <c r="B69" s="0" t="n">
        <v>44072</v>
      </c>
      <c r="C69" s="0" t="s">
        <v>164</v>
      </c>
      <c r="D69" s="0" t="s">
        <v>20</v>
      </c>
      <c r="E69" s="0" t="s">
        <v>75</v>
      </c>
      <c r="F69" s="0" t="s">
        <v>31</v>
      </c>
      <c r="G69" s="0" t="s">
        <v>32</v>
      </c>
      <c r="H69" s="0" t="s">
        <v>33</v>
      </c>
      <c r="I69" s="0" t="s">
        <v>128</v>
      </c>
      <c r="J69" s="0" t="s">
        <v>144</v>
      </c>
      <c r="K69" s="0" t="s">
        <v>35</v>
      </c>
      <c r="L69" s="0" t="n">
        <v>20</v>
      </c>
      <c r="M69" s="0" t="n">
        <v>17</v>
      </c>
      <c r="N69" s="0" t="n">
        <v>15</v>
      </c>
      <c r="O69" s="0" t="n">
        <f aca="false">StoreData!$N69*StoreData!$L69</f>
        <v>300</v>
      </c>
      <c r="P69" s="0" t="n">
        <f aca="false">StoreData!$N69*StoreData!$M69</f>
        <v>255</v>
      </c>
      <c r="Q69" s="0" t="n">
        <f aca="false">StoreData!$O69-StoreData!$P69</f>
        <v>45</v>
      </c>
      <c r="R69" s="0" t="n">
        <f aca="false">MONTH(StoreData!$B69)</f>
        <v>8</v>
      </c>
      <c r="S69" s="0" t="str">
        <f aca="false">IF(StoreData!$R69=9,"August","Sept")</f>
        <v>Sept</v>
      </c>
    </row>
    <row r="70" customFormat="false" ht="15" hidden="false" customHeight="false" outlineLevel="0" collapsed="false">
      <c r="A70" s="0" t="n">
        <v>88065565423</v>
      </c>
      <c r="B70" s="0" t="n">
        <v>44071</v>
      </c>
      <c r="C70" s="0" t="s">
        <v>165</v>
      </c>
      <c r="D70" s="0" t="s">
        <v>29</v>
      </c>
      <c r="E70" s="0" t="s">
        <v>78</v>
      </c>
      <c r="F70" s="0" t="s">
        <v>22</v>
      </c>
      <c r="G70" s="0" t="s">
        <v>23</v>
      </c>
      <c r="H70" s="0" t="s">
        <v>24</v>
      </c>
      <c r="I70" s="0" t="s">
        <v>128</v>
      </c>
      <c r="J70" s="0" t="s">
        <v>108</v>
      </c>
      <c r="K70" s="0" t="s">
        <v>27</v>
      </c>
      <c r="L70" s="0" t="n">
        <v>15</v>
      </c>
      <c r="M70" s="0" t="n">
        <v>12</v>
      </c>
      <c r="N70" s="0" t="n">
        <v>47</v>
      </c>
      <c r="O70" s="0" t="n">
        <f aca="false">StoreData!$N70*StoreData!$L70</f>
        <v>705</v>
      </c>
      <c r="P70" s="0" t="n">
        <f aca="false">StoreData!$N70*StoreData!$M70</f>
        <v>564</v>
      </c>
      <c r="Q70" s="0" t="n">
        <f aca="false">StoreData!$O70-StoreData!$P70</f>
        <v>141</v>
      </c>
      <c r="R70" s="0" t="n">
        <f aca="false">MONTH(StoreData!$B70)</f>
        <v>8</v>
      </c>
      <c r="S70" s="0" t="str">
        <f aca="false">IF(StoreData!$R70=9,"August","Sept")</f>
        <v>Sept</v>
      </c>
    </row>
    <row r="71" customFormat="false" ht="15" hidden="false" customHeight="false" outlineLevel="0" collapsed="false">
      <c r="A71" s="0" t="n">
        <v>88065565424</v>
      </c>
      <c r="B71" s="0" t="n">
        <v>44071</v>
      </c>
      <c r="C71" s="0" t="s">
        <v>166</v>
      </c>
      <c r="D71" s="0" t="s">
        <v>29</v>
      </c>
      <c r="E71" s="0" t="s">
        <v>81</v>
      </c>
      <c r="F71" s="0" t="s">
        <v>31</v>
      </c>
      <c r="G71" s="0" t="s">
        <v>32</v>
      </c>
      <c r="H71" s="0" t="s">
        <v>33</v>
      </c>
      <c r="I71" s="0" t="s">
        <v>128</v>
      </c>
      <c r="J71" s="0" t="s">
        <v>53</v>
      </c>
      <c r="K71" s="0" t="s">
        <v>27</v>
      </c>
      <c r="L71" s="0" t="n">
        <v>20</v>
      </c>
      <c r="M71" s="0" t="n">
        <v>17</v>
      </c>
      <c r="N71" s="0" t="n">
        <v>6</v>
      </c>
      <c r="O71" s="0" t="n">
        <f aca="false">StoreData!$N71*StoreData!$L71</f>
        <v>120</v>
      </c>
      <c r="P71" s="0" t="n">
        <f aca="false">StoreData!$N71*StoreData!$M71</f>
        <v>102</v>
      </c>
      <c r="Q71" s="0" t="n">
        <f aca="false">StoreData!$O71-StoreData!$P71</f>
        <v>18</v>
      </c>
      <c r="R71" s="0" t="n">
        <f aca="false">MONTH(StoreData!$B71)</f>
        <v>8</v>
      </c>
      <c r="S71" s="0" t="str">
        <f aca="false">IF(StoreData!$R71=9,"August","Sept")</f>
        <v>Sept</v>
      </c>
    </row>
    <row r="72" customFormat="false" ht="15" hidden="false" customHeight="false" outlineLevel="0" collapsed="false">
      <c r="A72" s="0" t="n">
        <v>88065565425</v>
      </c>
      <c r="B72" s="0" t="n">
        <v>44072</v>
      </c>
      <c r="C72" s="0" t="s">
        <v>167</v>
      </c>
      <c r="D72" s="0" t="s">
        <v>20</v>
      </c>
      <c r="E72" s="0" t="s">
        <v>149</v>
      </c>
      <c r="F72" s="0" t="s">
        <v>22</v>
      </c>
      <c r="G72" s="0" t="s">
        <v>23</v>
      </c>
      <c r="H72" s="0" t="s">
        <v>24</v>
      </c>
      <c r="I72" s="0" t="s">
        <v>128</v>
      </c>
      <c r="J72" s="0" t="s">
        <v>56</v>
      </c>
      <c r="K72" s="0" t="s">
        <v>27</v>
      </c>
      <c r="L72" s="0" t="n">
        <v>12</v>
      </c>
      <c r="M72" s="0" t="n">
        <v>9</v>
      </c>
      <c r="N72" s="0" t="n">
        <v>10</v>
      </c>
      <c r="O72" s="0" t="n">
        <f aca="false">StoreData!$N72*StoreData!$L72</f>
        <v>120</v>
      </c>
      <c r="P72" s="0" t="n">
        <f aca="false">StoreData!$N72*StoreData!$M72</f>
        <v>90</v>
      </c>
      <c r="Q72" s="0" t="n">
        <f aca="false">StoreData!$O72-StoreData!$P72</f>
        <v>30</v>
      </c>
      <c r="R72" s="0" t="n">
        <f aca="false">MONTH(StoreData!$B72)</f>
        <v>8</v>
      </c>
      <c r="S72" s="0" t="str">
        <f aca="false">IF(StoreData!$R72=9,"August","Sept")</f>
        <v>Sept</v>
      </c>
    </row>
    <row r="73" customFormat="false" ht="15" hidden="false" customHeight="false" outlineLevel="0" collapsed="false">
      <c r="A73" s="0" t="n">
        <v>88065565426</v>
      </c>
      <c r="B73" s="0" t="n">
        <v>44073</v>
      </c>
      <c r="C73" s="0" t="s">
        <v>168</v>
      </c>
      <c r="D73" s="0" t="s">
        <v>29</v>
      </c>
      <c r="E73" s="0" t="s">
        <v>21</v>
      </c>
      <c r="F73" s="0" t="s">
        <v>31</v>
      </c>
      <c r="G73" s="0" t="s">
        <v>32</v>
      </c>
      <c r="H73" s="0" t="s">
        <v>33</v>
      </c>
      <c r="I73" s="0" t="s">
        <v>128</v>
      </c>
      <c r="J73" s="0" t="s">
        <v>59</v>
      </c>
      <c r="K73" s="0" t="s">
        <v>27</v>
      </c>
      <c r="L73" s="0" t="n">
        <v>16</v>
      </c>
      <c r="M73" s="0" t="n">
        <v>13</v>
      </c>
      <c r="N73" s="0" t="n">
        <v>11</v>
      </c>
      <c r="O73" s="0" t="n">
        <f aca="false">StoreData!$N73*StoreData!$L73</f>
        <v>176</v>
      </c>
      <c r="P73" s="0" t="n">
        <f aca="false">StoreData!$N73*StoreData!$M73</f>
        <v>143</v>
      </c>
      <c r="Q73" s="0" t="n">
        <f aca="false">StoreData!$O73-StoreData!$P73</f>
        <v>33</v>
      </c>
      <c r="R73" s="0" t="n">
        <f aca="false">MONTH(StoreData!$B73)</f>
        <v>8</v>
      </c>
      <c r="S73" s="0" t="str">
        <f aca="false">IF(StoreData!$R73=9,"August","Sept")</f>
        <v>Sept</v>
      </c>
    </row>
    <row r="74" customFormat="false" ht="15" hidden="false" customHeight="false" outlineLevel="0" collapsed="false">
      <c r="A74" s="0" t="n">
        <v>88065565427</v>
      </c>
      <c r="B74" s="0" t="n">
        <v>44074</v>
      </c>
      <c r="C74" s="0" t="s">
        <v>169</v>
      </c>
      <c r="D74" s="0" t="s">
        <v>20</v>
      </c>
      <c r="E74" s="0" t="s">
        <v>152</v>
      </c>
      <c r="F74" s="0" t="s">
        <v>22</v>
      </c>
      <c r="G74" s="0" t="s">
        <v>23</v>
      </c>
      <c r="H74" s="0" t="s">
        <v>24</v>
      </c>
      <c r="I74" s="0" t="s">
        <v>128</v>
      </c>
      <c r="J74" s="0" t="s">
        <v>60</v>
      </c>
      <c r="K74" s="0" t="s">
        <v>35</v>
      </c>
      <c r="L74" s="0" t="n">
        <v>70</v>
      </c>
      <c r="M74" s="0" t="n">
        <v>67</v>
      </c>
      <c r="N74" s="0" t="n">
        <v>60</v>
      </c>
      <c r="O74" s="0" t="n">
        <f aca="false">StoreData!$N74*StoreData!$L74</f>
        <v>4200</v>
      </c>
      <c r="P74" s="0" t="n">
        <f aca="false">StoreData!$N74*StoreData!$M74</f>
        <v>4020</v>
      </c>
      <c r="Q74" s="0" t="n">
        <f aca="false">StoreData!$O74-StoreData!$P74</f>
        <v>180</v>
      </c>
      <c r="R74" s="0" t="n">
        <f aca="false">MONTH(StoreData!$B74)</f>
        <v>8</v>
      </c>
      <c r="S74" s="0" t="str">
        <f aca="false">IF(StoreData!$R74=9,"August","Sept")</f>
        <v>Sept</v>
      </c>
    </row>
    <row r="75" customFormat="false" ht="15" hidden="false" customHeight="false" outlineLevel="0" collapsed="false">
      <c r="A75" s="0" t="n">
        <v>88065565428</v>
      </c>
      <c r="B75" s="0" t="n">
        <v>44075</v>
      </c>
      <c r="C75" s="0" t="s">
        <v>170</v>
      </c>
      <c r="D75" s="0" t="s">
        <v>20</v>
      </c>
      <c r="E75" s="0" t="s">
        <v>154</v>
      </c>
      <c r="F75" s="0" t="s">
        <v>31</v>
      </c>
      <c r="G75" s="0" t="s">
        <v>32</v>
      </c>
      <c r="H75" s="0" t="s">
        <v>33</v>
      </c>
      <c r="I75" s="0" t="s">
        <v>128</v>
      </c>
      <c r="J75" s="0" t="s">
        <v>61</v>
      </c>
      <c r="K75" s="0" t="s">
        <v>35</v>
      </c>
      <c r="L75" s="0" t="n">
        <v>15</v>
      </c>
      <c r="M75" s="0" t="n">
        <v>12</v>
      </c>
      <c r="N75" s="0" t="n">
        <v>89</v>
      </c>
      <c r="O75" s="0" t="n">
        <f aca="false">StoreData!$N75*StoreData!$L75</f>
        <v>1335</v>
      </c>
      <c r="P75" s="0" t="n">
        <f aca="false">StoreData!$N75*StoreData!$M75</f>
        <v>1068</v>
      </c>
      <c r="Q75" s="0" t="n">
        <f aca="false">StoreData!$O75-StoreData!$P75</f>
        <v>267</v>
      </c>
      <c r="R75" s="0" t="n">
        <f aca="false">MONTH(StoreData!$B75)</f>
        <v>9</v>
      </c>
      <c r="S75" s="0" t="str">
        <f aca="false">IF(StoreData!$R75=9,"August","Sept")</f>
        <v>August</v>
      </c>
    </row>
    <row r="76" customFormat="false" ht="15" hidden="false" customHeight="false" outlineLevel="0" collapsed="false">
      <c r="A76" s="0" t="n">
        <v>88065565429</v>
      </c>
      <c r="B76" s="0" t="n">
        <v>44076</v>
      </c>
      <c r="C76" s="0" t="s">
        <v>171</v>
      </c>
      <c r="D76" s="0" t="s">
        <v>29</v>
      </c>
      <c r="E76" s="0" t="s">
        <v>156</v>
      </c>
      <c r="F76" s="0" t="s">
        <v>22</v>
      </c>
      <c r="G76" s="0" t="s">
        <v>23</v>
      </c>
      <c r="H76" s="0" t="s">
        <v>24</v>
      </c>
      <c r="I76" s="0" t="s">
        <v>128</v>
      </c>
      <c r="J76" s="0" t="s">
        <v>59</v>
      </c>
      <c r="K76" s="0" t="s">
        <v>27</v>
      </c>
      <c r="L76" s="0" t="n">
        <v>16</v>
      </c>
      <c r="M76" s="0" t="n">
        <v>13</v>
      </c>
      <c r="N76" s="0" t="n">
        <v>77</v>
      </c>
      <c r="O76" s="0" t="n">
        <f aca="false">StoreData!$N76*StoreData!$L76</f>
        <v>1232</v>
      </c>
      <c r="P76" s="0" t="n">
        <f aca="false">StoreData!$N76*StoreData!$M76</f>
        <v>1001</v>
      </c>
      <c r="Q76" s="0" t="n">
        <f aca="false">StoreData!$O76-StoreData!$P76</f>
        <v>231</v>
      </c>
      <c r="R76" s="0" t="n">
        <f aca="false">MONTH(StoreData!$B76)</f>
        <v>9</v>
      </c>
      <c r="S76" s="0" t="str">
        <f aca="false">IF(StoreData!$R76=9,"August","Sept")</f>
        <v>August</v>
      </c>
    </row>
    <row r="77" customFormat="false" ht="15" hidden="false" customHeight="false" outlineLevel="0" collapsed="false">
      <c r="A77" s="0" t="n">
        <v>88065565430</v>
      </c>
      <c r="B77" s="0" t="n">
        <v>44077</v>
      </c>
      <c r="C77" s="0" t="s">
        <v>172</v>
      </c>
      <c r="D77" s="0" t="s">
        <v>20</v>
      </c>
      <c r="E77" s="0" t="s">
        <v>112</v>
      </c>
      <c r="F77" s="0" t="s">
        <v>31</v>
      </c>
      <c r="G77" s="0" t="s">
        <v>32</v>
      </c>
      <c r="H77" s="0" t="s">
        <v>33</v>
      </c>
      <c r="I77" s="0" t="s">
        <v>128</v>
      </c>
      <c r="J77" s="0" t="s">
        <v>62</v>
      </c>
      <c r="K77" s="0" t="s">
        <v>27</v>
      </c>
      <c r="L77" s="0" t="n">
        <v>20</v>
      </c>
      <c r="M77" s="0" t="n">
        <v>17</v>
      </c>
      <c r="N77" s="0" t="n">
        <v>68</v>
      </c>
      <c r="O77" s="0" t="n">
        <f aca="false">StoreData!$N77*StoreData!$L77</f>
        <v>1360</v>
      </c>
      <c r="P77" s="0" t="n">
        <f aca="false">StoreData!$N77*StoreData!$M77</f>
        <v>1156</v>
      </c>
      <c r="Q77" s="0" t="n">
        <f aca="false">StoreData!$O77-StoreData!$P77</f>
        <v>204</v>
      </c>
      <c r="R77" s="0" t="n">
        <f aca="false">MONTH(StoreData!$B77)</f>
        <v>9</v>
      </c>
      <c r="S77" s="0" t="str">
        <f aca="false">IF(StoreData!$R77=9,"August","Sept")</f>
        <v>August</v>
      </c>
    </row>
    <row r="78" customFormat="false" ht="15" hidden="false" customHeight="false" outlineLevel="0" collapsed="false">
      <c r="A78" s="0" t="n">
        <v>88065565431</v>
      </c>
      <c r="B78" s="0" t="n">
        <v>44078</v>
      </c>
      <c r="C78" s="0" t="s">
        <v>173</v>
      </c>
      <c r="D78" s="0" t="s">
        <v>20</v>
      </c>
      <c r="E78" s="0" t="s">
        <v>114</v>
      </c>
      <c r="F78" s="0" t="s">
        <v>22</v>
      </c>
      <c r="G78" s="0" t="s">
        <v>23</v>
      </c>
      <c r="H78" s="0" t="s">
        <v>24</v>
      </c>
      <c r="I78" s="0" t="s">
        <v>128</v>
      </c>
      <c r="J78" s="0" t="s">
        <v>63</v>
      </c>
      <c r="K78" s="0" t="s">
        <v>27</v>
      </c>
      <c r="L78" s="0" t="n">
        <v>12</v>
      </c>
      <c r="M78" s="0" t="n">
        <v>9</v>
      </c>
      <c r="N78" s="0" t="n">
        <v>15</v>
      </c>
      <c r="O78" s="0" t="n">
        <f aca="false">StoreData!$N78*StoreData!$L78</f>
        <v>180</v>
      </c>
      <c r="P78" s="0" t="n">
        <f aca="false">StoreData!$N78*StoreData!$M78</f>
        <v>135</v>
      </c>
      <c r="Q78" s="0" t="n">
        <f aca="false">StoreData!$O78-StoreData!$P78</f>
        <v>45</v>
      </c>
      <c r="R78" s="0" t="n">
        <f aca="false">MONTH(StoreData!$B78)</f>
        <v>9</v>
      </c>
      <c r="S78" s="0" t="str">
        <f aca="false">IF(StoreData!$R78=9,"August","Sept")</f>
        <v>August</v>
      </c>
    </row>
    <row r="79" customFormat="false" ht="15" hidden="false" customHeight="false" outlineLevel="0" collapsed="false">
      <c r="A79" s="0" t="n">
        <v>88065565432</v>
      </c>
      <c r="B79" s="0" t="n">
        <v>44079</v>
      </c>
      <c r="C79" s="0" t="s">
        <v>174</v>
      </c>
      <c r="D79" s="0" t="s">
        <v>29</v>
      </c>
      <c r="E79" s="0" t="s">
        <v>69</v>
      </c>
      <c r="F79" s="0" t="s">
        <v>31</v>
      </c>
      <c r="G79" s="0" t="s">
        <v>32</v>
      </c>
      <c r="H79" s="0" t="s">
        <v>33</v>
      </c>
      <c r="I79" s="0" t="s">
        <v>128</v>
      </c>
      <c r="J79" s="0" t="s">
        <v>64</v>
      </c>
      <c r="K79" s="0" t="s">
        <v>35</v>
      </c>
      <c r="L79" s="0" t="n">
        <v>12</v>
      </c>
      <c r="M79" s="0" t="n">
        <v>9</v>
      </c>
      <c r="N79" s="0" t="n">
        <v>47</v>
      </c>
      <c r="O79" s="0" t="n">
        <f aca="false">StoreData!$N79*StoreData!$L79</f>
        <v>564</v>
      </c>
      <c r="P79" s="0" t="n">
        <f aca="false">StoreData!$N79*StoreData!$M79</f>
        <v>423</v>
      </c>
      <c r="Q79" s="0" t="n">
        <f aca="false">StoreData!$O79-StoreData!$P79</f>
        <v>141</v>
      </c>
      <c r="R79" s="0" t="n">
        <f aca="false">MONTH(StoreData!$B79)</f>
        <v>9</v>
      </c>
      <c r="S79" s="0" t="str">
        <f aca="false">IF(StoreData!$R79=9,"August","Sept")</f>
        <v>August</v>
      </c>
    </row>
    <row r="80" customFormat="false" ht="15" hidden="false" customHeight="false" outlineLevel="0" collapsed="false">
      <c r="A80" s="0" t="n">
        <v>88065565433</v>
      </c>
      <c r="B80" s="0" t="n">
        <v>44083</v>
      </c>
      <c r="C80" s="0" t="s">
        <v>175</v>
      </c>
      <c r="D80" s="0" t="s">
        <v>20</v>
      </c>
      <c r="E80" s="0" t="s">
        <v>117</v>
      </c>
      <c r="F80" s="0" t="s">
        <v>22</v>
      </c>
      <c r="G80" s="0" t="s">
        <v>23</v>
      </c>
      <c r="H80" s="0" t="s">
        <v>24</v>
      </c>
      <c r="I80" s="0" t="s">
        <v>128</v>
      </c>
      <c r="J80" s="0" t="s">
        <v>67</v>
      </c>
      <c r="K80" s="0" t="s">
        <v>35</v>
      </c>
      <c r="L80" s="0" t="n">
        <v>18</v>
      </c>
      <c r="M80" s="0" t="n">
        <v>15</v>
      </c>
      <c r="N80" s="0" t="n">
        <v>6</v>
      </c>
      <c r="O80" s="0" t="n">
        <f aca="false">StoreData!$N80*StoreData!$L80</f>
        <v>108</v>
      </c>
      <c r="P80" s="0" t="n">
        <f aca="false">StoreData!$N80*StoreData!$M80</f>
        <v>90</v>
      </c>
      <c r="Q80" s="0" t="n">
        <f aca="false">StoreData!$O80-StoreData!$P80</f>
        <v>18</v>
      </c>
      <c r="R80" s="0" t="n">
        <f aca="false">MONTH(StoreData!$B80)</f>
        <v>9</v>
      </c>
      <c r="S80" s="0" t="str">
        <f aca="false">IF(StoreData!$R80=9,"August","Sept")</f>
        <v>August</v>
      </c>
    </row>
    <row r="81" customFormat="false" ht="15" hidden="false" customHeight="false" outlineLevel="0" collapsed="false">
      <c r="A81" s="0" t="n">
        <v>88065565434</v>
      </c>
      <c r="B81" s="0" t="n">
        <v>44082</v>
      </c>
      <c r="C81" s="0" t="s">
        <v>176</v>
      </c>
      <c r="D81" s="0" t="s">
        <v>29</v>
      </c>
      <c r="E81" s="0" t="s">
        <v>69</v>
      </c>
      <c r="F81" s="0" t="s">
        <v>31</v>
      </c>
      <c r="G81" s="0" t="s">
        <v>32</v>
      </c>
      <c r="H81" s="0" t="s">
        <v>33</v>
      </c>
      <c r="I81" s="0" t="s">
        <v>128</v>
      </c>
      <c r="J81" s="0" t="s">
        <v>70</v>
      </c>
      <c r="K81" s="0" t="s">
        <v>27</v>
      </c>
      <c r="L81" s="0" t="n">
        <v>10</v>
      </c>
      <c r="M81" s="0" t="n">
        <v>7</v>
      </c>
      <c r="N81" s="0" t="n">
        <v>10</v>
      </c>
      <c r="O81" s="0" t="n">
        <f aca="false">StoreData!$N81*StoreData!$L81</f>
        <v>100</v>
      </c>
      <c r="P81" s="0" t="n">
        <f aca="false">StoreData!$N81*StoreData!$M81</f>
        <v>70</v>
      </c>
      <c r="Q81" s="0" t="n">
        <f aca="false">StoreData!$O81-StoreData!$P81</f>
        <v>30</v>
      </c>
      <c r="R81" s="0" t="n">
        <f aca="false">MONTH(StoreData!$B81)</f>
        <v>9</v>
      </c>
      <c r="S81" s="0" t="str">
        <f aca="false">IF(StoreData!$R81=9,"August","Sept")</f>
        <v>August</v>
      </c>
    </row>
    <row r="82" customFormat="false" ht="15" hidden="false" customHeight="false" outlineLevel="0" collapsed="false">
      <c r="A82" s="0" t="n">
        <v>88065565435</v>
      </c>
      <c r="B82" s="0" t="n">
        <v>44082</v>
      </c>
      <c r="C82" s="0" t="s">
        <v>177</v>
      </c>
      <c r="D82" s="0" t="s">
        <v>20</v>
      </c>
      <c r="E82" s="0" t="s">
        <v>117</v>
      </c>
      <c r="F82" s="0" t="s">
        <v>22</v>
      </c>
      <c r="G82" s="0" t="s">
        <v>23</v>
      </c>
      <c r="H82" s="0" t="s">
        <v>24</v>
      </c>
      <c r="I82" s="0" t="s">
        <v>128</v>
      </c>
      <c r="J82" s="0" t="s">
        <v>73</v>
      </c>
      <c r="K82" s="0" t="s">
        <v>27</v>
      </c>
      <c r="L82" s="0" t="n">
        <v>15</v>
      </c>
      <c r="M82" s="0" t="n">
        <v>12</v>
      </c>
      <c r="N82" s="0" t="n">
        <v>11</v>
      </c>
      <c r="O82" s="0" t="n">
        <f aca="false">StoreData!$N82*StoreData!$L82</f>
        <v>165</v>
      </c>
      <c r="P82" s="0" t="n">
        <f aca="false">StoreData!$N82*StoreData!$M82</f>
        <v>132</v>
      </c>
      <c r="Q82" s="0" t="n">
        <f aca="false">StoreData!$O82-StoreData!$P82</f>
        <v>33</v>
      </c>
      <c r="R82" s="0" t="n">
        <f aca="false">MONTH(StoreData!$B82)</f>
        <v>9</v>
      </c>
      <c r="S82" s="0" t="str">
        <f aca="false">IF(StoreData!$R82=9,"August","Sept")</f>
        <v>August</v>
      </c>
    </row>
    <row r="83" customFormat="false" ht="15" hidden="false" customHeight="false" outlineLevel="0" collapsed="false">
      <c r="A83" s="0" t="n">
        <v>88065565436</v>
      </c>
      <c r="B83" s="0" t="n">
        <v>44083</v>
      </c>
      <c r="C83" s="0" t="s">
        <v>178</v>
      </c>
      <c r="D83" s="0" t="s">
        <v>29</v>
      </c>
      <c r="E83" s="0" t="s">
        <v>119</v>
      </c>
      <c r="F83" s="0" t="s">
        <v>31</v>
      </c>
      <c r="G83" s="0" t="s">
        <v>32</v>
      </c>
      <c r="H83" s="0" t="s">
        <v>33</v>
      </c>
      <c r="I83" s="0" t="s">
        <v>128</v>
      </c>
      <c r="J83" s="0" t="s">
        <v>76</v>
      </c>
      <c r="K83" s="0" t="s">
        <v>27</v>
      </c>
      <c r="L83" s="0" t="n">
        <v>15</v>
      </c>
      <c r="M83" s="0" t="n">
        <v>12</v>
      </c>
      <c r="N83" s="0" t="n">
        <v>60</v>
      </c>
      <c r="O83" s="0" t="n">
        <f aca="false">StoreData!$N83*StoreData!$L83</f>
        <v>900</v>
      </c>
      <c r="P83" s="0" t="n">
        <f aca="false">StoreData!$N83*StoreData!$M83</f>
        <v>720</v>
      </c>
      <c r="Q83" s="0" t="n">
        <f aca="false">StoreData!$O83-StoreData!$P83</f>
        <v>180</v>
      </c>
      <c r="R83" s="0" t="n">
        <f aca="false">MONTH(StoreData!$B83)</f>
        <v>9</v>
      </c>
      <c r="S83" s="0" t="str">
        <f aca="false">IF(StoreData!$R83=9,"August","Sept")</f>
        <v>August</v>
      </c>
    </row>
    <row r="84" customFormat="false" ht="15" hidden="false" customHeight="false" outlineLevel="0" collapsed="false">
      <c r="A84" s="0" t="n">
        <v>88065565437</v>
      </c>
      <c r="B84" s="0" t="n">
        <v>44084</v>
      </c>
      <c r="C84" s="0" t="s">
        <v>179</v>
      </c>
      <c r="D84" s="0" t="s">
        <v>29</v>
      </c>
      <c r="E84" s="0" t="s">
        <v>121</v>
      </c>
      <c r="F84" s="0" t="s">
        <v>22</v>
      </c>
      <c r="G84" s="0" t="s">
        <v>23</v>
      </c>
      <c r="H84" s="0" t="s">
        <v>24</v>
      </c>
      <c r="I84" s="0" t="s">
        <v>128</v>
      </c>
      <c r="J84" s="0" t="s">
        <v>79</v>
      </c>
      <c r="K84" s="0" t="s">
        <v>35</v>
      </c>
      <c r="L84" s="0" t="n">
        <v>23</v>
      </c>
      <c r="M84" s="0" t="n">
        <v>20</v>
      </c>
      <c r="N84" s="0" t="n">
        <v>89</v>
      </c>
      <c r="O84" s="0" t="n">
        <f aca="false">StoreData!$N84*StoreData!$L84</f>
        <v>2047</v>
      </c>
      <c r="P84" s="0" t="n">
        <f aca="false">StoreData!$N84*StoreData!$M84</f>
        <v>1780</v>
      </c>
      <c r="Q84" s="0" t="n">
        <f aca="false">StoreData!$O84-StoreData!$P84</f>
        <v>267</v>
      </c>
      <c r="R84" s="0" t="n">
        <f aca="false">MONTH(StoreData!$B84)</f>
        <v>9</v>
      </c>
      <c r="S84" s="0" t="str">
        <f aca="false">IF(StoreData!$R84=9,"August","Sept")</f>
        <v>August</v>
      </c>
    </row>
    <row r="85" customFormat="false" ht="15" hidden="false" customHeight="false" outlineLevel="0" collapsed="false">
      <c r="A85" s="0" t="n">
        <v>88065565438</v>
      </c>
      <c r="B85" s="0" t="n">
        <v>44085</v>
      </c>
      <c r="C85" s="0" t="s">
        <v>180</v>
      </c>
      <c r="D85" s="0" t="s">
        <v>29</v>
      </c>
      <c r="E85" s="0" t="s">
        <v>123</v>
      </c>
      <c r="F85" s="0" t="s">
        <v>31</v>
      </c>
      <c r="G85" s="0" t="s">
        <v>32</v>
      </c>
      <c r="H85" s="0" t="s">
        <v>33</v>
      </c>
      <c r="I85" s="0" t="s">
        <v>128</v>
      </c>
      <c r="J85" s="0" t="s">
        <v>82</v>
      </c>
      <c r="K85" s="0" t="s">
        <v>35</v>
      </c>
      <c r="L85" s="0" t="n">
        <v>9</v>
      </c>
      <c r="M85" s="0" t="n">
        <v>6</v>
      </c>
      <c r="N85" s="0" t="n">
        <v>77</v>
      </c>
      <c r="O85" s="0" t="n">
        <f aca="false">StoreData!$N85*StoreData!$L85</f>
        <v>693</v>
      </c>
      <c r="P85" s="0" t="n">
        <f aca="false">StoreData!$N85*StoreData!$M85</f>
        <v>462</v>
      </c>
      <c r="Q85" s="0" t="n">
        <f aca="false">StoreData!$O85-StoreData!$P85</f>
        <v>231</v>
      </c>
      <c r="R85" s="0" t="n">
        <f aca="false">MONTH(StoreData!$B85)</f>
        <v>9</v>
      </c>
      <c r="S85" s="0" t="str">
        <f aca="false">IF(StoreData!$R85=9,"August","Sept")</f>
        <v>August</v>
      </c>
    </row>
    <row r="86" customFormat="false" ht="15" hidden="false" customHeight="false" outlineLevel="0" collapsed="false">
      <c r="A86" s="0" t="n">
        <v>88065565439</v>
      </c>
      <c r="B86" s="0" t="n">
        <v>44086</v>
      </c>
      <c r="C86" s="0" t="s">
        <v>181</v>
      </c>
      <c r="D86" s="0" t="s">
        <v>29</v>
      </c>
      <c r="E86" s="0" t="s">
        <v>125</v>
      </c>
      <c r="F86" s="0" t="s">
        <v>22</v>
      </c>
      <c r="G86" s="0" t="s">
        <v>23</v>
      </c>
      <c r="H86" s="0" t="s">
        <v>24</v>
      </c>
      <c r="I86" s="0" t="s">
        <v>128</v>
      </c>
      <c r="J86" s="0" t="s">
        <v>85</v>
      </c>
      <c r="K86" s="0" t="s">
        <v>35</v>
      </c>
      <c r="L86" s="0" t="n">
        <v>18</v>
      </c>
      <c r="M86" s="0" t="n">
        <v>15</v>
      </c>
      <c r="N86" s="0" t="n">
        <v>68</v>
      </c>
      <c r="O86" s="0" t="n">
        <f aca="false">StoreData!$N86*StoreData!$L86</f>
        <v>1224</v>
      </c>
      <c r="P86" s="0" t="n">
        <f aca="false">StoreData!$N86*StoreData!$M86</f>
        <v>1020</v>
      </c>
      <c r="Q86" s="0" t="n">
        <f aca="false">StoreData!$O86-StoreData!$P86</f>
        <v>204</v>
      </c>
      <c r="R86" s="0" t="n">
        <f aca="false">MONTH(StoreData!$B86)</f>
        <v>9</v>
      </c>
      <c r="S86" s="0" t="str">
        <f aca="false">IF(StoreData!$R86=9,"August","Sept")</f>
        <v>August</v>
      </c>
    </row>
    <row r="87" customFormat="false" ht="15" hidden="false" customHeight="false" outlineLevel="0" collapsed="false">
      <c r="A87" s="0" t="n">
        <v>88065565440</v>
      </c>
      <c r="B87" s="0" t="n">
        <v>44087</v>
      </c>
      <c r="C87" s="0" t="s">
        <v>182</v>
      </c>
      <c r="D87" s="0" t="s">
        <v>29</v>
      </c>
      <c r="E87" s="0" t="s">
        <v>30</v>
      </c>
      <c r="F87" s="0" t="s">
        <v>31</v>
      </c>
      <c r="G87" s="0" t="s">
        <v>32</v>
      </c>
      <c r="H87" s="0" t="s">
        <v>33</v>
      </c>
      <c r="I87" s="0" t="s">
        <v>128</v>
      </c>
      <c r="J87" s="0" t="s">
        <v>88</v>
      </c>
      <c r="K87" s="0" t="s">
        <v>27</v>
      </c>
      <c r="L87" s="0" t="n">
        <v>14</v>
      </c>
      <c r="M87" s="0" t="n">
        <v>11</v>
      </c>
      <c r="N87" s="0" t="n">
        <v>15</v>
      </c>
      <c r="O87" s="0" t="n">
        <f aca="false">StoreData!$N87*StoreData!$L87</f>
        <v>210</v>
      </c>
      <c r="P87" s="0" t="n">
        <f aca="false">StoreData!$N87*StoreData!$M87</f>
        <v>165</v>
      </c>
      <c r="Q87" s="0" t="n">
        <f aca="false">StoreData!$O87-StoreData!$P87</f>
        <v>45</v>
      </c>
      <c r="R87" s="0" t="n">
        <f aca="false">MONTH(StoreData!$B87)</f>
        <v>9</v>
      </c>
      <c r="S87" s="0" t="str">
        <f aca="false">IF(StoreData!$R87=9,"August","Sept")</f>
        <v>August</v>
      </c>
    </row>
    <row r="88" customFormat="false" ht="15" hidden="false" customHeight="false" outlineLevel="0" collapsed="false">
      <c r="A88" s="0" t="n">
        <v>88065565441</v>
      </c>
      <c r="B88" s="0" t="n">
        <v>44088</v>
      </c>
      <c r="C88" s="0" t="s">
        <v>183</v>
      </c>
      <c r="D88" s="0" t="s">
        <v>29</v>
      </c>
      <c r="E88" s="0" t="s">
        <v>37</v>
      </c>
      <c r="F88" s="0" t="s">
        <v>22</v>
      </c>
      <c r="G88" s="0" t="s">
        <v>23</v>
      </c>
      <c r="H88" s="0" t="s">
        <v>24</v>
      </c>
      <c r="I88" s="0" t="s">
        <v>128</v>
      </c>
      <c r="J88" s="0" t="s">
        <v>91</v>
      </c>
      <c r="K88" s="0" t="s">
        <v>27</v>
      </c>
      <c r="L88" s="0" t="n">
        <v>30</v>
      </c>
      <c r="M88" s="0" t="n">
        <v>27</v>
      </c>
      <c r="N88" s="0" t="n">
        <v>47</v>
      </c>
      <c r="O88" s="0" t="n">
        <f aca="false">StoreData!$N88*StoreData!$L88</f>
        <v>1410</v>
      </c>
      <c r="P88" s="0" t="n">
        <f aca="false">StoreData!$N88*StoreData!$M88</f>
        <v>1269</v>
      </c>
      <c r="Q88" s="0" t="n">
        <f aca="false">StoreData!$O88-StoreData!$P88</f>
        <v>141</v>
      </c>
      <c r="R88" s="0" t="n">
        <f aca="false">MONTH(StoreData!$B88)</f>
        <v>9</v>
      </c>
      <c r="S88" s="0" t="str">
        <f aca="false">IF(StoreData!$R88=9,"August","Sept")</f>
        <v>August</v>
      </c>
    </row>
    <row r="89" customFormat="false" ht="15" hidden="false" customHeight="false" outlineLevel="0" collapsed="false">
      <c r="A89" s="0" t="n">
        <v>88065565442</v>
      </c>
      <c r="B89" s="0" t="n">
        <v>44089</v>
      </c>
      <c r="C89" s="0" t="s">
        <v>184</v>
      </c>
      <c r="D89" s="0" t="s">
        <v>29</v>
      </c>
      <c r="E89" s="0" t="s">
        <v>42</v>
      </c>
      <c r="F89" s="0" t="s">
        <v>31</v>
      </c>
      <c r="G89" s="0" t="s">
        <v>32</v>
      </c>
      <c r="H89" s="0" t="s">
        <v>33</v>
      </c>
      <c r="I89" s="0" t="s">
        <v>128</v>
      </c>
      <c r="J89" s="0" t="s">
        <v>94</v>
      </c>
      <c r="K89" s="0" t="s">
        <v>27</v>
      </c>
      <c r="L89" s="0" t="n">
        <v>16</v>
      </c>
      <c r="M89" s="0" t="n">
        <v>13</v>
      </c>
      <c r="N89" s="0" t="n">
        <v>6</v>
      </c>
      <c r="O89" s="0" t="n">
        <f aca="false">StoreData!$N89*StoreData!$L89</f>
        <v>96</v>
      </c>
      <c r="P89" s="0" t="n">
        <f aca="false">StoreData!$N89*StoreData!$M89</f>
        <v>78</v>
      </c>
      <c r="Q89" s="0" t="n">
        <f aca="false">StoreData!$O89-StoreData!$P89</f>
        <v>18</v>
      </c>
      <c r="R89" s="0" t="n">
        <f aca="false">MONTH(StoreData!$B89)</f>
        <v>9</v>
      </c>
      <c r="S89" s="0" t="str">
        <f aca="false">IF(StoreData!$R89=9,"August","Sept")</f>
        <v>August</v>
      </c>
    </row>
    <row r="90" customFormat="false" ht="15" hidden="false" customHeight="false" outlineLevel="0" collapsed="false">
      <c r="A90" s="0" t="n">
        <v>88065565443</v>
      </c>
      <c r="B90" s="0" t="n">
        <v>44093</v>
      </c>
      <c r="C90" s="0" t="s">
        <v>185</v>
      </c>
      <c r="D90" s="0" t="s">
        <v>20</v>
      </c>
      <c r="E90" s="0" t="s">
        <v>186</v>
      </c>
      <c r="F90" s="0" t="s">
        <v>22</v>
      </c>
      <c r="G90" s="0" t="s">
        <v>23</v>
      </c>
      <c r="H90" s="0" t="s">
        <v>24</v>
      </c>
      <c r="I90" s="0" t="s">
        <v>128</v>
      </c>
      <c r="J90" s="0" t="s">
        <v>26</v>
      </c>
      <c r="K90" s="0" t="s">
        <v>27</v>
      </c>
      <c r="L90" s="0" t="n">
        <v>52</v>
      </c>
      <c r="M90" s="0" t="n">
        <v>49</v>
      </c>
      <c r="N90" s="0" t="n">
        <v>10</v>
      </c>
      <c r="O90" s="0" t="n">
        <f aca="false">StoreData!$N90*StoreData!$L90</f>
        <v>520</v>
      </c>
      <c r="P90" s="0" t="n">
        <f aca="false">StoreData!$N90*StoreData!$M90</f>
        <v>490</v>
      </c>
      <c r="Q90" s="0" t="n">
        <f aca="false">StoreData!$O90-StoreData!$P90</f>
        <v>30</v>
      </c>
      <c r="R90" s="0" t="n">
        <f aca="false">MONTH(StoreData!$B90)</f>
        <v>9</v>
      </c>
      <c r="S90" s="0" t="str">
        <f aca="false">IF(StoreData!$R90=9,"August","Sept")</f>
        <v>August</v>
      </c>
    </row>
    <row r="91" customFormat="false" ht="15" hidden="false" customHeight="false" outlineLevel="0" collapsed="false">
      <c r="A91" s="0" t="n">
        <v>88065565444</v>
      </c>
      <c r="B91" s="0" t="n">
        <v>44092</v>
      </c>
      <c r="C91" s="0" t="s">
        <v>187</v>
      </c>
      <c r="D91" s="0" t="s">
        <v>29</v>
      </c>
      <c r="E91" s="0" t="s">
        <v>188</v>
      </c>
      <c r="F91" s="0" t="s">
        <v>31</v>
      </c>
      <c r="G91" s="0" t="s">
        <v>32</v>
      </c>
      <c r="H91" s="0" t="s">
        <v>33</v>
      </c>
      <c r="I91" s="0" t="s">
        <v>128</v>
      </c>
      <c r="J91" s="0" t="s">
        <v>99</v>
      </c>
      <c r="K91" s="0" t="s">
        <v>27</v>
      </c>
      <c r="L91" s="0" t="n">
        <v>14</v>
      </c>
      <c r="M91" s="0" t="n">
        <v>11</v>
      </c>
      <c r="N91" s="0" t="n">
        <v>11</v>
      </c>
      <c r="O91" s="0" t="n">
        <f aca="false">StoreData!$N91*StoreData!$L91</f>
        <v>154</v>
      </c>
      <c r="P91" s="0" t="n">
        <f aca="false">StoreData!$N91*StoreData!$M91</f>
        <v>121</v>
      </c>
      <c r="Q91" s="0" t="n">
        <f aca="false">StoreData!$O91-StoreData!$P91</f>
        <v>33</v>
      </c>
      <c r="R91" s="0" t="n">
        <f aca="false">MONTH(StoreData!$B91)</f>
        <v>9</v>
      </c>
      <c r="S91" s="0" t="str">
        <f aca="false">IF(StoreData!$R91=9,"August","Sept")</f>
        <v>August</v>
      </c>
    </row>
    <row r="92" customFormat="false" ht="15" hidden="false" customHeight="false" outlineLevel="0" collapsed="false">
      <c r="A92" s="0" t="n">
        <v>88065565445</v>
      </c>
      <c r="B92" s="0" t="n">
        <v>44092</v>
      </c>
      <c r="C92" s="0" t="s">
        <v>189</v>
      </c>
      <c r="D92" s="0" t="s">
        <v>20</v>
      </c>
      <c r="E92" s="0" t="s">
        <v>46</v>
      </c>
      <c r="F92" s="0" t="s">
        <v>22</v>
      </c>
      <c r="G92" s="0" t="s">
        <v>23</v>
      </c>
      <c r="H92" s="0" t="s">
        <v>24</v>
      </c>
      <c r="I92" s="0" t="s">
        <v>128</v>
      </c>
      <c r="J92" s="0" t="s">
        <v>102</v>
      </c>
      <c r="K92" s="0" t="s">
        <v>27</v>
      </c>
      <c r="L92" s="0" t="n">
        <v>6</v>
      </c>
      <c r="M92" s="0" t="n">
        <v>3</v>
      </c>
      <c r="N92" s="0" t="n">
        <v>60</v>
      </c>
      <c r="O92" s="0" t="n">
        <f aca="false">StoreData!$N92*StoreData!$L92</f>
        <v>360</v>
      </c>
      <c r="P92" s="0" t="n">
        <f aca="false">StoreData!$N92*StoreData!$M92</f>
        <v>180</v>
      </c>
      <c r="Q92" s="0" t="n">
        <f aca="false">StoreData!$O92-StoreData!$P92</f>
        <v>180</v>
      </c>
      <c r="R92" s="0" t="n">
        <f aca="false">MONTH(StoreData!$B92)</f>
        <v>9</v>
      </c>
      <c r="S92" s="0" t="str">
        <f aca="false">IF(StoreData!$R92=9,"August","Sept")</f>
        <v>August</v>
      </c>
    </row>
    <row r="93" customFormat="false" ht="15" hidden="false" customHeight="false" outlineLevel="0" collapsed="false">
      <c r="A93" s="0" t="n">
        <v>88065565446</v>
      </c>
      <c r="B93" s="0" t="n">
        <v>44093</v>
      </c>
      <c r="C93" s="0" t="s">
        <v>190</v>
      </c>
      <c r="D93" s="0" t="s">
        <v>29</v>
      </c>
      <c r="E93" s="0" t="s">
        <v>48</v>
      </c>
      <c r="F93" s="0" t="s">
        <v>31</v>
      </c>
      <c r="G93" s="0" t="s">
        <v>32</v>
      </c>
      <c r="H93" s="0" t="s">
        <v>33</v>
      </c>
      <c r="I93" s="0" t="s">
        <v>128</v>
      </c>
      <c r="J93" s="0" t="s">
        <v>105</v>
      </c>
      <c r="K93" s="0" t="s">
        <v>27</v>
      </c>
      <c r="L93" s="0" t="n">
        <v>13</v>
      </c>
      <c r="M93" s="0" t="n">
        <v>10</v>
      </c>
      <c r="N93" s="0" t="n">
        <v>89</v>
      </c>
      <c r="O93" s="0" t="n">
        <f aca="false">StoreData!$N93*StoreData!$L93</f>
        <v>1157</v>
      </c>
      <c r="P93" s="0" t="n">
        <f aca="false">StoreData!$N93*StoreData!$M93</f>
        <v>890</v>
      </c>
      <c r="Q93" s="0" t="n">
        <f aca="false">StoreData!$O93-StoreData!$P93</f>
        <v>267</v>
      </c>
      <c r="R93" s="0" t="n">
        <f aca="false">MONTH(StoreData!$B93)</f>
        <v>9</v>
      </c>
      <c r="S93" s="0" t="str">
        <f aca="false">IF(StoreData!$R93=9,"August","Sept")</f>
        <v>August</v>
      </c>
    </row>
    <row r="94" customFormat="false" ht="15" hidden="false" customHeight="false" outlineLevel="0" collapsed="false">
      <c r="A94" s="0" t="n">
        <v>88065565447</v>
      </c>
      <c r="B94" s="0" t="n">
        <v>44094</v>
      </c>
      <c r="C94" s="0" t="s">
        <v>191</v>
      </c>
      <c r="D94" s="0" t="s">
        <v>20</v>
      </c>
      <c r="E94" s="0" t="s">
        <v>50</v>
      </c>
      <c r="F94" s="0" t="s">
        <v>22</v>
      </c>
      <c r="G94" s="0" t="s">
        <v>23</v>
      </c>
      <c r="H94" s="0" t="s">
        <v>24</v>
      </c>
      <c r="I94" s="0" t="s">
        <v>128</v>
      </c>
      <c r="J94" s="0" t="s">
        <v>108</v>
      </c>
      <c r="K94" s="0" t="s">
        <v>27</v>
      </c>
      <c r="L94" s="0" t="n">
        <v>15</v>
      </c>
      <c r="M94" s="0" t="n">
        <v>12</v>
      </c>
      <c r="N94" s="0" t="n">
        <v>77</v>
      </c>
      <c r="O94" s="0" t="n">
        <f aca="false">StoreData!$N94*StoreData!$L94</f>
        <v>1155</v>
      </c>
      <c r="P94" s="0" t="n">
        <f aca="false">StoreData!$N94*StoreData!$M94</f>
        <v>924</v>
      </c>
      <c r="Q94" s="0" t="n">
        <f aca="false">StoreData!$O94-StoreData!$P94</f>
        <v>231</v>
      </c>
      <c r="R94" s="0" t="n">
        <f aca="false">MONTH(StoreData!$B94)</f>
        <v>9</v>
      </c>
      <c r="S94" s="0" t="str">
        <f aca="false">IF(StoreData!$R94=9,"August","Sept")</f>
        <v>August</v>
      </c>
    </row>
    <row r="95" customFormat="false" ht="15" hidden="false" customHeight="false" outlineLevel="0" collapsed="false">
      <c r="A95" s="0" t="n">
        <v>88065565448</v>
      </c>
      <c r="B95" s="0" t="n">
        <v>44095</v>
      </c>
      <c r="C95" s="0" t="s">
        <v>192</v>
      </c>
      <c r="D95" s="0" t="s">
        <v>29</v>
      </c>
      <c r="E95" s="0" t="s">
        <v>52</v>
      </c>
      <c r="F95" s="0" t="s">
        <v>31</v>
      </c>
      <c r="G95" s="0" t="s">
        <v>32</v>
      </c>
      <c r="H95" s="0" t="s">
        <v>33</v>
      </c>
      <c r="I95" s="0" t="s">
        <v>128</v>
      </c>
      <c r="J95" s="0" t="s">
        <v>53</v>
      </c>
      <c r="K95" s="0" t="s">
        <v>27</v>
      </c>
      <c r="L95" s="0" t="n">
        <v>20</v>
      </c>
      <c r="M95" s="0" t="n">
        <v>17</v>
      </c>
      <c r="N95" s="0" t="n">
        <v>68</v>
      </c>
      <c r="O95" s="0" t="n">
        <f aca="false">StoreData!$N95*StoreData!$L95</f>
        <v>1360</v>
      </c>
      <c r="P95" s="0" t="n">
        <f aca="false">StoreData!$N95*StoreData!$M95</f>
        <v>1156</v>
      </c>
      <c r="Q95" s="0" t="n">
        <f aca="false">StoreData!$O95-StoreData!$P95</f>
        <v>204</v>
      </c>
      <c r="R95" s="0" t="n">
        <f aca="false">MONTH(StoreData!$B95)</f>
        <v>9</v>
      </c>
      <c r="S95" s="0" t="str">
        <f aca="false">IF(StoreData!$R95=9,"August","Sept")</f>
        <v>August</v>
      </c>
    </row>
    <row r="96" customFormat="false" ht="15" hidden="false" customHeight="false" outlineLevel="0" collapsed="false">
      <c r="A96" s="0" t="n">
        <v>88065565449</v>
      </c>
      <c r="B96" s="0" t="n">
        <v>44096</v>
      </c>
      <c r="C96" s="0" t="s">
        <v>193</v>
      </c>
      <c r="D96" s="0" t="s">
        <v>20</v>
      </c>
      <c r="E96" s="0" t="s">
        <v>55</v>
      </c>
      <c r="F96" s="0" t="s">
        <v>22</v>
      </c>
      <c r="G96" s="0" t="s">
        <v>23</v>
      </c>
      <c r="H96" s="0" t="s">
        <v>24</v>
      </c>
      <c r="I96" s="0" t="s">
        <v>128</v>
      </c>
      <c r="J96" s="0" t="s">
        <v>56</v>
      </c>
      <c r="K96" s="0" t="s">
        <v>27</v>
      </c>
      <c r="L96" s="0" t="n">
        <v>12</v>
      </c>
      <c r="M96" s="0" t="n">
        <v>9</v>
      </c>
      <c r="N96" s="0" t="n">
        <v>15</v>
      </c>
      <c r="O96" s="0" t="n">
        <f aca="false">StoreData!$N96*StoreData!$L96</f>
        <v>180</v>
      </c>
      <c r="P96" s="0" t="n">
        <f aca="false">StoreData!$N96*StoreData!$M96</f>
        <v>135</v>
      </c>
      <c r="Q96" s="0" t="n">
        <f aca="false">StoreData!$O96-StoreData!$P96</f>
        <v>45</v>
      </c>
      <c r="R96" s="0" t="n">
        <f aca="false">MONTH(StoreData!$B96)</f>
        <v>9</v>
      </c>
      <c r="S96" s="0" t="str">
        <f aca="false">IF(StoreData!$R96=9,"August","Sept")</f>
        <v>August</v>
      </c>
    </row>
    <row r="97" customFormat="false" ht="15" hidden="false" customHeight="false" outlineLevel="0" collapsed="false">
      <c r="A97" s="0" t="n">
        <v>88065565450</v>
      </c>
      <c r="B97" s="0" t="n">
        <v>44097</v>
      </c>
      <c r="C97" s="0" t="s">
        <v>194</v>
      </c>
      <c r="D97" s="0" t="s">
        <v>29</v>
      </c>
      <c r="E97" s="0" t="s">
        <v>58</v>
      </c>
      <c r="F97" s="0" t="s">
        <v>31</v>
      </c>
      <c r="G97" s="0" t="s">
        <v>32</v>
      </c>
      <c r="H97" s="0" t="s">
        <v>33</v>
      </c>
      <c r="I97" s="0" t="s">
        <v>128</v>
      </c>
      <c r="J97" s="0" t="s">
        <v>59</v>
      </c>
      <c r="K97" s="0" t="s">
        <v>27</v>
      </c>
      <c r="L97" s="0" t="n">
        <v>16</v>
      </c>
      <c r="M97" s="0" t="n">
        <v>13</v>
      </c>
      <c r="N97" s="0" t="n">
        <v>47</v>
      </c>
      <c r="O97" s="0" t="n">
        <f aca="false">StoreData!$N97*StoreData!$L97</f>
        <v>752</v>
      </c>
      <c r="P97" s="0" t="n">
        <f aca="false">StoreData!$N97*StoreData!$M97</f>
        <v>611</v>
      </c>
      <c r="Q97" s="0" t="n">
        <f aca="false">StoreData!$O97-StoreData!$P97</f>
        <v>141</v>
      </c>
      <c r="R97" s="0" t="n">
        <f aca="false">MONTH(StoreData!$B97)</f>
        <v>9</v>
      </c>
      <c r="S97" s="0" t="str">
        <f aca="false">IF(StoreData!$R97=9,"August","Sept")</f>
        <v>August</v>
      </c>
    </row>
    <row r="98" customFormat="false" ht="15" hidden="false" customHeight="false" outlineLevel="0" collapsed="false">
      <c r="A98" s="0" t="n">
        <v>88065565451</v>
      </c>
      <c r="B98" s="0" t="n">
        <v>44098</v>
      </c>
      <c r="C98" s="0" t="s">
        <v>195</v>
      </c>
      <c r="D98" s="0" t="s">
        <v>20</v>
      </c>
      <c r="E98" s="0" t="s">
        <v>147</v>
      </c>
      <c r="F98" s="0" t="s">
        <v>22</v>
      </c>
      <c r="G98" s="0" t="s">
        <v>23</v>
      </c>
      <c r="H98" s="0" t="s">
        <v>24</v>
      </c>
      <c r="I98" s="0" t="s">
        <v>128</v>
      </c>
      <c r="J98" s="0" t="s">
        <v>62</v>
      </c>
      <c r="K98" s="0" t="s">
        <v>27</v>
      </c>
      <c r="L98" s="0" t="n">
        <v>20</v>
      </c>
      <c r="M98" s="0" t="n">
        <v>17</v>
      </c>
      <c r="N98" s="0" t="n">
        <v>6</v>
      </c>
      <c r="O98" s="0" t="n">
        <f aca="false">StoreData!$N98*StoreData!$L98</f>
        <v>120</v>
      </c>
      <c r="P98" s="0" t="n">
        <f aca="false">StoreData!$N98*StoreData!$M98</f>
        <v>102</v>
      </c>
      <c r="Q98" s="0" t="n">
        <f aca="false">StoreData!$O98-StoreData!$P98</f>
        <v>18</v>
      </c>
      <c r="R98" s="0" t="n">
        <f aca="false">MONTH(StoreData!$B98)</f>
        <v>9</v>
      </c>
      <c r="S98" s="0" t="str">
        <f aca="false">IF(StoreData!$R98=9,"August","Sept")</f>
        <v>August</v>
      </c>
    </row>
    <row r="99" customFormat="false" ht="15" hidden="false" customHeight="false" outlineLevel="0" collapsed="false">
      <c r="A99" s="0" t="n">
        <v>88065565452</v>
      </c>
      <c r="B99" s="0" t="n">
        <v>44099</v>
      </c>
      <c r="C99" s="0" t="s">
        <v>196</v>
      </c>
      <c r="D99" s="0" t="s">
        <v>29</v>
      </c>
      <c r="E99" s="0" t="s">
        <v>149</v>
      </c>
      <c r="F99" s="0" t="s">
        <v>31</v>
      </c>
      <c r="G99" s="0" t="s">
        <v>32</v>
      </c>
      <c r="H99" s="0" t="s">
        <v>33</v>
      </c>
      <c r="I99" s="0" t="s">
        <v>128</v>
      </c>
      <c r="J99" s="0" t="s">
        <v>63</v>
      </c>
      <c r="K99" s="0" t="s">
        <v>27</v>
      </c>
      <c r="L99" s="0" t="n">
        <v>12</v>
      </c>
      <c r="M99" s="0" t="n">
        <v>9</v>
      </c>
      <c r="N99" s="0" t="n">
        <v>10</v>
      </c>
      <c r="O99" s="0" t="n">
        <f aca="false">StoreData!$N99*StoreData!$L99</f>
        <v>120</v>
      </c>
      <c r="P99" s="0" t="n">
        <f aca="false">StoreData!$N99*StoreData!$M99</f>
        <v>90</v>
      </c>
      <c r="Q99" s="0" t="n">
        <f aca="false">StoreData!$O99-StoreData!$P99</f>
        <v>30</v>
      </c>
      <c r="R99" s="0" t="n">
        <f aca="false">MONTH(StoreData!$B99)</f>
        <v>9</v>
      </c>
      <c r="S99" s="0" t="str">
        <f aca="false">IF(StoreData!$R99=9,"August","Sept")</f>
        <v>August</v>
      </c>
    </row>
    <row r="100" customFormat="false" ht="15" hidden="false" customHeight="false" outlineLevel="0" collapsed="false">
      <c r="A100" s="0" t="n">
        <v>88065565453</v>
      </c>
      <c r="B100" s="0" t="n">
        <v>44103</v>
      </c>
      <c r="C100" s="0" t="s">
        <v>197</v>
      </c>
      <c r="D100" s="0" t="s">
        <v>29</v>
      </c>
      <c r="E100" s="0" t="s">
        <v>21</v>
      </c>
      <c r="F100" s="0" t="s">
        <v>22</v>
      </c>
      <c r="G100" s="0" t="s">
        <v>23</v>
      </c>
      <c r="H100" s="0" t="s">
        <v>24</v>
      </c>
      <c r="I100" s="0" t="s">
        <v>128</v>
      </c>
      <c r="J100" s="0" t="s">
        <v>70</v>
      </c>
      <c r="K100" s="0" t="s">
        <v>27</v>
      </c>
      <c r="L100" s="0" t="n">
        <v>10</v>
      </c>
      <c r="M100" s="0" t="n">
        <v>7</v>
      </c>
      <c r="N100" s="0" t="n">
        <v>11</v>
      </c>
      <c r="O100" s="0" t="n">
        <f aca="false">StoreData!$N100*StoreData!$L100</f>
        <v>110</v>
      </c>
      <c r="P100" s="0" t="n">
        <f aca="false">StoreData!$N100*StoreData!$M100</f>
        <v>77</v>
      </c>
      <c r="Q100" s="0" t="n">
        <f aca="false">StoreData!$O100-StoreData!$P100</f>
        <v>33</v>
      </c>
      <c r="R100" s="0" t="n">
        <f aca="false">MONTH(StoreData!$B100)</f>
        <v>9</v>
      </c>
      <c r="S100" s="0" t="str">
        <f aca="false">IF(StoreData!$R100=9,"August","Sept")</f>
        <v>August</v>
      </c>
    </row>
    <row r="101" customFormat="false" ht="15" hidden="false" customHeight="false" outlineLevel="0" collapsed="false">
      <c r="A101" s="0" t="n">
        <v>88065565454</v>
      </c>
      <c r="B101" s="0" t="n">
        <v>44102</v>
      </c>
      <c r="C101" s="0" t="s">
        <v>198</v>
      </c>
      <c r="D101" s="0" t="s">
        <v>29</v>
      </c>
      <c r="E101" s="0" t="s">
        <v>152</v>
      </c>
      <c r="F101" s="0" t="s">
        <v>31</v>
      </c>
      <c r="G101" s="0" t="s">
        <v>32</v>
      </c>
      <c r="H101" s="0" t="s">
        <v>33</v>
      </c>
      <c r="I101" s="0" t="s">
        <v>128</v>
      </c>
      <c r="J101" s="0" t="s">
        <v>73</v>
      </c>
      <c r="K101" s="0" t="s">
        <v>27</v>
      </c>
      <c r="L101" s="0" t="n">
        <v>15</v>
      </c>
      <c r="M101" s="0" t="n">
        <v>12</v>
      </c>
      <c r="N101" s="0" t="n">
        <v>60</v>
      </c>
      <c r="O101" s="0" t="n">
        <f aca="false">StoreData!$N101*StoreData!$L101</f>
        <v>900</v>
      </c>
      <c r="P101" s="0" t="n">
        <f aca="false">StoreData!$N101*StoreData!$M101</f>
        <v>720</v>
      </c>
      <c r="Q101" s="0" t="n">
        <f aca="false">StoreData!$O101-StoreData!$P101</f>
        <v>180</v>
      </c>
      <c r="R101" s="0" t="n">
        <f aca="false">MONTH(StoreData!$B101)</f>
        <v>9</v>
      </c>
      <c r="S101" s="0" t="str">
        <f aca="false">IF(StoreData!$R101=9,"August","Sept")</f>
        <v>August</v>
      </c>
    </row>
    <row r="102" customFormat="false" ht="15" hidden="false" customHeight="false" outlineLevel="0" collapsed="false">
      <c r="A102" s="0" t="n">
        <v>88065565455</v>
      </c>
      <c r="B102" s="0" t="n">
        <v>44102</v>
      </c>
      <c r="C102" s="0" t="s">
        <v>199</v>
      </c>
      <c r="D102" s="0" t="s">
        <v>29</v>
      </c>
      <c r="E102" s="0" t="s">
        <v>154</v>
      </c>
      <c r="F102" s="0" t="s">
        <v>22</v>
      </c>
      <c r="G102" s="0" t="s">
        <v>23</v>
      </c>
      <c r="H102" s="0" t="s">
        <v>24</v>
      </c>
      <c r="I102" s="0" t="s">
        <v>128</v>
      </c>
      <c r="J102" s="0" t="s">
        <v>76</v>
      </c>
      <c r="K102" s="0" t="s">
        <v>27</v>
      </c>
      <c r="L102" s="0" t="n">
        <v>15</v>
      </c>
      <c r="M102" s="0" t="n">
        <v>12</v>
      </c>
      <c r="N102" s="0" t="n">
        <v>89</v>
      </c>
      <c r="O102" s="0" t="n">
        <f aca="false">StoreData!$N102*StoreData!$L102</f>
        <v>1335</v>
      </c>
      <c r="P102" s="0" t="n">
        <f aca="false">StoreData!$N102*StoreData!$M102</f>
        <v>1068</v>
      </c>
      <c r="Q102" s="0" t="n">
        <f aca="false">StoreData!$O102-StoreData!$P102</f>
        <v>267</v>
      </c>
      <c r="R102" s="0" t="n">
        <f aca="false">MONTH(StoreData!$B102)</f>
        <v>9</v>
      </c>
      <c r="S102" s="0" t="str">
        <f aca="false">IF(StoreData!$R102=9,"August","Sept")</f>
        <v>August</v>
      </c>
    </row>
    <row r="103" customFormat="false" ht="15" hidden="false" customHeight="false" outlineLevel="0" collapsed="false">
      <c r="A103" s="0" t="n">
        <v>88065565456</v>
      </c>
      <c r="B103" s="0" t="n">
        <v>44103</v>
      </c>
      <c r="C103" s="0" t="s">
        <v>200</v>
      </c>
      <c r="D103" s="0" t="s">
        <v>29</v>
      </c>
      <c r="E103" s="0" t="s">
        <v>156</v>
      </c>
      <c r="F103" s="0" t="s">
        <v>31</v>
      </c>
      <c r="G103" s="0" t="s">
        <v>32</v>
      </c>
      <c r="H103" s="0" t="s">
        <v>33</v>
      </c>
      <c r="I103" s="0" t="s">
        <v>128</v>
      </c>
      <c r="J103" s="0" t="s">
        <v>126</v>
      </c>
      <c r="K103" s="0" t="s">
        <v>27</v>
      </c>
      <c r="L103" s="0" t="n">
        <v>20</v>
      </c>
      <c r="M103" s="0" t="n">
        <v>17</v>
      </c>
      <c r="N103" s="0" t="n">
        <v>77</v>
      </c>
      <c r="O103" s="0" t="n">
        <f aca="false">StoreData!$N103*StoreData!$L103</f>
        <v>1540</v>
      </c>
      <c r="P103" s="0" t="n">
        <f aca="false">StoreData!$N103*StoreData!$M103</f>
        <v>1309</v>
      </c>
      <c r="Q103" s="0" t="n">
        <f aca="false">StoreData!$O103-StoreData!$P103</f>
        <v>231</v>
      </c>
      <c r="R103" s="0" t="n">
        <f aca="false">MONTH(StoreData!$B103)</f>
        <v>9</v>
      </c>
      <c r="S103" s="0" t="str">
        <f aca="false">IF(StoreData!$R103=9,"August","Sept")</f>
        <v>August</v>
      </c>
    </row>
    <row r="104" customFormat="false" ht="15" hidden="false" customHeight="false" outlineLevel="0" collapsed="false">
      <c r="A104" s="0" t="n">
        <v>88065565457</v>
      </c>
      <c r="B104" s="0" t="n">
        <v>44104</v>
      </c>
      <c r="C104" s="0" t="s">
        <v>201</v>
      </c>
      <c r="D104" s="0" t="s">
        <v>29</v>
      </c>
      <c r="E104" s="0" t="s">
        <v>66</v>
      </c>
      <c r="F104" s="0" t="s">
        <v>22</v>
      </c>
      <c r="G104" s="0" t="s">
        <v>23</v>
      </c>
      <c r="H104" s="0" t="s">
        <v>24</v>
      </c>
      <c r="I104" s="0" t="s">
        <v>128</v>
      </c>
      <c r="J104" s="0" t="s">
        <v>129</v>
      </c>
      <c r="K104" s="0" t="s">
        <v>27</v>
      </c>
      <c r="L104" s="0" t="n">
        <v>12</v>
      </c>
      <c r="M104" s="0" t="n">
        <v>9</v>
      </c>
      <c r="N104" s="0" t="n">
        <v>68</v>
      </c>
      <c r="O104" s="0" t="n">
        <f aca="false">StoreData!$N104*StoreData!$L104</f>
        <v>816</v>
      </c>
      <c r="P104" s="0" t="n">
        <f aca="false">StoreData!$N104*StoreData!$M104</f>
        <v>612</v>
      </c>
      <c r="Q104" s="0" t="n">
        <f aca="false">StoreData!$O104-StoreData!$P104</f>
        <v>204</v>
      </c>
      <c r="R104" s="0" t="n">
        <f aca="false">MONTH(StoreData!$B104)</f>
        <v>9</v>
      </c>
      <c r="S104" s="0" t="str">
        <f aca="false">IF(StoreData!$R104=9,"August","Sept")</f>
        <v>August</v>
      </c>
    </row>
    <row r="105" customFormat="false" ht="15" hidden="false" customHeight="false" outlineLevel="0" collapsed="false">
      <c r="A105" s="0" t="n">
        <v>88065565458</v>
      </c>
      <c r="B105" s="0" t="n">
        <v>44094</v>
      </c>
      <c r="C105" s="0" t="s">
        <v>202</v>
      </c>
      <c r="D105" s="0" t="s">
        <v>29</v>
      </c>
      <c r="E105" s="0" t="s">
        <v>69</v>
      </c>
      <c r="F105" s="0" t="s">
        <v>31</v>
      </c>
      <c r="G105" s="0" t="s">
        <v>32</v>
      </c>
      <c r="H105" s="0" t="s">
        <v>33</v>
      </c>
      <c r="I105" s="0" t="s">
        <v>25</v>
      </c>
      <c r="J105" s="0" t="s">
        <v>131</v>
      </c>
      <c r="K105" s="0" t="s">
        <v>27</v>
      </c>
      <c r="L105" s="0" t="n">
        <v>13</v>
      </c>
      <c r="M105" s="0" t="n">
        <v>10</v>
      </c>
      <c r="N105" s="0" t="n">
        <v>15</v>
      </c>
      <c r="O105" s="0" t="n">
        <f aca="false">StoreData!$N105*StoreData!$L105</f>
        <v>195</v>
      </c>
      <c r="P105" s="0" t="n">
        <f aca="false">StoreData!$N105*StoreData!$M105</f>
        <v>150</v>
      </c>
      <c r="Q105" s="0" t="n">
        <f aca="false">StoreData!$O105-StoreData!$P105</f>
        <v>45</v>
      </c>
      <c r="R105" s="0" t="n">
        <f aca="false">MONTH(StoreData!$B105)</f>
        <v>9</v>
      </c>
      <c r="S105" s="0" t="str">
        <f aca="false">IF(StoreData!$R105=9,"August","Sept")</f>
        <v>August</v>
      </c>
    </row>
    <row r="106" customFormat="false" ht="15" hidden="false" customHeight="false" outlineLevel="0" collapsed="false">
      <c r="A106" s="0" t="n">
        <v>88065565459</v>
      </c>
      <c r="B106" s="0" t="n">
        <v>44095</v>
      </c>
      <c r="C106" s="0" t="s">
        <v>203</v>
      </c>
      <c r="D106" s="0" t="s">
        <v>20</v>
      </c>
      <c r="E106" s="0" t="s">
        <v>72</v>
      </c>
      <c r="F106" s="0" t="s">
        <v>22</v>
      </c>
      <c r="G106" s="0" t="s">
        <v>23</v>
      </c>
      <c r="H106" s="0" t="s">
        <v>24</v>
      </c>
      <c r="I106" s="0" t="s">
        <v>25</v>
      </c>
      <c r="J106" s="0" t="s">
        <v>133</v>
      </c>
      <c r="K106" s="0" t="s">
        <v>27</v>
      </c>
      <c r="L106" s="0" t="n">
        <v>15</v>
      </c>
      <c r="M106" s="0" t="n">
        <v>12</v>
      </c>
      <c r="N106" s="0" t="n">
        <v>47</v>
      </c>
      <c r="O106" s="0" t="n">
        <f aca="false">StoreData!$N106*StoreData!$L106</f>
        <v>705</v>
      </c>
      <c r="P106" s="0" t="n">
        <f aca="false">StoreData!$N106*StoreData!$M106</f>
        <v>564</v>
      </c>
      <c r="Q106" s="0" t="n">
        <f aca="false">StoreData!$O106-StoreData!$P106</f>
        <v>141</v>
      </c>
      <c r="R106" s="0" t="n">
        <f aca="false">MONTH(StoreData!$B106)</f>
        <v>9</v>
      </c>
      <c r="S106" s="0" t="str">
        <f aca="false">IF(StoreData!$R106=9,"August","Sept")</f>
        <v>August</v>
      </c>
    </row>
    <row r="107" customFormat="false" ht="15" hidden="false" customHeight="false" outlineLevel="0" collapsed="false">
      <c r="A107" s="0" t="n">
        <v>88065565460</v>
      </c>
      <c r="B107" s="0" t="n">
        <v>44096</v>
      </c>
      <c r="C107" s="0" t="s">
        <v>204</v>
      </c>
      <c r="D107" s="0" t="s">
        <v>29</v>
      </c>
      <c r="E107" s="0" t="s">
        <v>75</v>
      </c>
      <c r="F107" s="0" t="s">
        <v>31</v>
      </c>
      <c r="G107" s="0" t="s">
        <v>32</v>
      </c>
      <c r="H107" s="0" t="s">
        <v>33</v>
      </c>
      <c r="I107" s="0" t="s">
        <v>25</v>
      </c>
      <c r="J107" s="0" t="s">
        <v>88</v>
      </c>
      <c r="K107" s="0" t="s">
        <v>27</v>
      </c>
      <c r="L107" s="0" t="n">
        <v>14</v>
      </c>
      <c r="M107" s="0" t="n">
        <v>11</v>
      </c>
      <c r="N107" s="0" t="n">
        <v>6</v>
      </c>
      <c r="O107" s="0" t="n">
        <f aca="false">StoreData!$N107*StoreData!$L107</f>
        <v>84</v>
      </c>
      <c r="P107" s="0" t="n">
        <f aca="false">StoreData!$N107*StoreData!$M107</f>
        <v>66</v>
      </c>
      <c r="Q107" s="0" t="n">
        <f aca="false">StoreData!$O107-StoreData!$P107</f>
        <v>18</v>
      </c>
      <c r="R107" s="0" t="n">
        <f aca="false">MONTH(StoreData!$B107)</f>
        <v>9</v>
      </c>
      <c r="S107" s="0" t="str">
        <f aca="false">IF(StoreData!$R107=9,"August","Sept")</f>
        <v>August</v>
      </c>
    </row>
    <row r="108" customFormat="false" ht="15" hidden="false" customHeight="false" outlineLevel="0" collapsed="false">
      <c r="A108" s="0" t="n">
        <v>88065565461</v>
      </c>
      <c r="B108" s="0" t="n">
        <v>44097</v>
      </c>
      <c r="C108" s="0" t="s">
        <v>205</v>
      </c>
      <c r="D108" s="0" t="s">
        <v>20</v>
      </c>
      <c r="E108" s="0" t="s">
        <v>78</v>
      </c>
      <c r="F108" s="0" t="s">
        <v>22</v>
      </c>
      <c r="G108" s="0" t="s">
        <v>23</v>
      </c>
      <c r="H108" s="0" t="s">
        <v>24</v>
      </c>
      <c r="I108" s="0" t="s">
        <v>25</v>
      </c>
      <c r="J108" s="0" t="s">
        <v>91</v>
      </c>
      <c r="K108" s="0" t="s">
        <v>27</v>
      </c>
      <c r="L108" s="0" t="n">
        <v>30</v>
      </c>
      <c r="M108" s="0" t="n">
        <v>27</v>
      </c>
      <c r="N108" s="0" t="n">
        <v>10</v>
      </c>
      <c r="O108" s="0" t="n">
        <f aca="false">StoreData!$N108*StoreData!$L108</f>
        <v>300</v>
      </c>
      <c r="P108" s="0" t="n">
        <f aca="false">StoreData!$N108*StoreData!$M108</f>
        <v>270</v>
      </c>
      <c r="Q108" s="0" t="n">
        <f aca="false">StoreData!$O108-StoreData!$P108</f>
        <v>30</v>
      </c>
      <c r="R108" s="0" t="n">
        <f aca="false">MONTH(StoreData!$B108)</f>
        <v>9</v>
      </c>
      <c r="S108" s="0" t="str">
        <f aca="false">IF(StoreData!$R108=9,"August","Sept")</f>
        <v>August</v>
      </c>
    </row>
    <row r="109" customFormat="false" ht="15" hidden="false" customHeight="false" outlineLevel="0" collapsed="false">
      <c r="A109" s="0" t="n">
        <v>88065565462</v>
      </c>
      <c r="B109" s="0" t="n">
        <v>44098</v>
      </c>
      <c r="C109" s="0" t="s">
        <v>206</v>
      </c>
      <c r="D109" s="0" t="s">
        <v>20</v>
      </c>
      <c r="E109" s="0" t="s">
        <v>81</v>
      </c>
      <c r="F109" s="0" t="s">
        <v>31</v>
      </c>
      <c r="G109" s="0" t="s">
        <v>32</v>
      </c>
      <c r="H109" s="0" t="s">
        <v>33</v>
      </c>
      <c r="I109" s="0" t="s">
        <v>25</v>
      </c>
      <c r="J109" s="0" t="s">
        <v>94</v>
      </c>
      <c r="K109" s="0" t="s">
        <v>27</v>
      </c>
      <c r="L109" s="0" t="n">
        <v>16</v>
      </c>
      <c r="M109" s="0" t="n">
        <v>13</v>
      </c>
      <c r="N109" s="0" t="n">
        <v>11</v>
      </c>
      <c r="O109" s="0" t="n">
        <f aca="false">StoreData!$N109*StoreData!$L109</f>
        <v>176</v>
      </c>
      <c r="P109" s="0" t="n">
        <f aca="false">StoreData!$N109*StoreData!$M109</f>
        <v>143</v>
      </c>
      <c r="Q109" s="0" t="n">
        <f aca="false">StoreData!$O109-StoreData!$P109</f>
        <v>33</v>
      </c>
      <c r="R109" s="0" t="n">
        <f aca="false">MONTH(StoreData!$B109)</f>
        <v>9</v>
      </c>
      <c r="S109" s="0" t="str">
        <f aca="false">IF(StoreData!$R109=9,"August","Sept")</f>
        <v>August</v>
      </c>
    </row>
    <row r="110" customFormat="false" ht="15" hidden="false" customHeight="false" outlineLevel="0" collapsed="false">
      <c r="A110" s="0" t="n">
        <v>88065565463</v>
      </c>
      <c r="B110" s="0" t="n">
        <v>44099</v>
      </c>
      <c r="C110" s="0" t="s">
        <v>207</v>
      </c>
      <c r="D110" s="0" t="s">
        <v>20</v>
      </c>
      <c r="E110" s="0" t="s">
        <v>84</v>
      </c>
      <c r="F110" s="0" t="s">
        <v>22</v>
      </c>
      <c r="G110" s="0" t="s">
        <v>23</v>
      </c>
      <c r="H110" s="0" t="s">
        <v>24</v>
      </c>
      <c r="I110" s="0" t="s">
        <v>25</v>
      </c>
      <c r="J110" s="0" t="s">
        <v>34</v>
      </c>
      <c r="K110" s="0" t="s">
        <v>35</v>
      </c>
      <c r="L110" s="0" t="n">
        <v>9</v>
      </c>
      <c r="M110" s="0" t="n">
        <v>6</v>
      </c>
      <c r="N110" s="0" t="n">
        <v>60</v>
      </c>
      <c r="O110" s="0" t="n">
        <f aca="false">StoreData!$N110*StoreData!$L110</f>
        <v>540</v>
      </c>
      <c r="P110" s="0" t="n">
        <f aca="false">StoreData!$N110*StoreData!$M110</f>
        <v>360</v>
      </c>
      <c r="Q110" s="0" t="n">
        <f aca="false">StoreData!$O110-StoreData!$P110</f>
        <v>180</v>
      </c>
      <c r="R110" s="0" t="n">
        <f aca="false">MONTH(StoreData!$B110)</f>
        <v>9</v>
      </c>
      <c r="S110" s="0" t="str">
        <f aca="false">IF(StoreData!$R110=9,"August","Sept")</f>
        <v>August</v>
      </c>
    </row>
    <row r="111" customFormat="false" ht="15" hidden="false" customHeight="false" outlineLevel="0" collapsed="false">
      <c r="A111" s="0" t="n">
        <v>88065565464</v>
      </c>
      <c r="B111" s="0" t="n">
        <v>44103</v>
      </c>
      <c r="C111" s="0" t="s">
        <v>208</v>
      </c>
      <c r="D111" s="0" t="s">
        <v>20</v>
      </c>
      <c r="E111" s="0" t="s">
        <v>87</v>
      </c>
      <c r="F111" s="0" t="s">
        <v>38</v>
      </c>
      <c r="G111" s="0" t="s">
        <v>32</v>
      </c>
      <c r="H111" s="0" t="s">
        <v>39</v>
      </c>
      <c r="I111" s="0" t="s">
        <v>25</v>
      </c>
      <c r="J111" s="0" t="s">
        <v>40</v>
      </c>
      <c r="K111" s="0" t="s">
        <v>35</v>
      </c>
      <c r="L111" s="0" t="n">
        <v>5</v>
      </c>
      <c r="M111" s="0" t="n">
        <v>2</v>
      </c>
      <c r="N111" s="0" t="n">
        <v>89</v>
      </c>
      <c r="O111" s="0" t="n">
        <f aca="false">StoreData!$N111*StoreData!$L111</f>
        <v>445</v>
      </c>
      <c r="P111" s="0" t="n">
        <f aca="false">StoreData!$N111*StoreData!$M111</f>
        <v>178</v>
      </c>
      <c r="Q111" s="0" t="n">
        <f aca="false">StoreData!$O111-StoreData!$P111</f>
        <v>267</v>
      </c>
      <c r="R111" s="0" t="n">
        <f aca="false">MONTH(StoreData!$B111)</f>
        <v>9</v>
      </c>
      <c r="S111" s="0" t="str">
        <f aca="false">IF(StoreData!$R111=9,"August","Sept")</f>
        <v>August</v>
      </c>
    </row>
    <row r="112" customFormat="false" ht="15" hidden="false" customHeight="false" outlineLevel="0" collapsed="false">
      <c r="A112" s="0" t="n">
        <v>88065565465</v>
      </c>
      <c r="B112" s="0" t="n">
        <v>44102</v>
      </c>
      <c r="C112" s="0" t="s">
        <v>209</v>
      </c>
      <c r="D112" s="0" t="s">
        <v>29</v>
      </c>
      <c r="E112" s="0" t="s">
        <v>90</v>
      </c>
      <c r="F112" s="0" t="s">
        <v>43</v>
      </c>
      <c r="G112" s="0" t="s">
        <v>23</v>
      </c>
      <c r="H112" s="0" t="s">
        <v>44</v>
      </c>
      <c r="I112" s="0" t="s">
        <v>25</v>
      </c>
      <c r="J112" s="0" t="s">
        <v>140</v>
      </c>
      <c r="K112" s="0" t="s">
        <v>35</v>
      </c>
      <c r="L112" s="0" t="n">
        <v>18</v>
      </c>
      <c r="M112" s="0" t="n">
        <v>15</v>
      </c>
      <c r="N112" s="0" t="n">
        <v>77</v>
      </c>
      <c r="O112" s="0" t="n">
        <f aca="false">StoreData!$N112*StoreData!$L112</f>
        <v>1386</v>
      </c>
      <c r="P112" s="0" t="n">
        <f aca="false">StoreData!$N112*StoreData!$M112</f>
        <v>1155</v>
      </c>
      <c r="Q112" s="0" t="n">
        <f aca="false">StoreData!$O112-StoreData!$P112</f>
        <v>231</v>
      </c>
      <c r="R112" s="0" t="n">
        <f aca="false">MONTH(StoreData!$B112)</f>
        <v>9</v>
      </c>
      <c r="S112" s="0" t="str">
        <f aca="false">IF(StoreData!$R112=9,"August","Sept")</f>
        <v>August</v>
      </c>
    </row>
    <row r="113" customFormat="false" ht="15" hidden="false" customHeight="false" outlineLevel="0" collapsed="false">
      <c r="A113" s="0" t="n">
        <v>88065565466</v>
      </c>
      <c r="B113" s="0" t="n">
        <v>44102</v>
      </c>
      <c r="C113" s="0" t="s">
        <v>210</v>
      </c>
      <c r="D113" s="0" t="s">
        <v>29</v>
      </c>
      <c r="E113" s="0" t="s">
        <v>93</v>
      </c>
      <c r="F113" s="0" t="s">
        <v>38</v>
      </c>
      <c r="G113" s="0" t="s">
        <v>32</v>
      </c>
      <c r="H113" s="0" t="s">
        <v>39</v>
      </c>
      <c r="I113" s="0" t="s">
        <v>25</v>
      </c>
      <c r="J113" s="0" t="s">
        <v>142</v>
      </c>
      <c r="K113" s="0" t="s">
        <v>35</v>
      </c>
      <c r="L113" s="0" t="n">
        <v>10</v>
      </c>
      <c r="M113" s="0" t="n">
        <v>7</v>
      </c>
      <c r="N113" s="0" t="n">
        <v>68</v>
      </c>
      <c r="O113" s="0" t="n">
        <f aca="false">StoreData!$N113*StoreData!$L113</f>
        <v>680</v>
      </c>
      <c r="P113" s="0" t="n">
        <f aca="false">StoreData!$N113*StoreData!$M113</f>
        <v>476</v>
      </c>
      <c r="Q113" s="0" t="n">
        <f aca="false">StoreData!$O113-StoreData!$P113</f>
        <v>204</v>
      </c>
      <c r="R113" s="0" t="n">
        <f aca="false">MONTH(StoreData!$B113)</f>
        <v>9</v>
      </c>
      <c r="S113" s="0" t="str">
        <f aca="false">IF(StoreData!$R113=9,"August","Sept")</f>
        <v>August</v>
      </c>
    </row>
    <row r="114" customFormat="false" ht="15" hidden="false" customHeight="false" outlineLevel="0" collapsed="false">
      <c r="A114" s="0" t="n">
        <v>88065565467</v>
      </c>
      <c r="B114" s="0" t="n">
        <v>44103</v>
      </c>
      <c r="C114" s="0" t="s">
        <v>211</v>
      </c>
      <c r="D114" s="0" t="s">
        <v>29</v>
      </c>
      <c r="E114" s="0" t="s">
        <v>96</v>
      </c>
      <c r="F114" s="0" t="s">
        <v>43</v>
      </c>
      <c r="G114" s="0" t="s">
        <v>23</v>
      </c>
      <c r="H114" s="0" t="s">
        <v>44</v>
      </c>
      <c r="I114" s="0" t="s">
        <v>25</v>
      </c>
      <c r="J114" s="0" t="s">
        <v>144</v>
      </c>
      <c r="K114" s="0" t="s">
        <v>35</v>
      </c>
      <c r="L114" s="0" t="n">
        <v>20</v>
      </c>
      <c r="M114" s="0" t="n">
        <v>17</v>
      </c>
      <c r="N114" s="0" t="n">
        <v>15</v>
      </c>
      <c r="O114" s="0" t="n">
        <f aca="false">StoreData!$N114*StoreData!$L114</f>
        <v>300</v>
      </c>
      <c r="P114" s="0" t="n">
        <f aca="false">StoreData!$N114*StoreData!$M114</f>
        <v>255</v>
      </c>
      <c r="Q114" s="0" t="n">
        <f aca="false">StoreData!$O114-StoreData!$P114</f>
        <v>45</v>
      </c>
      <c r="R114" s="0" t="n">
        <f aca="false">MONTH(StoreData!$B114)</f>
        <v>9</v>
      </c>
      <c r="S114" s="0" t="str">
        <f aca="false">IF(StoreData!$R114=9,"August","Sept")</f>
        <v>August</v>
      </c>
    </row>
    <row r="115" customFormat="false" ht="15" hidden="false" customHeight="false" outlineLevel="0" collapsed="false">
      <c r="A115" s="0" t="n">
        <v>88065565468</v>
      </c>
      <c r="B115" s="0" t="n">
        <v>44104</v>
      </c>
      <c r="C115" s="0" t="s">
        <v>212</v>
      </c>
      <c r="D115" s="0" t="s">
        <v>29</v>
      </c>
      <c r="E115" s="0" t="s">
        <v>98</v>
      </c>
      <c r="F115" s="0" t="s">
        <v>38</v>
      </c>
      <c r="G115" s="0" t="s">
        <v>32</v>
      </c>
      <c r="H115" s="0" t="s">
        <v>39</v>
      </c>
      <c r="I115" s="0" t="s">
        <v>25</v>
      </c>
      <c r="J115" s="0" t="s">
        <v>60</v>
      </c>
      <c r="K115" s="0" t="s">
        <v>35</v>
      </c>
      <c r="L115" s="0" t="n">
        <v>70</v>
      </c>
      <c r="M115" s="0" t="n">
        <v>67</v>
      </c>
      <c r="N115" s="0" t="n">
        <v>47</v>
      </c>
      <c r="O115" s="0" t="n">
        <f aca="false">StoreData!$N115*StoreData!$L115</f>
        <v>3290</v>
      </c>
      <c r="P115" s="0" t="n">
        <f aca="false">StoreData!$N115*StoreData!$M115</f>
        <v>3149</v>
      </c>
      <c r="Q115" s="0" t="n">
        <f aca="false">StoreData!$O115-StoreData!$P115</f>
        <v>141</v>
      </c>
      <c r="R115" s="0" t="n">
        <f aca="false">MONTH(StoreData!$B115)</f>
        <v>9</v>
      </c>
      <c r="S115" s="0" t="str">
        <f aca="false">IF(StoreData!$R115=9,"August","Sept")</f>
        <v>August</v>
      </c>
    </row>
    <row r="116" customFormat="false" ht="15" hidden="false" customHeight="false" outlineLevel="0" collapsed="false">
      <c r="A116" s="0" t="n">
        <v>88065565469</v>
      </c>
      <c r="B116" s="0" t="n">
        <v>44044</v>
      </c>
      <c r="C116" s="0" t="s">
        <v>213</v>
      </c>
      <c r="D116" s="0" t="s">
        <v>20</v>
      </c>
      <c r="E116" s="0" t="s">
        <v>69</v>
      </c>
      <c r="F116" s="0" t="s">
        <v>43</v>
      </c>
      <c r="G116" s="0" t="s">
        <v>23</v>
      </c>
      <c r="H116" s="0" t="s">
        <v>44</v>
      </c>
      <c r="I116" s="0" t="s">
        <v>25</v>
      </c>
      <c r="J116" s="0" t="s">
        <v>61</v>
      </c>
      <c r="K116" s="0" t="s">
        <v>35</v>
      </c>
      <c r="L116" s="0" t="n">
        <v>15</v>
      </c>
      <c r="M116" s="0" t="n">
        <v>12</v>
      </c>
      <c r="N116" s="0" t="n">
        <v>6</v>
      </c>
      <c r="O116" s="0" t="n">
        <f aca="false">StoreData!$N116*StoreData!$L116</f>
        <v>90</v>
      </c>
      <c r="P116" s="0" t="n">
        <f aca="false">StoreData!$N116*StoreData!$M116</f>
        <v>72</v>
      </c>
      <c r="Q116" s="0" t="n">
        <f aca="false">StoreData!$O116-StoreData!$P116</f>
        <v>18</v>
      </c>
      <c r="R116" s="0" t="n">
        <f aca="false">MONTH(StoreData!$B116)</f>
        <v>8</v>
      </c>
      <c r="S116" s="0" t="str">
        <f aca="false">IF(StoreData!$R116=9,"August","Sept")</f>
        <v>Sept</v>
      </c>
    </row>
    <row r="117" customFormat="false" ht="15" hidden="false" customHeight="false" outlineLevel="0" collapsed="false">
      <c r="A117" s="0" t="n">
        <v>88065565470</v>
      </c>
      <c r="B117" s="0" t="n">
        <v>44045</v>
      </c>
      <c r="C117" s="0" t="s">
        <v>214</v>
      </c>
      <c r="D117" s="0" t="s">
        <v>20</v>
      </c>
      <c r="E117" s="0" t="s">
        <v>104</v>
      </c>
      <c r="F117" s="0" t="s">
        <v>38</v>
      </c>
      <c r="G117" s="0" t="s">
        <v>32</v>
      </c>
      <c r="H117" s="0" t="s">
        <v>39</v>
      </c>
      <c r="I117" s="0" t="s">
        <v>25</v>
      </c>
      <c r="J117" s="0" t="s">
        <v>64</v>
      </c>
      <c r="K117" s="0" t="s">
        <v>35</v>
      </c>
      <c r="L117" s="0" t="n">
        <v>12</v>
      </c>
      <c r="M117" s="0" t="n">
        <v>9</v>
      </c>
      <c r="N117" s="0" t="n">
        <v>10</v>
      </c>
      <c r="O117" s="0" t="n">
        <f aca="false">StoreData!$N117*StoreData!$L117</f>
        <v>120</v>
      </c>
      <c r="P117" s="0" t="n">
        <f aca="false">StoreData!$N117*StoreData!$M117</f>
        <v>90</v>
      </c>
      <c r="Q117" s="0" t="n">
        <f aca="false">StoreData!$O117-StoreData!$P117</f>
        <v>30</v>
      </c>
      <c r="R117" s="0" t="n">
        <f aca="false">MONTH(StoreData!$B117)</f>
        <v>8</v>
      </c>
      <c r="S117" s="0" t="str">
        <f aca="false">IF(StoreData!$R117=9,"August","Sept")</f>
        <v>Sept</v>
      </c>
    </row>
    <row r="118" customFormat="false" ht="15" hidden="false" customHeight="false" outlineLevel="0" collapsed="false">
      <c r="A118" s="0" t="n">
        <v>88065565471</v>
      </c>
      <c r="B118" s="0" t="n">
        <v>44046</v>
      </c>
      <c r="C118" s="0" t="s">
        <v>215</v>
      </c>
      <c r="D118" s="0" t="s">
        <v>29</v>
      </c>
      <c r="E118" s="0" t="s">
        <v>149</v>
      </c>
      <c r="F118" s="0" t="s">
        <v>43</v>
      </c>
      <c r="G118" s="0" t="s">
        <v>23</v>
      </c>
      <c r="H118" s="0" t="s">
        <v>44</v>
      </c>
      <c r="I118" s="0" t="s">
        <v>25</v>
      </c>
      <c r="J118" s="0" t="s">
        <v>67</v>
      </c>
      <c r="K118" s="0" t="s">
        <v>35</v>
      </c>
      <c r="L118" s="0" t="n">
        <v>18</v>
      </c>
      <c r="M118" s="0" t="n">
        <v>15</v>
      </c>
      <c r="N118" s="0" t="n">
        <v>11</v>
      </c>
      <c r="O118" s="0" t="n">
        <f aca="false">StoreData!$N118*StoreData!$L118</f>
        <v>198</v>
      </c>
      <c r="P118" s="0" t="n">
        <f aca="false">StoreData!$N118*StoreData!$M118</f>
        <v>165</v>
      </c>
      <c r="Q118" s="0" t="n">
        <f aca="false">StoreData!$O118-StoreData!$P118</f>
        <v>33</v>
      </c>
      <c r="R118" s="0" t="n">
        <f aca="false">MONTH(StoreData!$B118)</f>
        <v>8</v>
      </c>
      <c r="S118" s="0" t="str">
        <f aca="false">IF(StoreData!$R118=9,"August","Sept")</f>
        <v>Sept</v>
      </c>
    </row>
    <row r="119" customFormat="false" ht="15" hidden="false" customHeight="false" outlineLevel="0" collapsed="false">
      <c r="A119" s="0" t="n">
        <v>88065565472</v>
      </c>
      <c r="B119" s="0" t="n">
        <v>44047</v>
      </c>
      <c r="C119" s="0" t="s">
        <v>216</v>
      </c>
      <c r="D119" s="0" t="s">
        <v>29</v>
      </c>
      <c r="E119" s="0" t="s">
        <v>110</v>
      </c>
      <c r="F119" s="0" t="s">
        <v>38</v>
      </c>
      <c r="G119" s="0" t="s">
        <v>32</v>
      </c>
      <c r="H119" s="0" t="s">
        <v>39</v>
      </c>
      <c r="I119" s="0" t="s">
        <v>25</v>
      </c>
      <c r="J119" s="0" t="s">
        <v>79</v>
      </c>
      <c r="K119" s="0" t="s">
        <v>35</v>
      </c>
      <c r="L119" s="0" t="n">
        <v>23</v>
      </c>
      <c r="M119" s="0" t="n">
        <v>20</v>
      </c>
      <c r="N119" s="0" t="n">
        <v>60</v>
      </c>
      <c r="O119" s="0" t="n">
        <f aca="false">StoreData!$N119*StoreData!$L119</f>
        <v>1380</v>
      </c>
      <c r="P119" s="0" t="n">
        <f aca="false">StoreData!$N119*StoreData!$M119</f>
        <v>1200</v>
      </c>
      <c r="Q119" s="0" t="n">
        <f aca="false">StoreData!$O119-StoreData!$P119</f>
        <v>180</v>
      </c>
      <c r="R119" s="0" t="n">
        <f aca="false">MONTH(StoreData!$B119)</f>
        <v>8</v>
      </c>
      <c r="S119" s="0" t="str">
        <f aca="false">IF(StoreData!$R119=9,"August","Sept")</f>
        <v>Sept</v>
      </c>
    </row>
    <row r="120" customFormat="false" ht="15" hidden="false" customHeight="false" outlineLevel="0" collapsed="false">
      <c r="A120" s="0" t="n">
        <v>88065565473</v>
      </c>
      <c r="B120" s="0" t="n">
        <v>44048</v>
      </c>
      <c r="C120" s="0" t="s">
        <v>217</v>
      </c>
      <c r="D120" s="0" t="s">
        <v>20</v>
      </c>
      <c r="E120" s="0" t="s">
        <v>112</v>
      </c>
      <c r="F120" s="0" t="s">
        <v>43</v>
      </c>
      <c r="G120" s="0" t="s">
        <v>23</v>
      </c>
      <c r="H120" s="0" t="s">
        <v>44</v>
      </c>
      <c r="I120" s="0" t="s">
        <v>25</v>
      </c>
      <c r="J120" s="0" t="s">
        <v>82</v>
      </c>
      <c r="K120" s="0" t="s">
        <v>35</v>
      </c>
      <c r="L120" s="0" t="n">
        <v>9</v>
      </c>
      <c r="M120" s="0" t="n">
        <v>6</v>
      </c>
      <c r="N120" s="0" t="n">
        <v>89</v>
      </c>
      <c r="O120" s="0" t="n">
        <f aca="false">StoreData!$N120*StoreData!$L120</f>
        <v>801</v>
      </c>
      <c r="P120" s="0" t="n">
        <f aca="false">StoreData!$N120*StoreData!$M120</f>
        <v>534</v>
      </c>
      <c r="Q120" s="0" t="n">
        <f aca="false">StoreData!$O120-StoreData!$P120</f>
        <v>267</v>
      </c>
      <c r="R120" s="0" t="n">
        <f aca="false">MONTH(StoreData!$B120)</f>
        <v>8</v>
      </c>
      <c r="S120" s="0" t="str">
        <f aca="false">IF(StoreData!$R120=9,"August","Sept")</f>
        <v>Sept</v>
      </c>
    </row>
    <row r="121" customFormat="false" ht="15" hidden="false" customHeight="false" outlineLevel="0" collapsed="false">
      <c r="A121" s="0" t="n">
        <v>88065565474</v>
      </c>
      <c r="B121" s="0" t="n">
        <v>44052</v>
      </c>
      <c r="C121" s="0" t="s">
        <v>218</v>
      </c>
      <c r="D121" s="0" t="s">
        <v>20</v>
      </c>
      <c r="E121" s="0" t="s">
        <v>114</v>
      </c>
      <c r="F121" s="0" t="s">
        <v>38</v>
      </c>
      <c r="G121" s="0" t="s">
        <v>32</v>
      </c>
      <c r="H121" s="0" t="s">
        <v>39</v>
      </c>
      <c r="I121" s="0" t="s">
        <v>25</v>
      </c>
      <c r="J121" s="0" t="s">
        <v>85</v>
      </c>
      <c r="K121" s="0" t="s">
        <v>35</v>
      </c>
      <c r="L121" s="0" t="n">
        <v>18</v>
      </c>
      <c r="M121" s="0" t="n">
        <v>15</v>
      </c>
      <c r="N121" s="0" t="n">
        <v>77</v>
      </c>
      <c r="O121" s="0" t="n">
        <f aca="false">StoreData!$N121*StoreData!$L121</f>
        <v>1386</v>
      </c>
      <c r="P121" s="0" t="n">
        <f aca="false">StoreData!$N121*StoreData!$M121</f>
        <v>1155</v>
      </c>
      <c r="Q121" s="0" t="n">
        <f aca="false">StoreData!$O121-StoreData!$P121</f>
        <v>231</v>
      </c>
      <c r="R121" s="0" t="n">
        <f aca="false">MONTH(StoreData!$B121)</f>
        <v>8</v>
      </c>
      <c r="S121" s="0" t="str">
        <f aca="false">IF(StoreData!$R121=9,"August","Sept")</f>
        <v>Sept</v>
      </c>
    </row>
    <row r="122" customFormat="false" ht="15" hidden="false" customHeight="false" outlineLevel="0" collapsed="false">
      <c r="A122" s="0" t="n">
        <v>88065565475</v>
      </c>
      <c r="B122" s="0" t="n">
        <v>44051</v>
      </c>
      <c r="C122" s="0" t="s">
        <v>219</v>
      </c>
      <c r="D122" s="0" t="s">
        <v>20</v>
      </c>
      <c r="E122" s="0" t="s">
        <v>69</v>
      </c>
      <c r="F122" s="0" t="s">
        <v>43</v>
      </c>
      <c r="G122" s="0" t="s">
        <v>23</v>
      </c>
      <c r="H122" s="0" t="s">
        <v>44</v>
      </c>
      <c r="I122" s="0" t="s">
        <v>25</v>
      </c>
      <c r="J122" s="0" t="s">
        <v>26</v>
      </c>
      <c r="K122" s="0" t="s">
        <v>27</v>
      </c>
      <c r="L122" s="0" t="n">
        <v>52</v>
      </c>
      <c r="M122" s="0" t="n">
        <v>49</v>
      </c>
      <c r="N122" s="0" t="n">
        <v>68</v>
      </c>
      <c r="O122" s="0" t="n">
        <f aca="false">StoreData!$N122*StoreData!$L122</f>
        <v>3536</v>
      </c>
      <c r="P122" s="0" t="n">
        <f aca="false">StoreData!$N122*StoreData!$M122</f>
        <v>3332</v>
      </c>
      <c r="Q122" s="0" t="n">
        <f aca="false">StoreData!$O122-StoreData!$P122</f>
        <v>204</v>
      </c>
      <c r="R122" s="0" t="n">
        <f aca="false">MONTH(StoreData!$B122)</f>
        <v>8</v>
      </c>
      <c r="S122" s="0" t="str">
        <f aca="false">IF(StoreData!$R122=9,"August","Sept")</f>
        <v>Sept</v>
      </c>
    </row>
    <row r="123" customFormat="false" ht="15" hidden="false" customHeight="false" outlineLevel="0" collapsed="false">
      <c r="A123" s="0" t="n">
        <v>88065565476</v>
      </c>
      <c r="B123" s="0" t="n">
        <v>44051</v>
      </c>
      <c r="C123" s="0" t="s">
        <v>220</v>
      </c>
      <c r="D123" s="0" t="s">
        <v>20</v>
      </c>
      <c r="E123" s="0" t="s">
        <v>117</v>
      </c>
      <c r="F123" s="0" t="s">
        <v>38</v>
      </c>
      <c r="G123" s="0" t="s">
        <v>32</v>
      </c>
      <c r="H123" s="0" t="s">
        <v>39</v>
      </c>
      <c r="I123" s="0" t="s">
        <v>25</v>
      </c>
      <c r="J123" s="0" t="s">
        <v>34</v>
      </c>
      <c r="K123" s="0" t="s">
        <v>35</v>
      </c>
      <c r="L123" s="0" t="n">
        <v>9</v>
      </c>
      <c r="M123" s="0" t="n">
        <v>6</v>
      </c>
      <c r="N123" s="0" t="n">
        <v>15</v>
      </c>
      <c r="O123" s="0" t="n">
        <f aca="false">StoreData!$N123*StoreData!$L123</f>
        <v>135</v>
      </c>
      <c r="P123" s="0" t="n">
        <f aca="false">StoreData!$N123*StoreData!$M123</f>
        <v>90</v>
      </c>
      <c r="Q123" s="0" t="n">
        <f aca="false">StoreData!$O123-StoreData!$P123</f>
        <v>45</v>
      </c>
      <c r="R123" s="0" t="n">
        <f aca="false">MONTH(StoreData!$B123)</f>
        <v>8</v>
      </c>
      <c r="S123" s="0" t="str">
        <f aca="false">IF(StoreData!$R123=9,"August","Sept")</f>
        <v>Sept</v>
      </c>
    </row>
    <row r="124" customFormat="false" ht="15" hidden="false" customHeight="false" outlineLevel="0" collapsed="false">
      <c r="A124" s="0" t="n">
        <v>88065565477</v>
      </c>
      <c r="B124" s="0" t="n">
        <v>44052</v>
      </c>
      <c r="C124" s="0" t="s">
        <v>221</v>
      </c>
      <c r="D124" s="0" t="s">
        <v>29</v>
      </c>
      <c r="E124" s="0" t="s">
        <v>69</v>
      </c>
      <c r="F124" s="0" t="s">
        <v>43</v>
      </c>
      <c r="G124" s="0" t="s">
        <v>23</v>
      </c>
      <c r="H124" s="0" t="s">
        <v>44</v>
      </c>
      <c r="I124" s="0" t="s">
        <v>25</v>
      </c>
      <c r="J124" s="0" t="s">
        <v>40</v>
      </c>
      <c r="K124" s="0" t="s">
        <v>35</v>
      </c>
      <c r="L124" s="0" t="n">
        <v>5</v>
      </c>
      <c r="M124" s="0" t="n">
        <v>2</v>
      </c>
      <c r="N124" s="0" t="n">
        <v>47</v>
      </c>
      <c r="O124" s="0" t="n">
        <f aca="false">StoreData!$N124*StoreData!$L124</f>
        <v>235</v>
      </c>
      <c r="P124" s="0" t="n">
        <f aca="false">StoreData!$N124*StoreData!$M124</f>
        <v>94</v>
      </c>
      <c r="Q124" s="0" t="n">
        <f aca="false">StoreData!$O124-StoreData!$P124</f>
        <v>141</v>
      </c>
      <c r="R124" s="0" t="n">
        <f aca="false">MONTH(StoreData!$B124)</f>
        <v>8</v>
      </c>
      <c r="S124" s="0" t="str">
        <f aca="false">IF(StoreData!$R124=9,"August","Sept")</f>
        <v>Sept</v>
      </c>
    </row>
    <row r="125" customFormat="false" ht="15" hidden="false" customHeight="false" outlineLevel="0" collapsed="false">
      <c r="A125" s="0" t="n">
        <v>88065565478</v>
      </c>
      <c r="B125" s="0" t="n">
        <v>44053</v>
      </c>
      <c r="C125" s="0" t="s">
        <v>222</v>
      </c>
      <c r="D125" s="0" t="s">
        <v>29</v>
      </c>
      <c r="E125" s="0" t="s">
        <v>69</v>
      </c>
      <c r="F125" s="0" t="s">
        <v>38</v>
      </c>
      <c r="G125" s="0" t="s">
        <v>32</v>
      </c>
      <c r="H125" s="0" t="s">
        <v>39</v>
      </c>
      <c r="I125" s="0" t="s">
        <v>25</v>
      </c>
      <c r="J125" s="0" t="s">
        <v>99</v>
      </c>
      <c r="K125" s="0" t="s">
        <v>27</v>
      </c>
      <c r="L125" s="0" t="n">
        <v>14</v>
      </c>
      <c r="M125" s="0" t="n">
        <v>11</v>
      </c>
      <c r="N125" s="0" t="n">
        <v>6</v>
      </c>
      <c r="O125" s="0" t="n">
        <f aca="false">StoreData!$N125*StoreData!$L125</f>
        <v>84</v>
      </c>
      <c r="P125" s="0" t="n">
        <f aca="false">StoreData!$N125*StoreData!$M125</f>
        <v>66</v>
      </c>
      <c r="Q125" s="0" t="n">
        <f aca="false">StoreData!$O125-StoreData!$P125</f>
        <v>18</v>
      </c>
      <c r="R125" s="0" t="n">
        <f aca="false">MONTH(StoreData!$B125)</f>
        <v>8</v>
      </c>
      <c r="S125" s="0" t="str">
        <f aca="false">IF(StoreData!$R125=9,"August","Sept")</f>
        <v>Sept</v>
      </c>
    </row>
    <row r="126" customFormat="false" ht="15" hidden="false" customHeight="false" outlineLevel="0" collapsed="false">
      <c r="A126" s="0" t="n">
        <v>88065565479</v>
      </c>
      <c r="B126" s="0" t="n">
        <v>44054</v>
      </c>
      <c r="C126" s="0" t="s">
        <v>223</v>
      </c>
      <c r="D126" s="0" t="s">
        <v>29</v>
      </c>
      <c r="E126" s="0" t="s">
        <v>123</v>
      </c>
      <c r="F126" s="0" t="s">
        <v>43</v>
      </c>
      <c r="G126" s="0" t="s">
        <v>23</v>
      </c>
      <c r="H126" s="0" t="s">
        <v>44</v>
      </c>
      <c r="I126" s="0" t="s">
        <v>25</v>
      </c>
      <c r="J126" s="0" t="s">
        <v>102</v>
      </c>
      <c r="K126" s="0" t="s">
        <v>27</v>
      </c>
      <c r="L126" s="0" t="n">
        <v>6</v>
      </c>
      <c r="M126" s="0" t="n">
        <v>3</v>
      </c>
      <c r="N126" s="0" t="n">
        <v>10</v>
      </c>
      <c r="O126" s="0" t="n">
        <f aca="false">StoreData!$N126*StoreData!$L126</f>
        <v>60</v>
      </c>
      <c r="P126" s="0" t="n">
        <f aca="false">StoreData!$N126*StoreData!$M126</f>
        <v>30</v>
      </c>
      <c r="Q126" s="0" t="n">
        <f aca="false">StoreData!$O126-StoreData!$P126</f>
        <v>30</v>
      </c>
      <c r="R126" s="0" t="n">
        <f aca="false">MONTH(StoreData!$B126)</f>
        <v>8</v>
      </c>
      <c r="S126" s="0" t="str">
        <f aca="false">IF(StoreData!$R126=9,"August","Sept")</f>
        <v>Sept</v>
      </c>
    </row>
    <row r="127" customFormat="false" ht="15" hidden="false" customHeight="false" outlineLevel="0" collapsed="false">
      <c r="A127" s="0" t="n">
        <v>88065565480</v>
      </c>
      <c r="B127" s="0" t="n">
        <v>44055</v>
      </c>
      <c r="C127" s="0" t="s">
        <v>224</v>
      </c>
      <c r="D127" s="0" t="s">
        <v>29</v>
      </c>
      <c r="E127" s="0" t="s">
        <v>42</v>
      </c>
      <c r="F127" s="0" t="s">
        <v>38</v>
      </c>
      <c r="G127" s="0" t="s">
        <v>32</v>
      </c>
      <c r="H127" s="0" t="s">
        <v>39</v>
      </c>
      <c r="I127" s="0" t="s">
        <v>25</v>
      </c>
      <c r="J127" s="0" t="s">
        <v>142</v>
      </c>
      <c r="K127" s="0" t="s">
        <v>35</v>
      </c>
      <c r="L127" s="0" t="n">
        <v>10</v>
      </c>
      <c r="M127" s="0" t="n">
        <v>7</v>
      </c>
      <c r="N127" s="0" t="n">
        <v>11</v>
      </c>
      <c r="O127" s="0" t="n">
        <f aca="false">StoreData!$N127*StoreData!$L127</f>
        <v>110</v>
      </c>
      <c r="P127" s="0" t="n">
        <f aca="false">StoreData!$N127*StoreData!$M127</f>
        <v>77</v>
      </c>
      <c r="Q127" s="0" t="n">
        <f aca="false">StoreData!$O127-StoreData!$P127</f>
        <v>33</v>
      </c>
      <c r="R127" s="0" t="n">
        <f aca="false">MONTH(StoreData!$B127)</f>
        <v>8</v>
      </c>
      <c r="S127" s="0" t="str">
        <f aca="false">IF(StoreData!$R127=9,"August","Sept")</f>
        <v>Sept</v>
      </c>
    </row>
    <row r="128" customFormat="false" ht="15" hidden="false" customHeight="false" outlineLevel="0" collapsed="false">
      <c r="A128" s="0" t="n">
        <v>88065565481</v>
      </c>
      <c r="B128" s="0" t="n">
        <v>44056</v>
      </c>
      <c r="C128" s="0" t="s">
        <v>225</v>
      </c>
      <c r="D128" s="0" t="s">
        <v>29</v>
      </c>
      <c r="E128" s="0" t="s">
        <v>69</v>
      </c>
      <c r="F128" s="0" t="s">
        <v>43</v>
      </c>
      <c r="G128" s="0" t="s">
        <v>23</v>
      </c>
      <c r="H128" s="0" t="s">
        <v>44</v>
      </c>
      <c r="I128" s="0" t="s">
        <v>25</v>
      </c>
      <c r="J128" s="0" t="s">
        <v>105</v>
      </c>
      <c r="K128" s="0" t="s">
        <v>27</v>
      </c>
      <c r="L128" s="0" t="n">
        <v>13</v>
      </c>
      <c r="M128" s="0" t="n">
        <v>10</v>
      </c>
      <c r="N128" s="0" t="n">
        <v>60</v>
      </c>
      <c r="O128" s="0" t="n">
        <f aca="false">StoreData!$N128*StoreData!$L128</f>
        <v>780</v>
      </c>
      <c r="P128" s="0" t="n">
        <f aca="false">StoreData!$N128*StoreData!$M128</f>
        <v>600</v>
      </c>
      <c r="Q128" s="0" t="n">
        <f aca="false">StoreData!$O128-StoreData!$P128</f>
        <v>180</v>
      </c>
      <c r="R128" s="0" t="n">
        <f aca="false">MONTH(StoreData!$B128)</f>
        <v>8</v>
      </c>
      <c r="S128" s="0" t="str">
        <f aca="false">IF(StoreData!$R128=9,"August","Sept")</f>
        <v>Sept</v>
      </c>
    </row>
    <row r="129" customFormat="false" ht="15" hidden="false" customHeight="false" outlineLevel="0" collapsed="false">
      <c r="A129" s="0" t="n">
        <v>88065565482</v>
      </c>
      <c r="B129" s="0" t="n">
        <v>44057</v>
      </c>
      <c r="C129" s="0" t="s">
        <v>226</v>
      </c>
      <c r="D129" s="0" t="s">
        <v>29</v>
      </c>
      <c r="E129" s="0" t="s">
        <v>37</v>
      </c>
      <c r="F129" s="0" t="s">
        <v>38</v>
      </c>
      <c r="G129" s="0" t="s">
        <v>32</v>
      </c>
      <c r="H129" s="0" t="s">
        <v>39</v>
      </c>
      <c r="I129" s="0" t="s">
        <v>25</v>
      </c>
      <c r="J129" s="0" t="s">
        <v>144</v>
      </c>
      <c r="K129" s="0" t="s">
        <v>35</v>
      </c>
      <c r="L129" s="0" t="n">
        <v>20</v>
      </c>
      <c r="M129" s="0" t="n">
        <v>17</v>
      </c>
      <c r="N129" s="0" t="n">
        <v>89</v>
      </c>
      <c r="O129" s="0" t="n">
        <f aca="false">StoreData!$N129*StoreData!$L129</f>
        <v>1780</v>
      </c>
      <c r="P129" s="0" t="n">
        <f aca="false">StoreData!$N129*StoreData!$M129</f>
        <v>1513</v>
      </c>
      <c r="Q129" s="0" t="n">
        <f aca="false">StoreData!$O129-StoreData!$P129</f>
        <v>267</v>
      </c>
      <c r="R129" s="0" t="n">
        <f aca="false">MONTH(StoreData!$B129)</f>
        <v>8</v>
      </c>
      <c r="S129" s="0" t="str">
        <f aca="false">IF(StoreData!$R129=9,"August","Sept")</f>
        <v>Sept</v>
      </c>
    </row>
    <row r="130" customFormat="false" ht="15" hidden="false" customHeight="false" outlineLevel="0" collapsed="false">
      <c r="A130" s="0" t="n">
        <v>88065565483</v>
      </c>
      <c r="B130" s="0" t="n">
        <v>44058</v>
      </c>
      <c r="C130" s="0" t="s">
        <v>227</v>
      </c>
      <c r="D130" s="0" t="s">
        <v>20</v>
      </c>
      <c r="E130" s="0" t="s">
        <v>42</v>
      </c>
      <c r="F130" s="0" t="s">
        <v>43</v>
      </c>
      <c r="G130" s="0" t="s">
        <v>23</v>
      </c>
      <c r="H130" s="0" t="s">
        <v>44</v>
      </c>
      <c r="I130" s="0" t="s">
        <v>25</v>
      </c>
      <c r="J130" s="0" t="s">
        <v>108</v>
      </c>
      <c r="K130" s="0" t="s">
        <v>27</v>
      </c>
      <c r="L130" s="0" t="n">
        <v>15</v>
      </c>
      <c r="M130" s="0" t="n">
        <v>12</v>
      </c>
      <c r="N130" s="0" t="n">
        <v>77</v>
      </c>
      <c r="O130" s="0" t="n">
        <f aca="false">StoreData!$N130*StoreData!$L130</f>
        <v>1155</v>
      </c>
      <c r="P130" s="0" t="n">
        <f aca="false">StoreData!$N130*StoreData!$M130</f>
        <v>924</v>
      </c>
      <c r="Q130" s="0" t="n">
        <f aca="false">StoreData!$O130-StoreData!$P130</f>
        <v>231</v>
      </c>
      <c r="R130" s="0" t="n">
        <f aca="false">MONTH(StoreData!$B130)</f>
        <v>8</v>
      </c>
      <c r="S130" s="0" t="str">
        <f aca="false">IF(StoreData!$R130=9,"August","Sept")</f>
        <v>Sept</v>
      </c>
    </row>
    <row r="131" customFormat="false" ht="15" hidden="false" customHeight="false" outlineLevel="0" collapsed="false">
      <c r="A131" s="0" t="n">
        <v>88065565484</v>
      </c>
      <c r="B131" s="0" t="n">
        <v>44062</v>
      </c>
      <c r="C131" s="0" t="s">
        <v>228</v>
      </c>
      <c r="D131" s="0" t="s">
        <v>20</v>
      </c>
      <c r="E131" s="0" t="s">
        <v>48</v>
      </c>
      <c r="F131" s="0" t="s">
        <v>22</v>
      </c>
      <c r="G131" s="0" t="s">
        <v>23</v>
      </c>
      <c r="H131" s="0" t="s">
        <v>24</v>
      </c>
      <c r="I131" s="0" t="s">
        <v>25</v>
      </c>
      <c r="J131" s="0" t="s">
        <v>53</v>
      </c>
      <c r="K131" s="0" t="s">
        <v>27</v>
      </c>
      <c r="L131" s="0" t="n">
        <v>20</v>
      </c>
      <c r="M131" s="0" t="n">
        <v>17</v>
      </c>
      <c r="N131" s="0" t="n">
        <v>68</v>
      </c>
      <c r="O131" s="0" t="n">
        <f aca="false">StoreData!$N131*StoreData!$L131</f>
        <v>1360</v>
      </c>
      <c r="P131" s="0" t="n">
        <f aca="false">StoreData!$N131*StoreData!$M131</f>
        <v>1156</v>
      </c>
      <c r="Q131" s="0" t="n">
        <f aca="false">StoreData!$O131-StoreData!$P131</f>
        <v>204</v>
      </c>
      <c r="R131" s="0" t="n">
        <f aca="false">MONTH(StoreData!$B131)</f>
        <v>8</v>
      </c>
      <c r="S131" s="0" t="str">
        <f aca="false">IF(StoreData!$R131=9,"August","Sept")</f>
        <v>Sept</v>
      </c>
    </row>
    <row r="132" customFormat="false" ht="15" hidden="false" customHeight="false" outlineLevel="0" collapsed="false">
      <c r="A132" s="0" t="n">
        <v>88065565485</v>
      </c>
      <c r="B132" s="0" t="n">
        <v>44061</v>
      </c>
      <c r="C132" s="0" t="s">
        <v>229</v>
      </c>
      <c r="D132" s="0" t="s">
        <v>20</v>
      </c>
      <c r="E132" s="0" t="s">
        <v>50</v>
      </c>
      <c r="F132" s="0" t="s">
        <v>31</v>
      </c>
      <c r="G132" s="0" t="s">
        <v>32</v>
      </c>
      <c r="H132" s="0" t="s">
        <v>33</v>
      </c>
      <c r="I132" s="0" t="s">
        <v>25</v>
      </c>
      <c r="J132" s="0" t="s">
        <v>56</v>
      </c>
      <c r="K132" s="0" t="s">
        <v>27</v>
      </c>
      <c r="L132" s="0" t="n">
        <v>12</v>
      </c>
      <c r="M132" s="0" t="n">
        <v>9</v>
      </c>
      <c r="N132" s="0" t="n">
        <v>15</v>
      </c>
      <c r="O132" s="0" t="n">
        <f aca="false">StoreData!$N132*StoreData!$L132</f>
        <v>180</v>
      </c>
      <c r="P132" s="0" t="n">
        <f aca="false">StoreData!$N132*StoreData!$M132</f>
        <v>135</v>
      </c>
      <c r="Q132" s="0" t="n">
        <f aca="false">StoreData!$O132-StoreData!$P132</f>
        <v>45</v>
      </c>
      <c r="R132" s="0" t="n">
        <f aca="false">MONTH(StoreData!$B132)</f>
        <v>8</v>
      </c>
      <c r="S132" s="0" t="str">
        <f aca="false">IF(StoreData!$R132=9,"August","Sept")</f>
        <v>Sept</v>
      </c>
    </row>
    <row r="133" customFormat="false" ht="15" hidden="false" customHeight="false" outlineLevel="0" collapsed="false">
      <c r="A133" s="0" t="n">
        <v>88065565486</v>
      </c>
      <c r="B133" s="0" t="n">
        <v>44061</v>
      </c>
      <c r="C133" s="0" t="s">
        <v>230</v>
      </c>
      <c r="D133" s="0" t="s">
        <v>29</v>
      </c>
      <c r="E133" s="0" t="s">
        <v>69</v>
      </c>
      <c r="F133" s="0" t="s">
        <v>38</v>
      </c>
      <c r="G133" s="0" t="s">
        <v>32</v>
      </c>
      <c r="H133" s="0" t="s">
        <v>39</v>
      </c>
      <c r="I133" s="0" t="s">
        <v>25</v>
      </c>
      <c r="J133" s="0" t="s">
        <v>59</v>
      </c>
      <c r="K133" s="0" t="s">
        <v>27</v>
      </c>
      <c r="L133" s="0" t="n">
        <v>16</v>
      </c>
      <c r="M133" s="0" t="n">
        <v>13</v>
      </c>
      <c r="N133" s="0" t="n">
        <v>47</v>
      </c>
      <c r="O133" s="0" t="n">
        <f aca="false">StoreData!$N133*StoreData!$L133</f>
        <v>752</v>
      </c>
      <c r="P133" s="0" t="n">
        <f aca="false">StoreData!$N133*StoreData!$M133</f>
        <v>611</v>
      </c>
      <c r="Q133" s="0" t="n">
        <f aca="false">StoreData!$O133-StoreData!$P133</f>
        <v>141</v>
      </c>
      <c r="R133" s="0" t="n">
        <f aca="false">MONTH(StoreData!$B133)</f>
        <v>8</v>
      </c>
      <c r="S133" s="0" t="str">
        <f aca="false">IF(StoreData!$R133=9,"August","Sept")</f>
        <v>Sept</v>
      </c>
    </row>
    <row r="134" customFormat="false" ht="15" hidden="false" customHeight="false" outlineLevel="0" collapsed="false">
      <c r="A134" s="0" t="n">
        <v>88065565487</v>
      </c>
      <c r="B134" s="0" t="n">
        <v>44062</v>
      </c>
      <c r="C134" s="0" t="s">
        <v>231</v>
      </c>
      <c r="D134" s="0" t="s">
        <v>29</v>
      </c>
      <c r="E134" s="0" t="s">
        <v>117</v>
      </c>
      <c r="F134" s="0" t="s">
        <v>43</v>
      </c>
      <c r="G134" s="0" t="s">
        <v>23</v>
      </c>
      <c r="H134" s="0" t="s">
        <v>44</v>
      </c>
      <c r="I134" s="0" t="s">
        <v>25</v>
      </c>
      <c r="J134" s="0" t="s">
        <v>60</v>
      </c>
      <c r="K134" s="0" t="s">
        <v>35</v>
      </c>
      <c r="L134" s="0" t="n">
        <v>70</v>
      </c>
      <c r="M134" s="0" t="n">
        <v>67</v>
      </c>
      <c r="N134" s="0" t="n">
        <v>6</v>
      </c>
      <c r="O134" s="0" t="n">
        <f aca="false">StoreData!$N134*StoreData!$L134</f>
        <v>420</v>
      </c>
      <c r="P134" s="0" t="n">
        <f aca="false">StoreData!$N134*StoreData!$M134</f>
        <v>402</v>
      </c>
      <c r="Q134" s="0" t="n">
        <f aca="false">StoreData!$O134-StoreData!$P134</f>
        <v>18</v>
      </c>
      <c r="R134" s="0" t="n">
        <f aca="false">MONTH(StoreData!$B134)</f>
        <v>8</v>
      </c>
      <c r="S134" s="0" t="str">
        <f aca="false">IF(StoreData!$R134=9,"August","Sept")</f>
        <v>Sept</v>
      </c>
    </row>
    <row r="135" customFormat="false" ht="15" hidden="false" customHeight="false" outlineLevel="0" collapsed="false">
      <c r="A135" s="0" t="n">
        <v>88065565488</v>
      </c>
      <c r="B135" s="0" t="n">
        <v>44063</v>
      </c>
      <c r="C135" s="0" t="s">
        <v>232</v>
      </c>
      <c r="D135" s="0" t="s">
        <v>29</v>
      </c>
      <c r="E135" s="0" t="s">
        <v>119</v>
      </c>
      <c r="F135" s="0" t="s">
        <v>22</v>
      </c>
      <c r="G135" s="0" t="s">
        <v>23</v>
      </c>
      <c r="H135" s="0" t="s">
        <v>24</v>
      </c>
      <c r="I135" s="0" t="s">
        <v>25</v>
      </c>
      <c r="J135" s="0" t="s">
        <v>61</v>
      </c>
      <c r="K135" s="0" t="s">
        <v>35</v>
      </c>
      <c r="L135" s="0" t="n">
        <v>15</v>
      </c>
      <c r="M135" s="0" t="n">
        <v>12</v>
      </c>
      <c r="N135" s="0" t="n">
        <v>10</v>
      </c>
      <c r="O135" s="0" t="n">
        <f aca="false">StoreData!$N135*StoreData!$L135</f>
        <v>150</v>
      </c>
      <c r="P135" s="0" t="n">
        <f aca="false">StoreData!$N135*StoreData!$M135</f>
        <v>120</v>
      </c>
      <c r="Q135" s="0" t="n">
        <f aca="false">StoreData!$O135-StoreData!$P135</f>
        <v>30</v>
      </c>
      <c r="R135" s="0" t="n">
        <f aca="false">MONTH(StoreData!$B135)</f>
        <v>8</v>
      </c>
      <c r="S135" s="0" t="str">
        <f aca="false">IF(StoreData!$R135=9,"August","Sept")</f>
        <v>Sept</v>
      </c>
    </row>
    <row r="136" customFormat="false" ht="15" hidden="false" customHeight="false" outlineLevel="0" collapsed="false">
      <c r="A136" s="0" t="n">
        <v>88065565489</v>
      </c>
      <c r="B136" s="0" t="n">
        <v>44064</v>
      </c>
      <c r="C136" s="0" t="s">
        <v>233</v>
      </c>
      <c r="D136" s="0" t="s">
        <v>20</v>
      </c>
      <c r="E136" s="0" t="s">
        <v>50</v>
      </c>
      <c r="F136" s="0" t="s">
        <v>31</v>
      </c>
      <c r="G136" s="0" t="s">
        <v>32</v>
      </c>
      <c r="H136" s="0" t="s">
        <v>33</v>
      </c>
      <c r="I136" s="0" t="s">
        <v>25</v>
      </c>
      <c r="J136" s="0" t="s">
        <v>59</v>
      </c>
      <c r="K136" s="0" t="s">
        <v>27</v>
      </c>
      <c r="L136" s="0" t="n">
        <v>16</v>
      </c>
      <c r="M136" s="0" t="n">
        <v>13</v>
      </c>
      <c r="N136" s="0" t="n">
        <v>11</v>
      </c>
      <c r="O136" s="0" t="n">
        <f aca="false">StoreData!$N136*StoreData!$L136</f>
        <v>176</v>
      </c>
      <c r="P136" s="0" t="n">
        <f aca="false">StoreData!$N136*StoreData!$M136</f>
        <v>143</v>
      </c>
      <c r="Q136" s="0" t="n">
        <f aca="false">StoreData!$O136-StoreData!$P136</f>
        <v>33</v>
      </c>
      <c r="R136" s="0" t="n">
        <f aca="false">MONTH(StoreData!$B136)</f>
        <v>8</v>
      </c>
      <c r="S136" s="0" t="str">
        <f aca="false">IF(StoreData!$R136=9,"August","Sept")</f>
        <v>Sept</v>
      </c>
    </row>
    <row r="137" customFormat="false" ht="15" hidden="false" customHeight="false" outlineLevel="0" collapsed="false">
      <c r="A137" s="0" t="n">
        <v>88065565490</v>
      </c>
      <c r="B137" s="0" t="n">
        <v>44065</v>
      </c>
      <c r="C137" s="0" t="s">
        <v>234</v>
      </c>
      <c r="D137" s="0" t="s">
        <v>29</v>
      </c>
      <c r="E137" s="0" t="s">
        <v>52</v>
      </c>
      <c r="F137" s="0" t="s">
        <v>38</v>
      </c>
      <c r="G137" s="0" t="s">
        <v>32</v>
      </c>
      <c r="H137" s="0" t="s">
        <v>39</v>
      </c>
      <c r="I137" s="0" t="s">
        <v>25</v>
      </c>
      <c r="J137" s="0" t="s">
        <v>62</v>
      </c>
      <c r="K137" s="0" t="s">
        <v>27</v>
      </c>
      <c r="L137" s="0" t="n">
        <v>20</v>
      </c>
      <c r="M137" s="0" t="n">
        <v>17</v>
      </c>
      <c r="N137" s="0" t="n">
        <v>60</v>
      </c>
      <c r="O137" s="0" t="n">
        <f aca="false">StoreData!$N137*StoreData!$L137</f>
        <v>1200</v>
      </c>
      <c r="P137" s="0" t="n">
        <f aca="false">StoreData!$N137*StoreData!$M137</f>
        <v>1020</v>
      </c>
      <c r="Q137" s="0" t="n">
        <f aca="false">StoreData!$O137-StoreData!$P137</f>
        <v>180</v>
      </c>
      <c r="R137" s="0" t="n">
        <f aca="false">MONTH(StoreData!$B137)</f>
        <v>8</v>
      </c>
      <c r="S137" s="0" t="str">
        <f aca="false">IF(StoreData!$R137=9,"August","Sept")</f>
        <v>Sept</v>
      </c>
    </row>
    <row r="138" customFormat="false" ht="15" hidden="false" customHeight="false" outlineLevel="0" collapsed="false">
      <c r="A138" s="0" t="n">
        <v>88065565491</v>
      </c>
      <c r="B138" s="0" t="n">
        <v>44066</v>
      </c>
      <c r="C138" s="0" t="s">
        <v>235</v>
      </c>
      <c r="D138" s="0" t="s">
        <v>29</v>
      </c>
      <c r="E138" s="0" t="s">
        <v>55</v>
      </c>
      <c r="F138" s="0" t="s">
        <v>43</v>
      </c>
      <c r="G138" s="0" t="s">
        <v>23</v>
      </c>
      <c r="H138" s="0" t="s">
        <v>44</v>
      </c>
      <c r="I138" s="0" t="s">
        <v>25</v>
      </c>
      <c r="J138" s="0" t="s">
        <v>63</v>
      </c>
      <c r="K138" s="0" t="s">
        <v>27</v>
      </c>
      <c r="L138" s="0" t="n">
        <v>12</v>
      </c>
      <c r="M138" s="0" t="n">
        <v>9</v>
      </c>
      <c r="N138" s="0" t="n">
        <v>89</v>
      </c>
      <c r="O138" s="0" t="n">
        <f aca="false">StoreData!$N138*StoreData!$L138</f>
        <v>1068</v>
      </c>
      <c r="P138" s="0" t="n">
        <f aca="false">StoreData!$N138*StoreData!$M138</f>
        <v>801</v>
      </c>
      <c r="Q138" s="0" t="n">
        <f aca="false">StoreData!$O138-StoreData!$P138</f>
        <v>267</v>
      </c>
      <c r="R138" s="0" t="n">
        <f aca="false">MONTH(StoreData!$B138)</f>
        <v>8</v>
      </c>
      <c r="S138" s="0" t="str">
        <f aca="false">IF(StoreData!$R138=9,"August","Sept")</f>
        <v>Sept</v>
      </c>
    </row>
    <row r="139" customFormat="false" ht="15" hidden="false" customHeight="false" outlineLevel="0" collapsed="false">
      <c r="A139" s="0" t="n">
        <v>88065565492</v>
      </c>
      <c r="B139" s="0" t="n">
        <v>44067</v>
      </c>
      <c r="C139" s="0" t="s">
        <v>236</v>
      </c>
      <c r="D139" s="0" t="s">
        <v>20</v>
      </c>
      <c r="E139" s="0" t="s">
        <v>58</v>
      </c>
      <c r="F139" s="0" t="s">
        <v>22</v>
      </c>
      <c r="G139" s="0" t="s">
        <v>23</v>
      </c>
      <c r="H139" s="0" t="s">
        <v>24</v>
      </c>
      <c r="I139" s="0" t="s">
        <v>25</v>
      </c>
      <c r="J139" s="0" t="s">
        <v>64</v>
      </c>
      <c r="K139" s="0" t="s">
        <v>35</v>
      </c>
      <c r="L139" s="0" t="n">
        <v>12</v>
      </c>
      <c r="M139" s="0" t="n">
        <v>9</v>
      </c>
      <c r="N139" s="0" t="n">
        <v>77</v>
      </c>
      <c r="O139" s="0" t="n">
        <f aca="false">StoreData!$N139*StoreData!$L139</f>
        <v>924</v>
      </c>
      <c r="P139" s="0" t="n">
        <f aca="false">StoreData!$N139*StoreData!$M139</f>
        <v>693</v>
      </c>
      <c r="Q139" s="0" t="n">
        <f aca="false">StoreData!$O139-StoreData!$P139</f>
        <v>231</v>
      </c>
      <c r="R139" s="0" t="n">
        <f aca="false">MONTH(StoreData!$B139)</f>
        <v>8</v>
      </c>
      <c r="S139" s="0" t="str">
        <f aca="false">IF(StoreData!$R139=9,"August","Sept")</f>
        <v>Sept</v>
      </c>
    </row>
    <row r="140" customFormat="false" ht="15" hidden="false" customHeight="false" outlineLevel="0" collapsed="false">
      <c r="A140" s="0" t="n">
        <v>88065565493</v>
      </c>
      <c r="B140" s="0" t="n">
        <v>44068</v>
      </c>
      <c r="C140" s="0" t="s">
        <v>237</v>
      </c>
      <c r="D140" s="0" t="s">
        <v>29</v>
      </c>
      <c r="E140" s="0" t="s">
        <v>147</v>
      </c>
      <c r="F140" s="0" t="s">
        <v>31</v>
      </c>
      <c r="G140" s="0" t="s">
        <v>32</v>
      </c>
      <c r="H140" s="0" t="s">
        <v>33</v>
      </c>
      <c r="I140" s="0" t="s">
        <v>25</v>
      </c>
      <c r="J140" s="0" t="s">
        <v>67</v>
      </c>
      <c r="K140" s="0" t="s">
        <v>35</v>
      </c>
      <c r="L140" s="0" t="n">
        <v>18</v>
      </c>
      <c r="M140" s="0" t="n">
        <v>15</v>
      </c>
      <c r="N140" s="0" t="n">
        <v>68</v>
      </c>
      <c r="O140" s="0" t="n">
        <f aca="false">StoreData!$N140*StoreData!$L140</f>
        <v>1224</v>
      </c>
      <c r="P140" s="0" t="n">
        <f aca="false">StoreData!$N140*StoreData!$M140</f>
        <v>1020</v>
      </c>
      <c r="Q140" s="0" t="n">
        <f aca="false">StoreData!$O140-StoreData!$P140</f>
        <v>204</v>
      </c>
      <c r="R140" s="0" t="n">
        <f aca="false">MONTH(StoreData!$B140)</f>
        <v>8</v>
      </c>
      <c r="S140" s="0" t="str">
        <f aca="false">IF(StoreData!$R140=9,"August","Sept")</f>
        <v>Sept</v>
      </c>
    </row>
    <row r="141" customFormat="false" ht="15" hidden="false" customHeight="false" outlineLevel="0" collapsed="false">
      <c r="A141" s="0" t="n">
        <v>88065565494</v>
      </c>
      <c r="B141" s="0" t="n">
        <v>44072</v>
      </c>
      <c r="C141" s="0" t="s">
        <v>238</v>
      </c>
      <c r="D141" s="0" t="s">
        <v>29</v>
      </c>
      <c r="E141" s="0" t="s">
        <v>149</v>
      </c>
      <c r="F141" s="0" t="s">
        <v>38</v>
      </c>
      <c r="G141" s="0" t="s">
        <v>32</v>
      </c>
      <c r="H141" s="0" t="s">
        <v>39</v>
      </c>
      <c r="I141" s="0" t="s">
        <v>25</v>
      </c>
      <c r="J141" s="0" t="s">
        <v>70</v>
      </c>
      <c r="K141" s="0" t="s">
        <v>27</v>
      </c>
      <c r="L141" s="0" t="n">
        <v>10</v>
      </c>
      <c r="M141" s="0" t="n">
        <v>7</v>
      </c>
      <c r="N141" s="0" t="n">
        <v>15</v>
      </c>
      <c r="O141" s="0" t="n">
        <f aca="false">StoreData!$N141*StoreData!$L141</f>
        <v>150</v>
      </c>
      <c r="P141" s="0" t="n">
        <f aca="false">StoreData!$N141*StoreData!$M141</f>
        <v>105</v>
      </c>
      <c r="Q141" s="0" t="n">
        <f aca="false">StoreData!$O141-StoreData!$P141</f>
        <v>45</v>
      </c>
      <c r="R141" s="0" t="n">
        <f aca="false">MONTH(StoreData!$B141)</f>
        <v>8</v>
      </c>
      <c r="S141" s="0" t="str">
        <f aca="false">IF(StoreData!$R141=9,"August","Sept")</f>
        <v>Sept</v>
      </c>
    </row>
    <row r="142" customFormat="false" ht="15" hidden="false" customHeight="false" outlineLevel="0" collapsed="false">
      <c r="A142" s="0" t="n">
        <v>88065565495</v>
      </c>
      <c r="B142" s="0" t="n">
        <v>44071</v>
      </c>
      <c r="C142" s="0" t="s">
        <v>239</v>
      </c>
      <c r="D142" s="0" t="s">
        <v>20</v>
      </c>
      <c r="E142" s="0" t="s">
        <v>21</v>
      </c>
      <c r="F142" s="0" t="s">
        <v>43</v>
      </c>
      <c r="G142" s="0" t="s">
        <v>23</v>
      </c>
      <c r="H142" s="0" t="s">
        <v>44</v>
      </c>
      <c r="I142" s="0" t="s">
        <v>25</v>
      </c>
      <c r="J142" s="0" t="s">
        <v>73</v>
      </c>
      <c r="K142" s="0" t="s">
        <v>27</v>
      </c>
      <c r="L142" s="0" t="n">
        <v>15</v>
      </c>
      <c r="M142" s="0" t="n">
        <v>12</v>
      </c>
      <c r="N142" s="0" t="n">
        <v>47</v>
      </c>
      <c r="O142" s="0" t="n">
        <f aca="false">StoreData!$N142*StoreData!$L142</f>
        <v>705</v>
      </c>
      <c r="P142" s="0" t="n">
        <f aca="false">StoreData!$N142*StoreData!$M142</f>
        <v>564</v>
      </c>
      <c r="Q142" s="0" t="n">
        <f aca="false">StoreData!$O142-StoreData!$P142</f>
        <v>141</v>
      </c>
      <c r="R142" s="0" t="n">
        <f aca="false">MONTH(StoreData!$B142)</f>
        <v>8</v>
      </c>
      <c r="S142" s="0" t="str">
        <f aca="false">IF(StoreData!$R142=9,"August","Sept")</f>
        <v>Sept</v>
      </c>
    </row>
    <row r="143" customFormat="false" ht="15" hidden="false" customHeight="false" outlineLevel="0" collapsed="false">
      <c r="A143" s="0" t="n">
        <v>88065565496</v>
      </c>
      <c r="B143" s="0" t="n">
        <v>44071</v>
      </c>
      <c r="C143" s="0" t="s">
        <v>240</v>
      </c>
      <c r="D143" s="0" t="s">
        <v>29</v>
      </c>
      <c r="E143" s="0" t="s">
        <v>152</v>
      </c>
      <c r="F143" s="0" t="s">
        <v>22</v>
      </c>
      <c r="G143" s="0" t="s">
        <v>23</v>
      </c>
      <c r="H143" s="0" t="s">
        <v>24</v>
      </c>
      <c r="I143" s="0" t="s">
        <v>25</v>
      </c>
      <c r="J143" s="0" t="s">
        <v>76</v>
      </c>
      <c r="K143" s="0" t="s">
        <v>27</v>
      </c>
      <c r="L143" s="0" t="n">
        <v>15</v>
      </c>
      <c r="M143" s="0" t="n">
        <v>12</v>
      </c>
      <c r="N143" s="0" t="n">
        <v>6</v>
      </c>
      <c r="O143" s="0" t="n">
        <f aca="false">StoreData!$N143*StoreData!$L143</f>
        <v>90</v>
      </c>
      <c r="P143" s="0" t="n">
        <f aca="false">StoreData!$N143*StoreData!$M143</f>
        <v>72</v>
      </c>
      <c r="Q143" s="0" t="n">
        <f aca="false">StoreData!$O143-StoreData!$P143</f>
        <v>18</v>
      </c>
      <c r="R143" s="0" t="n">
        <f aca="false">MONTH(StoreData!$B143)</f>
        <v>8</v>
      </c>
      <c r="S143" s="0" t="str">
        <f aca="false">IF(StoreData!$R143=9,"August","Sept")</f>
        <v>Sept</v>
      </c>
    </row>
    <row r="144" customFormat="false" ht="15" hidden="false" customHeight="false" outlineLevel="0" collapsed="false">
      <c r="A144" s="0" t="n">
        <v>88065565497</v>
      </c>
      <c r="B144" s="0" t="n">
        <v>44072</v>
      </c>
      <c r="C144" s="0" t="s">
        <v>241</v>
      </c>
      <c r="D144" s="0" t="s">
        <v>29</v>
      </c>
      <c r="E144" s="0" t="s">
        <v>154</v>
      </c>
      <c r="F144" s="0" t="s">
        <v>31</v>
      </c>
      <c r="G144" s="0" t="s">
        <v>32</v>
      </c>
      <c r="H144" s="0" t="s">
        <v>33</v>
      </c>
      <c r="I144" s="0" t="s">
        <v>25</v>
      </c>
      <c r="J144" s="0" t="s">
        <v>79</v>
      </c>
      <c r="K144" s="0" t="s">
        <v>35</v>
      </c>
      <c r="L144" s="0" t="n">
        <v>23</v>
      </c>
      <c r="M144" s="0" t="n">
        <v>20</v>
      </c>
      <c r="N144" s="0" t="n">
        <v>10</v>
      </c>
      <c r="O144" s="0" t="n">
        <f aca="false">StoreData!$N144*StoreData!$L144</f>
        <v>230</v>
      </c>
      <c r="P144" s="0" t="n">
        <f aca="false">StoreData!$N144*StoreData!$M144</f>
        <v>200</v>
      </c>
      <c r="Q144" s="0" t="n">
        <f aca="false">StoreData!$O144-StoreData!$P144</f>
        <v>30</v>
      </c>
      <c r="R144" s="0" t="n">
        <f aca="false">MONTH(StoreData!$B144)</f>
        <v>8</v>
      </c>
      <c r="S144" s="0" t="str">
        <f aca="false">IF(StoreData!$R144=9,"August","Sept")</f>
        <v>Sept</v>
      </c>
    </row>
    <row r="145" customFormat="false" ht="15" hidden="false" customHeight="false" outlineLevel="0" collapsed="false">
      <c r="A145" s="0" t="n">
        <v>88065565498</v>
      </c>
      <c r="B145" s="0" t="n">
        <v>44073</v>
      </c>
      <c r="C145" s="0" t="s">
        <v>242</v>
      </c>
      <c r="D145" s="0" t="s">
        <v>20</v>
      </c>
      <c r="E145" s="0" t="s">
        <v>156</v>
      </c>
      <c r="F145" s="0" t="s">
        <v>38</v>
      </c>
      <c r="G145" s="0" t="s">
        <v>32</v>
      </c>
      <c r="H145" s="0" t="s">
        <v>39</v>
      </c>
      <c r="I145" s="0" t="s">
        <v>25</v>
      </c>
      <c r="J145" s="0" t="s">
        <v>82</v>
      </c>
      <c r="K145" s="0" t="s">
        <v>35</v>
      </c>
      <c r="L145" s="0" t="n">
        <v>9</v>
      </c>
      <c r="M145" s="0" t="n">
        <v>6</v>
      </c>
      <c r="N145" s="0" t="n">
        <v>11</v>
      </c>
      <c r="O145" s="0" t="n">
        <f aca="false">StoreData!$N145*StoreData!$L145</f>
        <v>99</v>
      </c>
      <c r="P145" s="0" t="n">
        <f aca="false">StoreData!$N145*StoreData!$M145</f>
        <v>66</v>
      </c>
      <c r="Q145" s="0" t="n">
        <f aca="false">StoreData!$O145-StoreData!$P145</f>
        <v>33</v>
      </c>
      <c r="R145" s="0" t="n">
        <f aca="false">MONTH(StoreData!$B145)</f>
        <v>8</v>
      </c>
      <c r="S145" s="0" t="str">
        <f aca="false">IF(StoreData!$R145=9,"August","Sept")</f>
        <v>Sept</v>
      </c>
    </row>
    <row r="146" customFormat="false" ht="15" hidden="false" customHeight="false" outlineLevel="0" collapsed="false">
      <c r="A146" s="0" t="n">
        <v>88065565499</v>
      </c>
      <c r="B146" s="0" t="n">
        <v>44074</v>
      </c>
      <c r="C146" s="0" t="s">
        <v>243</v>
      </c>
      <c r="D146" s="0" t="s">
        <v>29</v>
      </c>
      <c r="E146" s="0" t="s">
        <v>66</v>
      </c>
      <c r="F146" s="0" t="s">
        <v>43</v>
      </c>
      <c r="G146" s="0" t="s">
        <v>23</v>
      </c>
      <c r="H146" s="0" t="s">
        <v>44</v>
      </c>
      <c r="I146" s="0" t="s">
        <v>25</v>
      </c>
      <c r="J146" s="0" t="s">
        <v>85</v>
      </c>
      <c r="K146" s="0" t="s">
        <v>35</v>
      </c>
      <c r="L146" s="0" t="n">
        <v>18</v>
      </c>
      <c r="M146" s="0" t="n">
        <v>15</v>
      </c>
      <c r="N146" s="0" t="n">
        <v>60</v>
      </c>
      <c r="O146" s="0" t="n">
        <f aca="false">StoreData!$N146*StoreData!$L146</f>
        <v>1080</v>
      </c>
      <c r="P146" s="0" t="n">
        <f aca="false">StoreData!$N146*StoreData!$M146</f>
        <v>900</v>
      </c>
      <c r="Q146" s="0" t="n">
        <f aca="false">StoreData!$O146-StoreData!$P146</f>
        <v>180</v>
      </c>
      <c r="R146" s="0" t="n">
        <f aca="false">MONTH(StoreData!$B146)</f>
        <v>8</v>
      </c>
      <c r="S146" s="0" t="str">
        <f aca="false">IF(StoreData!$R146=9,"August","Sept")</f>
        <v>Sept</v>
      </c>
    </row>
    <row r="147" customFormat="false" ht="15" hidden="false" customHeight="false" outlineLevel="0" collapsed="false">
      <c r="A147" s="0" t="n">
        <v>88065565500</v>
      </c>
      <c r="B147" s="0" t="n">
        <v>44044</v>
      </c>
      <c r="C147" s="0" t="s">
        <v>244</v>
      </c>
      <c r="D147" s="0" t="s">
        <v>20</v>
      </c>
      <c r="E147" s="0" t="s">
        <v>69</v>
      </c>
      <c r="F147" s="0" t="s">
        <v>22</v>
      </c>
      <c r="G147" s="0" t="s">
        <v>23</v>
      </c>
      <c r="H147" s="0" t="s">
        <v>24</v>
      </c>
      <c r="I147" s="0" t="s">
        <v>128</v>
      </c>
      <c r="J147" s="0" t="s">
        <v>88</v>
      </c>
      <c r="K147" s="0" t="s">
        <v>27</v>
      </c>
      <c r="L147" s="0" t="n">
        <v>14</v>
      </c>
      <c r="M147" s="0" t="n">
        <v>11</v>
      </c>
      <c r="N147" s="0" t="n">
        <v>89</v>
      </c>
      <c r="O147" s="0" t="n">
        <f aca="false">StoreData!$N147*StoreData!$L147</f>
        <v>1246</v>
      </c>
      <c r="P147" s="0" t="n">
        <f aca="false">StoreData!$N147*StoreData!$M147</f>
        <v>979</v>
      </c>
      <c r="Q147" s="0" t="n">
        <f aca="false">StoreData!$O147-StoreData!$P147</f>
        <v>267</v>
      </c>
      <c r="R147" s="0" t="n">
        <f aca="false">MONTH(StoreData!$B147)</f>
        <v>8</v>
      </c>
      <c r="S147" s="0" t="str">
        <f aca="false">IF(StoreData!$R147=9,"August","Sept")</f>
        <v>Sept</v>
      </c>
    </row>
    <row r="148" customFormat="false" ht="15" hidden="false" customHeight="false" outlineLevel="0" collapsed="false">
      <c r="A148" s="0" t="n">
        <v>88065565501</v>
      </c>
      <c r="B148" s="0" t="n">
        <v>44045</v>
      </c>
      <c r="C148" s="0" t="s">
        <v>245</v>
      </c>
      <c r="D148" s="0" t="s">
        <v>29</v>
      </c>
      <c r="E148" s="0" t="s">
        <v>96</v>
      </c>
      <c r="F148" s="0" t="s">
        <v>31</v>
      </c>
      <c r="G148" s="0" t="s">
        <v>32</v>
      </c>
      <c r="H148" s="0" t="s">
        <v>33</v>
      </c>
      <c r="I148" s="0" t="s">
        <v>128</v>
      </c>
      <c r="J148" s="0" t="s">
        <v>91</v>
      </c>
      <c r="K148" s="0" t="s">
        <v>27</v>
      </c>
      <c r="L148" s="0" t="n">
        <v>30</v>
      </c>
      <c r="M148" s="0" t="n">
        <v>27</v>
      </c>
      <c r="N148" s="0" t="n">
        <v>77</v>
      </c>
      <c r="O148" s="0" t="n">
        <f aca="false">StoreData!$N148*StoreData!$L148</f>
        <v>2310</v>
      </c>
      <c r="P148" s="0" t="n">
        <f aca="false">StoreData!$N148*StoreData!$M148</f>
        <v>2079</v>
      </c>
      <c r="Q148" s="0" t="n">
        <f aca="false">StoreData!$O148-StoreData!$P148</f>
        <v>231</v>
      </c>
      <c r="R148" s="0" t="n">
        <f aca="false">MONTH(StoreData!$B148)</f>
        <v>8</v>
      </c>
      <c r="S148" s="0" t="str">
        <f aca="false">IF(StoreData!$R148=9,"August","Sept")</f>
        <v>Sept</v>
      </c>
    </row>
    <row r="149" customFormat="false" ht="15" hidden="false" customHeight="false" outlineLevel="0" collapsed="false">
      <c r="A149" s="0" t="n">
        <v>88065565502</v>
      </c>
      <c r="B149" s="0" t="n">
        <v>44046</v>
      </c>
      <c r="C149" s="0" t="s">
        <v>246</v>
      </c>
      <c r="D149" s="0" t="s">
        <v>20</v>
      </c>
      <c r="E149" s="0" t="s">
        <v>98</v>
      </c>
      <c r="F149" s="0" t="s">
        <v>38</v>
      </c>
      <c r="G149" s="0" t="s">
        <v>32</v>
      </c>
      <c r="H149" s="0" t="s">
        <v>39</v>
      </c>
      <c r="I149" s="0" t="s">
        <v>128</v>
      </c>
      <c r="J149" s="0" t="s">
        <v>94</v>
      </c>
      <c r="K149" s="0" t="s">
        <v>27</v>
      </c>
      <c r="L149" s="0" t="n">
        <v>16</v>
      </c>
      <c r="M149" s="0" t="n">
        <v>13</v>
      </c>
      <c r="N149" s="0" t="n">
        <v>68</v>
      </c>
      <c r="O149" s="0" t="n">
        <f aca="false">StoreData!$N149*StoreData!$L149</f>
        <v>1088</v>
      </c>
      <c r="P149" s="0" t="n">
        <f aca="false">StoreData!$N149*StoreData!$M149</f>
        <v>884</v>
      </c>
      <c r="Q149" s="0" t="n">
        <f aca="false">StoreData!$O149-StoreData!$P149</f>
        <v>204</v>
      </c>
      <c r="R149" s="0" t="n">
        <f aca="false">MONTH(StoreData!$B149)</f>
        <v>8</v>
      </c>
      <c r="S149" s="0" t="str">
        <f aca="false">IF(StoreData!$R149=9,"August","Sept")</f>
        <v>Sept</v>
      </c>
    </row>
    <row r="150" customFormat="false" ht="15" hidden="false" customHeight="false" outlineLevel="0" collapsed="false">
      <c r="A150" s="0" t="n">
        <v>88065565503</v>
      </c>
      <c r="B150" s="0" t="n">
        <v>44047</v>
      </c>
      <c r="C150" s="0" t="s">
        <v>247</v>
      </c>
      <c r="D150" s="0" t="s">
        <v>20</v>
      </c>
      <c r="E150" s="0" t="s">
        <v>101</v>
      </c>
      <c r="F150" s="0" t="s">
        <v>43</v>
      </c>
      <c r="G150" s="0" t="s">
        <v>23</v>
      </c>
      <c r="H150" s="0" t="s">
        <v>44</v>
      </c>
      <c r="I150" s="0" t="s">
        <v>128</v>
      </c>
      <c r="J150" s="0" t="s">
        <v>26</v>
      </c>
      <c r="K150" s="0" t="s">
        <v>27</v>
      </c>
      <c r="L150" s="0" t="n">
        <v>52</v>
      </c>
      <c r="M150" s="0" t="n">
        <v>49</v>
      </c>
      <c r="N150" s="0" t="n">
        <v>15</v>
      </c>
      <c r="O150" s="0" t="n">
        <f aca="false">StoreData!$N150*StoreData!$L150</f>
        <v>780</v>
      </c>
      <c r="P150" s="0" t="n">
        <f aca="false">StoreData!$N150*StoreData!$M150</f>
        <v>735</v>
      </c>
      <c r="Q150" s="0" t="n">
        <f aca="false">StoreData!$O150-StoreData!$P150</f>
        <v>45</v>
      </c>
      <c r="R150" s="0" t="n">
        <f aca="false">MONTH(StoreData!$B150)</f>
        <v>8</v>
      </c>
      <c r="S150" s="0" t="str">
        <f aca="false">IF(StoreData!$R150=9,"August","Sept")</f>
        <v>Sept</v>
      </c>
    </row>
    <row r="151" customFormat="false" ht="15" hidden="false" customHeight="false" outlineLevel="0" collapsed="false">
      <c r="A151" s="0" t="n">
        <v>88065565504</v>
      </c>
      <c r="B151" s="0" t="n">
        <v>44048</v>
      </c>
      <c r="C151" s="0" t="s">
        <v>248</v>
      </c>
      <c r="D151" s="0" t="s">
        <v>20</v>
      </c>
      <c r="E151" s="0" t="s">
        <v>104</v>
      </c>
      <c r="F151" s="0" t="s">
        <v>22</v>
      </c>
      <c r="G151" s="0" t="s">
        <v>23</v>
      </c>
      <c r="H151" s="0" t="s">
        <v>24</v>
      </c>
      <c r="I151" s="0" t="s">
        <v>128</v>
      </c>
      <c r="J151" s="0" t="s">
        <v>99</v>
      </c>
      <c r="K151" s="0" t="s">
        <v>27</v>
      </c>
      <c r="L151" s="0" t="n">
        <v>14</v>
      </c>
      <c r="M151" s="0" t="n">
        <v>11</v>
      </c>
      <c r="N151" s="0" t="n">
        <v>47</v>
      </c>
      <c r="O151" s="0" t="n">
        <f aca="false">StoreData!$N151*StoreData!$L151</f>
        <v>658</v>
      </c>
      <c r="P151" s="0" t="n">
        <f aca="false">StoreData!$N151*StoreData!$M151</f>
        <v>517</v>
      </c>
      <c r="Q151" s="0" t="n">
        <f aca="false">StoreData!$O151-StoreData!$P151</f>
        <v>141</v>
      </c>
      <c r="R151" s="0" t="n">
        <f aca="false">MONTH(StoreData!$B151)</f>
        <v>8</v>
      </c>
      <c r="S151" s="0" t="str">
        <f aca="false">IF(StoreData!$R151=9,"August","Sept")</f>
        <v>Sept</v>
      </c>
    </row>
    <row r="152" customFormat="false" ht="15" hidden="false" customHeight="false" outlineLevel="0" collapsed="false">
      <c r="A152" s="0" t="n">
        <v>88065565505</v>
      </c>
      <c r="B152" s="0" t="n">
        <v>44052</v>
      </c>
      <c r="C152" s="0" t="s">
        <v>249</v>
      </c>
      <c r="D152" s="0" t="s">
        <v>20</v>
      </c>
      <c r="E152" s="0" t="s">
        <v>107</v>
      </c>
      <c r="F152" s="0" t="s">
        <v>31</v>
      </c>
      <c r="G152" s="0" t="s">
        <v>32</v>
      </c>
      <c r="H152" s="0" t="s">
        <v>33</v>
      </c>
      <c r="I152" s="0" t="s">
        <v>128</v>
      </c>
      <c r="J152" s="0" t="s">
        <v>102</v>
      </c>
      <c r="K152" s="0" t="s">
        <v>27</v>
      </c>
      <c r="L152" s="0" t="n">
        <v>6</v>
      </c>
      <c r="M152" s="0" t="n">
        <v>3</v>
      </c>
      <c r="N152" s="0" t="n">
        <v>6</v>
      </c>
      <c r="O152" s="0" t="n">
        <f aca="false">StoreData!$N152*StoreData!$L152</f>
        <v>36</v>
      </c>
      <c r="P152" s="0" t="n">
        <f aca="false">StoreData!$N152*StoreData!$M152</f>
        <v>18</v>
      </c>
      <c r="Q152" s="0" t="n">
        <f aca="false">StoreData!$O152-StoreData!$P152</f>
        <v>18</v>
      </c>
      <c r="R152" s="0" t="n">
        <f aca="false">MONTH(StoreData!$B152)</f>
        <v>8</v>
      </c>
      <c r="S152" s="0" t="str">
        <f aca="false">IF(StoreData!$R152=9,"August","Sept")</f>
        <v>Sept</v>
      </c>
    </row>
    <row r="153" customFormat="false" ht="15" hidden="false" customHeight="false" outlineLevel="0" collapsed="false">
      <c r="A153" s="0" t="n">
        <v>88065565506</v>
      </c>
      <c r="B153" s="0" t="n">
        <v>44051</v>
      </c>
      <c r="C153" s="0" t="s">
        <v>250</v>
      </c>
      <c r="D153" s="0" t="s">
        <v>20</v>
      </c>
      <c r="E153" s="0" t="s">
        <v>75</v>
      </c>
      <c r="F153" s="0" t="s">
        <v>38</v>
      </c>
      <c r="G153" s="0" t="s">
        <v>32</v>
      </c>
      <c r="H153" s="0" t="s">
        <v>39</v>
      </c>
      <c r="I153" s="0" t="s">
        <v>128</v>
      </c>
      <c r="J153" s="0" t="s">
        <v>105</v>
      </c>
      <c r="K153" s="0" t="s">
        <v>27</v>
      </c>
      <c r="L153" s="0" t="n">
        <v>13</v>
      </c>
      <c r="M153" s="0" t="n">
        <v>10</v>
      </c>
      <c r="N153" s="0" t="n">
        <v>10</v>
      </c>
      <c r="O153" s="0" t="n">
        <f aca="false">StoreData!$N153*StoreData!$L153</f>
        <v>130</v>
      </c>
      <c r="P153" s="0" t="n">
        <f aca="false">StoreData!$N153*StoreData!$M153</f>
        <v>100</v>
      </c>
      <c r="Q153" s="0" t="n">
        <f aca="false">StoreData!$O153-StoreData!$P153</f>
        <v>30</v>
      </c>
      <c r="R153" s="0" t="n">
        <f aca="false">MONTH(StoreData!$B153)</f>
        <v>8</v>
      </c>
      <c r="S153" s="0" t="str">
        <f aca="false">IF(StoreData!$R153=9,"August","Sept")</f>
        <v>Sept</v>
      </c>
    </row>
    <row r="154" customFormat="false" ht="15" hidden="false" customHeight="false" outlineLevel="0" collapsed="false">
      <c r="A154" s="0" t="n">
        <v>88065565507</v>
      </c>
      <c r="B154" s="0" t="n">
        <v>44051</v>
      </c>
      <c r="C154" s="0" t="s">
        <v>251</v>
      </c>
      <c r="D154" s="0" t="s">
        <v>20</v>
      </c>
      <c r="E154" s="0" t="s">
        <v>78</v>
      </c>
      <c r="F154" s="0" t="s">
        <v>43</v>
      </c>
      <c r="G154" s="0" t="s">
        <v>23</v>
      </c>
      <c r="H154" s="0" t="s">
        <v>44</v>
      </c>
      <c r="I154" s="0" t="s">
        <v>128</v>
      </c>
      <c r="J154" s="0" t="s">
        <v>108</v>
      </c>
      <c r="K154" s="0" t="s">
        <v>27</v>
      </c>
      <c r="L154" s="0" t="n">
        <v>15</v>
      </c>
      <c r="M154" s="0" t="n">
        <v>12</v>
      </c>
      <c r="N154" s="0" t="n">
        <v>11</v>
      </c>
      <c r="O154" s="0" t="n">
        <f aca="false">StoreData!$N154*StoreData!$L154</f>
        <v>165</v>
      </c>
      <c r="P154" s="0" t="n">
        <f aca="false">StoreData!$N154*StoreData!$M154</f>
        <v>132</v>
      </c>
      <c r="Q154" s="0" t="n">
        <f aca="false">StoreData!$O154-StoreData!$P154</f>
        <v>33</v>
      </c>
      <c r="R154" s="0" t="n">
        <f aca="false">MONTH(StoreData!$B154)</f>
        <v>8</v>
      </c>
      <c r="S154" s="0" t="str">
        <f aca="false">IF(StoreData!$R154=9,"August","Sept")</f>
        <v>Sept</v>
      </c>
    </row>
    <row r="155" customFormat="false" ht="15" hidden="false" customHeight="false" outlineLevel="0" collapsed="false">
      <c r="A155" s="0" t="n">
        <v>88065565508</v>
      </c>
      <c r="B155" s="0" t="n">
        <v>44052</v>
      </c>
      <c r="C155" s="0" t="s">
        <v>252</v>
      </c>
      <c r="D155" s="0" t="s">
        <v>29</v>
      </c>
      <c r="E155" s="0" t="s">
        <v>81</v>
      </c>
      <c r="F155" s="0" t="s">
        <v>22</v>
      </c>
      <c r="G155" s="0" t="s">
        <v>23</v>
      </c>
      <c r="H155" s="0" t="s">
        <v>24</v>
      </c>
      <c r="I155" s="0" t="s">
        <v>128</v>
      </c>
      <c r="J155" s="0" t="s">
        <v>53</v>
      </c>
      <c r="K155" s="0" t="s">
        <v>27</v>
      </c>
      <c r="L155" s="0" t="n">
        <v>20</v>
      </c>
      <c r="M155" s="0" t="n">
        <v>17</v>
      </c>
      <c r="N155" s="0" t="n">
        <v>60</v>
      </c>
      <c r="O155" s="0" t="n">
        <f aca="false">StoreData!$N155*StoreData!$L155</f>
        <v>1200</v>
      </c>
      <c r="P155" s="0" t="n">
        <f aca="false">StoreData!$N155*StoreData!$M155</f>
        <v>1020</v>
      </c>
      <c r="Q155" s="0" t="n">
        <f aca="false">StoreData!$O155-StoreData!$P155</f>
        <v>180</v>
      </c>
      <c r="R155" s="0" t="n">
        <f aca="false">MONTH(StoreData!$B155)</f>
        <v>8</v>
      </c>
      <c r="S155" s="0" t="str">
        <f aca="false">IF(StoreData!$R155=9,"August","Sept")</f>
        <v>Sept</v>
      </c>
    </row>
    <row r="156" customFormat="false" ht="15" hidden="false" customHeight="false" outlineLevel="0" collapsed="false">
      <c r="A156" s="0" t="n">
        <v>88065565509</v>
      </c>
      <c r="B156" s="0" t="n">
        <v>44053</v>
      </c>
      <c r="C156" s="0" t="s">
        <v>253</v>
      </c>
      <c r="D156" s="0" t="s">
        <v>29</v>
      </c>
      <c r="E156" s="0" t="s">
        <v>149</v>
      </c>
      <c r="F156" s="0" t="s">
        <v>31</v>
      </c>
      <c r="G156" s="0" t="s">
        <v>32</v>
      </c>
      <c r="H156" s="0" t="s">
        <v>33</v>
      </c>
      <c r="I156" s="0" t="s">
        <v>128</v>
      </c>
      <c r="J156" s="0" t="s">
        <v>56</v>
      </c>
      <c r="K156" s="0" t="s">
        <v>27</v>
      </c>
      <c r="L156" s="0" t="n">
        <v>12</v>
      </c>
      <c r="M156" s="0" t="n">
        <v>9</v>
      </c>
      <c r="N156" s="0" t="n">
        <v>89</v>
      </c>
      <c r="O156" s="0" t="n">
        <f aca="false">StoreData!$N156*StoreData!$L156</f>
        <v>1068</v>
      </c>
      <c r="P156" s="0" t="n">
        <f aca="false">StoreData!$N156*StoreData!$M156</f>
        <v>801</v>
      </c>
      <c r="Q156" s="0" t="n">
        <f aca="false">StoreData!$O156-StoreData!$P156</f>
        <v>267</v>
      </c>
      <c r="R156" s="0" t="n">
        <f aca="false">MONTH(StoreData!$B156)</f>
        <v>8</v>
      </c>
      <c r="S156" s="0" t="str">
        <f aca="false">IF(StoreData!$R156=9,"August","Sept")</f>
        <v>Sept</v>
      </c>
    </row>
    <row r="157" customFormat="false" ht="15" hidden="false" customHeight="false" outlineLevel="0" collapsed="false">
      <c r="A157" s="0" t="n">
        <v>88065565510</v>
      </c>
      <c r="B157" s="0" t="n">
        <v>44054</v>
      </c>
      <c r="C157" s="0" t="s">
        <v>254</v>
      </c>
      <c r="D157" s="0" t="s">
        <v>20</v>
      </c>
      <c r="E157" s="0" t="s">
        <v>21</v>
      </c>
      <c r="F157" s="0" t="s">
        <v>38</v>
      </c>
      <c r="G157" s="0" t="s">
        <v>32</v>
      </c>
      <c r="H157" s="0" t="s">
        <v>39</v>
      </c>
      <c r="I157" s="0" t="s">
        <v>128</v>
      </c>
      <c r="J157" s="0" t="s">
        <v>59</v>
      </c>
      <c r="K157" s="0" t="s">
        <v>27</v>
      </c>
      <c r="L157" s="0" t="n">
        <v>16</v>
      </c>
      <c r="M157" s="0" t="n">
        <v>13</v>
      </c>
      <c r="N157" s="0" t="n">
        <v>77</v>
      </c>
      <c r="O157" s="0" t="n">
        <f aca="false">StoreData!$N157*StoreData!$L157</f>
        <v>1232</v>
      </c>
      <c r="P157" s="0" t="n">
        <f aca="false">StoreData!$N157*StoreData!$M157</f>
        <v>1001</v>
      </c>
      <c r="Q157" s="0" t="n">
        <f aca="false">StoreData!$O157-StoreData!$P157</f>
        <v>231</v>
      </c>
      <c r="R157" s="0" t="n">
        <f aca="false">MONTH(StoreData!$B157)</f>
        <v>8</v>
      </c>
      <c r="S157" s="0" t="str">
        <f aca="false">IF(StoreData!$R157=9,"August","Sept")</f>
        <v>Sept</v>
      </c>
    </row>
    <row r="158" customFormat="false" ht="15" hidden="false" customHeight="false" outlineLevel="0" collapsed="false">
      <c r="A158" s="0" t="n">
        <v>88065565511</v>
      </c>
      <c r="B158" s="0" t="n">
        <v>44055</v>
      </c>
      <c r="C158" s="0" t="s">
        <v>255</v>
      </c>
      <c r="D158" s="0" t="s">
        <v>29</v>
      </c>
      <c r="E158" s="0" t="s">
        <v>152</v>
      </c>
      <c r="F158" s="0" t="s">
        <v>43</v>
      </c>
      <c r="G158" s="0" t="s">
        <v>23</v>
      </c>
      <c r="H158" s="0" t="s">
        <v>44</v>
      </c>
      <c r="I158" s="0" t="s">
        <v>128</v>
      </c>
      <c r="J158" s="0" t="s">
        <v>62</v>
      </c>
      <c r="K158" s="0" t="s">
        <v>27</v>
      </c>
      <c r="L158" s="0" t="n">
        <v>20</v>
      </c>
      <c r="M158" s="0" t="n">
        <v>17</v>
      </c>
      <c r="N158" s="0" t="n">
        <v>68</v>
      </c>
      <c r="O158" s="0" t="n">
        <f aca="false">StoreData!$N158*StoreData!$L158</f>
        <v>1360</v>
      </c>
      <c r="P158" s="0" t="n">
        <f aca="false">StoreData!$N158*StoreData!$M158</f>
        <v>1156</v>
      </c>
      <c r="Q158" s="0" t="n">
        <f aca="false">StoreData!$O158-StoreData!$P158</f>
        <v>204</v>
      </c>
      <c r="R158" s="0" t="n">
        <f aca="false">MONTH(StoreData!$B158)</f>
        <v>8</v>
      </c>
      <c r="S158" s="0" t="str">
        <f aca="false">IF(StoreData!$R158=9,"August","Sept")</f>
        <v>Sept</v>
      </c>
    </row>
    <row r="159" customFormat="false" ht="15" hidden="false" customHeight="false" outlineLevel="0" collapsed="false">
      <c r="A159" s="0" t="n">
        <v>88065565512</v>
      </c>
      <c r="B159" s="0" t="n">
        <v>44056</v>
      </c>
      <c r="C159" s="0" t="s">
        <v>256</v>
      </c>
      <c r="D159" s="0" t="s">
        <v>29</v>
      </c>
      <c r="E159" s="0" t="s">
        <v>154</v>
      </c>
      <c r="F159" s="0" t="s">
        <v>22</v>
      </c>
      <c r="G159" s="0" t="s">
        <v>23</v>
      </c>
      <c r="H159" s="0" t="s">
        <v>24</v>
      </c>
      <c r="I159" s="0" t="s">
        <v>128</v>
      </c>
      <c r="J159" s="0" t="s">
        <v>63</v>
      </c>
      <c r="K159" s="0" t="s">
        <v>27</v>
      </c>
      <c r="L159" s="0" t="n">
        <v>12</v>
      </c>
      <c r="M159" s="0" t="n">
        <v>9</v>
      </c>
      <c r="N159" s="0" t="n">
        <v>15</v>
      </c>
      <c r="O159" s="0" t="n">
        <f aca="false">StoreData!$N159*StoreData!$L159</f>
        <v>180</v>
      </c>
      <c r="P159" s="0" t="n">
        <f aca="false">StoreData!$N159*StoreData!$M159</f>
        <v>135</v>
      </c>
      <c r="Q159" s="0" t="n">
        <f aca="false">StoreData!$O159-StoreData!$P159</f>
        <v>45</v>
      </c>
      <c r="R159" s="0" t="n">
        <f aca="false">MONTH(StoreData!$B159)</f>
        <v>8</v>
      </c>
      <c r="S159" s="0" t="str">
        <f aca="false">IF(StoreData!$R159=9,"August","Sept")</f>
        <v>Sept</v>
      </c>
    </row>
    <row r="160" customFormat="false" ht="15" hidden="false" customHeight="false" outlineLevel="0" collapsed="false">
      <c r="A160" s="0" t="n">
        <v>88065565513</v>
      </c>
      <c r="B160" s="0" t="n">
        <v>44057</v>
      </c>
      <c r="C160" s="0" t="s">
        <v>257</v>
      </c>
      <c r="D160" s="0" t="s">
        <v>20</v>
      </c>
      <c r="E160" s="0" t="s">
        <v>156</v>
      </c>
      <c r="F160" s="0" t="s">
        <v>31</v>
      </c>
      <c r="G160" s="0" t="s">
        <v>32</v>
      </c>
      <c r="H160" s="0" t="s">
        <v>33</v>
      </c>
      <c r="I160" s="0" t="s">
        <v>128</v>
      </c>
      <c r="J160" s="0" t="s">
        <v>70</v>
      </c>
      <c r="K160" s="0" t="s">
        <v>27</v>
      </c>
      <c r="L160" s="0" t="n">
        <v>10</v>
      </c>
      <c r="M160" s="0" t="n">
        <v>7</v>
      </c>
      <c r="N160" s="0" t="n">
        <v>47</v>
      </c>
      <c r="O160" s="0" t="n">
        <f aca="false">StoreData!$N160*StoreData!$L160</f>
        <v>470</v>
      </c>
      <c r="P160" s="0" t="n">
        <f aca="false">StoreData!$N160*StoreData!$M160</f>
        <v>329</v>
      </c>
      <c r="Q160" s="0" t="n">
        <f aca="false">StoreData!$O160-StoreData!$P160</f>
        <v>141</v>
      </c>
      <c r="R160" s="0" t="n">
        <f aca="false">MONTH(StoreData!$B160)</f>
        <v>8</v>
      </c>
      <c r="S160" s="0" t="str">
        <f aca="false">IF(StoreData!$R160=9,"August","Sept")</f>
        <v>Sept</v>
      </c>
    </row>
    <row r="161" customFormat="false" ht="15" hidden="false" customHeight="false" outlineLevel="0" collapsed="false">
      <c r="A161" s="0" t="n">
        <v>88065565514</v>
      </c>
      <c r="B161" s="0" t="n">
        <v>44058</v>
      </c>
      <c r="C161" s="0" t="s">
        <v>258</v>
      </c>
      <c r="D161" s="0" t="s">
        <v>20</v>
      </c>
      <c r="E161" s="0" t="s">
        <v>112</v>
      </c>
      <c r="F161" s="0" t="s">
        <v>38</v>
      </c>
      <c r="G161" s="0" t="s">
        <v>32</v>
      </c>
      <c r="H161" s="0" t="s">
        <v>39</v>
      </c>
      <c r="I161" s="0" t="s">
        <v>128</v>
      </c>
      <c r="J161" s="0" t="s">
        <v>73</v>
      </c>
      <c r="K161" s="0" t="s">
        <v>27</v>
      </c>
      <c r="L161" s="0" t="n">
        <v>15</v>
      </c>
      <c r="M161" s="0" t="n">
        <v>12</v>
      </c>
      <c r="N161" s="0" t="n">
        <v>6</v>
      </c>
      <c r="O161" s="0" t="n">
        <f aca="false">StoreData!$N161*StoreData!$L161</f>
        <v>90</v>
      </c>
      <c r="P161" s="0" t="n">
        <f aca="false">StoreData!$N161*StoreData!$M161</f>
        <v>72</v>
      </c>
      <c r="Q161" s="0" t="n">
        <f aca="false">StoreData!$O161-StoreData!$P161</f>
        <v>18</v>
      </c>
      <c r="R161" s="0" t="n">
        <f aca="false">MONTH(StoreData!$B161)</f>
        <v>8</v>
      </c>
      <c r="S161" s="0" t="str">
        <f aca="false">IF(StoreData!$R161=9,"August","Sept")</f>
        <v>Sept</v>
      </c>
    </row>
    <row r="162" customFormat="false" ht="15" hidden="false" customHeight="false" outlineLevel="0" collapsed="false">
      <c r="A162" s="0" t="n">
        <v>88065565515</v>
      </c>
      <c r="B162" s="0" t="n">
        <v>44062</v>
      </c>
      <c r="C162" s="0" t="s">
        <v>259</v>
      </c>
      <c r="D162" s="0" t="s">
        <v>20</v>
      </c>
      <c r="E162" s="0" t="s">
        <v>114</v>
      </c>
      <c r="F162" s="0" t="s">
        <v>43</v>
      </c>
      <c r="G162" s="0" t="s">
        <v>23</v>
      </c>
      <c r="H162" s="0" t="s">
        <v>44</v>
      </c>
      <c r="I162" s="0" t="s">
        <v>128</v>
      </c>
      <c r="J162" s="0" t="s">
        <v>76</v>
      </c>
      <c r="K162" s="0" t="s">
        <v>27</v>
      </c>
      <c r="L162" s="0" t="n">
        <v>15</v>
      </c>
      <c r="M162" s="0" t="n">
        <v>12</v>
      </c>
      <c r="N162" s="0" t="n">
        <v>10</v>
      </c>
      <c r="O162" s="0" t="n">
        <f aca="false">StoreData!$N162*StoreData!$L162</f>
        <v>150</v>
      </c>
      <c r="P162" s="0" t="n">
        <f aca="false">StoreData!$N162*StoreData!$M162</f>
        <v>120</v>
      </c>
      <c r="Q162" s="0" t="n">
        <f aca="false">StoreData!$O162-StoreData!$P162</f>
        <v>30</v>
      </c>
      <c r="R162" s="0" t="n">
        <f aca="false">MONTH(StoreData!$B162)</f>
        <v>8</v>
      </c>
      <c r="S162" s="0" t="str">
        <f aca="false">IF(StoreData!$R162=9,"August","Sept")</f>
        <v>Sept</v>
      </c>
    </row>
    <row r="163" customFormat="false" ht="15" hidden="false" customHeight="false" outlineLevel="0" collapsed="false">
      <c r="A163" s="0" t="n">
        <v>88065565516</v>
      </c>
      <c r="B163" s="0" t="n">
        <v>44061</v>
      </c>
      <c r="C163" s="0" t="s">
        <v>260</v>
      </c>
      <c r="D163" s="0" t="s">
        <v>20</v>
      </c>
      <c r="E163" s="0" t="s">
        <v>69</v>
      </c>
      <c r="F163" s="0" t="s">
        <v>22</v>
      </c>
      <c r="G163" s="0" t="s">
        <v>23</v>
      </c>
      <c r="H163" s="0" t="s">
        <v>24</v>
      </c>
      <c r="I163" s="0" t="s">
        <v>128</v>
      </c>
      <c r="J163" s="0" t="s">
        <v>126</v>
      </c>
      <c r="K163" s="0" t="s">
        <v>27</v>
      </c>
      <c r="L163" s="0" t="n">
        <v>20</v>
      </c>
      <c r="M163" s="0" t="n">
        <v>17</v>
      </c>
      <c r="N163" s="0" t="n">
        <v>11</v>
      </c>
      <c r="O163" s="0" t="n">
        <f aca="false">StoreData!$N163*StoreData!$L163</f>
        <v>220</v>
      </c>
      <c r="P163" s="0" t="n">
        <f aca="false">StoreData!$N163*StoreData!$M163</f>
        <v>187</v>
      </c>
      <c r="Q163" s="0" t="n">
        <f aca="false">StoreData!$O163-StoreData!$P163</f>
        <v>33</v>
      </c>
      <c r="R163" s="0" t="n">
        <f aca="false">MONTH(StoreData!$B163)</f>
        <v>8</v>
      </c>
      <c r="S163" s="0" t="str">
        <f aca="false">IF(StoreData!$R163=9,"August","Sept")</f>
        <v>Sept</v>
      </c>
    </row>
    <row r="164" customFormat="false" ht="15" hidden="false" customHeight="false" outlineLevel="0" collapsed="false">
      <c r="A164" s="0" t="n">
        <v>88065565517</v>
      </c>
      <c r="B164" s="0" t="n">
        <v>44061</v>
      </c>
      <c r="C164" s="0" t="s">
        <v>261</v>
      </c>
      <c r="D164" s="0" t="s">
        <v>20</v>
      </c>
      <c r="E164" s="0" t="s">
        <v>117</v>
      </c>
      <c r="F164" s="0" t="s">
        <v>31</v>
      </c>
      <c r="G164" s="0" t="s">
        <v>32</v>
      </c>
      <c r="H164" s="0" t="s">
        <v>33</v>
      </c>
      <c r="I164" s="0" t="s">
        <v>128</v>
      </c>
      <c r="J164" s="0" t="s">
        <v>129</v>
      </c>
      <c r="K164" s="0" t="s">
        <v>27</v>
      </c>
      <c r="L164" s="0" t="n">
        <v>12</v>
      </c>
      <c r="M164" s="0" t="n">
        <v>9</v>
      </c>
      <c r="N164" s="0" t="n">
        <v>60</v>
      </c>
      <c r="O164" s="0" t="n">
        <f aca="false">StoreData!$N164*StoreData!$L164</f>
        <v>720</v>
      </c>
      <c r="P164" s="0" t="n">
        <f aca="false">StoreData!$N164*StoreData!$M164</f>
        <v>540</v>
      </c>
      <c r="Q164" s="0" t="n">
        <f aca="false">StoreData!$O164-StoreData!$P164</f>
        <v>180</v>
      </c>
      <c r="R164" s="0" t="n">
        <f aca="false">MONTH(StoreData!$B164)</f>
        <v>8</v>
      </c>
      <c r="S164" s="0" t="str">
        <f aca="false">IF(StoreData!$R164=9,"August","Sept")</f>
        <v>Sept</v>
      </c>
    </row>
    <row r="165" customFormat="false" ht="15" hidden="false" customHeight="false" outlineLevel="0" collapsed="false">
      <c r="A165" s="0" t="n">
        <v>88065565518</v>
      </c>
      <c r="B165" s="0" t="n">
        <v>44062</v>
      </c>
      <c r="C165" s="0" t="s">
        <v>262</v>
      </c>
      <c r="D165" s="0" t="s">
        <v>20</v>
      </c>
      <c r="E165" s="0" t="s">
        <v>69</v>
      </c>
      <c r="F165" s="0" t="s">
        <v>38</v>
      </c>
      <c r="G165" s="0" t="s">
        <v>32</v>
      </c>
      <c r="H165" s="0" t="s">
        <v>39</v>
      </c>
      <c r="I165" s="0" t="s">
        <v>128</v>
      </c>
      <c r="J165" s="0" t="s">
        <v>131</v>
      </c>
      <c r="K165" s="0" t="s">
        <v>27</v>
      </c>
      <c r="L165" s="0" t="n">
        <v>13</v>
      </c>
      <c r="M165" s="0" t="n">
        <v>10</v>
      </c>
      <c r="N165" s="0" t="n">
        <v>89</v>
      </c>
      <c r="O165" s="0" t="n">
        <f aca="false">StoreData!$N165*StoreData!$L165</f>
        <v>1157</v>
      </c>
      <c r="P165" s="0" t="n">
        <f aca="false">StoreData!$N165*StoreData!$M165</f>
        <v>890</v>
      </c>
      <c r="Q165" s="0" t="n">
        <f aca="false">StoreData!$O165-StoreData!$P165</f>
        <v>267</v>
      </c>
      <c r="R165" s="0" t="n">
        <f aca="false">MONTH(StoreData!$B165)</f>
        <v>8</v>
      </c>
      <c r="S165" s="0" t="str">
        <f aca="false">IF(StoreData!$R165=9,"August","Sept")</f>
        <v>Sept</v>
      </c>
    </row>
    <row r="166" customFormat="false" ht="15" hidden="false" customHeight="false" outlineLevel="0" collapsed="false">
      <c r="A166" s="0" t="n">
        <v>88065565519</v>
      </c>
      <c r="B166" s="0" t="n">
        <v>44063</v>
      </c>
      <c r="C166" s="0" t="s">
        <v>263</v>
      </c>
      <c r="D166" s="0" t="s">
        <v>29</v>
      </c>
      <c r="E166" s="0" t="s">
        <v>117</v>
      </c>
      <c r="F166" s="0" t="s">
        <v>43</v>
      </c>
      <c r="G166" s="0" t="s">
        <v>23</v>
      </c>
      <c r="H166" s="0" t="s">
        <v>44</v>
      </c>
      <c r="I166" s="0" t="s">
        <v>128</v>
      </c>
      <c r="J166" s="0" t="s">
        <v>133</v>
      </c>
      <c r="K166" s="0" t="s">
        <v>27</v>
      </c>
      <c r="L166" s="0" t="n">
        <v>15</v>
      </c>
      <c r="M166" s="0" t="n">
        <v>12</v>
      </c>
      <c r="N166" s="0" t="n">
        <v>77</v>
      </c>
      <c r="O166" s="0" t="n">
        <f aca="false">StoreData!$N166*StoreData!$L166</f>
        <v>1155</v>
      </c>
      <c r="P166" s="0" t="n">
        <f aca="false">StoreData!$N166*StoreData!$M166</f>
        <v>924</v>
      </c>
      <c r="Q166" s="0" t="n">
        <f aca="false">StoreData!$O166-StoreData!$P166</f>
        <v>231</v>
      </c>
      <c r="R166" s="0" t="n">
        <f aca="false">MONTH(StoreData!$B166)</f>
        <v>8</v>
      </c>
      <c r="S166" s="0" t="str">
        <f aca="false">IF(StoreData!$R166=9,"August","Sept")</f>
        <v>Sept</v>
      </c>
    </row>
    <row r="167" customFormat="false" ht="15" hidden="false" customHeight="false" outlineLevel="0" collapsed="false">
      <c r="A167" s="0" t="n">
        <v>88065565520</v>
      </c>
      <c r="B167" s="0" t="n">
        <v>44064</v>
      </c>
      <c r="C167" s="0" t="s">
        <v>264</v>
      </c>
      <c r="D167" s="0" t="s">
        <v>20</v>
      </c>
      <c r="E167" s="0" t="s">
        <v>119</v>
      </c>
      <c r="F167" s="0" t="s">
        <v>22</v>
      </c>
      <c r="G167" s="0" t="s">
        <v>23</v>
      </c>
      <c r="H167" s="0" t="s">
        <v>24</v>
      </c>
      <c r="I167" s="0" t="s">
        <v>128</v>
      </c>
      <c r="J167" s="0" t="s">
        <v>88</v>
      </c>
      <c r="K167" s="0" t="s">
        <v>27</v>
      </c>
      <c r="L167" s="0" t="n">
        <v>14</v>
      </c>
      <c r="M167" s="0" t="n">
        <v>11</v>
      </c>
      <c r="N167" s="0" t="n">
        <v>68</v>
      </c>
      <c r="O167" s="0" t="n">
        <f aca="false">StoreData!$N167*StoreData!$L167</f>
        <v>952</v>
      </c>
      <c r="P167" s="0" t="n">
        <f aca="false">StoreData!$N167*StoreData!$M167</f>
        <v>748</v>
      </c>
      <c r="Q167" s="0" t="n">
        <f aca="false">StoreData!$O167-StoreData!$P167</f>
        <v>204</v>
      </c>
      <c r="R167" s="0" t="n">
        <f aca="false">MONTH(StoreData!$B167)</f>
        <v>8</v>
      </c>
      <c r="S167" s="0" t="str">
        <f aca="false">IF(StoreData!$R167=9,"August","Sept")</f>
        <v>Sept</v>
      </c>
    </row>
    <row r="168" customFormat="false" ht="15" hidden="false" customHeight="false" outlineLevel="0" collapsed="false">
      <c r="A168" s="0" t="n">
        <v>88065565521</v>
      </c>
      <c r="B168" s="0" t="n">
        <v>44065</v>
      </c>
      <c r="C168" s="0" t="s">
        <v>265</v>
      </c>
      <c r="D168" s="0" t="s">
        <v>20</v>
      </c>
      <c r="E168" s="0" t="s">
        <v>121</v>
      </c>
      <c r="F168" s="0" t="s">
        <v>31</v>
      </c>
      <c r="G168" s="0" t="s">
        <v>32</v>
      </c>
      <c r="H168" s="0" t="s">
        <v>33</v>
      </c>
      <c r="I168" s="0" t="s">
        <v>128</v>
      </c>
      <c r="J168" s="0" t="s">
        <v>91</v>
      </c>
      <c r="K168" s="0" t="s">
        <v>27</v>
      </c>
      <c r="L168" s="0" t="n">
        <v>30</v>
      </c>
      <c r="M168" s="0" t="n">
        <v>27</v>
      </c>
      <c r="N168" s="0" t="n">
        <v>15</v>
      </c>
      <c r="O168" s="0" t="n">
        <f aca="false">StoreData!$N168*StoreData!$L168</f>
        <v>450</v>
      </c>
      <c r="P168" s="0" t="n">
        <f aca="false">StoreData!$N168*StoreData!$M168</f>
        <v>405</v>
      </c>
      <c r="Q168" s="0" t="n">
        <f aca="false">StoreData!$O168-StoreData!$P168</f>
        <v>45</v>
      </c>
      <c r="R168" s="0" t="n">
        <f aca="false">MONTH(StoreData!$B168)</f>
        <v>8</v>
      </c>
      <c r="S168" s="0" t="str">
        <f aca="false">IF(StoreData!$R168=9,"August","Sept")</f>
        <v>Sept</v>
      </c>
    </row>
    <row r="169" customFormat="false" ht="15" hidden="false" customHeight="false" outlineLevel="0" collapsed="false">
      <c r="A169" s="0" t="n">
        <v>88065565522</v>
      </c>
      <c r="B169" s="0" t="n">
        <v>44066</v>
      </c>
      <c r="C169" s="0" t="s">
        <v>266</v>
      </c>
      <c r="D169" s="0" t="s">
        <v>20</v>
      </c>
      <c r="E169" s="0" t="s">
        <v>123</v>
      </c>
      <c r="F169" s="0" t="s">
        <v>38</v>
      </c>
      <c r="G169" s="0" t="s">
        <v>32</v>
      </c>
      <c r="H169" s="0" t="s">
        <v>39</v>
      </c>
      <c r="I169" s="0" t="s">
        <v>128</v>
      </c>
      <c r="J169" s="0" t="s">
        <v>94</v>
      </c>
      <c r="K169" s="0" t="s">
        <v>27</v>
      </c>
      <c r="L169" s="0" t="n">
        <v>16</v>
      </c>
      <c r="M169" s="0" t="n">
        <v>13</v>
      </c>
      <c r="N169" s="0" t="n">
        <v>47</v>
      </c>
      <c r="O169" s="0" t="n">
        <f aca="false">StoreData!$N169*StoreData!$L169</f>
        <v>752</v>
      </c>
      <c r="P169" s="0" t="n">
        <f aca="false">StoreData!$N169*StoreData!$M169</f>
        <v>611</v>
      </c>
      <c r="Q169" s="0" t="n">
        <f aca="false">StoreData!$O169-StoreData!$P169</f>
        <v>141</v>
      </c>
      <c r="R169" s="0" t="n">
        <f aca="false">MONTH(StoreData!$B169)</f>
        <v>8</v>
      </c>
      <c r="S169" s="0" t="str">
        <f aca="false">IF(StoreData!$R169=9,"August","Sept")</f>
        <v>Sept</v>
      </c>
    </row>
    <row r="170" customFormat="false" ht="15" hidden="false" customHeight="false" outlineLevel="0" collapsed="false">
      <c r="A170" s="0" t="n">
        <v>88065565523</v>
      </c>
      <c r="B170" s="0" t="n">
        <v>44067</v>
      </c>
      <c r="C170" s="0" t="s">
        <v>267</v>
      </c>
      <c r="D170" s="0" t="s">
        <v>20</v>
      </c>
      <c r="E170" s="0" t="s">
        <v>125</v>
      </c>
      <c r="F170" s="0" t="s">
        <v>43</v>
      </c>
      <c r="G170" s="0" t="s">
        <v>23</v>
      </c>
      <c r="H170" s="0" t="s">
        <v>44</v>
      </c>
      <c r="I170" s="0" t="s">
        <v>128</v>
      </c>
      <c r="J170" s="0" t="s">
        <v>34</v>
      </c>
      <c r="K170" s="0" t="s">
        <v>35</v>
      </c>
      <c r="L170" s="0" t="n">
        <v>9</v>
      </c>
      <c r="M170" s="0" t="n">
        <v>6</v>
      </c>
      <c r="N170" s="0" t="n">
        <v>6</v>
      </c>
      <c r="O170" s="0" t="n">
        <f aca="false">StoreData!$N170*StoreData!$L170</f>
        <v>54</v>
      </c>
      <c r="P170" s="0" t="n">
        <f aca="false">StoreData!$N170*StoreData!$M170</f>
        <v>36</v>
      </c>
      <c r="Q170" s="0" t="n">
        <f aca="false">StoreData!$O170-StoreData!$P170</f>
        <v>18</v>
      </c>
      <c r="R170" s="0" t="n">
        <f aca="false">MONTH(StoreData!$B170)</f>
        <v>8</v>
      </c>
      <c r="S170" s="0" t="str">
        <f aca="false">IF(StoreData!$R170=9,"August","Sept")</f>
        <v>Sept</v>
      </c>
    </row>
    <row r="171" customFormat="false" ht="15" hidden="false" customHeight="false" outlineLevel="0" collapsed="false">
      <c r="A171" s="0" t="n">
        <v>88065565524</v>
      </c>
      <c r="B171" s="0" t="n">
        <v>44068</v>
      </c>
      <c r="C171" s="0" t="s">
        <v>268</v>
      </c>
      <c r="D171" s="0" t="s">
        <v>29</v>
      </c>
      <c r="E171" s="0" t="s">
        <v>30</v>
      </c>
      <c r="F171" s="0" t="s">
        <v>22</v>
      </c>
      <c r="G171" s="0" t="s">
        <v>23</v>
      </c>
      <c r="H171" s="0" t="s">
        <v>24</v>
      </c>
      <c r="I171" s="0" t="s">
        <v>128</v>
      </c>
      <c r="J171" s="0" t="s">
        <v>40</v>
      </c>
      <c r="K171" s="0" t="s">
        <v>35</v>
      </c>
      <c r="L171" s="0" t="n">
        <v>5</v>
      </c>
      <c r="M171" s="0" t="n">
        <v>2</v>
      </c>
      <c r="N171" s="0" t="n">
        <v>10</v>
      </c>
      <c r="O171" s="0" t="n">
        <f aca="false">StoreData!$N171*StoreData!$L171</f>
        <v>50</v>
      </c>
      <c r="P171" s="0" t="n">
        <f aca="false">StoreData!$N171*StoreData!$M171</f>
        <v>20</v>
      </c>
      <c r="Q171" s="0" t="n">
        <f aca="false">StoreData!$O171-StoreData!$P171</f>
        <v>30</v>
      </c>
      <c r="R171" s="0" t="n">
        <f aca="false">MONTH(StoreData!$B171)</f>
        <v>8</v>
      </c>
      <c r="S171" s="0" t="str">
        <f aca="false">IF(StoreData!$R171=9,"August","Sept")</f>
        <v>Sept</v>
      </c>
    </row>
    <row r="172" customFormat="false" ht="15" hidden="false" customHeight="false" outlineLevel="0" collapsed="false">
      <c r="A172" s="0" t="n">
        <v>88065565525</v>
      </c>
      <c r="B172" s="0" t="n">
        <v>44072</v>
      </c>
      <c r="C172" s="0" t="s">
        <v>269</v>
      </c>
      <c r="D172" s="0" t="s">
        <v>20</v>
      </c>
      <c r="E172" s="0" t="s">
        <v>37</v>
      </c>
      <c r="F172" s="0" t="s">
        <v>31</v>
      </c>
      <c r="G172" s="0" t="s">
        <v>32</v>
      </c>
      <c r="H172" s="0" t="s">
        <v>33</v>
      </c>
      <c r="I172" s="0" t="s">
        <v>128</v>
      </c>
      <c r="J172" s="0" t="s">
        <v>140</v>
      </c>
      <c r="K172" s="0" t="s">
        <v>35</v>
      </c>
      <c r="L172" s="0" t="n">
        <v>18</v>
      </c>
      <c r="M172" s="0" t="n">
        <v>15</v>
      </c>
      <c r="N172" s="0" t="n">
        <v>11</v>
      </c>
      <c r="O172" s="0" t="n">
        <f aca="false">StoreData!$N172*StoreData!$L172</f>
        <v>198</v>
      </c>
      <c r="P172" s="0" t="n">
        <f aca="false">StoreData!$N172*StoreData!$M172</f>
        <v>165</v>
      </c>
      <c r="Q172" s="0" t="n">
        <f aca="false">StoreData!$O172-StoreData!$P172</f>
        <v>33</v>
      </c>
      <c r="R172" s="0" t="n">
        <f aca="false">MONTH(StoreData!$B172)</f>
        <v>8</v>
      </c>
      <c r="S172" s="0" t="str">
        <f aca="false">IF(StoreData!$R172=9,"August","Sept")</f>
        <v>Sept</v>
      </c>
    </row>
    <row r="173" customFormat="false" ht="15" hidden="false" customHeight="false" outlineLevel="0" collapsed="false">
      <c r="A173" s="0" t="n">
        <v>88065565526</v>
      </c>
      <c r="B173" s="0" t="n">
        <v>44071</v>
      </c>
      <c r="C173" s="0" t="s">
        <v>270</v>
      </c>
      <c r="D173" s="0" t="s">
        <v>29</v>
      </c>
      <c r="E173" s="0" t="s">
        <v>42</v>
      </c>
      <c r="F173" s="0" t="s">
        <v>38</v>
      </c>
      <c r="G173" s="0" t="s">
        <v>32</v>
      </c>
      <c r="H173" s="0" t="s">
        <v>39</v>
      </c>
      <c r="I173" s="0" t="s">
        <v>128</v>
      </c>
      <c r="J173" s="0" t="s">
        <v>142</v>
      </c>
      <c r="K173" s="0" t="s">
        <v>35</v>
      </c>
      <c r="L173" s="0" t="n">
        <v>10</v>
      </c>
      <c r="M173" s="0" t="n">
        <v>7</v>
      </c>
      <c r="N173" s="0" t="n">
        <v>60</v>
      </c>
      <c r="O173" s="0" t="n">
        <f aca="false">StoreData!$N173*StoreData!$L173</f>
        <v>600</v>
      </c>
      <c r="P173" s="0" t="n">
        <f aca="false">StoreData!$N173*StoreData!$M173</f>
        <v>420</v>
      </c>
      <c r="Q173" s="0" t="n">
        <f aca="false">StoreData!$O173-StoreData!$P173</f>
        <v>180</v>
      </c>
      <c r="R173" s="0" t="n">
        <f aca="false">MONTH(StoreData!$B173)</f>
        <v>8</v>
      </c>
      <c r="S173" s="0" t="str">
        <f aca="false">IF(StoreData!$R173=9,"August","Sept")</f>
        <v>Sept</v>
      </c>
    </row>
    <row r="174" customFormat="false" ht="15" hidden="false" customHeight="false" outlineLevel="0" collapsed="false">
      <c r="A174" s="0" t="n">
        <v>88065565527</v>
      </c>
      <c r="B174" s="0" t="n">
        <v>44071</v>
      </c>
      <c r="C174" s="0" t="s">
        <v>271</v>
      </c>
      <c r="D174" s="0" t="s">
        <v>29</v>
      </c>
      <c r="E174" s="0" t="s">
        <v>186</v>
      </c>
      <c r="F174" s="0" t="s">
        <v>43</v>
      </c>
      <c r="G174" s="0" t="s">
        <v>23</v>
      </c>
      <c r="H174" s="0" t="s">
        <v>44</v>
      </c>
      <c r="I174" s="0" t="s">
        <v>128</v>
      </c>
      <c r="J174" s="0" t="s">
        <v>144</v>
      </c>
      <c r="K174" s="0" t="s">
        <v>35</v>
      </c>
      <c r="L174" s="0" t="n">
        <v>20</v>
      </c>
      <c r="M174" s="0" t="n">
        <v>17</v>
      </c>
      <c r="N174" s="0" t="n">
        <v>89</v>
      </c>
      <c r="O174" s="0" t="n">
        <f aca="false">StoreData!$N174*StoreData!$L174</f>
        <v>1780</v>
      </c>
      <c r="P174" s="0" t="n">
        <f aca="false">StoreData!$N174*StoreData!$M174</f>
        <v>1513</v>
      </c>
      <c r="Q174" s="0" t="n">
        <f aca="false">StoreData!$O174-StoreData!$P174</f>
        <v>267</v>
      </c>
      <c r="R174" s="0" t="n">
        <f aca="false">MONTH(StoreData!$B174)</f>
        <v>8</v>
      </c>
      <c r="S174" s="0" t="str">
        <f aca="false">IF(StoreData!$R174=9,"August","Sept")</f>
        <v>Sept</v>
      </c>
    </row>
    <row r="175" customFormat="false" ht="15" hidden="false" customHeight="false" outlineLevel="0" collapsed="false">
      <c r="A175" s="0" t="n">
        <v>88065565528</v>
      </c>
      <c r="B175" s="0" t="n">
        <v>44072</v>
      </c>
      <c r="C175" s="0" t="s">
        <v>272</v>
      </c>
      <c r="D175" s="0" t="s">
        <v>29</v>
      </c>
      <c r="E175" s="0" t="s">
        <v>188</v>
      </c>
      <c r="F175" s="0" t="s">
        <v>22</v>
      </c>
      <c r="G175" s="0" t="s">
        <v>23</v>
      </c>
      <c r="H175" s="0" t="s">
        <v>24</v>
      </c>
      <c r="I175" s="0" t="s">
        <v>128</v>
      </c>
      <c r="J175" s="0" t="s">
        <v>60</v>
      </c>
      <c r="K175" s="0" t="s">
        <v>35</v>
      </c>
      <c r="L175" s="0" t="n">
        <v>70</v>
      </c>
      <c r="M175" s="0" t="n">
        <v>67</v>
      </c>
      <c r="N175" s="0" t="n">
        <v>77</v>
      </c>
      <c r="O175" s="0" t="n">
        <f aca="false">StoreData!$N175*StoreData!$L175</f>
        <v>5390</v>
      </c>
      <c r="P175" s="0" t="n">
        <f aca="false">StoreData!$N175*StoreData!$M175</f>
        <v>5159</v>
      </c>
      <c r="Q175" s="0" t="n">
        <f aca="false">StoreData!$O175-StoreData!$P175</f>
        <v>231</v>
      </c>
      <c r="R175" s="0" t="n">
        <f aca="false">MONTH(StoreData!$B175)</f>
        <v>8</v>
      </c>
      <c r="S175" s="0" t="str">
        <f aca="false">IF(StoreData!$R175=9,"August","Sept")</f>
        <v>Sept</v>
      </c>
    </row>
    <row r="176" customFormat="false" ht="15" hidden="false" customHeight="false" outlineLevel="0" collapsed="false">
      <c r="A176" s="0" t="n">
        <v>88065565529</v>
      </c>
      <c r="B176" s="0" t="n">
        <v>44073</v>
      </c>
      <c r="C176" s="0" t="s">
        <v>273</v>
      </c>
      <c r="D176" s="0" t="s">
        <v>29</v>
      </c>
      <c r="E176" s="0" t="s">
        <v>46</v>
      </c>
      <c r="F176" s="0" t="s">
        <v>31</v>
      </c>
      <c r="G176" s="0" t="s">
        <v>32</v>
      </c>
      <c r="H176" s="0" t="s">
        <v>33</v>
      </c>
      <c r="I176" s="0" t="s">
        <v>128</v>
      </c>
      <c r="J176" s="0" t="s">
        <v>61</v>
      </c>
      <c r="K176" s="0" t="s">
        <v>35</v>
      </c>
      <c r="L176" s="0" t="n">
        <v>15</v>
      </c>
      <c r="M176" s="0" t="n">
        <v>12</v>
      </c>
      <c r="N176" s="0" t="n">
        <v>68</v>
      </c>
      <c r="O176" s="0" t="n">
        <f aca="false">StoreData!$N176*StoreData!$L176</f>
        <v>1020</v>
      </c>
      <c r="P176" s="0" t="n">
        <f aca="false">StoreData!$N176*StoreData!$M176</f>
        <v>816</v>
      </c>
      <c r="Q176" s="0" t="n">
        <f aca="false">StoreData!$O176-StoreData!$P176</f>
        <v>204</v>
      </c>
      <c r="R176" s="0" t="n">
        <f aca="false">MONTH(StoreData!$B176)</f>
        <v>8</v>
      </c>
      <c r="S176" s="0" t="str">
        <f aca="false">IF(StoreData!$R176=9,"August","Sept")</f>
        <v>Sept</v>
      </c>
    </row>
    <row r="177" customFormat="false" ht="15" hidden="false" customHeight="false" outlineLevel="0" collapsed="false">
      <c r="A177" s="0" t="n">
        <v>88065565530</v>
      </c>
      <c r="B177" s="0" t="n">
        <v>44074</v>
      </c>
      <c r="C177" s="0" t="s">
        <v>274</v>
      </c>
      <c r="D177" s="0" t="s">
        <v>29</v>
      </c>
      <c r="E177" s="0" t="s">
        <v>48</v>
      </c>
      <c r="F177" s="0" t="s">
        <v>38</v>
      </c>
      <c r="G177" s="0" t="s">
        <v>32</v>
      </c>
      <c r="H177" s="0" t="s">
        <v>39</v>
      </c>
      <c r="I177" s="0" t="s">
        <v>128</v>
      </c>
      <c r="J177" s="0" t="s">
        <v>64</v>
      </c>
      <c r="K177" s="0" t="s">
        <v>35</v>
      </c>
      <c r="L177" s="0" t="n">
        <v>12</v>
      </c>
      <c r="M177" s="0" t="n">
        <v>9</v>
      </c>
      <c r="N177" s="0" t="n">
        <v>15</v>
      </c>
      <c r="O177" s="0" t="n">
        <f aca="false">StoreData!$N177*StoreData!$L177</f>
        <v>180</v>
      </c>
      <c r="P177" s="0" t="n">
        <f aca="false">StoreData!$N177*StoreData!$M177</f>
        <v>135</v>
      </c>
      <c r="Q177" s="0" t="n">
        <f aca="false">StoreData!$O177-StoreData!$P177</f>
        <v>45</v>
      </c>
      <c r="R177" s="0" t="n">
        <f aca="false">MONTH(StoreData!$B177)</f>
        <v>8</v>
      </c>
      <c r="S177" s="0" t="str">
        <f aca="false">IF(StoreData!$R177=9,"August","Sept")</f>
        <v>Sept</v>
      </c>
    </row>
    <row r="178" customFormat="false" ht="15" hidden="false" customHeight="false" outlineLevel="0" collapsed="false">
      <c r="A178" s="0" t="n">
        <v>88065565531</v>
      </c>
      <c r="B178" s="0" t="n">
        <v>44075</v>
      </c>
      <c r="C178" s="0" t="s">
        <v>275</v>
      </c>
      <c r="D178" s="0" t="s">
        <v>20</v>
      </c>
      <c r="E178" s="0" t="s">
        <v>50</v>
      </c>
      <c r="F178" s="0" t="s">
        <v>43</v>
      </c>
      <c r="G178" s="0" t="s">
        <v>23</v>
      </c>
      <c r="H178" s="0" t="s">
        <v>44</v>
      </c>
      <c r="I178" s="0" t="s">
        <v>128</v>
      </c>
      <c r="J178" s="0" t="s">
        <v>67</v>
      </c>
      <c r="K178" s="0" t="s">
        <v>35</v>
      </c>
      <c r="L178" s="0" t="n">
        <v>18</v>
      </c>
      <c r="M178" s="0" t="n">
        <v>15</v>
      </c>
      <c r="N178" s="0" t="n">
        <v>47</v>
      </c>
      <c r="O178" s="0" t="n">
        <f aca="false">StoreData!$N178*StoreData!$L178</f>
        <v>846</v>
      </c>
      <c r="P178" s="0" t="n">
        <f aca="false">StoreData!$N178*StoreData!$M178</f>
        <v>705</v>
      </c>
      <c r="Q178" s="0" t="n">
        <f aca="false">StoreData!$O178-StoreData!$P178</f>
        <v>141</v>
      </c>
      <c r="R178" s="0" t="n">
        <f aca="false">MONTH(StoreData!$B178)</f>
        <v>9</v>
      </c>
      <c r="S178" s="0" t="str">
        <f aca="false">IF(StoreData!$R178=9,"August","Sept")</f>
        <v>August</v>
      </c>
    </row>
    <row r="179" customFormat="false" ht="15" hidden="false" customHeight="false" outlineLevel="0" collapsed="false">
      <c r="A179" s="0" t="n">
        <v>88065565532</v>
      </c>
      <c r="B179" s="0" t="n">
        <v>44076</v>
      </c>
      <c r="C179" s="0" t="s">
        <v>276</v>
      </c>
      <c r="D179" s="0" t="s">
        <v>29</v>
      </c>
      <c r="E179" s="0" t="s">
        <v>52</v>
      </c>
      <c r="F179" s="0" t="s">
        <v>22</v>
      </c>
      <c r="G179" s="0" t="s">
        <v>23</v>
      </c>
      <c r="H179" s="0" t="s">
        <v>24</v>
      </c>
      <c r="I179" s="0" t="s">
        <v>128</v>
      </c>
      <c r="J179" s="0" t="s">
        <v>79</v>
      </c>
      <c r="K179" s="0" t="s">
        <v>35</v>
      </c>
      <c r="L179" s="0" t="n">
        <v>23</v>
      </c>
      <c r="M179" s="0" t="n">
        <v>20</v>
      </c>
      <c r="N179" s="0" t="n">
        <v>6</v>
      </c>
      <c r="O179" s="0" t="n">
        <f aca="false">StoreData!$N179*StoreData!$L179</f>
        <v>138</v>
      </c>
      <c r="P179" s="0" t="n">
        <f aca="false">StoreData!$N179*StoreData!$M179</f>
        <v>120</v>
      </c>
      <c r="Q179" s="0" t="n">
        <f aca="false">StoreData!$O179-StoreData!$P179</f>
        <v>18</v>
      </c>
      <c r="R179" s="0" t="n">
        <f aca="false">MONTH(StoreData!$B179)</f>
        <v>9</v>
      </c>
      <c r="S179" s="0" t="str">
        <f aca="false">IF(StoreData!$R179=9,"August","Sept")</f>
        <v>August</v>
      </c>
    </row>
    <row r="180" customFormat="false" ht="15" hidden="false" customHeight="false" outlineLevel="0" collapsed="false">
      <c r="A180" s="0" t="n">
        <v>88065565533</v>
      </c>
      <c r="B180" s="0" t="n">
        <v>44077</v>
      </c>
      <c r="C180" s="0" t="s">
        <v>277</v>
      </c>
      <c r="D180" s="0" t="s">
        <v>20</v>
      </c>
      <c r="E180" s="0" t="s">
        <v>55</v>
      </c>
      <c r="F180" s="0" t="s">
        <v>31</v>
      </c>
      <c r="G180" s="0" t="s">
        <v>32</v>
      </c>
      <c r="H180" s="0" t="s">
        <v>33</v>
      </c>
      <c r="I180" s="0" t="s">
        <v>128</v>
      </c>
      <c r="J180" s="0" t="s">
        <v>82</v>
      </c>
      <c r="K180" s="0" t="s">
        <v>35</v>
      </c>
      <c r="L180" s="0" t="n">
        <v>9</v>
      </c>
      <c r="M180" s="0" t="n">
        <v>6</v>
      </c>
      <c r="N180" s="0" t="n">
        <v>10</v>
      </c>
      <c r="O180" s="0" t="n">
        <f aca="false">StoreData!$N180*StoreData!$L180</f>
        <v>90</v>
      </c>
      <c r="P180" s="0" t="n">
        <f aca="false">StoreData!$N180*StoreData!$M180</f>
        <v>60</v>
      </c>
      <c r="Q180" s="0" t="n">
        <f aca="false">StoreData!$O180-StoreData!$P180</f>
        <v>30</v>
      </c>
      <c r="R180" s="0" t="n">
        <f aca="false">MONTH(StoreData!$B180)</f>
        <v>9</v>
      </c>
      <c r="S180" s="0" t="str">
        <f aca="false">IF(StoreData!$R180=9,"August","Sept")</f>
        <v>August</v>
      </c>
    </row>
    <row r="181" customFormat="false" ht="15" hidden="false" customHeight="false" outlineLevel="0" collapsed="false">
      <c r="A181" s="0" t="n">
        <v>88065565534</v>
      </c>
      <c r="B181" s="0" t="n">
        <v>44078</v>
      </c>
      <c r="C181" s="0" t="s">
        <v>278</v>
      </c>
      <c r="D181" s="0" t="s">
        <v>29</v>
      </c>
      <c r="E181" s="0" t="s">
        <v>58</v>
      </c>
      <c r="F181" s="0" t="s">
        <v>38</v>
      </c>
      <c r="G181" s="0" t="s">
        <v>32</v>
      </c>
      <c r="H181" s="0" t="s">
        <v>39</v>
      </c>
      <c r="I181" s="0" t="s">
        <v>128</v>
      </c>
      <c r="J181" s="0" t="s">
        <v>85</v>
      </c>
      <c r="K181" s="0" t="s">
        <v>35</v>
      </c>
      <c r="L181" s="0" t="n">
        <v>18</v>
      </c>
      <c r="M181" s="0" t="n">
        <v>15</v>
      </c>
      <c r="N181" s="0" t="n">
        <v>11</v>
      </c>
      <c r="O181" s="0" t="n">
        <f aca="false">StoreData!$N181*StoreData!$L181</f>
        <v>198</v>
      </c>
      <c r="P181" s="0" t="n">
        <f aca="false">StoreData!$N181*StoreData!$M181</f>
        <v>165</v>
      </c>
      <c r="Q181" s="0" t="n">
        <f aca="false">StoreData!$O181-StoreData!$P181</f>
        <v>33</v>
      </c>
      <c r="R181" s="0" t="n">
        <f aca="false">MONTH(StoreData!$B181)</f>
        <v>9</v>
      </c>
      <c r="S181" s="0" t="str">
        <f aca="false">IF(StoreData!$R181=9,"August","Sept")</f>
        <v>August</v>
      </c>
    </row>
    <row r="182" customFormat="false" ht="15" hidden="false" customHeight="false" outlineLevel="0" collapsed="false">
      <c r="A182" s="0" t="n">
        <v>88065565535</v>
      </c>
      <c r="B182" s="0" t="n">
        <v>44079</v>
      </c>
      <c r="C182" s="0" t="s">
        <v>279</v>
      </c>
      <c r="D182" s="0" t="s">
        <v>20</v>
      </c>
      <c r="E182" s="0" t="s">
        <v>147</v>
      </c>
      <c r="F182" s="0" t="s">
        <v>43</v>
      </c>
      <c r="G182" s="0" t="s">
        <v>23</v>
      </c>
      <c r="H182" s="0" t="s">
        <v>44</v>
      </c>
      <c r="I182" s="0" t="s">
        <v>128</v>
      </c>
      <c r="J182" s="0" t="s">
        <v>26</v>
      </c>
      <c r="K182" s="0" t="s">
        <v>27</v>
      </c>
      <c r="L182" s="0" t="n">
        <v>52</v>
      </c>
      <c r="M182" s="0" t="n">
        <v>49</v>
      </c>
      <c r="N182" s="0" t="n">
        <v>60</v>
      </c>
      <c r="O182" s="0" t="n">
        <f aca="false">StoreData!$N182*StoreData!$L182</f>
        <v>3120</v>
      </c>
      <c r="P182" s="0" t="n">
        <f aca="false">StoreData!$N182*StoreData!$M182</f>
        <v>2940</v>
      </c>
      <c r="Q182" s="0" t="n">
        <f aca="false">StoreData!$O182-StoreData!$P182</f>
        <v>180</v>
      </c>
      <c r="R182" s="0" t="n">
        <f aca="false">MONTH(StoreData!$B182)</f>
        <v>9</v>
      </c>
      <c r="S182" s="0" t="str">
        <f aca="false">IF(StoreData!$R182=9,"August","Sept")</f>
        <v>August</v>
      </c>
    </row>
    <row r="183" customFormat="false" ht="15" hidden="false" customHeight="false" outlineLevel="0" collapsed="false">
      <c r="A183" s="0" t="n">
        <v>88065565536</v>
      </c>
      <c r="B183" s="0" t="n">
        <v>44083</v>
      </c>
      <c r="C183" s="0" t="s">
        <v>280</v>
      </c>
      <c r="D183" s="0" t="s">
        <v>20</v>
      </c>
      <c r="E183" s="0" t="s">
        <v>149</v>
      </c>
      <c r="F183" s="0" t="s">
        <v>22</v>
      </c>
      <c r="G183" s="0" t="s">
        <v>23</v>
      </c>
      <c r="H183" s="0" t="s">
        <v>24</v>
      </c>
      <c r="I183" s="0" t="s">
        <v>128</v>
      </c>
      <c r="J183" s="0" t="s">
        <v>34</v>
      </c>
      <c r="K183" s="0" t="s">
        <v>35</v>
      </c>
      <c r="L183" s="0" t="n">
        <v>9</v>
      </c>
      <c r="M183" s="0" t="n">
        <v>6</v>
      </c>
      <c r="N183" s="0" t="n">
        <v>89</v>
      </c>
      <c r="O183" s="0" t="n">
        <f aca="false">StoreData!$N183*StoreData!$L183</f>
        <v>801</v>
      </c>
      <c r="P183" s="0" t="n">
        <f aca="false">StoreData!$N183*StoreData!$M183</f>
        <v>534</v>
      </c>
      <c r="Q183" s="0" t="n">
        <f aca="false">StoreData!$O183-StoreData!$P183</f>
        <v>267</v>
      </c>
      <c r="R183" s="0" t="n">
        <f aca="false">MONTH(StoreData!$B183)</f>
        <v>9</v>
      </c>
      <c r="S183" s="0" t="str">
        <f aca="false">IF(StoreData!$R183=9,"August","Sept")</f>
        <v>August</v>
      </c>
    </row>
    <row r="184" customFormat="false" ht="15" hidden="false" customHeight="false" outlineLevel="0" collapsed="false">
      <c r="A184" s="0" t="n">
        <v>88065565537</v>
      </c>
      <c r="B184" s="0" t="n">
        <v>44082</v>
      </c>
      <c r="C184" s="0" t="s">
        <v>281</v>
      </c>
      <c r="D184" s="0" t="s">
        <v>29</v>
      </c>
      <c r="E184" s="0" t="s">
        <v>21</v>
      </c>
      <c r="F184" s="0" t="s">
        <v>31</v>
      </c>
      <c r="G184" s="0" t="s">
        <v>32</v>
      </c>
      <c r="H184" s="0" t="s">
        <v>33</v>
      </c>
      <c r="I184" s="0" t="s">
        <v>128</v>
      </c>
      <c r="J184" s="0" t="s">
        <v>40</v>
      </c>
      <c r="K184" s="0" t="s">
        <v>35</v>
      </c>
      <c r="L184" s="0" t="n">
        <v>5</v>
      </c>
      <c r="M184" s="0" t="n">
        <v>2</v>
      </c>
      <c r="N184" s="0" t="n">
        <v>77</v>
      </c>
      <c r="O184" s="0" t="n">
        <f aca="false">StoreData!$N184*StoreData!$L184</f>
        <v>385</v>
      </c>
      <c r="P184" s="0" t="n">
        <f aca="false">StoreData!$N184*StoreData!$M184</f>
        <v>154</v>
      </c>
      <c r="Q184" s="0" t="n">
        <f aca="false">StoreData!$O184-StoreData!$P184</f>
        <v>231</v>
      </c>
      <c r="R184" s="0" t="n">
        <f aca="false">MONTH(StoreData!$B184)</f>
        <v>9</v>
      </c>
      <c r="S184" s="0" t="str">
        <f aca="false">IF(StoreData!$R184=9,"August","Sept")</f>
        <v>August</v>
      </c>
    </row>
    <row r="185" customFormat="false" ht="15" hidden="false" customHeight="false" outlineLevel="0" collapsed="false">
      <c r="A185" s="0" t="n">
        <v>88065565538</v>
      </c>
      <c r="B185" s="0" t="n">
        <v>44082</v>
      </c>
      <c r="C185" s="0" t="s">
        <v>282</v>
      </c>
      <c r="D185" s="0" t="s">
        <v>29</v>
      </c>
      <c r="E185" s="0" t="s">
        <v>152</v>
      </c>
      <c r="F185" s="0" t="s">
        <v>38</v>
      </c>
      <c r="G185" s="0" t="s">
        <v>32</v>
      </c>
      <c r="H185" s="0" t="s">
        <v>39</v>
      </c>
      <c r="I185" s="0" t="s">
        <v>128</v>
      </c>
      <c r="J185" s="0" t="s">
        <v>99</v>
      </c>
      <c r="K185" s="0" t="s">
        <v>27</v>
      </c>
      <c r="L185" s="0" t="n">
        <v>14</v>
      </c>
      <c r="M185" s="0" t="n">
        <v>11</v>
      </c>
      <c r="N185" s="0" t="n">
        <v>68</v>
      </c>
      <c r="O185" s="0" t="n">
        <f aca="false">StoreData!$N185*StoreData!$L185</f>
        <v>952</v>
      </c>
      <c r="P185" s="0" t="n">
        <f aca="false">StoreData!$N185*StoreData!$M185</f>
        <v>748</v>
      </c>
      <c r="Q185" s="0" t="n">
        <f aca="false">StoreData!$O185-StoreData!$P185</f>
        <v>204</v>
      </c>
      <c r="R185" s="0" t="n">
        <f aca="false">MONTH(StoreData!$B185)</f>
        <v>9</v>
      </c>
      <c r="S185" s="0" t="str">
        <f aca="false">IF(StoreData!$R185=9,"August","Sept")</f>
        <v>August</v>
      </c>
    </row>
    <row r="186" customFormat="false" ht="15" hidden="false" customHeight="false" outlineLevel="0" collapsed="false">
      <c r="A186" s="0" t="n">
        <v>88065565539</v>
      </c>
      <c r="B186" s="0" t="n">
        <v>44083</v>
      </c>
      <c r="C186" s="0" t="s">
        <v>283</v>
      </c>
      <c r="D186" s="0" t="s">
        <v>29</v>
      </c>
      <c r="E186" s="0" t="s">
        <v>154</v>
      </c>
      <c r="F186" s="0" t="s">
        <v>43</v>
      </c>
      <c r="G186" s="0" t="s">
        <v>23</v>
      </c>
      <c r="H186" s="0" t="s">
        <v>44</v>
      </c>
      <c r="I186" s="0" t="s">
        <v>128</v>
      </c>
      <c r="J186" s="0" t="s">
        <v>102</v>
      </c>
      <c r="K186" s="0" t="s">
        <v>27</v>
      </c>
      <c r="L186" s="0" t="n">
        <v>6</v>
      </c>
      <c r="M186" s="0" t="n">
        <v>3</v>
      </c>
      <c r="N186" s="0" t="n">
        <v>15</v>
      </c>
      <c r="O186" s="0" t="n">
        <f aca="false">StoreData!$N186*StoreData!$L186</f>
        <v>90</v>
      </c>
      <c r="P186" s="0" t="n">
        <f aca="false">StoreData!$N186*StoreData!$M186</f>
        <v>45</v>
      </c>
      <c r="Q186" s="0" t="n">
        <f aca="false">StoreData!$O186-StoreData!$P186</f>
        <v>45</v>
      </c>
      <c r="R186" s="0" t="n">
        <f aca="false">MONTH(StoreData!$B186)</f>
        <v>9</v>
      </c>
      <c r="S186" s="0" t="str">
        <f aca="false">IF(StoreData!$R186=9,"August","Sept")</f>
        <v>August</v>
      </c>
    </row>
    <row r="187" customFormat="false" ht="15" hidden="false" customHeight="false" outlineLevel="0" collapsed="false">
      <c r="A187" s="0" t="n">
        <v>88065565540</v>
      </c>
      <c r="B187" s="0" t="n">
        <v>44084</v>
      </c>
      <c r="C187" s="0" t="s">
        <v>284</v>
      </c>
      <c r="D187" s="0" t="s">
        <v>29</v>
      </c>
      <c r="E187" s="0" t="s">
        <v>156</v>
      </c>
      <c r="F187" s="0" t="s">
        <v>22</v>
      </c>
      <c r="G187" s="0" t="s">
        <v>23</v>
      </c>
      <c r="H187" s="0" t="s">
        <v>24</v>
      </c>
      <c r="I187" s="0" t="s">
        <v>128</v>
      </c>
      <c r="J187" s="0" t="s">
        <v>142</v>
      </c>
      <c r="K187" s="0" t="s">
        <v>35</v>
      </c>
      <c r="L187" s="0" t="n">
        <v>10</v>
      </c>
      <c r="M187" s="0" t="n">
        <v>7</v>
      </c>
      <c r="N187" s="0" t="n">
        <v>47</v>
      </c>
      <c r="O187" s="0" t="n">
        <f aca="false">StoreData!$N187*StoreData!$L187</f>
        <v>470</v>
      </c>
      <c r="P187" s="0" t="n">
        <f aca="false">StoreData!$N187*StoreData!$M187</f>
        <v>329</v>
      </c>
      <c r="Q187" s="0" t="n">
        <f aca="false">StoreData!$O187-StoreData!$P187</f>
        <v>141</v>
      </c>
      <c r="R187" s="0" t="n">
        <f aca="false">MONTH(StoreData!$B187)</f>
        <v>9</v>
      </c>
      <c r="S187" s="0" t="str">
        <f aca="false">IF(StoreData!$R187=9,"August","Sept")</f>
        <v>August</v>
      </c>
    </row>
    <row r="188" customFormat="false" ht="15" hidden="false" customHeight="false" outlineLevel="0" collapsed="false">
      <c r="A188" s="0" t="n">
        <v>88065565541</v>
      </c>
      <c r="B188" s="0" t="n">
        <v>44085</v>
      </c>
      <c r="C188" s="0" t="s">
        <v>285</v>
      </c>
      <c r="D188" s="0" t="s">
        <v>29</v>
      </c>
      <c r="E188" s="0" t="s">
        <v>66</v>
      </c>
      <c r="F188" s="0" t="s">
        <v>31</v>
      </c>
      <c r="G188" s="0" t="s">
        <v>32</v>
      </c>
      <c r="H188" s="0" t="s">
        <v>33</v>
      </c>
      <c r="I188" s="0" t="s">
        <v>128</v>
      </c>
      <c r="J188" s="0" t="s">
        <v>105</v>
      </c>
      <c r="K188" s="0" t="s">
        <v>27</v>
      </c>
      <c r="L188" s="0" t="n">
        <v>13</v>
      </c>
      <c r="M188" s="0" t="n">
        <v>10</v>
      </c>
      <c r="N188" s="0" t="n">
        <v>6</v>
      </c>
      <c r="O188" s="0" t="n">
        <f aca="false">StoreData!$N188*StoreData!$L188</f>
        <v>78</v>
      </c>
      <c r="P188" s="0" t="n">
        <f aca="false">StoreData!$N188*StoreData!$M188</f>
        <v>60</v>
      </c>
      <c r="Q188" s="0" t="n">
        <f aca="false">StoreData!$O188-StoreData!$P188</f>
        <v>18</v>
      </c>
      <c r="R188" s="0" t="n">
        <f aca="false">MONTH(StoreData!$B188)</f>
        <v>9</v>
      </c>
      <c r="S188" s="0" t="str">
        <f aca="false">IF(StoreData!$R188=9,"August","Sept")</f>
        <v>August</v>
      </c>
    </row>
    <row r="189" customFormat="false" ht="15" hidden="false" customHeight="false" outlineLevel="0" collapsed="false">
      <c r="A189" s="0" t="n">
        <v>88065565542</v>
      </c>
      <c r="B189" s="0" t="n">
        <v>44086</v>
      </c>
      <c r="C189" s="0" t="s">
        <v>286</v>
      </c>
      <c r="D189" s="0" t="s">
        <v>20</v>
      </c>
      <c r="E189" s="0" t="s">
        <v>69</v>
      </c>
      <c r="F189" s="0" t="s">
        <v>38</v>
      </c>
      <c r="G189" s="0" t="s">
        <v>32</v>
      </c>
      <c r="H189" s="0" t="s">
        <v>39</v>
      </c>
      <c r="I189" s="0" t="s">
        <v>128</v>
      </c>
      <c r="J189" s="0" t="s">
        <v>144</v>
      </c>
      <c r="K189" s="0" t="s">
        <v>35</v>
      </c>
      <c r="L189" s="0" t="n">
        <v>20</v>
      </c>
      <c r="M189" s="0" t="n">
        <v>17</v>
      </c>
      <c r="N189" s="0" t="n">
        <v>10</v>
      </c>
      <c r="O189" s="0" t="n">
        <f aca="false">StoreData!$N189*StoreData!$L189</f>
        <v>200</v>
      </c>
      <c r="P189" s="0" t="n">
        <f aca="false">StoreData!$N189*StoreData!$M189</f>
        <v>170</v>
      </c>
      <c r="Q189" s="0" t="n">
        <f aca="false">StoreData!$O189-StoreData!$P189</f>
        <v>30</v>
      </c>
      <c r="R189" s="0" t="n">
        <f aca="false">MONTH(StoreData!$B189)</f>
        <v>9</v>
      </c>
      <c r="S189" s="0" t="str">
        <f aca="false">IF(StoreData!$R189=9,"August","Sept")</f>
        <v>August</v>
      </c>
    </row>
    <row r="190" customFormat="false" ht="15" hidden="false" customHeight="false" outlineLevel="0" collapsed="false">
      <c r="A190" s="0" t="n">
        <v>88065565543</v>
      </c>
      <c r="B190" s="0" t="n">
        <v>44087</v>
      </c>
      <c r="C190" s="0" t="s">
        <v>287</v>
      </c>
      <c r="D190" s="0" t="s">
        <v>20</v>
      </c>
      <c r="E190" s="0" t="s">
        <v>72</v>
      </c>
      <c r="F190" s="0" t="s">
        <v>43</v>
      </c>
      <c r="G190" s="0" t="s">
        <v>23</v>
      </c>
      <c r="H190" s="0" t="s">
        <v>44</v>
      </c>
      <c r="I190" s="0" t="s">
        <v>128</v>
      </c>
      <c r="J190" s="0" t="s">
        <v>108</v>
      </c>
      <c r="K190" s="0" t="s">
        <v>27</v>
      </c>
      <c r="L190" s="0" t="n">
        <v>15</v>
      </c>
      <c r="M190" s="0" t="n">
        <v>12</v>
      </c>
      <c r="N190" s="0" t="n">
        <v>11</v>
      </c>
      <c r="O190" s="0" t="n">
        <f aca="false">StoreData!$N190*StoreData!$L190</f>
        <v>165</v>
      </c>
      <c r="P190" s="0" t="n">
        <f aca="false">StoreData!$N190*StoreData!$M190</f>
        <v>132</v>
      </c>
      <c r="Q190" s="0" t="n">
        <f aca="false">StoreData!$O190-StoreData!$P190</f>
        <v>33</v>
      </c>
      <c r="R190" s="0" t="n">
        <f aca="false">MONTH(StoreData!$B190)</f>
        <v>9</v>
      </c>
      <c r="S190" s="0" t="str">
        <f aca="false">IF(StoreData!$R190=9,"August","Sept")</f>
        <v>August</v>
      </c>
    </row>
    <row r="191" customFormat="false" ht="15" hidden="false" customHeight="false" outlineLevel="0" collapsed="false">
      <c r="A191" s="0" t="n">
        <v>88065565544</v>
      </c>
      <c r="B191" s="0" t="n">
        <v>44088</v>
      </c>
      <c r="C191" s="0" t="s">
        <v>288</v>
      </c>
      <c r="D191" s="0" t="s">
        <v>20</v>
      </c>
      <c r="E191" s="0" t="s">
        <v>75</v>
      </c>
      <c r="F191" s="0" t="s">
        <v>22</v>
      </c>
      <c r="G191" s="0" t="s">
        <v>23</v>
      </c>
      <c r="H191" s="0" t="s">
        <v>24</v>
      </c>
      <c r="I191" s="0" t="s">
        <v>128</v>
      </c>
      <c r="J191" s="0" t="s">
        <v>53</v>
      </c>
      <c r="K191" s="0" t="s">
        <v>27</v>
      </c>
      <c r="L191" s="0" t="n">
        <v>20</v>
      </c>
      <c r="M191" s="0" t="n">
        <v>17</v>
      </c>
      <c r="N191" s="0" t="n">
        <v>60</v>
      </c>
      <c r="O191" s="0" t="n">
        <f aca="false">StoreData!$N191*StoreData!$L191</f>
        <v>1200</v>
      </c>
      <c r="P191" s="0" t="n">
        <f aca="false">StoreData!$N191*StoreData!$M191</f>
        <v>1020</v>
      </c>
      <c r="Q191" s="0" t="n">
        <f aca="false">StoreData!$O191-StoreData!$P191</f>
        <v>180</v>
      </c>
      <c r="R191" s="0" t="n">
        <f aca="false">MONTH(StoreData!$B191)</f>
        <v>9</v>
      </c>
      <c r="S191" s="0" t="str">
        <f aca="false">IF(StoreData!$R191=9,"August","Sept")</f>
        <v>August</v>
      </c>
    </row>
    <row r="192" customFormat="false" ht="15" hidden="false" customHeight="false" outlineLevel="0" collapsed="false">
      <c r="A192" s="0" t="n">
        <v>88065565545</v>
      </c>
      <c r="B192" s="0" t="n">
        <v>44089</v>
      </c>
      <c r="C192" s="0" t="s">
        <v>289</v>
      </c>
      <c r="D192" s="0" t="s">
        <v>29</v>
      </c>
      <c r="E192" s="0" t="s">
        <v>78</v>
      </c>
      <c r="F192" s="0" t="s">
        <v>31</v>
      </c>
      <c r="G192" s="0" t="s">
        <v>32</v>
      </c>
      <c r="H192" s="0" t="s">
        <v>33</v>
      </c>
      <c r="I192" s="0" t="s">
        <v>128</v>
      </c>
      <c r="J192" s="0" t="s">
        <v>56</v>
      </c>
      <c r="K192" s="0" t="s">
        <v>27</v>
      </c>
      <c r="L192" s="0" t="n">
        <v>12</v>
      </c>
      <c r="M192" s="0" t="n">
        <v>9</v>
      </c>
      <c r="N192" s="0" t="n">
        <v>89</v>
      </c>
      <c r="O192" s="0" t="n">
        <f aca="false">StoreData!$N192*StoreData!$L192</f>
        <v>1068</v>
      </c>
      <c r="P192" s="0" t="n">
        <f aca="false">StoreData!$N192*StoreData!$M192</f>
        <v>801</v>
      </c>
      <c r="Q192" s="0" t="n">
        <f aca="false">StoreData!$O192-StoreData!$P192</f>
        <v>267</v>
      </c>
      <c r="R192" s="0" t="n">
        <f aca="false">MONTH(StoreData!$B192)</f>
        <v>9</v>
      </c>
      <c r="S192" s="0" t="str">
        <f aca="false">IF(StoreData!$R192=9,"August","Sept")</f>
        <v>August</v>
      </c>
    </row>
    <row r="193" customFormat="false" ht="15" hidden="false" customHeight="false" outlineLevel="0" collapsed="false">
      <c r="A193" s="0" t="n">
        <v>88065565546</v>
      </c>
      <c r="B193" s="0" t="n">
        <v>44093</v>
      </c>
      <c r="C193" s="0" t="s">
        <v>290</v>
      </c>
      <c r="D193" s="0" t="s">
        <v>29</v>
      </c>
      <c r="E193" s="0" t="s">
        <v>81</v>
      </c>
      <c r="F193" s="0" t="s">
        <v>38</v>
      </c>
      <c r="G193" s="0" t="s">
        <v>32</v>
      </c>
      <c r="H193" s="0" t="s">
        <v>39</v>
      </c>
      <c r="I193" s="0" t="s">
        <v>128</v>
      </c>
      <c r="J193" s="0" t="s">
        <v>59</v>
      </c>
      <c r="K193" s="0" t="s">
        <v>27</v>
      </c>
      <c r="L193" s="0" t="n">
        <v>16</v>
      </c>
      <c r="M193" s="0" t="n">
        <v>13</v>
      </c>
      <c r="N193" s="0" t="n">
        <v>77</v>
      </c>
      <c r="O193" s="0" t="n">
        <f aca="false">StoreData!$N193*StoreData!$L193</f>
        <v>1232</v>
      </c>
      <c r="P193" s="0" t="n">
        <f aca="false">StoreData!$N193*StoreData!$M193</f>
        <v>1001</v>
      </c>
      <c r="Q193" s="0" t="n">
        <f aca="false">StoreData!$O193-StoreData!$P193</f>
        <v>231</v>
      </c>
      <c r="R193" s="0" t="n">
        <f aca="false">MONTH(StoreData!$B193)</f>
        <v>9</v>
      </c>
      <c r="S193" s="0" t="str">
        <f aca="false">IF(StoreData!$R193=9,"August","Sept")</f>
        <v>August</v>
      </c>
    </row>
    <row r="194" customFormat="false" ht="15" hidden="false" customHeight="false" outlineLevel="0" collapsed="false">
      <c r="A194" s="0" t="n">
        <v>88065565547</v>
      </c>
      <c r="B194" s="0" t="n">
        <v>44092</v>
      </c>
      <c r="C194" s="0" t="s">
        <v>291</v>
      </c>
      <c r="D194" s="0" t="s">
        <v>29</v>
      </c>
      <c r="E194" s="0" t="s">
        <v>84</v>
      </c>
      <c r="F194" s="0" t="s">
        <v>43</v>
      </c>
      <c r="G194" s="0" t="s">
        <v>23</v>
      </c>
      <c r="H194" s="0" t="s">
        <v>44</v>
      </c>
      <c r="I194" s="0" t="s">
        <v>128</v>
      </c>
      <c r="J194" s="0" t="s">
        <v>60</v>
      </c>
      <c r="K194" s="0" t="s">
        <v>35</v>
      </c>
      <c r="L194" s="0" t="n">
        <v>70</v>
      </c>
      <c r="M194" s="0" t="n">
        <v>67</v>
      </c>
      <c r="N194" s="0" t="n">
        <v>68</v>
      </c>
      <c r="O194" s="0" t="n">
        <f aca="false">StoreData!$N194*StoreData!$L194</f>
        <v>4760</v>
      </c>
      <c r="P194" s="0" t="n">
        <f aca="false">StoreData!$N194*StoreData!$M194</f>
        <v>4556</v>
      </c>
      <c r="Q194" s="0" t="n">
        <f aca="false">StoreData!$O194-StoreData!$P194</f>
        <v>204</v>
      </c>
      <c r="R194" s="0" t="n">
        <f aca="false">MONTH(StoreData!$B194)</f>
        <v>9</v>
      </c>
      <c r="S194" s="0" t="str">
        <f aca="false">IF(StoreData!$R194=9,"August","Sept")</f>
        <v>August</v>
      </c>
    </row>
    <row r="195" customFormat="false" ht="15" hidden="false" customHeight="false" outlineLevel="0" collapsed="false">
      <c r="A195" s="0" t="n">
        <v>88065565548</v>
      </c>
      <c r="B195" s="0" t="n">
        <v>44092</v>
      </c>
      <c r="C195" s="0" t="s">
        <v>292</v>
      </c>
      <c r="D195" s="0" t="s">
        <v>29</v>
      </c>
      <c r="E195" s="0" t="s">
        <v>87</v>
      </c>
      <c r="F195" s="0" t="s">
        <v>22</v>
      </c>
      <c r="G195" s="0" t="s">
        <v>23</v>
      </c>
      <c r="H195" s="0" t="s">
        <v>24</v>
      </c>
      <c r="I195" s="0" t="s">
        <v>128</v>
      </c>
      <c r="J195" s="0" t="s">
        <v>61</v>
      </c>
      <c r="K195" s="0" t="s">
        <v>35</v>
      </c>
      <c r="L195" s="0" t="n">
        <v>15</v>
      </c>
      <c r="M195" s="0" t="n">
        <v>12</v>
      </c>
      <c r="N195" s="0" t="n">
        <v>15</v>
      </c>
      <c r="O195" s="0" t="n">
        <f aca="false">StoreData!$N195*StoreData!$L195</f>
        <v>225</v>
      </c>
      <c r="P195" s="0" t="n">
        <f aca="false">StoreData!$N195*StoreData!$M195</f>
        <v>180</v>
      </c>
      <c r="Q195" s="0" t="n">
        <f aca="false">StoreData!$O195-StoreData!$P195</f>
        <v>45</v>
      </c>
      <c r="R195" s="0" t="n">
        <f aca="false">MONTH(StoreData!$B195)</f>
        <v>9</v>
      </c>
      <c r="S195" s="0" t="str">
        <f aca="false">IF(StoreData!$R195=9,"August","Sept")</f>
        <v>August</v>
      </c>
    </row>
    <row r="196" customFormat="false" ht="15" hidden="false" customHeight="false" outlineLevel="0" collapsed="false">
      <c r="A196" s="0" t="n">
        <v>88065565549</v>
      </c>
      <c r="B196" s="0" t="n">
        <v>44093</v>
      </c>
      <c r="C196" s="0" t="s">
        <v>293</v>
      </c>
      <c r="D196" s="0" t="s">
        <v>29</v>
      </c>
      <c r="E196" s="0" t="s">
        <v>90</v>
      </c>
      <c r="F196" s="0" t="s">
        <v>31</v>
      </c>
      <c r="G196" s="0" t="s">
        <v>32</v>
      </c>
      <c r="H196" s="0" t="s">
        <v>33</v>
      </c>
      <c r="I196" s="0" t="s">
        <v>128</v>
      </c>
      <c r="J196" s="0" t="s">
        <v>59</v>
      </c>
      <c r="K196" s="0" t="s">
        <v>27</v>
      </c>
      <c r="L196" s="0" t="n">
        <v>16</v>
      </c>
      <c r="M196" s="0" t="n">
        <v>13</v>
      </c>
      <c r="N196" s="0" t="n">
        <v>47</v>
      </c>
      <c r="O196" s="0" t="n">
        <f aca="false">StoreData!$N196*StoreData!$L196</f>
        <v>752</v>
      </c>
      <c r="P196" s="0" t="n">
        <f aca="false">StoreData!$N196*StoreData!$M196</f>
        <v>611</v>
      </c>
      <c r="Q196" s="0" t="n">
        <f aca="false">StoreData!$O196-StoreData!$P196</f>
        <v>141</v>
      </c>
      <c r="R196" s="0" t="n">
        <f aca="false">MONTH(StoreData!$B196)</f>
        <v>9</v>
      </c>
      <c r="S196" s="0" t="str">
        <f aca="false">IF(StoreData!$R196=9,"August","Sept")</f>
        <v>August</v>
      </c>
    </row>
    <row r="197" customFormat="false" ht="15" hidden="false" customHeight="false" outlineLevel="0" collapsed="false">
      <c r="A197" s="0" t="n">
        <v>88065565550</v>
      </c>
      <c r="B197" s="0" t="n">
        <v>44094</v>
      </c>
      <c r="C197" s="0" t="s">
        <v>294</v>
      </c>
      <c r="D197" s="0" t="s">
        <v>29</v>
      </c>
      <c r="E197" s="0" t="s">
        <v>93</v>
      </c>
      <c r="F197" s="0" t="s">
        <v>38</v>
      </c>
      <c r="G197" s="0" t="s">
        <v>32</v>
      </c>
      <c r="H197" s="0" t="s">
        <v>39</v>
      </c>
      <c r="I197" s="0" t="s">
        <v>128</v>
      </c>
      <c r="J197" s="0" t="s">
        <v>62</v>
      </c>
      <c r="K197" s="0" t="s">
        <v>27</v>
      </c>
      <c r="L197" s="0" t="n">
        <v>20</v>
      </c>
      <c r="M197" s="0" t="n">
        <v>17</v>
      </c>
      <c r="N197" s="0" t="n">
        <v>6</v>
      </c>
      <c r="O197" s="0" t="n">
        <f aca="false">StoreData!$N197*StoreData!$L197</f>
        <v>120</v>
      </c>
      <c r="P197" s="0" t="n">
        <f aca="false">StoreData!$N197*StoreData!$M197</f>
        <v>102</v>
      </c>
      <c r="Q197" s="0" t="n">
        <f aca="false">StoreData!$O197-StoreData!$P197</f>
        <v>18</v>
      </c>
      <c r="R197" s="0" t="n">
        <f aca="false">MONTH(StoreData!$B197)</f>
        <v>9</v>
      </c>
      <c r="S197" s="0" t="str">
        <f aca="false">IF(StoreData!$R197=9,"August","Sept")</f>
        <v>August</v>
      </c>
    </row>
    <row r="198" customFormat="false" ht="15" hidden="false" customHeight="false" outlineLevel="0" collapsed="false">
      <c r="A198" s="0" t="n">
        <v>88065565551</v>
      </c>
      <c r="B198" s="0" t="n">
        <v>44095</v>
      </c>
      <c r="C198" s="0" t="s">
        <v>295</v>
      </c>
      <c r="D198" s="0" t="s">
        <v>20</v>
      </c>
      <c r="E198" s="0" t="s">
        <v>96</v>
      </c>
      <c r="F198" s="0" t="s">
        <v>43</v>
      </c>
      <c r="G198" s="0" t="s">
        <v>23</v>
      </c>
      <c r="H198" s="0" t="s">
        <v>44</v>
      </c>
      <c r="I198" s="0" t="s">
        <v>128</v>
      </c>
      <c r="J198" s="0" t="s">
        <v>63</v>
      </c>
      <c r="K198" s="0" t="s">
        <v>27</v>
      </c>
      <c r="L198" s="0" t="n">
        <v>12</v>
      </c>
      <c r="M198" s="0" t="n">
        <v>9</v>
      </c>
      <c r="N198" s="0" t="n">
        <v>10</v>
      </c>
      <c r="O198" s="0" t="n">
        <f aca="false">StoreData!$N198*StoreData!$L198</f>
        <v>120</v>
      </c>
      <c r="P198" s="0" t="n">
        <f aca="false">StoreData!$N198*StoreData!$M198</f>
        <v>90</v>
      </c>
      <c r="Q198" s="0" t="n">
        <f aca="false">StoreData!$O198-StoreData!$P198</f>
        <v>30</v>
      </c>
      <c r="R198" s="0" t="n">
        <f aca="false">MONTH(StoreData!$B198)</f>
        <v>9</v>
      </c>
      <c r="S198" s="0" t="str">
        <f aca="false">IF(StoreData!$R198=9,"August","Sept")</f>
        <v>August</v>
      </c>
    </row>
    <row r="199" customFormat="false" ht="15" hidden="false" customHeight="false" outlineLevel="0" collapsed="false">
      <c r="A199" s="0" t="n">
        <v>88065565552</v>
      </c>
      <c r="B199" s="0" t="n">
        <v>44096</v>
      </c>
      <c r="C199" s="0" t="s">
        <v>296</v>
      </c>
      <c r="D199" s="0" t="s">
        <v>29</v>
      </c>
      <c r="E199" s="0" t="s">
        <v>98</v>
      </c>
      <c r="F199" s="0" t="s">
        <v>22</v>
      </c>
      <c r="G199" s="0" t="s">
        <v>23</v>
      </c>
      <c r="H199" s="0" t="s">
        <v>24</v>
      </c>
      <c r="I199" s="0" t="s">
        <v>128</v>
      </c>
      <c r="J199" s="0" t="s">
        <v>64</v>
      </c>
      <c r="K199" s="0" t="s">
        <v>35</v>
      </c>
      <c r="L199" s="0" t="n">
        <v>12</v>
      </c>
      <c r="M199" s="0" t="n">
        <v>9</v>
      </c>
      <c r="N199" s="0" t="n">
        <v>11</v>
      </c>
      <c r="O199" s="0" t="n">
        <f aca="false">StoreData!$N199*StoreData!$L199</f>
        <v>132</v>
      </c>
      <c r="P199" s="0" t="n">
        <f aca="false">StoreData!$N199*StoreData!$M199</f>
        <v>99</v>
      </c>
      <c r="Q199" s="0" t="n">
        <f aca="false">StoreData!$O199-StoreData!$P199</f>
        <v>33</v>
      </c>
      <c r="R199" s="0" t="n">
        <f aca="false">MONTH(StoreData!$B199)</f>
        <v>9</v>
      </c>
      <c r="S199" s="0" t="str">
        <f aca="false">IF(StoreData!$R199=9,"August","Sept")</f>
        <v>August</v>
      </c>
    </row>
    <row r="200" customFormat="false" ht="15" hidden="false" customHeight="false" outlineLevel="0" collapsed="false">
      <c r="A200" s="0" t="n">
        <v>88065565553</v>
      </c>
      <c r="B200" s="0" t="n">
        <v>44097</v>
      </c>
      <c r="C200" s="0" t="s">
        <v>297</v>
      </c>
      <c r="D200" s="0" t="s">
        <v>20</v>
      </c>
      <c r="E200" s="0" t="s">
        <v>101</v>
      </c>
      <c r="F200" s="0" t="s">
        <v>31</v>
      </c>
      <c r="G200" s="0" t="s">
        <v>32</v>
      </c>
      <c r="H200" s="0" t="s">
        <v>33</v>
      </c>
      <c r="I200" s="0" t="s">
        <v>128</v>
      </c>
      <c r="J200" s="0" t="s">
        <v>67</v>
      </c>
      <c r="K200" s="0" t="s">
        <v>35</v>
      </c>
      <c r="L200" s="0" t="n">
        <v>18</v>
      </c>
      <c r="M200" s="0" t="n">
        <v>15</v>
      </c>
      <c r="N200" s="0" t="n">
        <v>60</v>
      </c>
      <c r="O200" s="0" t="n">
        <f aca="false">StoreData!$N200*StoreData!$L200</f>
        <v>1080</v>
      </c>
      <c r="P200" s="0" t="n">
        <f aca="false">StoreData!$N200*StoreData!$M200</f>
        <v>900</v>
      </c>
      <c r="Q200" s="0" t="n">
        <f aca="false">StoreData!$O200-StoreData!$P200</f>
        <v>180</v>
      </c>
      <c r="R200" s="0" t="n">
        <f aca="false">MONTH(StoreData!$B200)</f>
        <v>9</v>
      </c>
      <c r="S200" s="0" t="str">
        <f aca="false">IF(StoreData!$R200=9,"August","Sept")</f>
        <v>August</v>
      </c>
    </row>
    <row r="201" customFormat="false" ht="15" hidden="false" customHeight="false" outlineLevel="0" collapsed="false">
      <c r="A201" s="0" t="n">
        <v>88065565554</v>
      </c>
      <c r="B201" s="0" t="n">
        <v>44098</v>
      </c>
      <c r="C201" s="0" t="s">
        <v>298</v>
      </c>
      <c r="D201" s="0" t="s">
        <v>20</v>
      </c>
      <c r="E201" s="0" t="s">
        <v>104</v>
      </c>
      <c r="F201" s="0" t="s">
        <v>38</v>
      </c>
      <c r="G201" s="0" t="s">
        <v>32</v>
      </c>
      <c r="H201" s="0" t="s">
        <v>39</v>
      </c>
      <c r="I201" s="0" t="s">
        <v>128</v>
      </c>
      <c r="J201" s="0" t="s">
        <v>70</v>
      </c>
      <c r="K201" s="0" t="s">
        <v>27</v>
      </c>
      <c r="L201" s="0" t="n">
        <v>10</v>
      </c>
      <c r="M201" s="0" t="n">
        <v>7</v>
      </c>
      <c r="N201" s="0" t="n">
        <v>89</v>
      </c>
      <c r="O201" s="0" t="n">
        <f aca="false">StoreData!$N201*StoreData!$L201</f>
        <v>890</v>
      </c>
      <c r="P201" s="0" t="n">
        <f aca="false">StoreData!$N201*StoreData!$M201</f>
        <v>623</v>
      </c>
      <c r="Q201" s="0" t="n">
        <f aca="false">StoreData!$O201-StoreData!$P201</f>
        <v>267</v>
      </c>
      <c r="R201" s="0" t="n">
        <f aca="false">MONTH(StoreData!$B201)</f>
        <v>9</v>
      </c>
      <c r="S201" s="0" t="str">
        <f aca="false">IF(StoreData!$R201=9,"August","Sept")</f>
        <v>August</v>
      </c>
    </row>
    <row r="202" customFormat="false" ht="15" hidden="false" customHeight="false" outlineLevel="0" collapsed="false">
      <c r="A202" s="0" t="n">
        <v>88065565555</v>
      </c>
      <c r="B202" s="0" t="n">
        <v>44099</v>
      </c>
      <c r="C202" s="0" t="s">
        <v>299</v>
      </c>
      <c r="D202" s="0" t="s">
        <v>20</v>
      </c>
      <c r="E202" s="0" t="s">
        <v>107</v>
      </c>
      <c r="F202" s="0" t="s">
        <v>43</v>
      </c>
      <c r="G202" s="0" t="s">
        <v>23</v>
      </c>
      <c r="H202" s="0" t="s">
        <v>44</v>
      </c>
      <c r="I202" s="0" t="s">
        <v>128</v>
      </c>
      <c r="J202" s="0" t="s">
        <v>73</v>
      </c>
      <c r="K202" s="0" t="s">
        <v>27</v>
      </c>
      <c r="L202" s="0" t="n">
        <v>15</v>
      </c>
      <c r="M202" s="0" t="n">
        <v>12</v>
      </c>
      <c r="N202" s="0" t="n">
        <v>77</v>
      </c>
      <c r="O202" s="0" t="n">
        <f aca="false">StoreData!$N202*StoreData!$L202</f>
        <v>1155</v>
      </c>
      <c r="P202" s="0" t="n">
        <f aca="false">StoreData!$N202*StoreData!$M202</f>
        <v>924</v>
      </c>
      <c r="Q202" s="0" t="n">
        <f aca="false">StoreData!$O202-StoreData!$P202</f>
        <v>231</v>
      </c>
      <c r="R202" s="0" t="n">
        <f aca="false">MONTH(StoreData!$B202)</f>
        <v>9</v>
      </c>
      <c r="S202" s="0" t="str">
        <f aca="false">IF(StoreData!$R202=9,"August","Sept")</f>
        <v>August</v>
      </c>
    </row>
    <row r="203" customFormat="false" ht="15" hidden="false" customHeight="false" outlineLevel="0" collapsed="false">
      <c r="A203" s="0" t="n">
        <v>88065565556</v>
      </c>
      <c r="B203" s="0" t="n">
        <v>44103</v>
      </c>
      <c r="C203" s="0" t="s">
        <v>300</v>
      </c>
      <c r="D203" s="0" t="s">
        <v>20</v>
      </c>
      <c r="E203" s="0" t="s">
        <v>110</v>
      </c>
      <c r="F203" s="0" t="s">
        <v>22</v>
      </c>
      <c r="G203" s="0" t="s">
        <v>23</v>
      </c>
      <c r="H203" s="0" t="s">
        <v>24</v>
      </c>
      <c r="I203" s="0" t="s">
        <v>128</v>
      </c>
      <c r="J203" s="0" t="s">
        <v>76</v>
      </c>
      <c r="K203" s="0" t="s">
        <v>27</v>
      </c>
      <c r="L203" s="0" t="n">
        <v>15</v>
      </c>
      <c r="M203" s="0" t="n">
        <v>12</v>
      </c>
      <c r="N203" s="0" t="n">
        <v>68</v>
      </c>
      <c r="O203" s="0" t="n">
        <f aca="false">StoreData!$N203*StoreData!$L203</f>
        <v>1020</v>
      </c>
      <c r="P203" s="0" t="n">
        <f aca="false">StoreData!$N203*StoreData!$M203</f>
        <v>816</v>
      </c>
      <c r="Q203" s="0" t="n">
        <f aca="false">StoreData!$O203-StoreData!$P203</f>
        <v>204</v>
      </c>
      <c r="R203" s="0" t="n">
        <f aca="false">MONTH(StoreData!$B203)</f>
        <v>9</v>
      </c>
      <c r="S203" s="0" t="str">
        <f aca="false">IF(StoreData!$R203=9,"August","Sept")</f>
        <v>August</v>
      </c>
    </row>
    <row r="204" customFormat="false" ht="15" hidden="false" customHeight="false" outlineLevel="0" collapsed="false">
      <c r="A204" s="0" t="n">
        <v>88065565557</v>
      </c>
      <c r="B204" s="0" t="n">
        <v>44102</v>
      </c>
      <c r="C204" s="0" t="s">
        <v>301</v>
      </c>
      <c r="D204" s="0" t="s">
        <v>29</v>
      </c>
      <c r="E204" s="0" t="s">
        <v>112</v>
      </c>
      <c r="F204" s="0" t="s">
        <v>31</v>
      </c>
      <c r="G204" s="0" t="s">
        <v>32</v>
      </c>
      <c r="H204" s="0" t="s">
        <v>33</v>
      </c>
      <c r="I204" s="0" t="s">
        <v>128</v>
      </c>
      <c r="J204" s="0" t="s">
        <v>79</v>
      </c>
      <c r="K204" s="0" t="s">
        <v>35</v>
      </c>
      <c r="L204" s="0" t="n">
        <v>23</v>
      </c>
      <c r="M204" s="0" t="n">
        <v>20</v>
      </c>
      <c r="N204" s="0" t="n">
        <v>15</v>
      </c>
      <c r="O204" s="0" t="n">
        <f aca="false">StoreData!$N204*StoreData!$L204</f>
        <v>345</v>
      </c>
      <c r="P204" s="0" t="n">
        <f aca="false">StoreData!$N204*StoreData!$M204</f>
        <v>300</v>
      </c>
      <c r="Q204" s="0" t="n">
        <f aca="false">StoreData!$O204-StoreData!$P204</f>
        <v>45</v>
      </c>
      <c r="R204" s="0" t="n">
        <f aca="false">MONTH(StoreData!$B204)</f>
        <v>9</v>
      </c>
      <c r="S204" s="0" t="str">
        <f aca="false">IF(StoreData!$R204=9,"August","Sept")</f>
        <v>August</v>
      </c>
    </row>
    <row r="205" customFormat="false" ht="15" hidden="false" customHeight="false" outlineLevel="0" collapsed="false">
      <c r="A205" s="0" t="n">
        <v>88065565558</v>
      </c>
      <c r="B205" s="0" t="n">
        <v>44102</v>
      </c>
      <c r="C205" s="0" t="s">
        <v>302</v>
      </c>
      <c r="D205" s="0" t="s">
        <v>20</v>
      </c>
      <c r="E205" s="0" t="s">
        <v>114</v>
      </c>
      <c r="F205" s="0" t="s">
        <v>38</v>
      </c>
      <c r="G205" s="0" t="s">
        <v>32</v>
      </c>
      <c r="H205" s="0" t="s">
        <v>39</v>
      </c>
      <c r="I205" s="0" t="s">
        <v>128</v>
      </c>
      <c r="J205" s="0" t="s">
        <v>82</v>
      </c>
      <c r="K205" s="0" t="s">
        <v>35</v>
      </c>
      <c r="L205" s="0" t="n">
        <v>9</v>
      </c>
      <c r="M205" s="0" t="n">
        <v>6</v>
      </c>
      <c r="N205" s="0" t="n">
        <v>47</v>
      </c>
      <c r="O205" s="0" t="n">
        <f aca="false">StoreData!$N205*StoreData!$L205</f>
        <v>423</v>
      </c>
      <c r="P205" s="0" t="n">
        <f aca="false">StoreData!$N205*StoreData!$M205</f>
        <v>282</v>
      </c>
      <c r="Q205" s="0" t="n">
        <f aca="false">StoreData!$O205-StoreData!$P205</f>
        <v>141</v>
      </c>
      <c r="R205" s="0" t="n">
        <f aca="false">MONTH(StoreData!$B205)</f>
        <v>9</v>
      </c>
      <c r="S205" s="0" t="str">
        <f aca="false">IF(StoreData!$R205=9,"August","Sept")</f>
        <v>August</v>
      </c>
    </row>
    <row r="206" customFormat="false" ht="15" hidden="false" customHeight="false" outlineLevel="0" collapsed="false">
      <c r="A206" s="0" t="n">
        <v>88065565559</v>
      </c>
      <c r="B206" s="0" t="n">
        <v>44103</v>
      </c>
      <c r="C206" s="0" t="s">
        <v>303</v>
      </c>
      <c r="D206" s="0" t="s">
        <v>29</v>
      </c>
      <c r="E206" s="0" t="s">
        <v>69</v>
      </c>
      <c r="F206" s="0" t="s">
        <v>43</v>
      </c>
      <c r="G206" s="0" t="s">
        <v>23</v>
      </c>
      <c r="H206" s="0" t="s">
        <v>44</v>
      </c>
      <c r="I206" s="0" t="s">
        <v>128</v>
      </c>
      <c r="J206" s="0" t="s">
        <v>85</v>
      </c>
      <c r="K206" s="0" t="s">
        <v>35</v>
      </c>
      <c r="L206" s="0" t="n">
        <v>18</v>
      </c>
      <c r="M206" s="0" t="n">
        <v>15</v>
      </c>
      <c r="N206" s="0" t="n">
        <v>6</v>
      </c>
      <c r="O206" s="0" t="n">
        <f aca="false">StoreData!$N206*StoreData!$L206</f>
        <v>108</v>
      </c>
      <c r="P206" s="0" t="n">
        <f aca="false">StoreData!$N206*StoreData!$M206</f>
        <v>90</v>
      </c>
      <c r="Q206" s="0" t="n">
        <f aca="false">StoreData!$O206-StoreData!$P206</f>
        <v>18</v>
      </c>
      <c r="R206" s="0" t="n">
        <f aca="false">MONTH(StoreData!$B206)</f>
        <v>9</v>
      </c>
      <c r="S206" s="0" t="str">
        <f aca="false">IF(StoreData!$R206=9,"August","Sept")</f>
        <v>August</v>
      </c>
    </row>
    <row r="207" customFormat="false" ht="15" hidden="false" customHeight="false" outlineLevel="0" collapsed="false">
      <c r="A207" s="0" t="n">
        <v>88065565560</v>
      </c>
      <c r="B207" s="0" t="n">
        <v>44104</v>
      </c>
      <c r="C207" s="0" t="s">
        <v>304</v>
      </c>
      <c r="D207" s="0" t="s">
        <v>20</v>
      </c>
      <c r="E207" s="0" t="s">
        <v>117</v>
      </c>
      <c r="F207" s="0" t="s">
        <v>22</v>
      </c>
      <c r="G207" s="0" t="s">
        <v>23</v>
      </c>
      <c r="H207" s="0" t="s">
        <v>24</v>
      </c>
      <c r="I207" s="0" t="s">
        <v>128</v>
      </c>
      <c r="J207" s="0" t="s">
        <v>88</v>
      </c>
      <c r="K207" s="0" t="s">
        <v>27</v>
      </c>
      <c r="L207" s="0" t="n">
        <v>14</v>
      </c>
      <c r="M207" s="0" t="n">
        <v>11</v>
      </c>
      <c r="N207" s="0" t="n">
        <v>10</v>
      </c>
      <c r="O207" s="0" t="n">
        <f aca="false">StoreData!$N207*StoreData!$L207</f>
        <v>140</v>
      </c>
      <c r="P207" s="0" t="n">
        <f aca="false">StoreData!$N207*StoreData!$M207</f>
        <v>110</v>
      </c>
      <c r="Q207" s="0" t="n">
        <f aca="false">StoreData!$O207-StoreData!$P207</f>
        <v>30</v>
      </c>
      <c r="R207" s="0" t="n">
        <f aca="false">MONTH(StoreData!$B207)</f>
        <v>9</v>
      </c>
      <c r="S207" s="0" t="str">
        <f aca="false">IF(StoreData!$R207=9,"August","Sept")</f>
        <v>August</v>
      </c>
    </row>
    <row r="208" customFormat="false" ht="15" hidden="false" customHeight="false" outlineLevel="0" collapsed="false">
      <c r="A208" s="0" t="n">
        <v>88065565561</v>
      </c>
      <c r="B208" s="0" t="n">
        <v>44094</v>
      </c>
      <c r="C208" s="0" t="s">
        <v>305</v>
      </c>
      <c r="D208" s="0" t="s">
        <v>20</v>
      </c>
      <c r="E208" s="0" t="s">
        <v>119</v>
      </c>
      <c r="F208" s="0" t="s">
        <v>31</v>
      </c>
      <c r="G208" s="0" t="s">
        <v>32</v>
      </c>
      <c r="H208" s="0" t="s">
        <v>33</v>
      </c>
      <c r="I208" s="0" t="s">
        <v>25</v>
      </c>
      <c r="J208" s="0" t="s">
        <v>91</v>
      </c>
      <c r="K208" s="0" t="s">
        <v>27</v>
      </c>
      <c r="L208" s="0" t="n">
        <v>30</v>
      </c>
      <c r="M208" s="0" t="n">
        <v>27</v>
      </c>
      <c r="N208" s="0" t="n">
        <v>11</v>
      </c>
      <c r="O208" s="0" t="n">
        <f aca="false">StoreData!$N208*StoreData!$L208</f>
        <v>330</v>
      </c>
      <c r="P208" s="0" t="n">
        <f aca="false">StoreData!$N208*StoreData!$M208</f>
        <v>297</v>
      </c>
      <c r="Q208" s="0" t="n">
        <f aca="false">StoreData!$O208-StoreData!$P208</f>
        <v>33</v>
      </c>
      <c r="R208" s="0" t="n">
        <f aca="false">MONTH(StoreData!$B208)</f>
        <v>9</v>
      </c>
      <c r="S208" s="0" t="str">
        <f aca="false">IF(StoreData!$R208=9,"August","Sept")</f>
        <v>August</v>
      </c>
    </row>
    <row r="209" customFormat="false" ht="15" hidden="false" customHeight="false" outlineLevel="0" collapsed="false">
      <c r="A209" s="0" t="n">
        <v>88065565562</v>
      </c>
      <c r="B209" s="0" t="n">
        <v>44095</v>
      </c>
      <c r="C209" s="0" t="s">
        <v>306</v>
      </c>
      <c r="D209" s="0" t="s">
        <v>29</v>
      </c>
      <c r="E209" s="0" t="s">
        <v>121</v>
      </c>
      <c r="F209" s="0" t="s">
        <v>38</v>
      </c>
      <c r="G209" s="0" t="s">
        <v>32</v>
      </c>
      <c r="H209" s="0" t="s">
        <v>39</v>
      </c>
      <c r="I209" s="0" t="s">
        <v>25</v>
      </c>
      <c r="J209" s="0" t="s">
        <v>94</v>
      </c>
      <c r="K209" s="0" t="s">
        <v>27</v>
      </c>
      <c r="L209" s="0" t="n">
        <v>16</v>
      </c>
      <c r="M209" s="0" t="n">
        <v>13</v>
      </c>
      <c r="N209" s="0" t="n">
        <v>60</v>
      </c>
      <c r="O209" s="0" t="n">
        <f aca="false">StoreData!$N209*StoreData!$L209</f>
        <v>960</v>
      </c>
      <c r="P209" s="0" t="n">
        <f aca="false">StoreData!$N209*StoreData!$M209</f>
        <v>780</v>
      </c>
      <c r="Q209" s="0" t="n">
        <f aca="false">StoreData!$O209-StoreData!$P209</f>
        <v>180</v>
      </c>
      <c r="R209" s="0" t="n">
        <f aca="false">MONTH(StoreData!$B209)</f>
        <v>9</v>
      </c>
      <c r="S209" s="0" t="str">
        <f aca="false">IF(StoreData!$R209=9,"August","Sept")</f>
        <v>August</v>
      </c>
    </row>
    <row r="210" customFormat="false" ht="15" hidden="false" customHeight="false" outlineLevel="0" collapsed="false">
      <c r="A210" s="0" t="n">
        <v>88065565563</v>
      </c>
      <c r="B210" s="0" t="n">
        <v>44096</v>
      </c>
      <c r="C210" s="0" t="s">
        <v>307</v>
      </c>
      <c r="D210" s="0" t="s">
        <v>29</v>
      </c>
      <c r="E210" s="0" t="s">
        <v>123</v>
      </c>
      <c r="F210" s="0" t="s">
        <v>43</v>
      </c>
      <c r="G210" s="0" t="s">
        <v>23</v>
      </c>
      <c r="H210" s="0" t="s">
        <v>44</v>
      </c>
      <c r="I210" s="0" t="s">
        <v>25</v>
      </c>
      <c r="J210" s="0" t="s">
        <v>26</v>
      </c>
      <c r="K210" s="0" t="s">
        <v>27</v>
      </c>
      <c r="L210" s="0" t="n">
        <v>52</v>
      </c>
      <c r="M210" s="0" t="n">
        <v>49</v>
      </c>
      <c r="N210" s="0" t="n">
        <v>89</v>
      </c>
      <c r="O210" s="0" t="n">
        <f aca="false">StoreData!$N210*StoreData!$L210</f>
        <v>4628</v>
      </c>
      <c r="P210" s="0" t="n">
        <f aca="false">StoreData!$N210*StoreData!$M210</f>
        <v>4361</v>
      </c>
      <c r="Q210" s="0" t="n">
        <f aca="false">StoreData!$O210-StoreData!$P210</f>
        <v>267</v>
      </c>
      <c r="R210" s="0" t="n">
        <f aca="false">MONTH(StoreData!$B210)</f>
        <v>9</v>
      </c>
      <c r="S210" s="0" t="str">
        <f aca="false">IF(StoreData!$R210=9,"August","Sept")</f>
        <v>August</v>
      </c>
    </row>
    <row r="211" customFormat="false" ht="15" hidden="false" customHeight="false" outlineLevel="0" collapsed="false">
      <c r="A211" s="0" t="n">
        <v>88065565564</v>
      </c>
      <c r="B211" s="0" t="n">
        <v>44097</v>
      </c>
      <c r="C211" s="0" t="s">
        <v>308</v>
      </c>
      <c r="D211" s="0" t="s">
        <v>29</v>
      </c>
      <c r="E211" s="0" t="s">
        <v>125</v>
      </c>
      <c r="F211" s="0" t="s">
        <v>22</v>
      </c>
      <c r="G211" s="0" t="s">
        <v>23</v>
      </c>
      <c r="H211" s="0" t="s">
        <v>24</v>
      </c>
      <c r="I211" s="0" t="s">
        <v>25</v>
      </c>
      <c r="J211" s="0" t="s">
        <v>99</v>
      </c>
      <c r="K211" s="0" t="s">
        <v>27</v>
      </c>
      <c r="L211" s="0" t="n">
        <v>14</v>
      </c>
      <c r="M211" s="0" t="n">
        <v>11</v>
      </c>
      <c r="N211" s="0" t="n">
        <v>77</v>
      </c>
      <c r="O211" s="0" t="n">
        <f aca="false">StoreData!$N211*StoreData!$L211</f>
        <v>1078</v>
      </c>
      <c r="P211" s="0" t="n">
        <f aca="false">StoreData!$N211*StoreData!$M211</f>
        <v>847</v>
      </c>
      <c r="Q211" s="0" t="n">
        <f aca="false">StoreData!$O211-StoreData!$P211</f>
        <v>231</v>
      </c>
      <c r="R211" s="0" t="n">
        <f aca="false">MONTH(StoreData!$B211)</f>
        <v>9</v>
      </c>
      <c r="S211" s="0" t="str">
        <f aca="false">IF(StoreData!$R211=9,"August","Sept")</f>
        <v>August</v>
      </c>
    </row>
    <row r="212" customFormat="false" ht="15" hidden="false" customHeight="false" outlineLevel="0" collapsed="false">
      <c r="A212" s="0" t="n">
        <v>88065565565</v>
      </c>
      <c r="B212" s="0" t="n">
        <v>44098</v>
      </c>
      <c r="C212" s="0" t="s">
        <v>309</v>
      </c>
      <c r="D212" s="0" t="s">
        <v>29</v>
      </c>
      <c r="E212" s="0" t="s">
        <v>30</v>
      </c>
      <c r="F212" s="0" t="s">
        <v>31</v>
      </c>
      <c r="G212" s="0" t="s">
        <v>32</v>
      </c>
      <c r="H212" s="0" t="s">
        <v>33</v>
      </c>
      <c r="I212" s="0" t="s">
        <v>25</v>
      </c>
      <c r="J212" s="0" t="s">
        <v>102</v>
      </c>
      <c r="K212" s="0" t="s">
        <v>27</v>
      </c>
      <c r="L212" s="0" t="n">
        <v>6</v>
      </c>
      <c r="M212" s="0" t="n">
        <v>3</v>
      </c>
      <c r="N212" s="0" t="n">
        <v>68</v>
      </c>
      <c r="O212" s="0" t="n">
        <f aca="false">StoreData!$N212*StoreData!$L212</f>
        <v>408</v>
      </c>
      <c r="P212" s="0" t="n">
        <f aca="false">StoreData!$N212*StoreData!$M212</f>
        <v>204</v>
      </c>
      <c r="Q212" s="0" t="n">
        <f aca="false">StoreData!$O212-StoreData!$P212</f>
        <v>204</v>
      </c>
      <c r="R212" s="0" t="n">
        <f aca="false">MONTH(StoreData!$B212)</f>
        <v>9</v>
      </c>
      <c r="S212" s="0" t="str">
        <f aca="false">IF(StoreData!$R212=9,"August","Sept")</f>
        <v>August</v>
      </c>
    </row>
    <row r="213" customFormat="false" ht="15" hidden="false" customHeight="false" outlineLevel="0" collapsed="false">
      <c r="A213" s="0" t="n">
        <v>88065565566</v>
      </c>
      <c r="B213" s="0" t="n">
        <v>44099</v>
      </c>
      <c r="C213" s="0" t="s">
        <v>310</v>
      </c>
      <c r="D213" s="0" t="s">
        <v>20</v>
      </c>
      <c r="E213" s="0" t="s">
        <v>37</v>
      </c>
      <c r="F213" s="0" t="s">
        <v>38</v>
      </c>
      <c r="G213" s="0" t="s">
        <v>32</v>
      </c>
      <c r="H213" s="0" t="s">
        <v>39</v>
      </c>
      <c r="I213" s="0" t="s">
        <v>25</v>
      </c>
      <c r="J213" s="0" t="s">
        <v>105</v>
      </c>
      <c r="K213" s="0" t="s">
        <v>27</v>
      </c>
      <c r="L213" s="0" t="n">
        <v>13</v>
      </c>
      <c r="M213" s="0" t="n">
        <v>10</v>
      </c>
      <c r="N213" s="0" t="n">
        <v>15</v>
      </c>
      <c r="O213" s="0" t="n">
        <f aca="false">StoreData!$N213*StoreData!$L213</f>
        <v>195</v>
      </c>
      <c r="P213" s="0" t="n">
        <f aca="false">StoreData!$N213*StoreData!$M213</f>
        <v>150</v>
      </c>
      <c r="Q213" s="0" t="n">
        <f aca="false">StoreData!$O213-StoreData!$P213</f>
        <v>45</v>
      </c>
      <c r="R213" s="0" t="n">
        <f aca="false">MONTH(StoreData!$B213)</f>
        <v>9</v>
      </c>
      <c r="S213" s="0" t="str">
        <f aca="false">IF(StoreData!$R213=9,"August","Sept")</f>
        <v>August</v>
      </c>
    </row>
    <row r="214" customFormat="false" ht="15" hidden="false" customHeight="false" outlineLevel="0" collapsed="false">
      <c r="A214" s="0" t="n">
        <v>88065565567</v>
      </c>
      <c r="B214" s="0" t="n">
        <v>44103</v>
      </c>
      <c r="C214" s="0" t="s">
        <v>311</v>
      </c>
      <c r="D214" s="0" t="s">
        <v>20</v>
      </c>
      <c r="E214" s="0" t="s">
        <v>42</v>
      </c>
      <c r="F214" s="0" t="s">
        <v>43</v>
      </c>
      <c r="G214" s="0" t="s">
        <v>23</v>
      </c>
      <c r="H214" s="0" t="s">
        <v>44</v>
      </c>
      <c r="I214" s="0" t="s">
        <v>25</v>
      </c>
      <c r="J214" s="0" t="s">
        <v>108</v>
      </c>
      <c r="K214" s="0" t="s">
        <v>27</v>
      </c>
      <c r="L214" s="0" t="n">
        <v>15</v>
      </c>
      <c r="M214" s="0" t="n">
        <v>12</v>
      </c>
      <c r="N214" s="0" t="n">
        <v>47</v>
      </c>
      <c r="O214" s="0" t="n">
        <f aca="false">StoreData!$N214*StoreData!$L214</f>
        <v>705</v>
      </c>
      <c r="P214" s="0" t="n">
        <f aca="false">StoreData!$N214*StoreData!$M214</f>
        <v>564</v>
      </c>
      <c r="Q214" s="0" t="n">
        <f aca="false">StoreData!$O214-StoreData!$P214</f>
        <v>141</v>
      </c>
      <c r="R214" s="0" t="n">
        <f aca="false">MONTH(StoreData!$B214)</f>
        <v>9</v>
      </c>
      <c r="S214" s="0" t="str">
        <f aca="false">IF(StoreData!$R214=9,"August","Sept")</f>
        <v>August</v>
      </c>
    </row>
    <row r="215" customFormat="false" ht="15" hidden="false" customHeight="false" outlineLevel="0" collapsed="false">
      <c r="A215" s="0" t="n">
        <v>88065565568</v>
      </c>
      <c r="B215" s="0" t="n">
        <v>44102</v>
      </c>
      <c r="C215" s="0" t="s">
        <v>312</v>
      </c>
      <c r="D215" s="0" t="s">
        <v>29</v>
      </c>
      <c r="E215" s="0" t="s">
        <v>48</v>
      </c>
      <c r="F215" s="0" t="s">
        <v>22</v>
      </c>
      <c r="G215" s="0" t="s">
        <v>23</v>
      </c>
      <c r="H215" s="0" t="s">
        <v>24</v>
      </c>
      <c r="I215" s="0" t="s">
        <v>25</v>
      </c>
      <c r="J215" s="0" t="s">
        <v>53</v>
      </c>
      <c r="K215" s="0" t="s">
        <v>27</v>
      </c>
      <c r="L215" s="0" t="n">
        <v>20</v>
      </c>
      <c r="M215" s="0" t="n">
        <v>17</v>
      </c>
      <c r="N215" s="0" t="n">
        <v>6</v>
      </c>
      <c r="O215" s="0" t="n">
        <f aca="false">StoreData!$N215*StoreData!$L215</f>
        <v>120</v>
      </c>
      <c r="P215" s="0" t="n">
        <f aca="false">StoreData!$N215*StoreData!$M215</f>
        <v>102</v>
      </c>
      <c r="Q215" s="0" t="n">
        <f aca="false">StoreData!$O215-StoreData!$P215</f>
        <v>18</v>
      </c>
      <c r="R215" s="0" t="n">
        <f aca="false">MONTH(StoreData!$B215)</f>
        <v>9</v>
      </c>
      <c r="S215" s="0" t="str">
        <f aca="false">IF(StoreData!$R215=9,"August","Sept")</f>
        <v>August</v>
      </c>
    </row>
    <row r="216" customFormat="false" ht="15" hidden="false" customHeight="false" outlineLevel="0" collapsed="false">
      <c r="A216" s="0" t="n">
        <v>88065565569</v>
      </c>
      <c r="B216" s="0" t="n">
        <v>44102</v>
      </c>
      <c r="C216" s="0" t="s">
        <v>313</v>
      </c>
      <c r="D216" s="0" t="s">
        <v>20</v>
      </c>
      <c r="E216" s="0" t="s">
        <v>50</v>
      </c>
      <c r="F216" s="0" t="s">
        <v>31</v>
      </c>
      <c r="G216" s="0" t="s">
        <v>32</v>
      </c>
      <c r="H216" s="0" t="s">
        <v>33</v>
      </c>
      <c r="I216" s="0" t="s">
        <v>25</v>
      </c>
      <c r="J216" s="0" t="s">
        <v>56</v>
      </c>
      <c r="K216" s="0" t="s">
        <v>27</v>
      </c>
      <c r="L216" s="0" t="n">
        <v>12</v>
      </c>
      <c r="M216" s="0" t="n">
        <v>9</v>
      </c>
      <c r="N216" s="0" t="n">
        <v>10</v>
      </c>
      <c r="O216" s="0" t="n">
        <f aca="false">StoreData!$N216*StoreData!$L216</f>
        <v>120</v>
      </c>
      <c r="P216" s="0" t="n">
        <f aca="false">StoreData!$N216*StoreData!$M216</f>
        <v>90</v>
      </c>
      <c r="Q216" s="0" t="n">
        <f aca="false">StoreData!$O216-StoreData!$P216</f>
        <v>30</v>
      </c>
      <c r="R216" s="0" t="n">
        <f aca="false">MONTH(StoreData!$B216)</f>
        <v>9</v>
      </c>
      <c r="S216" s="0" t="str">
        <f aca="false">IF(StoreData!$R216=9,"August","Sept")</f>
        <v>August</v>
      </c>
    </row>
    <row r="217" customFormat="false" ht="15" hidden="false" customHeight="false" outlineLevel="0" collapsed="false">
      <c r="A217" s="0" t="n">
        <v>88065565570</v>
      </c>
      <c r="B217" s="0" t="n">
        <v>44103</v>
      </c>
      <c r="C217" s="0" t="s">
        <v>314</v>
      </c>
      <c r="D217" s="0" t="s">
        <v>29</v>
      </c>
      <c r="E217" s="0" t="s">
        <v>69</v>
      </c>
      <c r="F217" s="0" t="s">
        <v>38</v>
      </c>
      <c r="G217" s="0" t="s">
        <v>32</v>
      </c>
      <c r="H217" s="0" t="s">
        <v>39</v>
      </c>
      <c r="I217" s="0" t="s">
        <v>25</v>
      </c>
      <c r="J217" s="0" t="s">
        <v>59</v>
      </c>
      <c r="K217" s="0" t="s">
        <v>27</v>
      </c>
      <c r="L217" s="0" t="n">
        <v>16</v>
      </c>
      <c r="M217" s="0" t="n">
        <v>13</v>
      </c>
      <c r="N217" s="0" t="n">
        <v>11</v>
      </c>
      <c r="O217" s="0" t="n">
        <f aca="false">StoreData!$N217*StoreData!$L217</f>
        <v>176</v>
      </c>
      <c r="P217" s="0" t="n">
        <f aca="false">StoreData!$N217*StoreData!$M217</f>
        <v>143</v>
      </c>
      <c r="Q217" s="0" t="n">
        <f aca="false">StoreData!$O217-StoreData!$P217</f>
        <v>33</v>
      </c>
      <c r="R217" s="0" t="n">
        <f aca="false">MONTH(StoreData!$B217)</f>
        <v>9</v>
      </c>
      <c r="S217" s="0" t="str">
        <f aca="false">IF(StoreData!$R217=9,"August","Sept")</f>
        <v>August</v>
      </c>
    </row>
    <row r="218" customFormat="false" ht="15" hidden="false" customHeight="false" outlineLevel="0" collapsed="false">
      <c r="A218" s="0" t="n">
        <v>88065565571</v>
      </c>
      <c r="B218" s="0" t="n">
        <v>44104</v>
      </c>
      <c r="C218" s="0" t="s">
        <v>315</v>
      </c>
      <c r="D218" s="0" t="s">
        <v>29</v>
      </c>
      <c r="E218" s="0" t="s">
        <v>117</v>
      </c>
      <c r="F218" s="0" t="s">
        <v>43</v>
      </c>
      <c r="G218" s="0" t="s">
        <v>23</v>
      </c>
      <c r="H218" s="0" t="s">
        <v>44</v>
      </c>
      <c r="I218" s="0" t="s">
        <v>25</v>
      </c>
      <c r="J218" s="0" t="s">
        <v>62</v>
      </c>
      <c r="K218" s="0" t="s">
        <v>27</v>
      </c>
      <c r="L218" s="0" t="n">
        <v>20</v>
      </c>
      <c r="M218" s="0" t="n">
        <v>17</v>
      </c>
      <c r="N218" s="0" t="n">
        <v>60</v>
      </c>
      <c r="O218" s="0" t="n">
        <f aca="false">StoreData!$N218*StoreData!$L218</f>
        <v>1200</v>
      </c>
      <c r="P218" s="0" t="n">
        <f aca="false">StoreData!$N218*StoreData!$M218</f>
        <v>1020</v>
      </c>
      <c r="Q218" s="0" t="n">
        <f aca="false">StoreData!$O218-StoreData!$P218</f>
        <v>180</v>
      </c>
      <c r="R218" s="0" t="n">
        <f aca="false">MONTH(StoreData!$B218)</f>
        <v>9</v>
      </c>
      <c r="S218" s="0" t="str">
        <f aca="false">IF(StoreData!$R218=9,"August","Sept")</f>
        <v>August</v>
      </c>
    </row>
    <row r="219" customFormat="false" ht="15" hidden="false" customHeight="false" outlineLevel="0" collapsed="false">
      <c r="A219" s="0" t="n">
        <v>88065565572</v>
      </c>
      <c r="B219" s="0" t="n">
        <v>44044</v>
      </c>
      <c r="C219" s="0" t="s">
        <v>316</v>
      </c>
      <c r="D219" s="0" t="s">
        <v>29</v>
      </c>
      <c r="E219" s="0" t="s">
        <v>119</v>
      </c>
      <c r="F219" s="0" t="s">
        <v>22</v>
      </c>
      <c r="G219" s="0" t="s">
        <v>23</v>
      </c>
      <c r="H219" s="0" t="s">
        <v>24</v>
      </c>
      <c r="I219" s="0" t="s">
        <v>25</v>
      </c>
      <c r="J219" s="0" t="s">
        <v>63</v>
      </c>
      <c r="K219" s="0" t="s">
        <v>27</v>
      </c>
      <c r="L219" s="0" t="n">
        <v>12</v>
      </c>
      <c r="M219" s="0" t="n">
        <v>9</v>
      </c>
      <c r="N219" s="0" t="n">
        <v>89</v>
      </c>
      <c r="O219" s="0" t="n">
        <f aca="false">StoreData!$N219*StoreData!$L219</f>
        <v>1068</v>
      </c>
      <c r="P219" s="0" t="n">
        <f aca="false">StoreData!$N219*StoreData!$M219</f>
        <v>801</v>
      </c>
      <c r="Q219" s="0" t="n">
        <f aca="false">StoreData!$O219-StoreData!$P219</f>
        <v>267</v>
      </c>
      <c r="R219" s="0" t="n">
        <f aca="false">MONTH(StoreData!$B219)</f>
        <v>8</v>
      </c>
      <c r="S219" s="0" t="str">
        <f aca="false">IF(StoreData!$R219=9,"August","Sept")</f>
        <v>Sept</v>
      </c>
    </row>
    <row r="220" customFormat="false" ht="15" hidden="false" customHeight="false" outlineLevel="0" collapsed="false">
      <c r="A220" s="0" t="n">
        <v>88065565573</v>
      </c>
      <c r="B220" s="0" t="n">
        <v>44045</v>
      </c>
      <c r="C220" s="0" t="s">
        <v>317</v>
      </c>
      <c r="D220" s="0" t="s">
        <v>29</v>
      </c>
      <c r="E220" s="0" t="s">
        <v>50</v>
      </c>
      <c r="F220" s="0" t="s">
        <v>31</v>
      </c>
      <c r="G220" s="0" t="s">
        <v>32</v>
      </c>
      <c r="H220" s="0" t="s">
        <v>33</v>
      </c>
      <c r="I220" s="0" t="s">
        <v>25</v>
      </c>
      <c r="J220" s="0" t="s">
        <v>70</v>
      </c>
      <c r="K220" s="0" t="s">
        <v>27</v>
      </c>
      <c r="L220" s="0" t="n">
        <v>10</v>
      </c>
      <c r="M220" s="0" t="n">
        <v>7</v>
      </c>
      <c r="N220" s="0" t="n">
        <v>77</v>
      </c>
      <c r="O220" s="0" t="n">
        <f aca="false">StoreData!$N220*StoreData!$L220</f>
        <v>770</v>
      </c>
      <c r="P220" s="0" t="n">
        <f aca="false">StoreData!$N220*StoreData!$M220</f>
        <v>539</v>
      </c>
      <c r="Q220" s="0" t="n">
        <f aca="false">StoreData!$O220-StoreData!$P220</f>
        <v>231</v>
      </c>
      <c r="R220" s="0" t="n">
        <f aca="false">MONTH(StoreData!$B220)</f>
        <v>8</v>
      </c>
      <c r="S220" s="0" t="str">
        <f aca="false">IF(StoreData!$R220=9,"August","Sept")</f>
        <v>Sept</v>
      </c>
    </row>
    <row r="221" customFormat="false" ht="15" hidden="false" customHeight="false" outlineLevel="0" collapsed="false">
      <c r="A221" s="0" t="n">
        <v>88065565574</v>
      </c>
      <c r="B221" s="0" t="n">
        <v>44046</v>
      </c>
      <c r="C221" s="0" t="s">
        <v>318</v>
      </c>
      <c r="D221" s="0" t="s">
        <v>29</v>
      </c>
      <c r="E221" s="0" t="s">
        <v>52</v>
      </c>
      <c r="F221" s="0" t="s">
        <v>38</v>
      </c>
      <c r="G221" s="0" t="s">
        <v>32</v>
      </c>
      <c r="H221" s="0" t="s">
        <v>39</v>
      </c>
      <c r="I221" s="0" t="s">
        <v>25</v>
      </c>
      <c r="J221" s="0" t="s">
        <v>73</v>
      </c>
      <c r="K221" s="0" t="s">
        <v>27</v>
      </c>
      <c r="L221" s="0" t="n">
        <v>15</v>
      </c>
      <c r="M221" s="0" t="n">
        <v>12</v>
      </c>
      <c r="N221" s="0" t="n">
        <v>68</v>
      </c>
      <c r="O221" s="0" t="n">
        <f aca="false">StoreData!$N221*StoreData!$L221</f>
        <v>1020</v>
      </c>
      <c r="P221" s="0" t="n">
        <f aca="false">StoreData!$N221*StoreData!$M221</f>
        <v>816</v>
      </c>
      <c r="Q221" s="0" t="n">
        <f aca="false">StoreData!$O221-StoreData!$P221</f>
        <v>204</v>
      </c>
      <c r="R221" s="0" t="n">
        <f aca="false">MONTH(StoreData!$B221)</f>
        <v>8</v>
      </c>
      <c r="S221" s="0" t="str">
        <f aca="false">IF(StoreData!$R221=9,"August","Sept")</f>
        <v>Sept</v>
      </c>
    </row>
    <row r="222" customFormat="false" ht="15" hidden="false" customHeight="false" outlineLevel="0" collapsed="false">
      <c r="A222" s="0" t="n">
        <v>88065565575</v>
      </c>
      <c r="B222" s="0" t="n">
        <v>44047</v>
      </c>
      <c r="C222" s="0" t="s">
        <v>319</v>
      </c>
      <c r="D222" s="0" t="s">
        <v>20</v>
      </c>
      <c r="E222" s="0" t="s">
        <v>55</v>
      </c>
      <c r="F222" s="0" t="s">
        <v>43</v>
      </c>
      <c r="G222" s="0" t="s">
        <v>23</v>
      </c>
      <c r="H222" s="0" t="s">
        <v>44</v>
      </c>
      <c r="I222" s="0" t="s">
        <v>25</v>
      </c>
      <c r="J222" s="0" t="s">
        <v>76</v>
      </c>
      <c r="K222" s="0" t="s">
        <v>27</v>
      </c>
      <c r="L222" s="0" t="n">
        <v>15</v>
      </c>
      <c r="M222" s="0" t="n">
        <v>12</v>
      </c>
      <c r="N222" s="0" t="n">
        <v>15</v>
      </c>
      <c r="O222" s="0" t="n">
        <f aca="false">StoreData!$N222*StoreData!$L222</f>
        <v>225</v>
      </c>
      <c r="P222" s="0" t="n">
        <f aca="false">StoreData!$N222*StoreData!$M222</f>
        <v>180</v>
      </c>
      <c r="Q222" s="0" t="n">
        <f aca="false">StoreData!$O222-StoreData!$P222</f>
        <v>45</v>
      </c>
      <c r="R222" s="0" t="n">
        <f aca="false">MONTH(StoreData!$B222)</f>
        <v>8</v>
      </c>
      <c r="S222" s="0" t="str">
        <f aca="false">IF(StoreData!$R222=9,"August","Sept")</f>
        <v>Sept</v>
      </c>
    </row>
    <row r="223" customFormat="false" ht="15" hidden="false" customHeight="false" outlineLevel="0" collapsed="false">
      <c r="A223" s="0" t="n">
        <v>88065565576</v>
      </c>
      <c r="B223" s="0" t="n">
        <v>44048</v>
      </c>
      <c r="C223" s="0" t="s">
        <v>320</v>
      </c>
      <c r="D223" s="0" t="s">
        <v>20</v>
      </c>
      <c r="E223" s="0" t="s">
        <v>58</v>
      </c>
      <c r="F223" s="0" t="s">
        <v>22</v>
      </c>
      <c r="G223" s="0" t="s">
        <v>23</v>
      </c>
      <c r="H223" s="0" t="s">
        <v>24</v>
      </c>
      <c r="I223" s="0" t="s">
        <v>25</v>
      </c>
      <c r="J223" s="0" t="s">
        <v>126</v>
      </c>
      <c r="K223" s="0" t="s">
        <v>27</v>
      </c>
      <c r="L223" s="0" t="n">
        <v>20</v>
      </c>
      <c r="M223" s="0" t="n">
        <v>17</v>
      </c>
      <c r="N223" s="0" t="n">
        <v>47</v>
      </c>
      <c r="O223" s="0" t="n">
        <f aca="false">StoreData!$N223*StoreData!$L223</f>
        <v>940</v>
      </c>
      <c r="P223" s="0" t="n">
        <f aca="false">StoreData!$N223*StoreData!$M223</f>
        <v>799</v>
      </c>
      <c r="Q223" s="0" t="n">
        <f aca="false">StoreData!$O223-StoreData!$P223</f>
        <v>141</v>
      </c>
      <c r="R223" s="0" t="n">
        <f aca="false">MONTH(StoreData!$B223)</f>
        <v>8</v>
      </c>
      <c r="S223" s="0" t="str">
        <f aca="false">IF(StoreData!$R223=9,"August","Sept")</f>
        <v>Sept</v>
      </c>
    </row>
    <row r="224" customFormat="false" ht="15" hidden="false" customHeight="false" outlineLevel="0" collapsed="false">
      <c r="A224" s="0" t="n">
        <v>88065565577</v>
      </c>
      <c r="B224" s="0" t="n">
        <v>44052</v>
      </c>
      <c r="C224" s="0" t="s">
        <v>321</v>
      </c>
      <c r="D224" s="0" t="s">
        <v>20</v>
      </c>
      <c r="E224" s="0" t="s">
        <v>147</v>
      </c>
      <c r="F224" s="0" t="s">
        <v>31</v>
      </c>
      <c r="G224" s="0" t="s">
        <v>32</v>
      </c>
      <c r="H224" s="0" t="s">
        <v>33</v>
      </c>
      <c r="I224" s="0" t="s">
        <v>25</v>
      </c>
      <c r="J224" s="0" t="s">
        <v>129</v>
      </c>
      <c r="K224" s="0" t="s">
        <v>27</v>
      </c>
      <c r="L224" s="0" t="n">
        <v>12</v>
      </c>
      <c r="M224" s="0" t="n">
        <v>9</v>
      </c>
      <c r="N224" s="0" t="n">
        <v>6</v>
      </c>
      <c r="O224" s="0" t="n">
        <f aca="false">StoreData!$N224*StoreData!$L224</f>
        <v>72</v>
      </c>
      <c r="P224" s="0" t="n">
        <f aca="false">StoreData!$N224*StoreData!$M224</f>
        <v>54</v>
      </c>
      <c r="Q224" s="0" t="n">
        <f aca="false">StoreData!$O224-StoreData!$P224</f>
        <v>18</v>
      </c>
      <c r="R224" s="0" t="n">
        <f aca="false">MONTH(StoreData!$B224)</f>
        <v>8</v>
      </c>
      <c r="S224" s="0" t="str">
        <f aca="false">IF(StoreData!$R224=9,"August","Sept")</f>
        <v>Sept</v>
      </c>
    </row>
    <row r="225" customFormat="false" ht="15" hidden="false" customHeight="false" outlineLevel="0" collapsed="false">
      <c r="A225" s="0" t="n">
        <v>88065565578</v>
      </c>
      <c r="B225" s="0" t="n">
        <v>44051</v>
      </c>
      <c r="C225" s="0" t="s">
        <v>322</v>
      </c>
      <c r="D225" s="0" t="s">
        <v>20</v>
      </c>
      <c r="E225" s="0" t="s">
        <v>149</v>
      </c>
      <c r="F225" s="0" t="s">
        <v>38</v>
      </c>
      <c r="G225" s="0" t="s">
        <v>32</v>
      </c>
      <c r="H225" s="0" t="s">
        <v>39</v>
      </c>
      <c r="I225" s="0" t="s">
        <v>25</v>
      </c>
      <c r="J225" s="0" t="s">
        <v>131</v>
      </c>
      <c r="K225" s="0" t="s">
        <v>27</v>
      </c>
      <c r="L225" s="0" t="n">
        <v>13</v>
      </c>
      <c r="M225" s="0" t="n">
        <v>10</v>
      </c>
      <c r="N225" s="0" t="n">
        <v>10</v>
      </c>
      <c r="O225" s="0" t="n">
        <f aca="false">StoreData!$N225*StoreData!$L225</f>
        <v>130</v>
      </c>
      <c r="P225" s="0" t="n">
        <f aca="false">StoreData!$N225*StoreData!$M225</f>
        <v>100</v>
      </c>
      <c r="Q225" s="0" t="n">
        <f aca="false">StoreData!$O225-StoreData!$P225</f>
        <v>30</v>
      </c>
      <c r="R225" s="0" t="n">
        <f aca="false">MONTH(StoreData!$B225)</f>
        <v>8</v>
      </c>
      <c r="S225" s="0" t="str">
        <f aca="false">IF(StoreData!$R225=9,"August","Sept")</f>
        <v>Sept</v>
      </c>
    </row>
    <row r="226" customFormat="false" ht="15" hidden="false" customHeight="false" outlineLevel="0" collapsed="false">
      <c r="A226" s="0" t="n">
        <v>88065565579</v>
      </c>
      <c r="B226" s="0" t="n">
        <v>44051</v>
      </c>
      <c r="C226" s="0" t="s">
        <v>323</v>
      </c>
      <c r="D226" s="0" t="s">
        <v>20</v>
      </c>
      <c r="E226" s="0" t="s">
        <v>21</v>
      </c>
      <c r="F226" s="0" t="s">
        <v>43</v>
      </c>
      <c r="G226" s="0" t="s">
        <v>23</v>
      </c>
      <c r="H226" s="0" t="s">
        <v>44</v>
      </c>
      <c r="I226" s="0" t="s">
        <v>25</v>
      </c>
      <c r="J226" s="0" t="s">
        <v>133</v>
      </c>
      <c r="K226" s="0" t="s">
        <v>27</v>
      </c>
      <c r="L226" s="0" t="n">
        <v>15</v>
      </c>
      <c r="M226" s="0" t="n">
        <v>12</v>
      </c>
      <c r="N226" s="0" t="n">
        <v>11</v>
      </c>
      <c r="O226" s="0" t="n">
        <f aca="false">StoreData!$N226*StoreData!$L226</f>
        <v>165</v>
      </c>
      <c r="P226" s="0" t="n">
        <f aca="false">StoreData!$N226*StoreData!$M226</f>
        <v>132</v>
      </c>
      <c r="Q226" s="0" t="n">
        <f aca="false">StoreData!$O226-StoreData!$P226</f>
        <v>33</v>
      </c>
      <c r="R226" s="0" t="n">
        <f aca="false">MONTH(StoreData!$B226)</f>
        <v>8</v>
      </c>
      <c r="S226" s="0" t="str">
        <f aca="false">IF(StoreData!$R226=9,"August","Sept")</f>
        <v>Sept</v>
      </c>
    </row>
    <row r="227" customFormat="false" ht="15" hidden="false" customHeight="false" outlineLevel="0" collapsed="false">
      <c r="A227" s="0" t="n">
        <v>88065565580</v>
      </c>
      <c r="B227" s="0" t="n">
        <v>44052</v>
      </c>
      <c r="C227" s="0" t="s">
        <v>324</v>
      </c>
      <c r="D227" s="0" t="s">
        <v>29</v>
      </c>
      <c r="E227" s="0" t="s">
        <v>152</v>
      </c>
      <c r="F227" s="0" t="s">
        <v>22</v>
      </c>
      <c r="G227" s="0" t="s">
        <v>23</v>
      </c>
      <c r="H227" s="0" t="s">
        <v>24</v>
      </c>
      <c r="I227" s="0" t="s">
        <v>25</v>
      </c>
      <c r="J227" s="0" t="s">
        <v>88</v>
      </c>
      <c r="K227" s="0" t="s">
        <v>27</v>
      </c>
      <c r="L227" s="0" t="n">
        <v>14</v>
      </c>
      <c r="M227" s="0" t="n">
        <v>11</v>
      </c>
      <c r="N227" s="0" t="n">
        <v>60</v>
      </c>
      <c r="O227" s="0" t="n">
        <f aca="false">StoreData!$N227*StoreData!$L227</f>
        <v>840</v>
      </c>
      <c r="P227" s="0" t="n">
        <f aca="false">StoreData!$N227*StoreData!$M227</f>
        <v>660</v>
      </c>
      <c r="Q227" s="0" t="n">
        <f aca="false">StoreData!$O227-StoreData!$P227</f>
        <v>180</v>
      </c>
      <c r="R227" s="0" t="n">
        <f aca="false">MONTH(StoreData!$B227)</f>
        <v>8</v>
      </c>
      <c r="S227" s="0" t="str">
        <f aca="false">IF(StoreData!$R227=9,"August","Sept")</f>
        <v>Sept</v>
      </c>
    </row>
    <row r="228" customFormat="false" ht="15" hidden="false" customHeight="false" outlineLevel="0" collapsed="false">
      <c r="A228" s="0" t="n">
        <v>88065565581</v>
      </c>
      <c r="B228" s="0" t="n">
        <v>44053</v>
      </c>
      <c r="C228" s="0" t="s">
        <v>325</v>
      </c>
      <c r="D228" s="0" t="s">
        <v>29</v>
      </c>
      <c r="E228" s="0" t="s">
        <v>154</v>
      </c>
      <c r="F228" s="0" t="s">
        <v>31</v>
      </c>
      <c r="G228" s="0" t="s">
        <v>32</v>
      </c>
      <c r="H228" s="0" t="s">
        <v>33</v>
      </c>
      <c r="I228" s="0" t="s">
        <v>25</v>
      </c>
      <c r="J228" s="0" t="s">
        <v>91</v>
      </c>
      <c r="K228" s="0" t="s">
        <v>27</v>
      </c>
      <c r="L228" s="0" t="n">
        <v>30</v>
      </c>
      <c r="M228" s="0" t="n">
        <v>27</v>
      </c>
      <c r="N228" s="0" t="n">
        <v>89</v>
      </c>
      <c r="O228" s="0" t="n">
        <f aca="false">StoreData!$N228*StoreData!$L228</f>
        <v>2670</v>
      </c>
      <c r="P228" s="0" t="n">
        <f aca="false">StoreData!$N228*StoreData!$M228</f>
        <v>2403</v>
      </c>
      <c r="Q228" s="0" t="n">
        <f aca="false">StoreData!$O228-StoreData!$P228</f>
        <v>267</v>
      </c>
      <c r="R228" s="0" t="n">
        <f aca="false">MONTH(StoreData!$B228)</f>
        <v>8</v>
      </c>
      <c r="S228" s="0" t="str">
        <f aca="false">IF(StoreData!$R228=9,"August","Sept")</f>
        <v>Sept</v>
      </c>
    </row>
    <row r="229" customFormat="false" ht="15" hidden="false" customHeight="false" outlineLevel="0" collapsed="false">
      <c r="A229" s="0" t="n">
        <v>88065565582</v>
      </c>
      <c r="B229" s="0" t="n">
        <v>44054</v>
      </c>
      <c r="C229" s="0" t="s">
        <v>326</v>
      </c>
      <c r="D229" s="0" t="s">
        <v>29</v>
      </c>
      <c r="E229" s="0" t="s">
        <v>156</v>
      </c>
      <c r="F229" s="0" t="s">
        <v>38</v>
      </c>
      <c r="G229" s="0" t="s">
        <v>32</v>
      </c>
      <c r="H229" s="0" t="s">
        <v>39</v>
      </c>
      <c r="I229" s="0" t="s">
        <v>25</v>
      </c>
      <c r="J229" s="0" t="s">
        <v>94</v>
      </c>
      <c r="K229" s="0" t="s">
        <v>27</v>
      </c>
      <c r="L229" s="0" t="n">
        <v>16</v>
      </c>
      <c r="M229" s="0" t="n">
        <v>13</v>
      </c>
      <c r="N229" s="0" t="n">
        <v>77</v>
      </c>
      <c r="O229" s="0" t="n">
        <f aca="false">StoreData!$N229*StoreData!$L229</f>
        <v>1232</v>
      </c>
      <c r="P229" s="0" t="n">
        <f aca="false">StoreData!$N229*StoreData!$M229</f>
        <v>1001</v>
      </c>
      <c r="Q229" s="0" t="n">
        <f aca="false">StoreData!$O229-StoreData!$P229</f>
        <v>231</v>
      </c>
      <c r="R229" s="0" t="n">
        <f aca="false">MONTH(StoreData!$B229)</f>
        <v>8</v>
      </c>
      <c r="S229" s="0" t="str">
        <f aca="false">IF(StoreData!$R229=9,"August","Sept")</f>
        <v>Sept</v>
      </c>
    </row>
    <row r="230" customFormat="false" ht="15" hidden="false" customHeight="false" outlineLevel="0" collapsed="false">
      <c r="A230" s="0" t="n">
        <v>88065565583</v>
      </c>
      <c r="B230" s="0" t="n">
        <v>44055</v>
      </c>
      <c r="C230" s="0" t="s">
        <v>327</v>
      </c>
      <c r="D230" s="0" t="s">
        <v>20</v>
      </c>
      <c r="E230" s="0" t="s">
        <v>66</v>
      </c>
      <c r="F230" s="0" t="s">
        <v>43</v>
      </c>
      <c r="G230" s="0" t="s">
        <v>23</v>
      </c>
      <c r="H230" s="0" t="s">
        <v>44</v>
      </c>
      <c r="I230" s="0" t="s">
        <v>25</v>
      </c>
      <c r="J230" s="0" t="s">
        <v>34</v>
      </c>
      <c r="K230" s="0" t="s">
        <v>35</v>
      </c>
      <c r="L230" s="0" t="n">
        <v>9</v>
      </c>
      <c r="M230" s="0" t="n">
        <v>6</v>
      </c>
      <c r="N230" s="0" t="n">
        <v>68</v>
      </c>
      <c r="O230" s="0" t="n">
        <f aca="false">StoreData!$N230*StoreData!$L230</f>
        <v>612</v>
      </c>
      <c r="P230" s="0" t="n">
        <f aca="false">StoreData!$N230*StoreData!$M230</f>
        <v>408</v>
      </c>
      <c r="Q230" s="0" t="n">
        <f aca="false">StoreData!$O230-StoreData!$P230</f>
        <v>204</v>
      </c>
      <c r="R230" s="0" t="n">
        <f aca="false">MONTH(StoreData!$B230)</f>
        <v>8</v>
      </c>
      <c r="S230" s="0" t="str">
        <f aca="false">IF(StoreData!$R230=9,"August","Sept")</f>
        <v>Sept</v>
      </c>
    </row>
    <row r="231" customFormat="false" ht="15" hidden="false" customHeight="false" outlineLevel="0" collapsed="false">
      <c r="A231" s="0" t="n">
        <v>88065565584</v>
      </c>
      <c r="B231" s="0" t="n">
        <v>44056</v>
      </c>
      <c r="C231" s="0" t="s">
        <v>328</v>
      </c>
      <c r="D231" s="0" t="s">
        <v>20</v>
      </c>
      <c r="E231" s="0" t="s">
        <v>69</v>
      </c>
      <c r="F231" s="0" t="s">
        <v>22</v>
      </c>
      <c r="G231" s="0" t="s">
        <v>23</v>
      </c>
      <c r="H231" s="0" t="s">
        <v>24</v>
      </c>
      <c r="I231" s="0" t="s">
        <v>25</v>
      </c>
      <c r="J231" s="0" t="s">
        <v>40</v>
      </c>
      <c r="K231" s="0" t="s">
        <v>35</v>
      </c>
      <c r="L231" s="0" t="n">
        <v>5</v>
      </c>
      <c r="M231" s="0" t="n">
        <v>2</v>
      </c>
      <c r="N231" s="0" t="n">
        <v>15</v>
      </c>
      <c r="O231" s="0" t="n">
        <f aca="false">StoreData!$N231*StoreData!$L231</f>
        <v>75</v>
      </c>
      <c r="P231" s="0" t="n">
        <f aca="false">StoreData!$N231*StoreData!$M231</f>
        <v>30</v>
      </c>
      <c r="Q231" s="0" t="n">
        <f aca="false">StoreData!$O231-StoreData!$P231</f>
        <v>45</v>
      </c>
      <c r="R231" s="0" t="n">
        <f aca="false">MONTH(StoreData!$B231)</f>
        <v>8</v>
      </c>
      <c r="S231" s="0" t="str">
        <f aca="false">IF(StoreData!$R231=9,"August","Sept")</f>
        <v>Sept</v>
      </c>
    </row>
    <row r="232" customFormat="false" ht="15" hidden="false" customHeight="false" outlineLevel="0" collapsed="false">
      <c r="A232" s="0" t="n">
        <v>88065565585</v>
      </c>
      <c r="B232" s="0" t="n">
        <v>44057</v>
      </c>
      <c r="C232" s="0" t="s">
        <v>329</v>
      </c>
      <c r="D232" s="0" t="s">
        <v>29</v>
      </c>
      <c r="E232" s="0" t="s">
        <v>96</v>
      </c>
      <c r="F232" s="0" t="s">
        <v>31</v>
      </c>
      <c r="G232" s="0" t="s">
        <v>32</v>
      </c>
      <c r="H232" s="0" t="s">
        <v>33</v>
      </c>
      <c r="I232" s="0" t="s">
        <v>25</v>
      </c>
      <c r="J232" s="0" t="s">
        <v>140</v>
      </c>
      <c r="K232" s="0" t="s">
        <v>35</v>
      </c>
      <c r="L232" s="0" t="n">
        <v>18</v>
      </c>
      <c r="M232" s="0" t="n">
        <v>15</v>
      </c>
      <c r="N232" s="0" t="n">
        <v>47</v>
      </c>
      <c r="O232" s="0" t="n">
        <f aca="false">StoreData!$N232*StoreData!$L232</f>
        <v>846</v>
      </c>
      <c r="P232" s="0" t="n">
        <f aca="false">StoreData!$N232*StoreData!$M232</f>
        <v>705</v>
      </c>
      <c r="Q232" s="0" t="n">
        <f aca="false">StoreData!$O232-StoreData!$P232</f>
        <v>141</v>
      </c>
      <c r="R232" s="0" t="n">
        <f aca="false">MONTH(StoreData!$B232)</f>
        <v>8</v>
      </c>
      <c r="S232" s="0" t="str">
        <f aca="false">IF(StoreData!$R232=9,"August","Sept")</f>
        <v>Sept</v>
      </c>
    </row>
    <row r="233" customFormat="false" ht="15" hidden="false" customHeight="false" outlineLevel="0" collapsed="false">
      <c r="A233" s="0" t="n">
        <v>88065565586</v>
      </c>
      <c r="B233" s="0" t="n">
        <v>44058</v>
      </c>
      <c r="C233" s="0" t="s">
        <v>330</v>
      </c>
      <c r="D233" s="0" t="s">
        <v>20</v>
      </c>
      <c r="E233" s="0" t="s">
        <v>98</v>
      </c>
      <c r="F233" s="0" t="s">
        <v>38</v>
      </c>
      <c r="G233" s="0" t="s">
        <v>32</v>
      </c>
      <c r="H233" s="0" t="s">
        <v>39</v>
      </c>
      <c r="I233" s="0" t="s">
        <v>25</v>
      </c>
      <c r="J233" s="0" t="s">
        <v>142</v>
      </c>
      <c r="K233" s="0" t="s">
        <v>35</v>
      </c>
      <c r="L233" s="0" t="n">
        <v>10</v>
      </c>
      <c r="M233" s="0" t="n">
        <v>7</v>
      </c>
      <c r="N233" s="0" t="n">
        <v>6</v>
      </c>
      <c r="O233" s="0" t="n">
        <f aca="false">StoreData!$N233*StoreData!$L233</f>
        <v>60</v>
      </c>
      <c r="P233" s="0" t="n">
        <f aca="false">StoreData!$N233*StoreData!$M233</f>
        <v>42</v>
      </c>
      <c r="Q233" s="0" t="n">
        <f aca="false">StoreData!$O233-StoreData!$P233</f>
        <v>18</v>
      </c>
      <c r="R233" s="0" t="n">
        <f aca="false">MONTH(StoreData!$B233)</f>
        <v>8</v>
      </c>
      <c r="S233" s="0" t="str">
        <f aca="false">IF(StoreData!$R233=9,"August","Sept")</f>
        <v>Sept</v>
      </c>
    </row>
    <row r="234" customFormat="false" ht="15" hidden="false" customHeight="false" outlineLevel="0" collapsed="false">
      <c r="A234" s="0" t="n">
        <v>88065565587</v>
      </c>
      <c r="B234" s="0" t="n">
        <v>44062</v>
      </c>
      <c r="C234" s="0" t="s">
        <v>331</v>
      </c>
      <c r="D234" s="0" t="s">
        <v>29</v>
      </c>
      <c r="E234" s="0" t="s">
        <v>101</v>
      </c>
      <c r="F234" s="0" t="s">
        <v>43</v>
      </c>
      <c r="G234" s="0" t="s">
        <v>23</v>
      </c>
      <c r="H234" s="0" t="s">
        <v>44</v>
      </c>
      <c r="I234" s="0" t="s">
        <v>25</v>
      </c>
      <c r="J234" s="0" t="s">
        <v>144</v>
      </c>
      <c r="K234" s="0" t="s">
        <v>35</v>
      </c>
      <c r="L234" s="0" t="n">
        <v>20</v>
      </c>
      <c r="M234" s="0" t="n">
        <v>17</v>
      </c>
      <c r="N234" s="0" t="n">
        <v>10</v>
      </c>
      <c r="O234" s="0" t="n">
        <f aca="false">StoreData!$N234*StoreData!$L234</f>
        <v>200</v>
      </c>
      <c r="P234" s="0" t="n">
        <f aca="false">StoreData!$N234*StoreData!$M234</f>
        <v>170</v>
      </c>
      <c r="Q234" s="0" t="n">
        <f aca="false">StoreData!$O234-StoreData!$P234</f>
        <v>30</v>
      </c>
      <c r="R234" s="0" t="n">
        <f aca="false">MONTH(StoreData!$B234)</f>
        <v>8</v>
      </c>
      <c r="S234" s="0" t="str">
        <f aca="false">IF(StoreData!$R234=9,"August","Sept")</f>
        <v>Sept</v>
      </c>
    </row>
    <row r="235" customFormat="false" ht="15" hidden="false" customHeight="false" outlineLevel="0" collapsed="false">
      <c r="A235" s="0" t="n">
        <v>88065565588</v>
      </c>
      <c r="B235" s="0" t="n">
        <v>44061</v>
      </c>
      <c r="C235" s="0" t="s">
        <v>332</v>
      </c>
      <c r="D235" s="0" t="s">
        <v>29</v>
      </c>
      <c r="E235" s="0" t="s">
        <v>104</v>
      </c>
      <c r="F235" s="0" t="s">
        <v>22</v>
      </c>
      <c r="G235" s="0" t="s">
        <v>23</v>
      </c>
      <c r="H235" s="0" t="s">
        <v>24</v>
      </c>
      <c r="I235" s="0" t="s">
        <v>25</v>
      </c>
      <c r="J235" s="0" t="s">
        <v>60</v>
      </c>
      <c r="K235" s="0" t="s">
        <v>35</v>
      </c>
      <c r="L235" s="0" t="n">
        <v>70</v>
      </c>
      <c r="M235" s="0" t="n">
        <v>67</v>
      </c>
      <c r="N235" s="0" t="n">
        <v>11</v>
      </c>
      <c r="O235" s="0" t="n">
        <f aca="false">StoreData!$N235*StoreData!$L235</f>
        <v>770</v>
      </c>
      <c r="P235" s="0" t="n">
        <f aca="false">StoreData!$N235*StoreData!$M235</f>
        <v>737</v>
      </c>
      <c r="Q235" s="0" t="n">
        <f aca="false">StoreData!$O235-StoreData!$P235</f>
        <v>33</v>
      </c>
      <c r="R235" s="0" t="n">
        <f aca="false">MONTH(StoreData!$B235)</f>
        <v>8</v>
      </c>
      <c r="S235" s="0" t="str">
        <f aca="false">IF(StoreData!$R235=9,"August","Sept")</f>
        <v>Sept</v>
      </c>
    </row>
    <row r="236" customFormat="false" ht="15" hidden="false" customHeight="false" outlineLevel="0" collapsed="false">
      <c r="A236" s="0" t="n">
        <v>88065565589</v>
      </c>
      <c r="B236" s="0" t="n">
        <v>44061</v>
      </c>
      <c r="C236" s="0" t="s">
        <v>333</v>
      </c>
      <c r="D236" s="0" t="s">
        <v>29</v>
      </c>
      <c r="E236" s="0" t="s">
        <v>107</v>
      </c>
      <c r="F236" s="0" t="s">
        <v>31</v>
      </c>
      <c r="G236" s="0" t="s">
        <v>32</v>
      </c>
      <c r="H236" s="0" t="s">
        <v>33</v>
      </c>
      <c r="I236" s="0" t="s">
        <v>25</v>
      </c>
      <c r="J236" s="0" t="s">
        <v>61</v>
      </c>
      <c r="K236" s="0" t="s">
        <v>35</v>
      </c>
      <c r="L236" s="0" t="n">
        <v>15</v>
      </c>
      <c r="M236" s="0" t="n">
        <v>12</v>
      </c>
      <c r="N236" s="0" t="n">
        <v>60</v>
      </c>
      <c r="O236" s="0" t="n">
        <f aca="false">StoreData!$N236*StoreData!$L236</f>
        <v>900</v>
      </c>
      <c r="P236" s="0" t="n">
        <f aca="false">StoreData!$N236*StoreData!$M236</f>
        <v>720</v>
      </c>
      <c r="Q236" s="0" t="n">
        <f aca="false">StoreData!$O236-StoreData!$P236</f>
        <v>180</v>
      </c>
      <c r="R236" s="0" t="n">
        <f aca="false">MONTH(StoreData!$B236)</f>
        <v>8</v>
      </c>
      <c r="S236" s="0" t="str">
        <f aca="false">IF(StoreData!$R236=9,"August","Sept")</f>
        <v>Sept</v>
      </c>
    </row>
    <row r="237" customFormat="false" ht="15" hidden="false" customHeight="false" outlineLevel="0" collapsed="false">
      <c r="A237" s="0" t="n">
        <v>88065565590</v>
      </c>
      <c r="B237" s="0" t="n">
        <v>44062</v>
      </c>
      <c r="C237" s="0" t="s">
        <v>334</v>
      </c>
      <c r="D237" s="0" t="s">
        <v>20</v>
      </c>
      <c r="E237" s="0" t="s">
        <v>75</v>
      </c>
      <c r="F237" s="0" t="s">
        <v>38</v>
      </c>
      <c r="G237" s="0" t="s">
        <v>32</v>
      </c>
      <c r="H237" s="0" t="s">
        <v>39</v>
      </c>
      <c r="I237" s="0" t="s">
        <v>25</v>
      </c>
      <c r="J237" s="0" t="s">
        <v>64</v>
      </c>
      <c r="K237" s="0" t="s">
        <v>35</v>
      </c>
      <c r="L237" s="0" t="n">
        <v>12</v>
      </c>
      <c r="M237" s="0" t="n">
        <v>9</v>
      </c>
      <c r="N237" s="0" t="n">
        <v>89</v>
      </c>
      <c r="O237" s="0" t="n">
        <f aca="false">StoreData!$N237*StoreData!$L237</f>
        <v>1068</v>
      </c>
      <c r="P237" s="0" t="n">
        <f aca="false">StoreData!$N237*StoreData!$M237</f>
        <v>801</v>
      </c>
      <c r="Q237" s="0" t="n">
        <f aca="false">StoreData!$O237-StoreData!$P237</f>
        <v>267</v>
      </c>
      <c r="R237" s="0" t="n">
        <f aca="false">MONTH(StoreData!$B237)</f>
        <v>8</v>
      </c>
      <c r="S237" s="0" t="str">
        <f aca="false">IF(StoreData!$R237=9,"August","Sept")</f>
        <v>Sept</v>
      </c>
    </row>
    <row r="238" customFormat="false" ht="15" hidden="false" customHeight="false" outlineLevel="0" collapsed="false">
      <c r="A238" s="0" t="n">
        <v>88065565591</v>
      </c>
      <c r="B238" s="0" t="n">
        <v>44063</v>
      </c>
      <c r="C238" s="0" t="s">
        <v>335</v>
      </c>
      <c r="D238" s="0" t="s">
        <v>29</v>
      </c>
      <c r="E238" s="0" t="s">
        <v>78</v>
      </c>
      <c r="F238" s="0" t="s">
        <v>43</v>
      </c>
      <c r="G238" s="0" t="s">
        <v>23</v>
      </c>
      <c r="H238" s="0" t="s">
        <v>44</v>
      </c>
      <c r="I238" s="0" t="s">
        <v>25</v>
      </c>
      <c r="J238" s="0" t="s">
        <v>67</v>
      </c>
      <c r="K238" s="0" t="s">
        <v>35</v>
      </c>
      <c r="L238" s="0" t="n">
        <v>18</v>
      </c>
      <c r="M238" s="0" t="n">
        <v>15</v>
      </c>
      <c r="N238" s="0" t="n">
        <v>77</v>
      </c>
      <c r="O238" s="0" t="n">
        <f aca="false">StoreData!$N238*StoreData!$L238</f>
        <v>1386</v>
      </c>
      <c r="P238" s="0" t="n">
        <f aca="false">StoreData!$N238*StoreData!$M238</f>
        <v>1155</v>
      </c>
      <c r="Q238" s="0" t="n">
        <f aca="false">StoreData!$O238-StoreData!$P238</f>
        <v>231</v>
      </c>
      <c r="R238" s="0" t="n">
        <f aca="false">MONTH(StoreData!$B238)</f>
        <v>8</v>
      </c>
      <c r="S238" s="0" t="str">
        <f aca="false">IF(StoreData!$R238=9,"August","Sept")</f>
        <v>Sept</v>
      </c>
    </row>
    <row r="239" customFormat="false" ht="15" hidden="false" customHeight="false" outlineLevel="0" collapsed="false">
      <c r="A239" s="0" t="n">
        <v>88065565592</v>
      </c>
      <c r="B239" s="0" t="n">
        <v>44064</v>
      </c>
      <c r="C239" s="0" t="s">
        <v>336</v>
      </c>
      <c r="D239" s="0" t="s">
        <v>29</v>
      </c>
      <c r="E239" s="0" t="s">
        <v>81</v>
      </c>
      <c r="F239" s="0" t="s">
        <v>22</v>
      </c>
      <c r="G239" s="0" t="s">
        <v>23</v>
      </c>
      <c r="H239" s="0" t="s">
        <v>24</v>
      </c>
      <c r="I239" s="0" t="s">
        <v>25</v>
      </c>
      <c r="J239" s="0" t="s">
        <v>79</v>
      </c>
      <c r="K239" s="0" t="s">
        <v>35</v>
      </c>
      <c r="L239" s="0" t="n">
        <v>23</v>
      </c>
      <c r="M239" s="0" t="n">
        <v>20</v>
      </c>
      <c r="N239" s="0" t="n">
        <v>68</v>
      </c>
      <c r="O239" s="0" t="n">
        <f aca="false">StoreData!$N239*StoreData!$L239</f>
        <v>1564</v>
      </c>
      <c r="P239" s="0" t="n">
        <f aca="false">StoreData!$N239*StoreData!$M239</f>
        <v>1360</v>
      </c>
      <c r="Q239" s="0" t="n">
        <f aca="false">StoreData!$O239-StoreData!$P239</f>
        <v>204</v>
      </c>
      <c r="R239" s="0" t="n">
        <f aca="false">MONTH(StoreData!$B239)</f>
        <v>8</v>
      </c>
      <c r="S239" s="0" t="str">
        <f aca="false">IF(StoreData!$R239=9,"August","Sept")</f>
        <v>Sept</v>
      </c>
    </row>
    <row r="240" customFormat="false" ht="15" hidden="false" customHeight="false" outlineLevel="0" collapsed="false">
      <c r="A240" s="0" t="n">
        <v>88065565593</v>
      </c>
      <c r="B240" s="0" t="n">
        <v>44065</v>
      </c>
      <c r="C240" s="0" t="s">
        <v>337</v>
      </c>
      <c r="D240" s="0" t="s">
        <v>29</v>
      </c>
      <c r="E240" s="0" t="s">
        <v>149</v>
      </c>
      <c r="F240" s="0" t="s">
        <v>31</v>
      </c>
      <c r="G240" s="0" t="s">
        <v>32</v>
      </c>
      <c r="H240" s="0" t="s">
        <v>33</v>
      </c>
      <c r="I240" s="0" t="s">
        <v>25</v>
      </c>
      <c r="J240" s="0" t="s">
        <v>82</v>
      </c>
      <c r="K240" s="0" t="s">
        <v>35</v>
      </c>
      <c r="L240" s="0" t="n">
        <v>9</v>
      </c>
      <c r="M240" s="0" t="n">
        <v>6</v>
      </c>
      <c r="N240" s="0" t="n">
        <v>15</v>
      </c>
      <c r="O240" s="0" t="n">
        <f aca="false">StoreData!$N240*StoreData!$L240</f>
        <v>135</v>
      </c>
      <c r="P240" s="0" t="n">
        <f aca="false">StoreData!$N240*StoreData!$M240</f>
        <v>90</v>
      </c>
      <c r="Q240" s="0" t="n">
        <f aca="false">StoreData!$O240-StoreData!$P240</f>
        <v>45</v>
      </c>
      <c r="R240" s="0" t="n">
        <f aca="false">MONTH(StoreData!$B240)</f>
        <v>8</v>
      </c>
      <c r="S240" s="0" t="str">
        <f aca="false">IF(StoreData!$R240=9,"August","Sept")</f>
        <v>Sept</v>
      </c>
    </row>
    <row r="241" customFormat="false" ht="15" hidden="false" customHeight="false" outlineLevel="0" collapsed="false">
      <c r="A241" s="0" t="n">
        <v>88065565594</v>
      </c>
      <c r="B241" s="0" t="n">
        <v>44066</v>
      </c>
      <c r="C241" s="0" t="s">
        <v>338</v>
      </c>
      <c r="D241" s="0" t="s">
        <v>29</v>
      </c>
      <c r="E241" s="0" t="s">
        <v>21</v>
      </c>
      <c r="F241" s="0" t="s">
        <v>38</v>
      </c>
      <c r="G241" s="0" t="s">
        <v>32</v>
      </c>
      <c r="H241" s="0" t="s">
        <v>39</v>
      </c>
      <c r="I241" s="0" t="s">
        <v>25</v>
      </c>
      <c r="J241" s="0" t="s">
        <v>85</v>
      </c>
      <c r="K241" s="0" t="s">
        <v>35</v>
      </c>
      <c r="L241" s="0" t="n">
        <v>18</v>
      </c>
      <c r="M241" s="0" t="n">
        <v>15</v>
      </c>
      <c r="N241" s="0" t="n">
        <v>47</v>
      </c>
      <c r="O241" s="0" t="n">
        <f aca="false">StoreData!$N241*StoreData!$L241</f>
        <v>846</v>
      </c>
      <c r="P241" s="0" t="n">
        <f aca="false">StoreData!$N241*StoreData!$M241</f>
        <v>705</v>
      </c>
      <c r="Q241" s="0" t="n">
        <f aca="false">StoreData!$O241-StoreData!$P241</f>
        <v>141</v>
      </c>
      <c r="R241" s="0" t="n">
        <f aca="false">MONTH(StoreData!$B241)</f>
        <v>8</v>
      </c>
      <c r="S241" s="0" t="str">
        <f aca="false">IF(StoreData!$R241=9,"August","Sept")</f>
        <v>Sept</v>
      </c>
    </row>
    <row r="242" customFormat="false" ht="15" hidden="false" customHeight="false" outlineLevel="0" collapsed="false">
      <c r="A242" s="0" t="n">
        <v>88065565595</v>
      </c>
      <c r="B242" s="0" t="n">
        <v>44067</v>
      </c>
      <c r="C242" s="0" t="s">
        <v>339</v>
      </c>
      <c r="D242" s="0" t="s">
        <v>29</v>
      </c>
      <c r="E242" s="0" t="s">
        <v>152</v>
      </c>
      <c r="F242" s="0" t="s">
        <v>43</v>
      </c>
      <c r="G242" s="0" t="s">
        <v>23</v>
      </c>
      <c r="H242" s="0" t="s">
        <v>44</v>
      </c>
      <c r="I242" s="0" t="s">
        <v>25</v>
      </c>
      <c r="J242" s="0" t="s">
        <v>26</v>
      </c>
      <c r="K242" s="0" t="s">
        <v>27</v>
      </c>
      <c r="L242" s="0" t="n">
        <v>52</v>
      </c>
      <c r="M242" s="0" t="n">
        <v>49</v>
      </c>
      <c r="N242" s="0" t="n">
        <v>6</v>
      </c>
      <c r="O242" s="0" t="n">
        <f aca="false">StoreData!$N242*StoreData!$L242</f>
        <v>312</v>
      </c>
      <c r="P242" s="0" t="n">
        <f aca="false">StoreData!$N242*StoreData!$M242</f>
        <v>294</v>
      </c>
      <c r="Q242" s="0" t="n">
        <f aca="false">StoreData!$O242-StoreData!$P242</f>
        <v>18</v>
      </c>
      <c r="R242" s="0" t="n">
        <f aca="false">MONTH(StoreData!$B242)</f>
        <v>8</v>
      </c>
      <c r="S242" s="0" t="str">
        <f aca="false">IF(StoreData!$R242=9,"August","Sept")</f>
        <v>Sept</v>
      </c>
    </row>
    <row r="243" customFormat="false" ht="15" hidden="false" customHeight="false" outlineLevel="0" collapsed="false">
      <c r="A243" s="0" t="n">
        <v>88065565596</v>
      </c>
      <c r="B243" s="0" t="n">
        <v>44068</v>
      </c>
      <c r="C243" s="0" t="s">
        <v>340</v>
      </c>
      <c r="D243" s="0" t="s">
        <v>20</v>
      </c>
      <c r="E243" s="0" t="s">
        <v>154</v>
      </c>
      <c r="F243" s="0" t="s">
        <v>22</v>
      </c>
      <c r="G243" s="0" t="s">
        <v>23</v>
      </c>
      <c r="H243" s="0" t="s">
        <v>24</v>
      </c>
      <c r="I243" s="0" t="s">
        <v>25</v>
      </c>
      <c r="J243" s="0" t="s">
        <v>34</v>
      </c>
      <c r="K243" s="0" t="s">
        <v>35</v>
      </c>
      <c r="L243" s="0" t="n">
        <v>9</v>
      </c>
      <c r="M243" s="0" t="n">
        <v>6</v>
      </c>
      <c r="N243" s="0" t="n">
        <v>10</v>
      </c>
      <c r="O243" s="0" t="n">
        <f aca="false">StoreData!$N243*StoreData!$L243</f>
        <v>90</v>
      </c>
      <c r="P243" s="0" t="n">
        <f aca="false">StoreData!$N243*StoreData!$M243</f>
        <v>60</v>
      </c>
      <c r="Q243" s="0" t="n">
        <f aca="false">StoreData!$O243-StoreData!$P243</f>
        <v>30</v>
      </c>
      <c r="R243" s="0" t="n">
        <f aca="false">MONTH(StoreData!$B243)</f>
        <v>8</v>
      </c>
      <c r="S243" s="0" t="str">
        <f aca="false">IF(StoreData!$R243=9,"August","Sept")</f>
        <v>Sept</v>
      </c>
    </row>
    <row r="244" customFormat="false" ht="15" hidden="false" customHeight="false" outlineLevel="0" collapsed="false">
      <c r="A244" s="0" t="n">
        <v>88065565597</v>
      </c>
      <c r="B244" s="0" t="n">
        <v>44072</v>
      </c>
      <c r="C244" s="0" t="s">
        <v>341</v>
      </c>
      <c r="D244" s="0" t="s">
        <v>20</v>
      </c>
      <c r="E244" s="0" t="s">
        <v>156</v>
      </c>
      <c r="F244" s="0" t="s">
        <v>31</v>
      </c>
      <c r="G244" s="0" t="s">
        <v>32</v>
      </c>
      <c r="H244" s="0" t="s">
        <v>33</v>
      </c>
      <c r="I244" s="0" t="s">
        <v>25</v>
      </c>
      <c r="J244" s="0" t="s">
        <v>40</v>
      </c>
      <c r="K244" s="0" t="s">
        <v>35</v>
      </c>
      <c r="L244" s="0" t="n">
        <v>5</v>
      </c>
      <c r="M244" s="0" t="n">
        <v>2</v>
      </c>
      <c r="N244" s="0" t="n">
        <v>11</v>
      </c>
      <c r="O244" s="0" t="n">
        <f aca="false">StoreData!$N244*StoreData!$L244</f>
        <v>55</v>
      </c>
      <c r="P244" s="0" t="n">
        <f aca="false">StoreData!$N244*StoreData!$M244</f>
        <v>22</v>
      </c>
      <c r="Q244" s="0" t="n">
        <f aca="false">StoreData!$O244-StoreData!$P244</f>
        <v>33</v>
      </c>
      <c r="R244" s="0" t="n">
        <f aca="false">MONTH(StoreData!$B244)</f>
        <v>8</v>
      </c>
      <c r="S244" s="0" t="str">
        <f aca="false">IF(StoreData!$R244=9,"August","Sept")</f>
        <v>Sept</v>
      </c>
    </row>
    <row r="245" customFormat="false" ht="15" hidden="false" customHeight="false" outlineLevel="0" collapsed="false">
      <c r="A245" s="0" t="n">
        <v>88065565598</v>
      </c>
      <c r="B245" s="0" t="n">
        <v>44071</v>
      </c>
      <c r="C245" s="0" t="s">
        <v>342</v>
      </c>
      <c r="D245" s="0" t="s">
        <v>20</v>
      </c>
      <c r="E245" s="0" t="s">
        <v>112</v>
      </c>
      <c r="F245" s="0" t="s">
        <v>38</v>
      </c>
      <c r="G245" s="0" t="s">
        <v>32</v>
      </c>
      <c r="H245" s="0" t="s">
        <v>39</v>
      </c>
      <c r="I245" s="0" t="s">
        <v>25</v>
      </c>
      <c r="J245" s="0" t="s">
        <v>99</v>
      </c>
      <c r="K245" s="0" t="s">
        <v>27</v>
      </c>
      <c r="L245" s="0" t="n">
        <v>14</v>
      </c>
      <c r="M245" s="0" t="n">
        <v>11</v>
      </c>
      <c r="N245" s="0" t="n">
        <v>60</v>
      </c>
      <c r="O245" s="0" t="n">
        <f aca="false">StoreData!$N245*StoreData!$L245</f>
        <v>840</v>
      </c>
      <c r="P245" s="0" t="n">
        <f aca="false">StoreData!$N245*StoreData!$M245</f>
        <v>660</v>
      </c>
      <c r="Q245" s="0" t="n">
        <f aca="false">StoreData!$O245-StoreData!$P245</f>
        <v>180</v>
      </c>
      <c r="R245" s="0" t="n">
        <f aca="false">MONTH(StoreData!$B245)</f>
        <v>8</v>
      </c>
      <c r="S245" s="0" t="str">
        <f aca="false">IF(StoreData!$R245=9,"August","Sept")</f>
        <v>Sept</v>
      </c>
    </row>
    <row r="246" customFormat="false" ht="15" hidden="false" customHeight="false" outlineLevel="0" collapsed="false">
      <c r="A246" s="0" t="n">
        <v>88065565599</v>
      </c>
      <c r="B246" s="0" t="n">
        <v>44071</v>
      </c>
      <c r="C246" s="0" t="s">
        <v>343</v>
      </c>
      <c r="D246" s="0" t="s">
        <v>29</v>
      </c>
      <c r="E246" s="0" t="s">
        <v>114</v>
      </c>
      <c r="F246" s="0" t="s">
        <v>43</v>
      </c>
      <c r="G246" s="0" t="s">
        <v>23</v>
      </c>
      <c r="H246" s="0" t="s">
        <v>44</v>
      </c>
      <c r="I246" s="0" t="s">
        <v>25</v>
      </c>
      <c r="J246" s="0" t="s">
        <v>102</v>
      </c>
      <c r="K246" s="0" t="s">
        <v>27</v>
      </c>
      <c r="L246" s="0" t="n">
        <v>6</v>
      </c>
      <c r="M246" s="0" t="n">
        <v>3</v>
      </c>
      <c r="N246" s="0" t="n">
        <v>89</v>
      </c>
      <c r="O246" s="0" t="n">
        <f aca="false">StoreData!$N246*StoreData!$L246</f>
        <v>534</v>
      </c>
      <c r="P246" s="0" t="n">
        <f aca="false">StoreData!$N246*StoreData!$M246</f>
        <v>267</v>
      </c>
      <c r="Q246" s="0" t="n">
        <f aca="false">StoreData!$O246-StoreData!$P246</f>
        <v>267</v>
      </c>
      <c r="R246" s="0" t="n">
        <f aca="false">MONTH(StoreData!$B246)</f>
        <v>8</v>
      </c>
      <c r="S246" s="0" t="str">
        <f aca="false">IF(StoreData!$R246=9,"August","Sept")</f>
        <v>Sept</v>
      </c>
    </row>
    <row r="247" customFormat="false" ht="15" hidden="false" customHeight="false" outlineLevel="0" collapsed="false">
      <c r="A247" s="0" t="n">
        <v>88065565600</v>
      </c>
      <c r="B247" s="0" t="n">
        <v>44072</v>
      </c>
      <c r="C247" s="0" t="s">
        <v>344</v>
      </c>
      <c r="D247" s="0" t="s">
        <v>20</v>
      </c>
      <c r="E247" s="0" t="s">
        <v>69</v>
      </c>
      <c r="F247" s="0" t="s">
        <v>22</v>
      </c>
      <c r="G247" s="0" t="s">
        <v>23</v>
      </c>
      <c r="H247" s="0" t="s">
        <v>24</v>
      </c>
      <c r="I247" s="0" t="s">
        <v>25</v>
      </c>
      <c r="J247" s="0" t="s">
        <v>142</v>
      </c>
      <c r="K247" s="0" t="s">
        <v>35</v>
      </c>
      <c r="L247" s="0" t="n">
        <v>10</v>
      </c>
      <c r="M247" s="0" t="n">
        <v>7</v>
      </c>
      <c r="N247" s="0" t="n">
        <v>77</v>
      </c>
      <c r="O247" s="0" t="n">
        <f aca="false">StoreData!$N247*StoreData!$L247</f>
        <v>770</v>
      </c>
      <c r="P247" s="0" t="n">
        <f aca="false">StoreData!$N247*StoreData!$M247</f>
        <v>539</v>
      </c>
      <c r="Q247" s="0" t="n">
        <f aca="false">StoreData!$O247-StoreData!$P247</f>
        <v>231</v>
      </c>
      <c r="R247" s="0" t="n">
        <f aca="false">MONTH(StoreData!$B247)</f>
        <v>8</v>
      </c>
      <c r="S247" s="0" t="str">
        <f aca="false">IF(StoreData!$R247=9,"August","Sept")</f>
        <v>Sept</v>
      </c>
    </row>
    <row r="248" customFormat="false" ht="15" hidden="false" customHeight="false" outlineLevel="0" collapsed="false">
      <c r="A248" s="0" t="n">
        <v>88065565601</v>
      </c>
      <c r="B248" s="0" t="n">
        <v>44073</v>
      </c>
      <c r="C248" s="0" t="s">
        <v>345</v>
      </c>
      <c r="D248" s="0" t="s">
        <v>29</v>
      </c>
      <c r="E248" s="0" t="s">
        <v>117</v>
      </c>
      <c r="F248" s="0" t="s">
        <v>31</v>
      </c>
      <c r="G248" s="0" t="s">
        <v>32</v>
      </c>
      <c r="H248" s="0" t="s">
        <v>33</v>
      </c>
      <c r="I248" s="0" t="s">
        <v>25</v>
      </c>
      <c r="J248" s="0" t="s">
        <v>105</v>
      </c>
      <c r="K248" s="0" t="s">
        <v>27</v>
      </c>
      <c r="L248" s="0" t="n">
        <v>13</v>
      </c>
      <c r="M248" s="0" t="n">
        <v>10</v>
      </c>
      <c r="N248" s="0" t="n">
        <v>68</v>
      </c>
      <c r="O248" s="0" t="n">
        <f aca="false">StoreData!$N248*StoreData!$L248</f>
        <v>884</v>
      </c>
      <c r="P248" s="0" t="n">
        <f aca="false">StoreData!$N248*StoreData!$M248</f>
        <v>680</v>
      </c>
      <c r="Q248" s="0" t="n">
        <f aca="false">StoreData!$O248-StoreData!$P248</f>
        <v>204</v>
      </c>
      <c r="R248" s="0" t="n">
        <f aca="false">MONTH(StoreData!$B248)</f>
        <v>8</v>
      </c>
      <c r="S248" s="0" t="str">
        <f aca="false">IF(StoreData!$R248=9,"August","Sept")</f>
        <v>Sept</v>
      </c>
    </row>
    <row r="249" customFormat="false" ht="15" hidden="false" customHeight="false" outlineLevel="0" collapsed="false">
      <c r="A249" s="0" t="n">
        <v>88065565602</v>
      </c>
      <c r="B249" s="0" t="n">
        <v>44074</v>
      </c>
      <c r="C249" s="0" t="s">
        <v>346</v>
      </c>
      <c r="D249" s="0" t="s">
        <v>29</v>
      </c>
      <c r="E249" s="0" t="s">
        <v>69</v>
      </c>
      <c r="F249" s="0" t="s">
        <v>38</v>
      </c>
      <c r="G249" s="0" t="s">
        <v>32</v>
      </c>
      <c r="H249" s="0" t="s">
        <v>39</v>
      </c>
      <c r="I249" s="0" t="s">
        <v>25</v>
      </c>
      <c r="J249" s="0" t="s">
        <v>144</v>
      </c>
      <c r="K249" s="0" t="s">
        <v>35</v>
      </c>
      <c r="L249" s="0" t="n">
        <v>20</v>
      </c>
      <c r="M249" s="0" t="n">
        <v>17</v>
      </c>
      <c r="N249" s="0" t="n">
        <v>15</v>
      </c>
      <c r="O249" s="0" t="n">
        <f aca="false">StoreData!$N249*StoreData!$L249</f>
        <v>300</v>
      </c>
      <c r="P249" s="0" t="n">
        <f aca="false">StoreData!$N249*StoreData!$M249</f>
        <v>255</v>
      </c>
      <c r="Q249" s="0" t="n">
        <f aca="false">StoreData!$O249-StoreData!$P249</f>
        <v>45</v>
      </c>
      <c r="R249" s="0" t="n">
        <f aca="false">MONTH(StoreData!$B249)</f>
        <v>8</v>
      </c>
      <c r="S249" s="0" t="str">
        <f aca="false">IF(StoreData!$R249=9,"August","Sept")</f>
        <v>Sept</v>
      </c>
    </row>
    <row r="250" customFormat="false" ht="15" hidden="false" customHeight="false" outlineLevel="0" collapsed="false">
      <c r="A250" s="0" t="n">
        <v>88065565603</v>
      </c>
      <c r="B250" s="0" t="n">
        <v>44044</v>
      </c>
      <c r="C250" s="0" t="s">
        <v>347</v>
      </c>
      <c r="D250" s="0" t="s">
        <v>20</v>
      </c>
      <c r="E250" s="0" t="s">
        <v>117</v>
      </c>
      <c r="F250" s="0" t="s">
        <v>43</v>
      </c>
      <c r="G250" s="0" t="s">
        <v>23</v>
      </c>
      <c r="H250" s="0" t="s">
        <v>44</v>
      </c>
      <c r="I250" s="0" t="s">
        <v>128</v>
      </c>
      <c r="J250" s="0" t="s">
        <v>108</v>
      </c>
      <c r="K250" s="0" t="s">
        <v>27</v>
      </c>
      <c r="L250" s="0" t="n">
        <v>15</v>
      </c>
      <c r="M250" s="0" t="n">
        <v>12</v>
      </c>
      <c r="N250" s="0" t="n">
        <v>60</v>
      </c>
      <c r="O250" s="0" t="n">
        <f aca="false">StoreData!$N250*StoreData!$L250</f>
        <v>900</v>
      </c>
      <c r="P250" s="0" t="n">
        <f aca="false">StoreData!$N250*StoreData!$M250</f>
        <v>720</v>
      </c>
      <c r="Q250" s="0" t="n">
        <f aca="false">StoreData!$O250-StoreData!$P250</f>
        <v>180</v>
      </c>
      <c r="R250" s="0" t="n">
        <f aca="false">MONTH(StoreData!$B250)</f>
        <v>8</v>
      </c>
      <c r="S250" s="0" t="str">
        <f aca="false">IF(StoreData!$R250=9,"August","Sept")</f>
        <v>Sept</v>
      </c>
    </row>
    <row r="251" customFormat="false" ht="15" hidden="false" customHeight="false" outlineLevel="0" collapsed="false">
      <c r="A251" s="0" t="n">
        <v>88065565604</v>
      </c>
      <c r="B251" s="0" t="n">
        <v>44045</v>
      </c>
      <c r="C251" s="0" t="s">
        <v>348</v>
      </c>
      <c r="D251" s="0" t="s">
        <v>20</v>
      </c>
      <c r="E251" s="0" t="s">
        <v>119</v>
      </c>
      <c r="F251" s="0" t="s">
        <v>22</v>
      </c>
      <c r="G251" s="0" t="s">
        <v>23</v>
      </c>
      <c r="H251" s="0" t="s">
        <v>24</v>
      </c>
      <c r="I251" s="0" t="s">
        <v>128</v>
      </c>
      <c r="J251" s="0" t="s">
        <v>53</v>
      </c>
      <c r="K251" s="0" t="s">
        <v>27</v>
      </c>
      <c r="L251" s="0" t="n">
        <v>20</v>
      </c>
      <c r="M251" s="0" t="n">
        <v>17</v>
      </c>
      <c r="N251" s="0" t="n">
        <v>89</v>
      </c>
      <c r="O251" s="0" t="n">
        <f aca="false">StoreData!$N251*StoreData!$L251</f>
        <v>1780</v>
      </c>
      <c r="P251" s="0" t="n">
        <f aca="false">StoreData!$N251*StoreData!$M251</f>
        <v>1513</v>
      </c>
      <c r="Q251" s="0" t="n">
        <f aca="false">StoreData!$O251-StoreData!$P251</f>
        <v>267</v>
      </c>
      <c r="R251" s="0" t="n">
        <f aca="false">MONTH(StoreData!$B251)</f>
        <v>8</v>
      </c>
      <c r="S251" s="0" t="str">
        <f aca="false">IF(StoreData!$R251=9,"August","Sept")</f>
        <v>Sept</v>
      </c>
    </row>
    <row r="252" customFormat="false" ht="15" hidden="false" customHeight="false" outlineLevel="0" collapsed="false">
      <c r="A252" s="0" t="n">
        <v>88065565605</v>
      </c>
      <c r="B252" s="0" t="n">
        <v>44046</v>
      </c>
      <c r="C252" s="0" t="s">
        <v>349</v>
      </c>
      <c r="D252" s="0" t="s">
        <v>29</v>
      </c>
      <c r="E252" s="0" t="s">
        <v>121</v>
      </c>
      <c r="F252" s="0" t="s">
        <v>31</v>
      </c>
      <c r="G252" s="0" t="s">
        <v>32</v>
      </c>
      <c r="H252" s="0" t="s">
        <v>33</v>
      </c>
      <c r="I252" s="0" t="s">
        <v>128</v>
      </c>
      <c r="J252" s="0" t="s">
        <v>56</v>
      </c>
      <c r="K252" s="0" t="s">
        <v>27</v>
      </c>
      <c r="L252" s="0" t="n">
        <v>12</v>
      </c>
      <c r="M252" s="0" t="n">
        <v>9</v>
      </c>
      <c r="N252" s="0" t="n">
        <v>77</v>
      </c>
      <c r="O252" s="0" t="n">
        <f aca="false">StoreData!$N252*StoreData!$L252</f>
        <v>924</v>
      </c>
      <c r="P252" s="0" t="n">
        <f aca="false">StoreData!$N252*StoreData!$M252</f>
        <v>693</v>
      </c>
      <c r="Q252" s="0" t="n">
        <f aca="false">StoreData!$O252-StoreData!$P252</f>
        <v>231</v>
      </c>
      <c r="R252" s="0" t="n">
        <f aca="false">MONTH(StoreData!$B252)</f>
        <v>8</v>
      </c>
      <c r="S252" s="0" t="str">
        <f aca="false">IF(StoreData!$R252=9,"August","Sept")</f>
        <v>Sept</v>
      </c>
    </row>
    <row r="253" customFormat="false" ht="15" hidden="false" customHeight="false" outlineLevel="0" collapsed="false">
      <c r="A253" s="0" t="n">
        <v>88065565606</v>
      </c>
      <c r="B253" s="0" t="n">
        <v>44047</v>
      </c>
      <c r="C253" s="0" t="s">
        <v>350</v>
      </c>
      <c r="D253" s="0" t="s">
        <v>29</v>
      </c>
      <c r="E253" s="0" t="s">
        <v>123</v>
      </c>
      <c r="F253" s="0" t="s">
        <v>38</v>
      </c>
      <c r="G253" s="0" t="s">
        <v>32</v>
      </c>
      <c r="H253" s="0" t="s">
        <v>39</v>
      </c>
      <c r="I253" s="0" t="s">
        <v>128</v>
      </c>
      <c r="J253" s="0" t="s">
        <v>59</v>
      </c>
      <c r="K253" s="0" t="s">
        <v>27</v>
      </c>
      <c r="L253" s="0" t="n">
        <v>16</v>
      </c>
      <c r="M253" s="0" t="n">
        <v>13</v>
      </c>
      <c r="N253" s="0" t="n">
        <v>68</v>
      </c>
      <c r="O253" s="0" t="n">
        <f aca="false">StoreData!$N253*StoreData!$L253</f>
        <v>1088</v>
      </c>
      <c r="P253" s="0" t="n">
        <f aca="false">StoreData!$N253*StoreData!$M253</f>
        <v>884</v>
      </c>
      <c r="Q253" s="0" t="n">
        <f aca="false">StoreData!$O253-StoreData!$P253</f>
        <v>204</v>
      </c>
      <c r="R253" s="0" t="n">
        <f aca="false">MONTH(StoreData!$B253)</f>
        <v>8</v>
      </c>
      <c r="S253" s="0" t="str">
        <f aca="false">IF(StoreData!$R253=9,"August","Sept")</f>
        <v>Sept</v>
      </c>
    </row>
    <row r="254" customFormat="false" ht="15" hidden="false" customHeight="false" outlineLevel="0" collapsed="false">
      <c r="A254" s="0" t="n">
        <v>88065565607</v>
      </c>
      <c r="B254" s="0" t="n">
        <v>44048</v>
      </c>
      <c r="C254" s="0" t="s">
        <v>351</v>
      </c>
      <c r="D254" s="0" t="s">
        <v>29</v>
      </c>
      <c r="E254" s="0" t="s">
        <v>125</v>
      </c>
      <c r="F254" s="0" t="s">
        <v>43</v>
      </c>
      <c r="G254" s="0" t="s">
        <v>23</v>
      </c>
      <c r="H254" s="0" t="s">
        <v>44</v>
      </c>
      <c r="I254" s="0" t="s">
        <v>128</v>
      </c>
      <c r="J254" s="0" t="s">
        <v>60</v>
      </c>
      <c r="K254" s="0" t="s">
        <v>35</v>
      </c>
      <c r="L254" s="0" t="n">
        <v>70</v>
      </c>
      <c r="M254" s="0" t="n">
        <v>67</v>
      </c>
      <c r="N254" s="0" t="n">
        <v>15</v>
      </c>
      <c r="O254" s="0" t="n">
        <f aca="false">StoreData!$N254*StoreData!$L254</f>
        <v>1050</v>
      </c>
      <c r="P254" s="0" t="n">
        <f aca="false">StoreData!$N254*StoreData!$M254</f>
        <v>1005</v>
      </c>
      <c r="Q254" s="0" t="n">
        <f aca="false">StoreData!$O254-StoreData!$P254</f>
        <v>45</v>
      </c>
      <c r="R254" s="0" t="n">
        <f aca="false">MONTH(StoreData!$B254)</f>
        <v>8</v>
      </c>
      <c r="S254" s="0" t="str">
        <f aca="false">IF(StoreData!$R254=9,"August","Sept")</f>
        <v>Sept</v>
      </c>
    </row>
    <row r="255" customFormat="false" ht="15" hidden="false" customHeight="false" outlineLevel="0" collapsed="false">
      <c r="A255" s="0" t="n">
        <v>88065565608</v>
      </c>
      <c r="B255" s="0" t="n">
        <v>44052</v>
      </c>
      <c r="C255" s="0" t="s">
        <v>352</v>
      </c>
      <c r="D255" s="0" t="s">
        <v>20</v>
      </c>
      <c r="E255" s="0" t="s">
        <v>30</v>
      </c>
      <c r="F255" s="0" t="s">
        <v>22</v>
      </c>
      <c r="G255" s="0" t="s">
        <v>23</v>
      </c>
      <c r="H255" s="0" t="s">
        <v>24</v>
      </c>
      <c r="I255" s="0" t="s">
        <v>128</v>
      </c>
      <c r="J255" s="0" t="s">
        <v>61</v>
      </c>
      <c r="K255" s="0" t="s">
        <v>35</v>
      </c>
      <c r="L255" s="0" t="n">
        <v>15</v>
      </c>
      <c r="M255" s="0" t="n">
        <v>12</v>
      </c>
      <c r="N255" s="0" t="n">
        <v>47</v>
      </c>
      <c r="O255" s="0" t="n">
        <f aca="false">StoreData!$N255*StoreData!$L255</f>
        <v>705</v>
      </c>
      <c r="P255" s="0" t="n">
        <f aca="false">StoreData!$N255*StoreData!$M255</f>
        <v>564</v>
      </c>
      <c r="Q255" s="0" t="n">
        <f aca="false">StoreData!$O255-StoreData!$P255</f>
        <v>141</v>
      </c>
      <c r="R255" s="0" t="n">
        <f aca="false">MONTH(StoreData!$B255)</f>
        <v>8</v>
      </c>
      <c r="S255" s="0" t="str">
        <f aca="false">IF(StoreData!$R255=9,"August","Sept")</f>
        <v>Sept</v>
      </c>
    </row>
    <row r="256" customFormat="false" ht="15" hidden="false" customHeight="false" outlineLevel="0" collapsed="false">
      <c r="A256" s="0" t="n">
        <v>88065565609</v>
      </c>
      <c r="B256" s="0" t="n">
        <v>44051</v>
      </c>
      <c r="C256" s="0" t="s">
        <v>353</v>
      </c>
      <c r="D256" s="0" t="s">
        <v>20</v>
      </c>
      <c r="E256" s="0" t="s">
        <v>37</v>
      </c>
      <c r="F256" s="0" t="s">
        <v>31</v>
      </c>
      <c r="G256" s="0" t="s">
        <v>32</v>
      </c>
      <c r="H256" s="0" t="s">
        <v>33</v>
      </c>
      <c r="I256" s="0" t="s">
        <v>128</v>
      </c>
      <c r="J256" s="0" t="s">
        <v>59</v>
      </c>
      <c r="K256" s="0" t="s">
        <v>27</v>
      </c>
      <c r="L256" s="0" t="n">
        <v>16</v>
      </c>
      <c r="M256" s="0" t="n">
        <v>13</v>
      </c>
      <c r="N256" s="0" t="n">
        <v>6</v>
      </c>
      <c r="O256" s="0" t="n">
        <f aca="false">StoreData!$N256*StoreData!$L256</f>
        <v>96</v>
      </c>
      <c r="P256" s="0" t="n">
        <f aca="false">StoreData!$N256*StoreData!$M256</f>
        <v>78</v>
      </c>
      <c r="Q256" s="0" t="n">
        <f aca="false">StoreData!$O256-StoreData!$P256</f>
        <v>18</v>
      </c>
      <c r="R256" s="0" t="n">
        <f aca="false">MONTH(StoreData!$B256)</f>
        <v>8</v>
      </c>
      <c r="S256" s="0" t="str">
        <f aca="false">IF(StoreData!$R256=9,"August","Sept")</f>
        <v>Sept</v>
      </c>
    </row>
    <row r="257" customFormat="false" ht="15" hidden="false" customHeight="false" outlineLevel="0" collapsed="false">
      <c r="A257" s="0" t="n">
        <v>88065565610</v>
      </c>
      <c r="B257" s="0" t="n">
        <v>44051</v>
      </c>
      <c r="C257" s="0" t="s">
        <v>354</v>
      </c>
      <c r="D257" s="0" t="s">
        <v>20</v>
      </c>
      <c r="E257" s="0" t="s">
        <v>42</v>
      </c>
      <c r="F257" s="0" t="s">
        <v>38</v>
      </c>
      <c r="G257" s="0" t="s">
        <v>32</v>
      </c>
      <c r="H257" s="0" t="s">
        <v>39</v>
      </c>
      <c r="I257" s="0" t="s">
        <v>128</v>
      </c>
      <c r="J257" s="0" t="s">
        <v>62</v>
      </c>
      <c r="K257" s="0" t="s">
        <v>27</v>
      </c>
      <c r="L257" s="0" t="n">
        <v>20</v>
      </c>
      <c r="M257" s="0" t="n">
        <v>17</v>
      </c>
      <c r="N257" s="0" t="n">
        <v>10</v>
      </c>
      <c r="O257" s="0" t="n">
        <f aca="false">StoreData!$N257*StoreData!$L257</f>
        <v>200</v>
      </c>
      <c r="P257" s="0" t="n">
        <f aca="false">StoreData!$N257*StoreData!$M257</f>
        <v>170</v>
      </c>
      <c r="Q257" s="0" t="n">
        <f aca="false">StoreData!$O257-StoreData!$P257</f>
        <v>30</v>
      </c>
      <c r="R257" s="0" t="n">
        <f aca="false">MONTH(StoreData!$B257)</f>
        <v>8</v>
      </c>
      <c r="S257" s="0" t="str">
        <f aca="false">IF(StoreData!$R257=9,"August","Sept")</f>
        <v>Sept</v>
      </c>
    </row>
    <row r="258" customFormat="false" ht="15" hidden="false" customHeight="false" outlineLevel="0" collapsed="false">
      <c r="A258" s="0" t="n">
        <v>88065565611</v>
      </c>
      <c r="B258" s="0" t="n">
        <v>44052</v>
      </c>
      <c r="C258" s="0" t="s">
        <v>355</v>
      </c>
      <c r="D258" s="0" t="s">
        <v>29</v>
      </c>
      <c r="E258" s="0" t="s">
        <v>186</v>
      </c>
      <c r="F258" s="0" t="s">
        <v>43</v>
      </c>
      <c r="G258" s="0" t="s">
        <v>23</v>
      </c>
      <c r="H258" s="0" t="s">
        <v>44</v>
      </c>
      <c r="I258" s="0" t="s">
        <v>128</v>
      </c>
      <c r="J258" s="0" t="s">
        <v>63</v>
      </c>
      <c r="K258" s="0" t="s">
        <v>27</v>
      </c>
      <c r="L258" s="0" t="n">
        <v>12</v>
      </c>
      <c r="M258" s="0" t="n">
        <v>9</v>
      </c>
      <c r="N258" s="0" t="n">
        <v>11</v>
      </c>
      <c r="O258" s="0" t="n">
        <f aca="false">StoreData!$N258*StoreData!$L258</f>
        <v>132</v>
      </c>
      <c r="P258" s="0" t="n">
        <f aca="false">StoreData!$N258*StoreData!$M258</f>
        <v>99</v>
      </c>
      <c r="Q258" s="0" t="n">
        <f aca="false">StoreData!$O258-StoreData!$P258</f>
        <v>33</v>
      </c>
      <c r="R258" s="0" t="n">
        <f aca="false">MONTH(StoreData!$B258)</f>
        <v>8</v>
      </c>
      <c r="S258" s="0" t="str">
        <f aca="false">IF(StoreData!$R258=9,"August","Sept")</f>
        <v>Sept</v>
      </c>
    </row>
    <row r="259" customFormat="false" ht="15" hidden="false" customHeight="false" outlineLevel="0" collapsed="false">
      <c r="A259" s="0" t="n">
        <v>88065565612</v>
      </c>
      <c r="B259" s="0" t="n">
        <v>44053</v>
      </c>
      <c r="C259" s="0" t="s">
        <v>356</v>
      </c>
      <c r="D259" s="0" t="s">
        <v>29</v>
      </c>
      <c r="E259" s="0" t="s">
        <v>188</v>
      </c>
      <c r="F259" s="0" t="s">
        <v>22</v>
      </c>
      <c r="G259" s="0" t="s">
        <v>23</v>
      </c>
      <c r="H259" s="0" t="s">
        <v>24</v>
      </c>
      <c r="I259" s="0" t="s">
        <v>128</v>
      </c>
      <c r="J259" s="0" t="s">
        <v>64</v>
      </c>
      <c r="K259" s="0" t="s">
        <v>35</v>
      </c>
      <c r="L259" s="0" t="n">
        <v>12</v>
      </c>
      <c r="M259" s="0" t="n">
        <v>9</v>
      </c>
      <c r="N259" s="0" t="n">
        <v>60</v>
      </c>
      <c r="O259" s="0" t="n">
        <f aca="false">StoreData!$N259*StoreData!$L259</f>
        <v>720</v>
      </c>
      <c r="P259" s="0" t="n">
        <f aca="false">StoreData!$N259*StoreData!$M259</f>
        <v>540</v>
      </c>
      <c r="Q259" s="0" t="n">
        <f aca="false">StoreData!$O259-StoreData!$P259</f>
        <v>180</v>
      </c>
      <c r="R259" s="0" t="n">
        <f aca="false">MONTH(StoreData!$B259)</f>
        <v>8</v>
      </c>
      <c r="S259" s="0" t="str">
        <f aca="false">IF(StoreData!$R259=9,"August","Sept")</f>
        <v>Sept</v>
      </c>
    </row>
    <row r="260" customFormat="false" ht="15" hidden="false" customHeight="false" outlineLevel="0" collapsed="false">
      <c r="A260" s="0" t="n">
        <v>88065565613</v>
      </c>
      <c r="B260" s="0" t="n">
        <v>44054</v>
      </c>
      <c r="C260" s="0" t="s">
        <v>357</v>
      </c>
      <c r="D260" s="0" t="s">
        <v>29</v>
      </c>
      <c r="E260" s="0" t="s">
        <v>46</v>
      </c>
      <c r="F260" s="0" t="s">
        <v>31</v>
      </c>
      <c r="G260" s="0" t="s">
        <v>32</v>
      </c>
      <c r="H260" s="0" t="s">
        <v>33</v>
      </c>
      <c r="I260" s="0" t="s">
        <v>128</v>
      </c>
      <c r="J260" s="0" t="s">
        <v>67</v>
      </c>
      <c r="K260" s="0" t="s">
        <v>35</v>
      </c>
      <c r="L260" s="0" t="n">
        <v>18</v>
      </c>
      <c r="M260" s="0" t="n">
        <v>15</v>
      </c>
      <c r="N260" s="0" t="n">
        <v>89</v>
      </c>
      <c r="O260" s="0" t="n">
        <f aca="false">StoreData!$N260*StoreData!$L260</f>
        <v>1602</v>
      </c>
      <c r="P260" s="0" t="n">
        <f aca="false">StoreData!$N260*StoreData!$M260</f>
        <v>1335</v>
      </c>
      <c r="Q260" s="0" t="n">
        <f aca="false">StoreData!$O260-StoreData!$P260</f>
        <v>267</v>
      </c>
      <c r="R260" s="0" t="n">
        <f aca="false">MONTH(StoreData!$B260)</f>
        <v>8</v>
      </c>
      <c r="S260" s="0" t="str">
        <f aca="false">IF(StoreData!$R260=9,"August","Sept")</f>
        <v>Sept</v>
      </c>
    </row>
    <row r="261" customFormat="false" ht="15" hidden="false" customHeight="false" outlineLevel="0" collapsed="false">
      <c r="A261" s="0" t="n">
        <v>88065565614</v>
      </c>
      <c r="B261" s="0" t="n">
        <v>44055</v>
      </c>
      <c r="C261" s="0" t="s">
        <v>358</v>
      </c>
      <c r="D261" s="0" t="s">
        <v>29</v>
      </c>
      <c r="E261" s="0" t="s">
        <v>48</v>
      </c>
      <c r="F261" s="0" t="s">
        <v>38</v>
      </c>
      <c r="G261" s="0" t="s">
        <v>32</v>
      </c>
      <c r="H261" s="0" t="s">
        <v>39</v>
      </c>
      <c r="I261" s="0" t="s">
        <v>128</v>
      </c>
      <c r="J261" s="0" t="s">
        <v>70</v>
      </c>
      <c r="K261" s="0" t="s">
        <v>27</v>
      </c>
      <c r="L261" s="0" t="n">
        <v>10</v>
      </c>
      <c r="M261" s="0" t="n">
        <v>7</v>
      </c>
      <c r="N261" s="0" t="n">
        <v>77</v>
      </c>
      <c r="O261" s="0" t="n">
        <f aca="false">StoreData!$N261*StoreData!$L261</f>
        <v>770</v>
      </c>
      <c r="P261" s="0" t="n">
        <f aca="false">StoreData!$N261*StoreData!$M261</f>
        <v>539</v>
      </c>
      <c r="Q261" s="0" t="n">
        <f aca="false">StoreData!$O261-StoreData!$P261</f>
        <v>231</v>
      </c>
      <c r="R261" s="0" t="n">
        <f aca="false">MONTH(StoreData!$B261)</f>
        <v>8</v>
      </c>
      <c r="S261" s="0" t="str">
        <f aca="false">IF(StoreData!$R261=9,"August","Sept")</f>
        <v>Sept</v>
      </c>
    </row>
    <row r="262" customFormat="false" ht="15" hidden="false" customHeight="false" outlineLevel="0" collapsed="false">
      <c r="A262" s="0" t="n">
        <v>88065565615</v>
      </c>
      <c r="B262" s="0" t="n">
        <v>44056</v>
      </c>
      <c r="C262" s="0" t="s">
        <v>359</v>
      </c>
      <c r="D262" s="0" t="s">
        <v>29</v>
      </c>
      <c r="E262" s="0" t="s">
        <v>50</v>
      </c>
      <c r="F262" s="0" t="s">
        <v>43</v>
      </c>
      <c r="G262" s="0" t="s">
        <v>23</v>
      </c>
      <c r="H262" s="0" t="s">
        <v>44</v>
      </c>
      <c r="I262" s="0" t="s">
        <v>128</v>
      </c>
      <c r="J262" s="0" t="s">
        <v>73</v>
      </c>
      <c r="K262" s="0" t="s">
        <v>27</v>
      </c>
      <c r="L262" s="0" t="n">
        <v>15</v>
      </c>
      <c r="M262" s="0" t="n">
        <v>12</v>
      </c>
      <c r="N262" s="0" t="n">
        <v>68</v>
      </c>
      <c r="O262" s="0" t="n">
        <f aca="false">StoreData!$N262*StoreData!$L262</f>
        <v>1020</v>
      </c>
      <c r="P262" s="0" t="n">
        <f aca="false">StoreData!$N262*StoreData!$M262</f>
        <v>816</v>
      </c>
      <c r="Q262" s="0" t="n">
        <f aca="false">StoreData!$O262-StoreData!$P262</f>
        <v>204</v>
      </c>
      <c r="R262" s="0" t="n">
        <f aca="false">MONTH(StoreData!$B262)</f>
        <v>8</v>
      </c>
      <c r="S262" s="0" t="str">
        <f aca="false">IF(StoreData!$R262=9,"August","Sept")</f>
        <v>Sept</v>
      </c>
    </row>
    <row r="263" customFormat="false" ht="15" hidden="false" customHeight="false" outlineLevel="0" collapsed="false">
      <c r="A263" s="0" t="n">
        <v>88065565616</v>
      </c>
      <c r="B263" s="0" t="n">
        <v>44057</v>
      </c>
      <c r="C263" s="0" t="s">
        <v>360</v>
      </c>
      <c r="D263" s="0" t="s">
        <v>20</v>
      </c>
      <c r="E263" s="0" t="s">
        <v>52</v>
      </c>
      <c r="F263" s="0" t="s">
        <v>22</v>
      </c>
      <c r="G263" s="0" t="s">
        <v>23</v>
      </c>
      <c r="H263" s="0" t="s">
        <v>24</v>
      </c>
      <c r="I263" s="0" t="s">
        <v>128</v>
      </c>
      <c r="J263" s="0" t="s">
        <v>76</v>
      </c>
      <c r="K263" s="0" t="s">
        <v>27</v>
      </c>
      <c r="L263" s="0" t="n">
        <v>15</v>
      </c>
      <c r="M263" s="0" t="n">
        <v>12</v>
      </c>
      <c r="N263" s="0" t="n">
        <v>15</v>
      </c>
      <c r="O263" s="0" t="n">
        <f aca="false">StoreData!$N263*StoreData!$L263</f>
        <v>225</v>
      </c>
      <c r="P263" s="0" t="n">
        <f aca="false">StoreData!$N263*StoreData!$M263</f>
        <v>180</v>
      </c>
      <c r="Q263" s="0" t="n">
        <f aca="false">StoreData!$O263-StoreData!$P263</f>
        <v>45</v>
      </c>
      <c r="R263" s="0" t="n">
        <f aca="false">MONTH(StoreData!$B263)</f>
        <v>8</v>
      </c>
      <c r="S263" s="0" t="str">
        <f aca="false">IF(StoreData!$R263=9,"August","Sept")</f>
        <v>Sept</v>
      </c>
    </row>
    <row r="264" customFormat="false" ht="15" hidden="false" customHeight="false" outlineLevel="0" collapsed="false">
      <c r="A264" s="0" t="n">
        <v>88065565617</v>
      </c>
      <c r="B264" s="0" t="n">
        <v>44058</v>
      </c>
      <c r="C264" s="0" t="s">
        <v>361</v>
      </c>
      <c r="D264" s="0" t="s">
        <v>20</v>
      </c>
      <c r="E264" s="0" t="s">
        <v>55</v>
      </c>
      <c r="F264" s="0" t="s">
        <v>31</v>
      </c>
      <c r="G264" s="0" t="s">
        <v>32</v>
      </c>
      <c r="H264" s="0" t="s">
        <v>33</v>
      </c>
      <c r="I264" s="0" t="s">
        <v>128</v>
      </c>
      <c r="J264" s="0" t="s">
        <v>79</v>
      </c>
      <c r="K264" s="0" t="s">
        <v>35</v>
      </c>
      <c r="L264" s="0" t="n">
        <v>23</v>
      </c>
      <c r="M264" s="0" t="n">
        <v>20</v>
      </c>
      <c r="N264" s="0" t="n">
        <v>47</v>
      </c>
      <c r="O264" s="0" t="n">
        <f aca="false">StoreData!$N264*StoreData!$L264</f>
        <v>1081</v>
      </c>
      <c r="P264" s="0" t="n">
        <f aca="false">StoreData!$N264*StoreData!$M264</f>
        <v>940</v>
      </c>
      <c r="Q264" s="0" t="n">
        <f aca="false">StoreData!$O264-StoreData!$P264</f>
        <v>141</v>
      </c>
      <c r="R264" s="0" t="n">
        <f aca="false">MONTH(StoreData!$B264)</f>
        <v>8</v>
      </c>
      <c r="S264" s="0" t="str">
        <f aca="false">IF(StoreData!$R264=9,"August","Sept")</f>
        <v>Sept</v>
      </c>
    </row>
    <row r="265" customFormat="false" ht="15" hidden="false" customHeight="false" outlineLevel="0" collapsed="false">
      <c r="A265" s="0" t="n">
        <v>88065565618</v>
      </c>
      <c r="B265" s="0" t="n">
        <v>44062</v>
      </c>
      <c r="C265" s="0" t="s">
        <v>362</v>
      </c>
      <c r="D265" s="0" t="s">
        <v>29</v>
      </c>
      <c r="E265" s="0" t="s">
        <v>58</v>
      </c>
      <c r="F265" s="0" t="s">
        <v>38</v>
      </c>
      <c r="G265" s="0" t="s">
        <v>32</v>
      </c>
      <c r="H265" s="0" t="s">
        <v>39</v>
      </c>
      <c r="I265" s="0" t="s">
        <v>128</v>
      </c>
      <c r="J265" s="0" t="s">
        <v>82</v>
      </c>
      <c r="K265" s="0" t="s">
        <v>35</v>
      </c>
      <c r="L265" s="0" t="n">
        <v>9</v>
      </c>
      <c r="M265" s="0" t="n">
        <v>6</v>
      </c>
      <c r="N265" s="0" t="n">
        <v>6</v>
      </c>
      <c r="O265" s="0" t="n">
        <f aca="false">StoreData!$N265*StoreData!$L265</f>
        <v>54</v>
      </c>
      <c r="P265" s="0" t="n">
        <f aca="false">StoreData!$N265*StoreData!$M265</f>
        <v>36</v>
      </c>
      <c r="Q265" s="0" t="n">
        <f aca="false">StoreData!$O265-StoreData!$P265</f>
        <v>18</v>
      </c>
      <c r="R265" s="0" t="n">
        <f aca="false">MONTH(StoreData!$B265)</f>
        <v>8</v>
      </c>
      <c r="S265" s="0" t="str">
        <f aca="false">IF(StoreData!$R265=9,"August","Sept")</f>
        <v>Sept</v>
      </c>
    </row>
    <row r="266" customFormat="false" ht="15" hidden="false" customHeight="false" outlineLevel="0" collapsed="false">
      <c r="A266" s="0" t="n">
        <v>88065565619</v>
      </c>
      <c r="B266" s="0" t="n">
        <v>44061</v>
      </c>
      <c r="C266" s="0" t="s">
        <v>363</v>
      </c>
      <c r="D266" s="0" t="s">
        <v>20</v>
      </c>
      <c r="E266" s="0" t="s">
        <v>147</v>
      </c>
      <c r="F266" s="0" t="s">
        <v>43</v>
      </c>
      <c r="G266" s="0" t="s">
        <v>23</v>
      </c>
      <c r="H266" s="0" t="s">
        <v>44</v>
      </c>
      <c r="I266" s="0" t="s">
        <v>128</v>
      </c>
      <c r="J266" s="0" t="s">
        <v>85</v>
      </c>
      <c r="K266" s="0" t="s">
        <v>35</v>
      </c>
      <c r="L266" s="0" t="n">
        <v>18</v>
      </c>
      <c r="M266" s="0" t="n">
        <v>15</v>
      </c>
      <c r="N266" s="0" t="n">
        <v>10</v>
      </c>
      <c r="O266" s="0" t="n">
        <f aca="false">StoreData!$N266*StoreData!$L266</f>
        <v>180</v>
      </c>
      <c r="P266" s="0" t="n">
        <f aca="false">StoreData!$N266*StoreData!$M266</f>
        <v>150</v>
      </c>
      <c r="Q266" s="0" t="n">
        <f aca="false">StoreData!$O266-StoreData!$P266</f>
        <v>30</v>
      </c>
      <c r="R266" s="0" t="n">
        <f aca="false">MONTH(StoreData!$B266)</f>
        <v>8</v>
      </c>
      <c r="S266" s="0" t="str">
        <f aca="false">IF(StoreData!$R266=9,"August","Sept")</f>
        <v>Sept</v>
      </c>
    </row>
    <row r="267" customFormat="false" ht="15" hidden="false" customHeight="false" outlineLevel="0" collapsed="false">
      <c r="A267" s="0" t="n">
        <v>88065565620</v>
      </c>
      <c r="B267" s="0" t="n">
        <v>44061</v>
      </c>
      <c r="C267" s="0" t="s">
        <v>364</v>
      </c>
      <c r="D267" s="0" t="s">
        <v>20</v>
      </c>
      <c r="E267" s="0" t="s">
        <v>149</v>
      </c>
      <c r="F267" s="0" t="s">
        <v>22</v>
      </c>
      <c r="G267" s="0" t="s">
        <v>23</v>
      </c>
      <c r="H267" s="0" t="s">
        <v>24</v>
      </c>
      <c r="I267" s="0" t="s">
        <v>128</v>
      </c>
      <c r="J267" s="0" t="s">
        <v>88</v>
      </c>
      <c r="K267" s="0" t="s">
        <v>27</v>
      </c>
      <c r="L267" s="0" t="n">
        <v>14</v>
      </c>
      <c r="M267" s="0" t="n">
        <v>11</v>
      </c>
      <c r="N267" s="0" t="n">
        <v>11</v>
      </c>
      <c r="O267" s="0" t="n">
        <f aca="false">StoreData!$N267*StoreData!$L267</f>
        <v>154</v>
      </c>
      <c r="P267" s="0" t="n">
        <f aca="false">StoreData!$N267*StoreData!$M267</f>
        <v>121</v>
      </c>
      <c r="Q267" s="0" t="n">
        <f aca="false">StoreData!$O267-StoreData!$P267</f>
        <v>33</v>
      </c>
      <c r="R267" s="0" t="n">
        <f aca="false">MONTH(StoreData!$B267)</f>
        <v>8</v>
      </c>
      <c r="S267" s="0" t="str">
        <f aca="false">IF(StoreData!$R267=9,"August","Sept")</f>
        <v>Sept</v>
      </c>
    </row>
    <row r="268" customFormat="false" ht="15" hidden="false" customHeight="false" outlineLevel="0" collapsed="false">
      <c r="A268" s="0" t="n">
        <v>88065565621</v>
      </c>
      <c r="B268" s="0" t="n">
        <v>44062</v>
      </c>
      <c r="C268" s="0" t="s">
        <v>365</v>
      </c>
      <c r="D268" s="0" t="s">
        <v>29</v>
      </c>
      <c r="E268" s="0" t="s">
        <v>21</v>
      </c>
      <c r="F268" s="0" t="s">
        <v>31</v>
      </c>
      <c r="G268" s="0" t="s">
        <v>32</v>
      </c>
      <c r="H268" s="0" t="s">
        <v>33</v>
      </c>
      <c r="I268" s="0" t="s">
        <v>128</v>
      </c>
      <c r="J268" s="0" t="s">
        <v>91</v>
      </c>
      <c r="K268" s="0" t="s">
        <v>27</v>
      </c>
      <c r="L268" s="0" t="n">
        <v>30</v>
      </c>
      <c r="M268" s="0" t="n">
        <v>27</v>
      </c>
      <c r="N268" s="0" t="n">
        <v>60</v>
      </c>
      <c r="O268" s="0" t="n">
        <f aca="false">StoreData!$N268*StoreData!$L268</f>
        <v>1800</v>
      </c>
      <c r="P268" s="0" t="n">
        <f aca="false">StoreData!$N268*StoreData!$M268</f>
        <v>1620</v>
      </c>
      <c r="Q268" s="0" t="n">
        <f aca="false">StoreData!$O268-StoreData!$P268</f>
        <v>180</v>
      </c>
      <c r="R268" s="0" t="n">
        <f aca="false">MONTH(StoreData!$B268)</f>
        <v>8</v>
      </c>
      <c r="S268" s="0" t="str">
        <f aca="false">IF(StoreData!$R268=9,"August","Sept")</f>
        <v>Sept</v>
      </c>
    </row>
    <row r="269" customFormat="false" ht="15" hidden="false" customHeight="false" outlineLevel="0" collapsed="false">
      <c r="A269" s="0" t="n">
        <v>88065565622</v>
      </c>
      <c r="B269" s="0" t="n">
        <v>44063</v>
      </c>
      <c r="C269" s="0" t="s">
        <v>366</v>
      </c>
      <c r="D269" s="0" t="s">
        <v>29</v>
      </c>
      <c r="E269" s="0" t="s">
        <v>152</v>
      </c>
      <c r="F269" s="0" t="s">
        <v>38</v>
      </c>
      <c r="G269" s="0" t="s">
        <v>32</v>
      </c>
      <c r="H269" s="0" t="s">
        <v>39</v>
      </c>
      <c r="I269" s="0" t="s">
        <v>128</v>
      </c>
      <c r="J269" s="0" t="s">
        <v>94</v>
      </c>
      <c r="K269" s="0" t="s">
        <v>27</v>
      </c>
      <c r="L269" s="0" t="n">
        <v>16</v>
      </c>
      <c r="M269" s="0" t="n">
        <v>13</v>
      </c>
      <c r="N269" s="0" t="n">
        <v>89</v>
      </c>
      <c r="O269" s="0" t="n">
        <f aca="false">StoreData!$N269*StoreData!$L269</f>
        <v>1424</v>
      </c>
      <c r="P269" s="0" t="n">
        <f aca="false">StoreData!$N269*StoreData!$M269</f>
        <v>1157</v>
      </c>
      <c r="Q269" s="0" t="n">
        <f aca="false">StoreData!$O269-StoreData!$P269</f>
        <v>267</v>
      </c>
      <c r="R269" s="0" t="n">
        <f aca="false">MONTH(StoreData!$B269)</f>
        <v>8</v>
      </c>
      <c r="S269" s="0" t="str">
        <f aca="false">IF(StoreData!$R269=9,"August","Sept")</f>
        <v>Sept</v>
      </c>
    </row>
    <row r="270" customFormat="false" ht="15" hidden="false" customHeight="false" outlineLevel="0" collapsed="false">
      <c r="A270" s="0" t="n">
        <v>88065565623</v>
      </c>
      <c r="B270" s="0" t="n">
        <v>44064</v>
      </c>
      <c r="C270" s="0" t="s">
        <v>367</v>
      </c>
      <c r="D270" s="0" t="s">
        <v>29</v>
      </c>
      <c r="E270" s="0" t="s">
        <v>154</v>
      </c>
      <c r="F270" s="0" t="s">
        <v>43</v>
      </c>
      <c r="G270" s="0" t="s">
        <v>23</v>
      </c>
      <c r="H270" s="0" t="s">
        <v>44</v>
      </c>
      <c r="I270" s="0" t="s">
        <v>128</v>
      </c>
      <c r="J270" s="0" t="s">
        <v>26</v>
      </c>
      <c r="K270" s="0" t="s">
        <v>27</v>
      </c>
      <c r="L270" s="0" t="n">
        <v>52</v>
      </c>
      <c r="M270" s="0" t="n">
        <v>49</v>
      </c>
      <c r="N270" s="0" t="n">
        <v>77</v>
      </c>
      <c r="O270" s="0" t="n">
        <f aca="false">StoreData!$N270*StoreData!$L270</f>
        <v>4004</v>
      </c>
      <c r="P270" s="0" t="n">
        <f aca="false">StoreData!$N270*StoreData!$M270</f>
        <v>3773</v>
      </c>
      <c r="Q270" s="0" t="n">
        <f aca="false">StoreData!$O270-StoreData!$P270</f>
        <v>231</v>
      </c>
      <c r="R270" s="0" t="n">
        <f aca="false">MONTH(StoreData!$B270)</f>
        <v>8</v>
      </c>
      <c r="S270" s="0" t="str">
        <f aca="false">IF(StoreData!$R270=9,"August","Sept")</f>
        <v>Sept</v>
      </c>
    </row>
    <row r="271" customFormat="false" ht="15" hidden="false" customHeight="false" outlineLevel="0" collapsed="false">
      <c r="A271" s="0" t="n">
        <v>88065565624</v>
      </c>
      <c r="B271" s="0" t="n">
        <v>44065</v>
      </c>
      <c r="C271" s="0" t="s">
        <v>368</v>
      </c>
      <c r="D271" s="0" t="s">
        <v>29</v>
      </c>
      <c r="E271" s="0" t="s">
        <v>156</v>
      </c>
      <c r="F271" s="0" t="s">
        <v>22</v>
      </c>
      <c r="G271" s="0" t="s">
        <v>23</v>
      </c>
      <c r="H271" s="0" t="s">
        <v>24</v>
      </c>
      <c r="I271" s="0" t="s">
        <v>128</v>
      </c>
      <c r="J271" s="0" t="s">
        <v>99</v>
      </c>
      <c r="K271" s="0" t="s">
        <v>27</v>
      </c>
      <c r="L271" s="0" t="n">
        <v>14</v>
      </c>
      <c r="M271" s="0" t="n">
        <v>11</v>
      </c>
      <c r="N271" s="0" t="n">
        <v>68</v>
      </c>
      <c r="O271" s="0" t="n">
        <f aca="false">StoreData!$N271*StoreData!$L271</f>
        <v>952</v>
      </c>
      <c r="P271" s="0" t="n">
        <f aca="false">StoreData!$N271*StoreData!$M271</f>
        <v>748</v>
      </c>
      <c r="Q271" s="0" t="n">
        <f aca="false">StoreData!$O271-StoreData!$P271</f>
        <v>204</v>
      </c>
      <c r="R271" s="0" t="n">
        <f aca="false">MONTH(StoreData!$B271)</f>
        <v>8</v>
      </c>
      <c r="S271" s="0" t="str">
        <f aca="false">IF(StoreData!$R271=9,"August","Sept")</f>
        <v>Sept</v>
      </c>
    </row>
    <row r="272" customFormat="false" ht="15" hidden="false" customHeight="false" outlineLevel="0" collapsed="false">
      <c r="A272" s="0" t="n">
        <v>88065565625</v>
      </c>
      <c r="B272" s="0" t="n">
        <v>44066</v>
      </c>
      <c r="C272" s="0" t="s">
        <v>369</v>
      </c>
      <c r="D272" s="0" t="s">
        <v>20</v>
      </c>
      <c r="E272" s="0" t="s">
        <v>66</v>
      </c>
      <c r="F272" s="0" t="s">
        <v>31</v>
      </c>
      <c r="G272" s="0" t="s">
        <v>32</v>
      </c>
      <c r="H272" s="0" t="s">
        <v>33</v>
      </c>
      <c r="I272" s="0" t="s">
        <v>128</v>
      </c>
      <c r="J272" s="0" t="s">
        <v>102</v>
      </c>
      <c r="K272" s="0" t="s">
        <v>27</v>
      </c>
      <c r="L272" s="0" t="n">
        <v>6</v>
      </c>
      <c r="M272" s="0" t="n">
        <v>3</v>
      </c>
      <c r="N272" s="0" t="n">
        <v>15</v>
      </c>
      <c r="O272" s="0" t="n">
        <f aca="false">StoreData!$N272*StoreData!$L272</f>
        <v>90</v>
      </c>
      <c r="P272" s="0" t="n">
        <f aca="false">StoreData!$N272*StoreData!$M272</f>
        <v>45</v>
      </c>
      <c r="Q272" s="0" t="n">
        <f aca="false">StoreData!$O272-StoreData!$P272</f>
        <v>45</v>
      </c>
      <c r="R272" s="0" t="n">
        <f aca="false">MONTH(StoreData!$B272)</f>
        <v>8</v>
      </c>
      <c r="S272" s="0" t="str">
        <f aca="false">IF(StoreData!$R272=9,"August","Sept")</f>
        <v>Sept</v>
      </c>
    </row>
    <row r="273" customFormat="false" ht="15" hidden="false" customHeight="false" outlineLevel="0" collapsed="false">
      <c r="A273" s="0" t="n">
        <v>88065565626</v>
      </c>
      <c r="B273" s="0" t="n">
        <v>44067</v>
      </c>
      <c r="C273" s="0" t="s">
        <v>370</v>
      </c>
      <c r="D273" s="0" t="s">
        <v>29</v>
      </c>
      <c r="E273" s="0" t="s">
        <v>69</v>
      </c>
      <c r="F273" s="0" t="s">
        <v>38</v>
      </c>
      <c r="G273" s="0" t="s">
        <v>32</v>
      </c>
      <c r="H273" s="0" t="s">
        <v>39</v>
      </c>
      <c r="I273" s="0" t="s">
        <v>128</v>
      </c>
      <c r="J273" s="0" t="s">
        <v>105</v>
      </c>
      <c r="K273" s="0" t="s">
        <v>27</v>
      </c>
      <c r="L273" s="0" t="n">
        <v>13</v>
      </c>
      <c r="M273" s="0" t="n">
        <v>10</v>
      </c>
      <c r="N273" s="0" t="n">
        <v>47</v>
      </c>
      <c r="O273" s="0" t="n">
        <f aca="false">StoreData!$N273*StoreData!$L273</f>
        <v>611</v>
      </c>
      <c r="P273" s="0" t="n">
        <f aca="false">StoreData!$N273*StoreData!$M273</f>
        <v>470</v>
      </c>
      <c r="Q273" s="0" t="n">
        <f aca="false">StoreData!$O273-StoreData!$P273</f>
        <v>141</v>
      </c>
      <c r="R273" s="0" t="n">
        <f aca="false">MONTH(StoreData!$B273)</f>
        <v>8</v>
      </c>
      <c r="S273" s="0" t="str">
        <f aca="false">IF(StoreData!$R273=9,"August","Sept")</f>
        <v>Sept</v>
      </c>
    </row>
    <row r="274" customFormat="false" ht="15" hidden="false" customHeight="false" outlineLevel="0" collapsed="false">
      <c r="A274" s="0" t="n">
        <v>88065565627</v>
      </c>
      <c r="B274" s="0" t="n">
        <v>44068</v>
      </c>
      <c r="C274" s="0" t="s">
        <v>371</v>
      </c>
      <c r="D274" s="0" t="s">
        <v>29</v>
      </c>
      <c r="E274" s="0" t="s">
        <v>72</v>
      </c>
      <c r="F274" s="0" t="s">
        <v>43</v>
      </c>
      <c r="G274" s="0" t="s">
        <v>23</v>
      </c>
      <c r="H274" s="0" t="s">
        <v>44</v>
      </c>
      <c r="I274" s="0" t="s">
        <v>128</v>
      </c>
      <c r="J274" s="0" t="s">
        <v>108</v>
      </c>
      <c r="K274" s="0" t="s">
        <v>27</v>
      </c>
      <c r="L274" s="0" t="n">
        <v>15</v>
      </c>
      <c r="M274" s="0" t="n">
        <v>12</v>
      </c>
      <c r="N274" s="0" t="n">
        <v>6</v>
      </c>
      <c r="O274" s="0" t="n">
        <f aca="false">StoreData!$N274*StoreData!$L274</f>
        <v>90</v>
      </c>
      <c r="P274" s="0" t="n">
        <f aca="false">StoreData!$N274*StoreData!$M274</f>
        <v>72</v>
      </c>
      <c r="Q274" s="0" t="n">
        <f aca="false">StoreData!$O274-StoreData!$P274</f>
        <v>18</v>
      </c>
      <c r="R274" s="0" t="n">
        <f aca="false">MONTH(StoreData!$B274)</f>
        <v>8</v>
      </c>
      <c r="S274" s="0" t="str">
        <f aca="false">IF(StoreData!$R274=9,"August","Sept")</f>
        <v>Sept</v>
      </c>
    </row>
    <row r="275" customFormat="false" ht="15" hidden="false" customHeight="false" outlineLevel="0" collapsed="false">
      <c r="A275" s="0" t="n">
        <v>88065565628</v>
      </c>
      <c r="B275" s="0" t="n">
        <v>44072</v>
      </c>
      <c r="C275" s="0" t="s">
        <v>372</v>
      </c>
      <c r="D275" s="0" t="s">
        <v>20</v>
      </c>
      <c r="E275" s="0" t="s">
        <v>75</v>
      </c>
      <c r="F275" s="0" t="s">
        <v>22</v>
      </c>
      <c r="G275" s="0" t="s">
        <v>23</v>
      </c>
      <c r="H275" s="0" t="s">
        <v>24</v>
      </c>
      <c r="I275" s="0" t="s">
        <v>128</v>
      </c>
      <c r="J275" s="0" t="s">
        <v>53</v>
      </c>
      <c r="K275" s="0" t="s">
        <v>27</v>
      </c>
      <c r="L275" s="0" t="n">
        <v>20</v>
      </c>
      <c r="M275" s="0" t="n">
        <v>17</v>
      </c>
      <c r="N275" s="0" t="n">
        <v>10</v>
      </c>
      <c r="O275" s="0" t="n">
        <f aca="false">StoreData!$N275*StoreData!$L275</f>
        <v>200</v>
      </c>
      <c r="P275" s="0" t="n">
        <f aca="false">StoreData!$N275*StoreData!$M275</f>
        <v>170</v>
      </c>
      <c r="Q275" s="0" t="n">
        <f aca="false">StoreData!$O275-StoreData!$P275</f>
        <v>30</v>
      </c>
      <c r="R275" s="0" t="n">
        <f aca="false">MONTH(StoreData!$B275)</f>
        <v>8</v>
      </c>
      <c r="S275" s="0" t="str">
        <f aca="false">IF(StoreData!$R275=9,"August","Sept")</f>
        <v>Sept</v>
      </c>
    </row>
    <row r="276" customFormat="false" ht="15" hidden="false" customHeight="false" outlineLevel="0" collapsed="false">
      <c r="A276" s="0" t="n">
        <v>88065565629</v>
      </c>
      <c r="B276" s="0" t="n">
        <v>44071</v>
      </c>
      <c r="C276" s="0" t="s">
        <v>373</v>
      </c>
      <c r="D276" s="0" t="s">
        <v>29</v>
      </c>
      <c r="E276" s="0" t="s">
        <v>78</v>
      </c>
      <c r="F276" s="0" t="s">
        <v>31</v>
      </c>
      <c r="G276" s="0" t="s">
        <v>32</v>
      </c>
      <c r="H276" s="0" t="s">
        <v>33</v>
      </c>
      <c r="I276" s="0" t="s">
        <v>128</v>
      </c>
      <c r="J276" s="0" t="s">
        <v>56</v>
      </c>
      <c r="K276" s="0" t="s">
        <v>27</v>
      </c>
      <c r="L276" s="0" t="n">
        <v>12</v>
      </c>
      <c r="M276" s="0" t="n">
        <v>9</v>
      </c>
      <c r="N276" s="0" t="n">
        <v>11</v>
      </c>
      <c r="O276" s="0" t="n">
        <f aca="false">StoreData!$N276*StoreData!$L276</f>
        <v>132</v>
      </c>
      <c r="P276" s="0" t="n">
        <f aca="false">StoreData!$N276*StoreData!$M276</f>
        <v>99</v>
      </c>
      <c r="Q276" s="0" t="n">
        <f aca="false">StoreData!$O276-StoreData!$P276</f>
        <v>33</v>
      </c>
      <c r="R276" s="0" t="n">
        <f aca="false">MONTH(StoreData!$B276)</f>
        <v>8</v>
      </c>
      <c r="S276" s="0" t="str">
        <f aca="false">IF(StoreData!$R276=9,"August","Sept")</f>
        <v>Sept</v>
      </c>
    </row>
    <row r="277" customFormat="false" ht="15" hidden="false" customHeight="false" outlineLevel="0" collapsed="false">
      <c r="A277" s="0" t="n">
        <v>88065565630</v>
      </c>
      <c r="B277" s="0" t="n">
        <v>44071</v>
      </c>
      <c r="C277" s="0" t="s">
        <v>374</v>
      </c>
      <c r="D277" s="0" t="s">
        <v>29</v>
      </c>
      <c r="E277" s="0" t="s">
        <v>81</v>
      </c>
      <c r="F277" s="0" t="s">
        <v>38</v>
      </c>
      <c r="G277" s="0" t="s">
        <v>32</v>
      </c>
      <c r="H277" s="0" t="s">
        <v>39</v>
      </c>
      <c r="I277" s="0" t="s">
        <v>128</v>
      </c>
      <c r="J277" s="0" t="s">
        <v>59</v>
      </c>
      <c r="K277" s="0" t="s">
        <v>27</v>
      </c>
      <c r="L277" s="0" t="n">
        <v>16</v>
      </c>
      <c r="M277" s="0" t="n">
        <v>13</v>
      </c>
      <c r="N277" s="0" t="n">
        <v>60</v>
      </c>
      <c r="O277" s="0" t="n">
        <f aca="false">StoreData!$N277*StoreData!$L277</f>
        <v>960</v>
      </c>
      <c r="P277" s="0" t="n">
        <f aca="false">StoreData!$N277*StoreData!$M277</f>
        <v>780</v>
      </c>
      <c r="Q277" s="0" t="n">
        <f aca="false">StoreData!$O277-StoreData!$P277</f>
        <v>180</v>
      </c>
      <c r="R277" s="0" t="n">
        <f aca="false">MONTH(StoreData!$B277)</f>
        <v>8</v>
      </c>
      <c r="S277" s="0" t="str">
        <f aca="false">IF(StoreData!$R277=9,"August","Sept")</f>
        <v>Sept</v>
      </c>
    </row>
    <row r="278" customFormat="false" ht="15" hidden="false" customHeight="false" outlineLevel="0" collapsed="false">
      <c r="A278" s="0" t="n">
        <v>88065565631</v>
      </c>
      <c r="B278" s="0" t="n">
        <v>44072</v>
      </c>
      <c r="C278" s="0" t="s">
        <v>375</v>
      </c>
      <c r="D278" s="0" t="s">
        <v>29</v>
      </c>
      <c r="E278" s="0" t="s">
        <v>84</v>
      </c>
      <c r="F278" s="0" t="s">
        <v>43</v>
      </c>
      <c r="G278" s="0" t="s">
        <v>23</v>
      </c>
      <c r="H278" s="0" t="s">
        <v>44</v>
      </c>
      <c r="I278" s="0" t="s">
        <v>128</v>
      </c>
      <c r="J278" s="0" t="s">
        <v>62</v>
      </c>
      <c r="K278" s="0" t="s">
        <v>27</v>
      </c>
      <c r="L278" s="0" t="n">
        <v>20</v>
      </c>
      <c r="M278" s="0" t="n">
        <v>17</v>
      </c>
      <c r="N278" s="0" t="n">
        <v>89</v>
      </c>
      <c r="O278" s="0" t="n">
        <f aca="false">StoreData!$N278*StoreData!$L278</f>
        <v>1780</v>
      </c>
      <c r="P278" s="0" t="n">
        <f aca="false">StoreData!$N278*StoreData!$M278</f>
        <v>1513</v>
      </c>
      <c r="Q278" s="0" t="n">
        <f aca="false">StoreData!$O278-StoreData!$P278</f>
        <v>267</v>
      </c>
      <c r="R278" s="0" t="n">
        <f aca="false">MONTH(StoreData!$B278)</f>
        <v>8</v>
      </c>
      <c r="S278" s="0" t="str">
        <f aca="false">IF(StoreData!$R278=9,"August","Sept")</f>
        <v>Sept</v>
      </c>
    </row>
    <row r="279" customFormat="false" ht="15" hidden="false" customHeight="false" outlineLevel="0" collapsed="false">
      <c r="A279" s="0" t="n">
        <v>88065565632</v>
      </c>
      <c r="B279" s="0" t="n">
        <v>44073</v>
      </c>
      <c r="C279" s="0" t="s">
        <v>376</v>
      </c>
      <c r="D279" s="0" t="s">
        <v>20</v>
      </c>
      <c r="E279" s="0" t="s">
        <v>87</v>
      </c>
      <c r="F279" s="0" t="s">
        <v>22</v>
      </c>
      <c r="G279" s="0" t="s">
        <v>23</v>
      </c>
      <c r="H279" s="0" t="s">
        <v>24</v>
      </c>
      <c r="I279" s="0" t="s">
        <v>128</v>
      </c>
      <c r="J279" s="0" t="s">
        <v>63</v>
      </c>
      <c r="K279" s="0" t="s">
        <v>27</v>
      </c>
      <c r="L279" s="0" t="n">
        <v>12</v>
      </c>
      <c r="M279" s="0" t="n">
        <v>9</v>
      </c>
      <c r="N279" s="0" t="n">
        <v>77</v>
      </c>
      <c r="O279" s="0" t="n">
        <f aca="false">StoreData!$N279*StoreData!$L279</f>
        <v>924</v>
      </c>
      <c r="P279" s="0" t="n">
        <f aca="false">StoreData!$N279*StoreData!$M279</f>
        <v>693</v>
      </c>
      <c r="Q279" s="0" t="n">
        <f aca="false">StoreData!$O279-StoreData!$P279</f>
        <v>231</v>
      </c>
      <c r="R279" s="0" t="n">
        <f aca="false">MONTH(StoreData!$B279)</f>
        <v>8</v>
      </c>
      <c r="S279" s="0" t="str">
        <f aca="false">IF(StoreData!$R279=9,"August","Sept")</f>
        <v>Sept</v>
      </c>
    </row>
    <row r="280" customFormat="false" ht="15" hidden="false" customHeight="false" outlineLevel="0" collapsed="false">
      <c r="A280" s="0" t="n">
        <v>88065565633</v>
      </c>
      <c r="B280" s="0" t="n">
        <v>44074</v>
      </c>
      <c r="C280" s="0" t="s">
        <v>377</v>
      </c>
      <c r="D280" s="0" t="s">
        <v>29</v>
      </c>
      <c r="E280" s="0" t="s">
        <v>90</v>
      </c>
      <c r="F280" s="0" t="s">
        <v>31</v>
      </c>
      <c r="G280" s="0" t="s">
        <v>32</v>
      </c>
      <c r="H280" s="0" t="s">
        <v>33</v>
      </c>
      <c r="I280" s="0" t="s">
        <v>128</v>
      </c>
      <c r="J280" s="0" t="s">
        <v>70</v>
      </c>
      <c r="K280" s="0" t="s">
        <v>27</v>
      </c>
      <c r="L280" s="0" t="n">
        <v>10</v>
      </c>
      <c r="M280" s="0" t="n">
        <v>7</v>
      </c>
      <c r="N280" s="0" t="n">
        <v>68</v>
      </c>
      <c r="O280" s="0" t="n">
        <f aca="false">StoreData!$N280*StoreData!$L280</f>
        <v>680</v>
      </c>
      <c r="P280" s="0" t="n">
        <f aca="false">StoreData!$N280*StoreData!$M280</f>
        <v>476</v>
      </c>
      <c r="Q280" s="0" t="n">
        <f aca="false">StoreData!$O280-StoreData!$P280</f>
        <v>204</v>
      </c>
      <c r="R280" s="0" t="n">
        <f aca="false">MONTH(StoreData!$B280)</f>
        <v>8</v>
      </c>
      <c r="S280" s="0" t="str">
        <f aca="false">IF(StoreData!$R280=9,"August","Sept")</f>
        <v>Sept</v>
      </c>
    </row>
    <row r="281" customFormat="false" ht="15" hidden="false" customHeight="false" outlineLevel="0" collapsed="false">
      <c r="A281" s="0" t="n">
        <v>88065565634</v>
      </c>
      <c r="B281" s="0" t="n">
        <v>44075</v>
      </c>
      <c r="C281" s="0" t="s">
        <v>378</v>
      </c>
      <c r="D281" s="0" t="s">
        <v>29</v>
      </c>
      <c r="E281" s="0" t="s">
        <v>93</v>
      </c>
      <c r="F281" s="0" t="s">
        <v>38</v>
      </c>
      <c r="G281" s="0" t="s">
        <v>32</v>
      </c>
      <c r="H281" s="0" t="s">
        <v>39</v>
      </c>
      <c r="I281" s="0" t="s">
        <v>128</v>
      </c>
      <c r="J281" s="0" t="s">
        <v>73</v>
      </c>
      <c r="K281" s="0" t="s">
        <v>27</v>
      </c>
      <c r="L281" s="0" t="n">
        <v>15</v>
      </c>
      <c r="M281" s="0" t="n">
        <v>12</v>
      </c>
      <c r="N281" s="0" t="n">
        <v>15</v>
      </c>
      <c r="O281" s="0" t="n">
        <f aca="false">StoreData!$N281*StoreData!$L281</f>
        <v>225</v>
      </c>
      <c r="P281" s="0" t="n">
        <f aca="false">StoreData!$N281*StoreData!$M281</f>
        <v>180</v>
      </c>
      <c r="Q281" s="0" t="n">
        <f aca="false">StoreData!$O281-StoreData!$P281</f>
        <v>45</v>
      </c>
      <c r="R281" s="0" t="n">
        <f aca="false">MONTH(StoreData!$B281)</f>
        <v>9</v>
      </c>
      <c r="S281" s="0" t="str">
        <f aca="false">IF(StoreData!$R281=9,"August","Sept")</f>
        <v>August</v>
      </c>
    </row>
    <row r="282" customFormat="false" ht="15" hidden="false" customHeight="false" outlineLevel="0" collapsed="false">
      <c r="A282" s="0" t="n">
        <v>88065565635</v>
      </c>
      <c r="B282" s="0" t="n">
        <v>44076</v>
      </c>
      <c r="C282" s="0" t="s">
        <v>379</v>
      </c>
      <c r="D282" s="0" t="s">
        <v>29</v>
      </c>
      <c r="E282" s="0" t="s">
        <v>96</v>
      </c>
      <c r="F282" s="0" t="s">
        <v>43</v>
      </c>
      <c r="G282" s="0" t="s">
        <v>23</v>
      </c>
      <c r="H282" s="0" t="s">
        <v>44</v>
      </c>
      <c r="I282" s="0" t="s">
        <v>128</v>
      </c>
      <c r="J282" s="0" t="s">
        <v>76</v>
      </c>
      <c r="K282" s="0" t="s">
        <v>27</v>
      </c>
      <c r="L282" s="0" t="n">
        <v>15</v>
      </c>
      <c r="M282" s="0" t="n">
        <v>12</v>
      </c>
      <c r="N282" s="0" t="n">
        <v>47</v>
      </c>
      <c r="O282" s="0" t="n">
        <f aca="false">StoreData!$N282*StoreData!$L282</f>
        <v>705</v>
      </c>
      <c r="P282" s="0" t="n">
        <f aca="false">StoreData!$N282*StoreData!$M282</f>
        <v>564</v>
      </c>
      <c r="Q282" s="0" t="n">
        <f aca="false">StoreData!$O282-StoreData!$P282</f>
        <v>141</v>
      </c>
      <c r="R282" s="0" t="n">
        <f aca="false">MONTH(StoreData!$B282)</f>
        <v>9</v>
      </c>
      <c r="S282" s="0" t="str">
        <f aca="false">IF(StoreData!$R282=9,"August","Sept")</f>
        <v>August</v>
      </c>
    </row>
    <row r="283" customFormat="false" ht="15" hidden="false" customHeight="false" outlineLevel="0" collapsed="false">
      <c r="A283" s="0" t="n">
        <v>88065565636</v>
      </c>
      <c r="B283" s="0" t="n">
        <v>44077</v>
      </c>
      <c r="C283" s="0" t="s">
        <v>380</v>
      </c>
      <c r="D283" s="0" t="s">
        <v>20</v>
      </c>
      <c r="E283" s="0" t="s">
        <v>98</v>
      </c>
      <c r="F283" s="0" t="s">
        <v>22</v>
      </c>
      <c r="G283" s="0" t="s">
        <v>23</v>
      </c>
      <c r="H283" s="0" t="s">
        <v>24</v>
      </c>
      <c r="I283" s="0" t="s">
        <v>128</v>
      </c>
      <c r="J283" s="0" t="s">
        <v>126</v>
      </c>
      <c r="K283" s="0" t="s">
        <v>27</v>
      </c>
      <c r="L283" s="0" t="n">
        <v>20</v>
      </c>
      <c r="M283" s="0" t="n">
        <v>17</v>
      </c>
      <c r="N283" s="0" t="n">
        <v>6</v>
      </c>
      <c r="O283" s="0" t="n">
        <f aca="false">StoreData!$N283*StoreData!$L283</f>
        <v>120</v>
      </c>
      <c r="P283" s="0" t="n">
        <f aca="false">StoreData!$N283*StoreData!$M283</f>
        <v>102</v>
      </c>
      <c r="Q283" s="0" t="n">
        <f aca="false">StoreData!$O283-StoreData!$P283</f>
        <v>18</v>
      </c>
      <c r="R283" s="0" t="n">
        <f aca="false">MONTH(StoreData!$B283)</f>
        <v>9</v>
      </c>
      <c r="S283" s="0" t="str">
        <f aca="false">IF(StoreData!$R283=9,"August","Sept")</f>
        <v>August</v>
      </c>
    </row>
    <row r="284" customFormat="false" ht="15" hidden="false" customHeight="false" outlineLevel="0" collapsed="false">
      <c r="A284" s="0" t="n">
        <v>88065565637</v>
      </c>
      <c r="B284" s="0" t="n">
        <v>44078</v>
      </c>
      <c r="C284" s="0" t="s">
        <v>381</v>
      </c>
      <c r="D284" s="0" t="s">
        <v>29</v>
      </c>
      <c r="E284" s="0" t="s">
        <v>101</v>
      </c>
      <c r="F284" s="0" t="s">
        <v>31</v>
      </c>
      <c r="G284" s="0" t="s">
        <v>32</v>
      </c>
      <c r="H284" s="0" t="s">
        <v>33</v>
      </c>
      <c r="I284" s="0" t="s">
        <v>128</v>
      </c>
      <c r="J284" s="0" t="s">
        <v>129</v>
      </c>
      <c r="K284" s="0" t="s">
        <v>27</v>
      </c>
      <c r="L284" s="0" t="n">
        <v>12</v>
      </c>
      <c r="M284" s="0" t="n">
        <v>9</v>
      </c>
      <c r="N284" s="0" t="n">
        <v>10</v>
      </c>
      <c r="O284" s="0" t="n">
        <f aca="false">StoreData!$N284*StoreData!$L284</f>
        <v>120</v>
      </c>
      <c r="P284" s="0" t="n">
        <f aca="false">StoreData!$N284*StoreData!$M284</f>
        <v>90</v>
      </c>
      <c r="Q284" s="0" t="n">
        <f aca="false">StoreData!$O284-StoreData!$P284</f>
        <v>30</v>
      </c>
      <c r="R284" s="0" t="n">
        <f aca="false">MONTH(StoreData!$B284)</f>
        <v>9</v>
      </c>
      <c r="S284" s="0" t="str">
        <f aca="false">IF(StoreData!$R284=9,"August","Sept")</f>
        <v>August</v>
      </c>
    </row>
    <row r="285" customFormat="false" ht="15" hidden="false" customHeight="false" outlineLevel="0" collapsed="false">
      <c r="A285" s="0" t="n">
        <v>88065565638</v>
      </c>
      <c r="B285" s="0" t="n">
        <v>44079</v>
      </c>
      <c r="C285" s="0" t="s">
        <v>382</v>
      </c>
      <c r="D285" s="0" t="s">
        <v>29</v>
      </c>
      <c r="E285" s="0" t="s">
        <v>104</v>
      </c>
      <c r="F285" s="0" t="s">
        <v>38</v>
      </c>
      <c r="G285" s="0" t="s">
        <v>32</v>
      </c>
      <c r="H285" s="0" t="s">
        <v>39</v>
      </c>
      <c r="I285" s="0" t="s">
        <v>128</v>
      </c>
      <c r="J285" s="0" t="s">
        <v>131</v>
      </c>
      <c r="K285" s="0" t="s">
        <v>27</v>
      </c>
      <c r="L285" s="0" t="n">
        <v>13</v>
      </c>
      <c r="M285" s="0" t="n">
        <v>10</v>
      </c>
      <c r="N285" s="0" t="n">
        <v>11</v>
      </c>
      <c r="O285" s="0" t="n">
        <f aca="false">StoreData!$N285*StoreData!$L285</f>
        <v>143</v>
      </c>
      <c r="P285" s="0" t="n">
        <f aca="false">StoreData!$N285*StoreData!$M285</f>
        <v>110</v>
      </c>
      <c r="Q285" s="0" t="n">
        <f aca="false">StoreData!$O285-StoreData!$P285</f>
        <v>33</v>
      </c>
      <c r="R285" s="0" t="n">
        <f aca="false">MONTH(StoreData!$B285)</f>
        <v>9</v>
      </c>
      <c r="S285" s="0" t="str">
        <f aca="false">IF(StoreData!$R285=9,"August","Sept")</f>
        <v>August</v>
      </c>
    </row>
    <row r="286" customFormat="false" ht="15" hidden="false" customHeight="false" outlineLevel="0" collapsed="false">
      <c r="A286" s="0" t="n">
        <v>88065565639</v>
      </c>
      <c r="B286" s="0" t="n">
        <v>44083</v>
      </c>
      <c r="C286" s="0" t="s">
        <v>383</v>
      </c>
      <c r="D286" s="0" t="s">
        <v>20</v>
      </c>
      <c r="E286" s="0" t="s">
        <v>107</v>
      </c>
      <c r="F286" s="0" t="s">
        <v>43</v>
      </c>
      <c r="G286" s="0" t="s">
        <v>23</v>
      </c>
      <c r="H286" s="0" t="s">
        <v>44</v>
      </c>
      <c r="I286" s="0" t="s">
        <v>128</v>
      </c>
      <c r="J286" s="0" t="s">
        <v>133</v>
      </c>
      <c r="K286" s="0" t="s">
        <v>27</v>
      </c>
      <c r="L286" s="0" t="n">
        <v>15</v>
      </c>
      <c r="M286" s="0" t="n">
        <v>12</v>
      </c>
      <c r="N286" s="0" t="n">
        <v>60</v>
      </c>
      <c r="O286" s="0" t="n">
        <f aca="false">StoreData!$N286*StoreData!$L286</f>
        <v>900</v>
      </c>
      <c r="P286" s="0" t="n">
        <f aca="false">StoreData!$N286*StoreData!$M286</f>
        <v>720</v>
      </c>
      <c r="Q286" s="0" t="n">
        <f aca="false">StoreData!$O286-StoreData!$P286</f>
        <v>180</v>
      </c>
      <c r="R286" s="0" t="n">
        <f aca="false">MONTH(StoreData!$B286)</f>
        <v>9</v>
      </c>
      <c r="S286" s="0" t="str">
        <f aca="false">IF(StoreData!$R286=9,"August","Sept")</f>
        <v>August</v>
      </c>
    </row>
    <row r="287" customFormat="false" ht="15" hidden="false" customHeight="false" outlineLevel="0" collapsed="false">
      <c r="A287" s="0" t="n">
        <v>88065565640</v>
      </c>
      <c r="B287" s="0" t="n">
        <v>44082</v>
      </c>
      <c r="C287" s="0" t="s">
        <v>384</v>
      </c>
      <c r="D287" s="0" t="s">
        <v>29</v>
      </c>
      <c r="E287" s="0" t="s">
        <v>110</v>
      </c>
      <c r="F287" s="0" t="s">
        <v>22</v>
      </c>
      <c r="G287" s="0" t="s">
        <v>23</v>
      </c>
      <c r="H287" s="0" t="s">
        <v>24</v>
      </c>
      <c r="I287" s="0" t="s">
        <v>128</v>
      </c>
      <c r="J287" s="0" t="s">
        <v>88</v>
      </c>
      <c r="K287" s="0" t="s">
        <v>27</v>
      </c>
      <c r="L287" s="0" t="n">
        <v>14</v>
      </c>
      <c r="M287" s="0" t="n">
        <v>11</v>
      </c>
      <c r="N287" s="0" t="n">
        <v>89</v>
      </c>
      <c r="O287" s="0" t="n">
        <f aca="false">StoreData!$N287*StoreData!$L287</f>
        <v>1246</v>
      </c>
      <c r="P287" s="0" t="n">
        <f aca="false">StoreData!$N287*StoreData!$M287</f>
        <v>979</v>
      </c>
      <c r="Q287" s="0" t="n">
        <f aca="false">StoreData!$O287-StoreData!$P287</f>
        <v>267</v>
      </c>
      <c r="R287" s="0" t="n">
        <f aca="false">MONTH(StoreData!$B287)</f>
        <v>9</v>
      </c>
      <c r="S287" s="0" t="str">
        <f aca="false">IF(StoreData!$R287=9,"August","Sept")</f>
        <v>August</v>
      </c>
    </row>
    <row r="288" customFormat="false" ht="15" hidden="false" customHeight="false" outlineLevel="0" collapsed="false">
      <c r="A288" s="0" t="n">
        <v>88065565641</v>
      </c>
      <c r="B288" s="0" t="n">
        <v>44082</v>
      </c>
      <c r="C288" s="0" t="s">
        <v>385</v>
      </c>
      <c r="D288" s="0" t="s">
        <v>20</v>
      </c>
      <c r="E288" s="0" t="s">
        <v>112</v>
      </c>
      <c r="F288" s="0" t="s">
        <v>31</v>
      </c>
      <c r="G288" s="0" t="s">
        <v>32</v>
      </c>
      <c r="H288" s="0" t="s">
        <v>33</v>
      </c>
      <c r="I288" s="0" t="s">
        <v>128</v>
      </c>
      <c r="J288" s="0" t="s">
        <v>91</v>
      </c>
      <c r="K288" s="0" t="s">
        <v>27</v>
      </c>
      <c r="L288" s="0" t="n">
        <v>30</v>
      </c>
      <c r="M288" s="0" t="n">
        <v>27</v>
      </c>
      <c r="N288" s="0" t="n">
        <v>77</v>
      </c>
      <c r="O288" s="0" t="n">
        <f aca="false">StoreData!$N288*StoreData!$L288</f>
        <v>2310</v>
      </c>
      <c r="P288" s="0" t="n">
        <f aca="false">StoreData!$N288*StoreData!$M288</f>
        <v>2079</v>
      </c>
      <c r="Q288" s="0" t="n">
        <f aca="false">StoreData!$O288-StoreData!$P288</f>
        <v>231</v>
      </c>
      <c r="R288" s="0" t="n">
        <f aca="false">MONTH(StoreData!$B288)</f>
        <v>9</v>
      </c>
      <c r="S288" s="0" t="str">
        <f aca="false">IF(StoreData!$R288=9,"August","Sept")</f>
        <v>August</v>
      </c>
    </row>
    <row r="289" customFormat="false" ht="15" hidden="false" customHeight="false" outlineLevel="0" collapsed="false">
      <c r="A289" s="0" t="n">
        <v>88065565642</v>
      </c>
      <c r="B289" s="0" t="n">
        <v>44083</v>
      </c>
      <c r="C289" s="0" t="s">
        <v>386</v>
      </c>
      <c r="D289" s="0" t="s">
        <v>20</v>
      </c>
      <c r="E289" s="0" t="s">
        <v>114</v>
      </c>
      <c r="F289" s="0" t="s">
        <v>22</v>
      </c>
      <c r="G289" s="0" t="s">
        <v>23</v>
      </c>
      <c r="H289" s="0" t="s">
        <v>24</v>
      </c>
      <c r="I289" s="0" t="s">
        <v>128</v>
      </c>
      <c r="J289" s="0" t="s">
        <v>94</v>
      </c>
      <c r="K289" s="0" t="s">
        <v>27</v>
      </c>
      <c r="L289" s="0" t="n">
        <v>16</v>
      </c>
      <c r="M289" s="0" t="n">
        <v>13</v>
      </c>
      <c r="N289" s="0" t="n">
        <v>68</v>
      </c>
      <c r="O289" s="0" t="n">
        <f aca="false">StoreData!$N289*StoreData!$L289</f>
        <v>1088</v>
      </c>
      <c r="P289" s="0" t="n">
        <f aca="false">StoreData!$N289*StoreData!$M289</f>
        <v>884</v>
      </c>
      <c r="Q289" s="0" t="n">
        <f aca="false">StoreData!$O289-StoreData!$P289</f>
        <v>204</v>
      </c>
      <c r="R289" s="0" t="n">
        <f aca="false">MONTH(StoreData!$B289)</f>
        <v>9</v>
      </c>
      <c r="S289" s="0" t="str">
        <f aca="false">IF(StoreData!$R289=9,"August","Sept")</f>
        <v>August</v>
      </c>
    </row>
    <row r="290" customFormat="false" ht="15" hidden="false" customHeight="false" outlineLevel="0" collapsed="false">
      <c r="A290" s="0" t="n">
        <v>88065565643</v>
      </c>
      <c r="B290" s="0" t="n">
        <v>44084</v>
      </c>
      <c r="C290" s="0" t="s">
        <v>387</v>
      </c>
      <c r="D290" s="0" t="s">
        <v>20</v>
      </c>
      <c r="E290" s="0" t="s">
        <v>69</v>
      </c>
      <c r="F290" s="0" t="s">
        <v>31</v>
      </c>
      <c r="G290" s="0" t="s">
        <v>32</v>
      </c>
      <c r="H290" s="0" t="s">
        <v>33</v>
      </c>
      <c r="I290" s="0" t="s">
        <v>128</v>
      </c>
      <c r="J290" s="0" t="s">
        <v>34</v>
      </c>
      <c r="K290" s="0" t="s">
        <v>35</v>
      </c>
      <c r="L290" s="0" t="n">
        <v>9</v>
      </c>
      <c r="M290" s="0" t="n">
        <v>6</v>
      </c>
      <c r="N290" s="0" t="n">
        <v>15</v>
      </c>
      <c r="O290" s="0" t="n">
        <f aca="false">StoreData!$N290*StoreData!$L290</f>
        <v>135</v>
      </c>
      <c r="P290" s="0" t="n">
        <f aca="false">StoreData!$N290*StoreData!$M290</f>
        <v>90</v>
      </c>
      <c r="Q290" s="0" t="n">
        <f aca="false">StoreData!$O290-StoreData!$P290</f>
        <v>45</v>
      </c>
      <c r="R290" s="0" t="n">
        <f aca="false">MONTH(StoreData!$B290)</f>
        <v>9</v>
      </c>
      <c r="S290" s="0" t="str">
        <f aca="false">IF(StoreData!$R290=9,"August","Sept")</f>
        <v>August</v>
      </c>
    </row>
    <row r="291" customFormat="false" ht="15" hidden="false" customHeight="false" outlineLevel="0" collapsed="false">
      <c r="A291" s="0" t="n">
        <v>88065565644</v>
      </c>
      <c r="B291" s="0" t="n">
        <v>44085</v>
      </c>
      <c r="C291" s="0" t="s">
        <v>388</v>
      </c>
      <c r="D291" s="0" t="s">
        <v>29</v>
      </c>
      <c r="E291" s="0" t="s">
        <v>117</v>
      </c>
      <c r="F291" s="0" t="s">
        <v>22</v>
      </c>
      <c r="G291" s="0" t="s">
        <v>23</v>
      </c>
      <c r="H291" s="0" t="s">
        <v>24</v>
      </c>
      <c r="I291" s="0" t="s">
        <v>128</v>
      </c>
      <c r="J291" s="0" t="s">
        <v>40</v>
      </c>
      <c r="K291" s="0" t="s">
        <v>35</v>
      </c>
      <c r="L291" s="0" t="n">
        <v>5</v>
      </c>
      <c r="M291" s="0" t="n">
        <v>2</v>
      </c>
      <c r="N291" s="0" t="n">
        <v>47</v>
      </c>
      <c r="O291" s="0" t="n">
        <f aca="false">StoreData!$N291*StoreData!$L291</f>
        <v>235</v>
      </c>
      <c r="P291" s="0" t="n">
        <f aca="false">StoreData!$N291*StoreData!$M291</f>
        <v>94</v>
      </c>
      <c r="Q291" s="0" t="n">
        <f aca="false">StoreData!$O291-StoreData!$P291</f>
        <v>141</v>
      </c>
      <c r="R291" s="0" t="n">
        <f aca="false">MONTH(StoreData!$B291)</f>
        <v>9</v>
      </c>
      <c r="S291" s="0" t="str">
        <f aca="false">IF(StoreData!$R291=9,"August","Sept")</f>
        <v>August</v>
      </c>
    </row>
    <row r="292" customFormat="false" ht="15" hidden="false" customHeight="false" outlineLevel="0" collapsed="false">
      <c r="A292" s="0" t="n">
        <v>88065565645</v>
      </c>
      <c r="B292" s="0" t="n">
        <v>44086</v>
      </c>
      <c r="C292" s="0" t="s">
        <v>389</v>
      </c>
      <c r="D292" s="0" t="s">
        <v>20</v>
      </c>
      <c r="E292" s="0" t="s">
        <v>119</v>
      </c>
      <c r="F292" s="0" t="s">
        <v>31</v>
      </c>
      <c r="G292" s="0" t="s">
        <v>32</v>
      </c>
      <c r="H292" s="0" t="s">
        <v>33</v>
      </c>
      <c r="I292" s="0" t="s">
        <v>128</v>
      </c>
      <c r="J292" s="0" t="s">
        <v>140</v>
      </c>
      <c r="K292" s="0" t="s">
        <v>35</v>
      </c>
      <c r="L292" s="0" t="n">
        <v>18</v>
      </c>
      <c r="M292" s="0" t="n">
        <v>15</v>
      </c>
      <c r="N292" s="0" t="n">
        <v>6</v>
      </c>
      <c r="O292" s="0" t="n">
        <f aca="false">StoreData!$N292*StoreData!$L292</f>
        <v>108</v>
      </c>
      <c r="P292" s="0" t="n">
        <f aca="false">StoreData!$N292*StoreData!$M292</f>
        <v>90</v>
      </c>
      <c r="Q292" s="0" t="n">
        <f aca="false">StoreData!$O292-StoreData!$P292</f>
        <v>18</v>
      </c>
      <c r="R292" s="0" t="n">
        <f aca="false">MONTH(StoreData!$B292)</f>
        <v>9</v>
      </c>
      <c r="S292" s="0" t="str">
        <f aca="false">IF(StoreData!$R292=9,"August","Sept")</f>
        <v>August</v>
      </c>
    </row>
    <row r="293" customFormat="false" ht="15" hidden="false" customHeight="false" outlineLevel="0" collapsed="false">
      <c r="A293" s="0" t="n">
        <v>88065565646</v>
      </c>
      <c r="B293" s="0" t="n">
        <v>44087</v>
      </c>
      <c r="C293" s="0" t="s">
        <v>390</v>
      </c>
      <c r="D293" s="0" t="s">
        <v>29</v>
      </c>
      <c r="E293" s="0" t="s">
        <v>121</v>
      </c>
      <c r="F293" s="0" t="s">
        <v>22</v>
      </c>
      <c r="G293" s="0" t="s">
        <v>23</v>
      </c>
      <c r="H293" s="0" t="s">
        <v>24</v>
      </c>
      <c r="I293" s="0" t="s">
        <v>128</v>
      </c>
      <c r="J293" s="0" t="s">
        <v>142</v>
      </c>
      <c r="K293" s="0" t="s">
        <v>35</v>
      </c>
      <c r="L293" s="0" t="n">
        <v>10</v>
      </c>
      <c r="M293" s="0" t="n">
        <v>7</v>
      </c>
      <c r="N293" s="0" t="n">
        <v>10</v>
      </c>
      <c r="O293" s="0" t="n">
        <f aca="false">StoreData!$N293*StoreData!$L293</f>
        <v>100</v>
      </c>
      <c r="P293" s="0" t="n">
        <f aca="false">StoreData!$N293*StoreData!$M293</f>
        <v>70</v>
      </c>
      <c r="Q293" s="0" t="n">
        <f aca="false">StoreData!$O293-StoreData!$P293</f>
        <v>30</v>
      </c>
      <c r="R293" s="0" t="n">
        <f aca="false">MONTH(StoreData!$B293)</f>
        <v>9</v>
      </c>
      <c r="S293" s="0" t="str">
        <f aca="false">IF(StoreData!$R293=9,"August","Sept")</f>
        <v>August</v>
      </c>
    </row>
    <row r="294" customFormat="false" ht="15" hidden="false" customHeight="false" outlineLevel="0" collapsed="false">
      <c r="A294" s="0" t="n">
        <v>88065565647</v>
      </c>
      <c r="B294" s="0" t="n">
        <v>44088</v>
      </c>
      <c r="C294" s="0" t="s">
        <v>391</v>
      </c>
      <c r="D294" s="0" t="s">
        <v>29</v>
      </c>
      <c r="E294" s="0" t="s">
        <v>123</v>
      </c>
      <c r="F294" s="0" t="s">
        <v>31</v>
      </c>
      <c r="G294" s="0" t="s">
        <v>32</v>
      </c>
      <c r="H294" s="0" t="s">
        <v>33</v>
      </c>
      <c r="I294" s="0" t="s">
        <v>128</v>
      </c>
      <c r="J294" s="0" t="s">
        <v>144</v>
      </c>
      <c r="K294" s="0" t="s">
        <v>35</v>
      </c>
      <c r="L294" s="0" t="n">
        <v>20</v>
      </c>
      <c r="M294" s="0" t="n">
        <v>17</v>
      </c>
      <c r="N294" s="0" t="n">
        <v>11</v>
      </c>
      <c r="O294" s="0" t="n">
        <f aca="false">StoreData!$N294*StoreData!$L294</f>
        <v>220</v>
      </c>
      <c r="P294" s="0" t="n">
        <f aca="false">StoreData!$N294*StoreData!$M294</f>
        <v>187</v>
      </c>
      <c r="Q294" s="0" t="n">
        <f aca="false">StoreData!$O294-StoreData!$P294</f>
        <v>33</v>
      </c>
      <c r="R294" s="0" t="n">
        <f aca="false">MONTH(StoreData!$B294)</f>
        <v>9</v>
      </c>
      <c r="S294" s="0" t="str">
        <f aca="false">IF(StoreData!$R294=9,"August","Sept")</f>
        <v>August</v>
      </c>
    </row>
    <row r="295" customFormat="false" ht="15" hidden="false" customHeight="false" outlineLevel="0" collapsed="false">
      <c r="A295" s="0" t="n">
        <v>88065565648</v>
      </c>
      <c r="B295" s="0" t="n">
        <v>44089</v>
      </c>
      <c r="C295" s="0" t="s">
        <v>392</v>
      </c>
      <c r="D295" s="0" t="s">
        <v>20</v>
      </c>
      <c r="E295" s="0" t="s">
        <v>125</v>
      </c>
      <c r="F295" s="0" t="s">
        <v>22</v>
      </c>
      <c r="G295" s="0" t="s">
        <v>23</v>
      </c>
      <c r="H295" s="0" t="s">
        <v>24</v>
      </c>
      <c r="I295" s="0" t="s">
        <v>128</v>
      </c>
      <c r="J295" s="0" t="s">
        <v>60</v>
      </c>
      <c r="K295" s="0" t="s">
        <v>35</v>
      </c>
      <c r="L295" s="0" t="n">
        <v>70</v>
      </c>
      <c r="M295" s="0" t="n">
        <v>67</v>
      </c>
      <c r="N295" s="0" t="n">
        <v>60</v>
      </c>
      <c r="O295" s="0" t="n">
        <f aca="false">StoreData!$N295*StoreData!$L295</f>
        <v>4200</v>
      </c>
      <c r="P295" s="0" t="n">
        <f aca="false">StoreData!$N295*StoreData!$M295</f>
        <v>4020</v>
      </c>
      <c r="Q295" s="0" t="n">
        <f aca="false">StoreData!$O295-StoreData!$P295</f>
        <v>180</v>
      </c>
      <c r="R295" s="0" t="n">
        <f aca="false">MONTH(StoreData!$B295)</f>
        <v>9</v>
      </c>
      <c r="S295" s="0" t="str">
        <f aca="false">IF(StoreData!$R295=9,"August","Sept")</f>
        <v>August</v>
      </c>
    </row>
    <row r="296" customFormat="false" ht="15" hidden="false" customHeight="false" outlineLevel="0" collapsed="false">
      <c r="A296" s="0" t="n">
        <v>88065565649</v>
      </c>
      <c r="B296" s="0" t="n">
        <v>44093</v>
      </c>
      <c r="C296" s="0" t="s">
        <v>393</v>
      </c>
      <c r="D296" s="0" t="s">
        <v>29</v>
      </c>
      <c r="E296" s="0" t="s">
        <v>30</v>
      </c>
      <c r="F296" s="0" t="s">
        <v>31</v>
      </c>
      <c r="G296" s="0" t="s">
        <v>32</v>
      </c>
      <c r="H296" s="0" t="s">
        <v>33</v>
      </c>
      <c r="I296" s="0" t="s">
        <v>128</v>
      </c>
      <c r="J296" s="0" t="s">
        <v>61</v>
      </c>
      <c r="K296" s="0" t="s">
        <v>35</v>
      </c>
      <c r="L296" s="0" t="n">
        <v>15</v>
      </c>
      <c r="M296" s="0" t="n">
        <v>12</v>
      </c>
      <c r="N296" s="0" t="n">
        <v>89</v>
      </c>
      <c r="O296" s="0" t="n">
        <f aca="false">StoreData!$N296*StoreData!$L296</f>
        <v>1335</v>
      </c>
      <c r="P296" s="0" t="n">
        <f aca="false">StoreData!$N296*StoreData!$M296</f>
        <v>1068</v>
      </c>
      <c r="Q296" s="0" t="n">
        <f aca="false">StoreData!$O296-StoreData!$P296</f>
        <v>267</v>
      </c>
      <c r="R296" s="0" t="n">
        <f aca="false">MONTH(StoreData!$B296)</f>
        <v>9</v>
      </c>
      <c r="S296" s="0" t="str">
        <f aca="false">IF(StoreData!$R296=9,"August","Sept")</f>
        <v>August</v>
      </c>
    </row>
    <row r="297" customFormat="false" ht="15" hidden="false" customHeight="false" outlineLevel="0" collapsed="false">
      <c r="A297" s="0" t="n">
        <v>88065565650</v>
      </c>
      <c r="B297" s="0" t="n">
        <v>44092</v>
      </c>
      <c r="C297" s="0" t="s">
        <v>394</v>
      </c>
      <c r="D297" s="0" t="s">
        <v>20</v>
      </c>
      <c r="E297" s="0" t="s">
        <v>37</v>
      </c>
      <c r="F297" s="0" t="s">
        <v>22</v>
      </c>
      <c r="G297" s="0" t="s">
        <v>23</v>
      </c>
      <c r="H297" s="0" t="s">
        <v>24</v>
      </c>
      <c r="I297" s="0" t="s">
        <v>128</v>
      </c>
      <c r="J297" s="0" t="s">
        <v>64</v>
      </c>
      <c r="K297" s="0" t="s">
        <v>35</v>
      </c>
      <c r="L297" s="0" t="n">
        <v>12</v>
      </c>
      <c r="M297" s="0" t="n">
        <v>9</v>
      </c>
      <c r="N297" s="0" t="n">
        <v>77</v>
      </c>
      <c r="O297" s="0" t="n">
        <f aca="false">StoreData!$N297*StoreData!$L297</f>
        <v>924</v>
      </c>
      <c r="P297" s="0" t="n">
        <f aca="false">StoreData!$N297*StoreData!$M297</f>
        <v>693</v>
      </c>
      <c r="Q297" s="0" t="n">
        <f aca="false">StoreData!$O297-StoreData!$P297</f>
        <v>231</v>
      </c>
      <c r="R297" s="0" t="n">
        <f aca="false">MONTH(StoreData!$B297)</f>
        <v>9</v>
      </c>
      <c r="S297" s="0" t="str">
        <f aca="false">IF(StoreData!$R297=9,"August","Sept")</f>
        <v>August</v>
      </c>
    </row>
    <row r="298" customFormat="false" ht="15" hidden="false" customHeight="false" outlineLevel="0" collapsed="false">
      <c r="A298" s="0" t="n">
        <v>88065565651</v>
      </c>
      <c r="B298" s="0" t="n">
        <v>44092</v>
      </c>
      <c r="C298" s="0" t="s">
        <v>395</v>
      </c>
      <c r="D298" s="0" t="s">
        <v>29</v>
      </c>
      <c r="E298" s="0" t="s">
        <v>42</v>
      </c>
      <c r="F298" s="0" t="s">
        <v>31</v>
      </c>
      <c r="G298" s="0" t="s">
        <v>32</v>
      </c>
      <c r="H298" s="0" t="s">
        <v>33</v>
      </c>
      <c r="I298" s="0" t="s">
        <v>128</v>
      </c>
      <c r="J298" s="0" t="s">
        <v>67</v>
      </c>
      <c r="K298" s="0" t="s">
        <v>35</v>
      </c>
      <c r="L298" s="0" t="n">
        <v>18</v>
      </c>
      <c r="M298" s="0" t="n">
        <v>15</v>
      </c>
      <c r="N298" s="0" t="n">
        <v>68</v>
      </c>
      <c r="O298" s="0" t="n">
        <f aca="false">StoreData!$N298*StoreData!$L298</f>
        <v>1224</v>
      </c>
      <c r="P298" s="0" t="n">
        <f aca="false">StoreData!$N298*StoreData!$M298</f>
        <v>1020</v>
      </c>
      <c r="Q298" s="0" t="n">
        <f aca="false">StoreData!$O298-StoreData!$P298</f>
        <v>204</v>
      </c>
      <c r="R298" s="0" t="n">
        <f aca="false">MONTH(StoreData!$B298)</f>
        <v>9</v>
      </c>
      <c r="S298" s="0" t="str">
        <f aca="false">IF(StoreData!$R298=9,"August","Sept")</f>
        <v>August</v>
      </c>
    </row>
    <row r="299" customFormat="false" ht="15" hidden="false" customHeight="false" outlineLevel="0" collapsed="false">
      <c r="A299" s="0" t="n">
        <v>88065565652</v>
      </c>
      <c r="B299" s="0" t="n">
        <v>44093</v>
      </c>
      <c r="C299" s="0" t="s">
        <v>396</v>
      </c>
      <c r="D299" s="0" t="s">
        <v>20</v>
      </c>
      <c r="E299" s="0" t="s">
        <v>48</v>
      </c>
      <c r="F299" s="0" t="s">
        <v>22</v>
      </c>
      <c r="G299" s="0" t="s">
        <v>23</v>
      </c>
      <c r="H299" s="0" t="s">
        <v>24</v>
      </c>
      <c r="I299" s="0" t="s">
        <v>128</v>
      </c>
      <c r="J299" s="0" t="s">
        <v>79</v>
      </c>
      <c r="K299" s="0" t="s">
        <v>35</v>
      </c>
      <c r="L299" s="0" t="n">
        <v>23</v>
      </c>
      <c r="M299" s="0" t="n">
        <v>20</v>
      </c>
      <c r="N299" s="0" t="n">
        <v>15</v>
      </c>
      <c r="O299" s="0" t="n">
        <f aca="false">StoreData!$N299*StoreData!$L299</f>
        <v>345</v>
      </c>
      <c r="P299" s="0" t="n">
        <f aca="false">StoreData!$N299*StoreData!$M299</f>
        <v>300</v>
      </c>
      <c r="Q299" s="0" t="n">
        <f aca="false">StoreData!$O299-StoreData!$P299</f>
        <v>45</v>
      </c>
      <c r="R299" s="0" t="n">
        <f aca="false">MONTH(StoreData!$B299)</f>
        <v>9</v>
      </c>
      <c r="S299" s="0" t="str">
        <f aca="false">IF(StoreData!$R299=9,"August","Sept")</f>
        <v>August</v>
      </c>
    </row>
    <row r="300" customFormat="false" ht="15" hidden="false" customHeight="false" outlineLevel="0" collapsed="false">
      <c r="A300" s="0" t="n">
        <v>88065565653</v>
      </c>
      <c r="B300" s="0" t="n">
        <v>44094</v>
      </c>
      <c r="C300" s="0" t="s">
        <v>397</v>
      </c>
      <c r="D300" s="0" t="s">
        <v>20</v>
      </c>
      <c r="E300" s="0" t="s">
        <v>50</v>
      </c>
      <c r="F300" s="0" t="s">
        <v>31</v>
      </c>
      <c r="G300" s="0" t="s">
        <v>32</v>
      </c>
      <c r="H300" s="0" t="s">
        <v>33</v>
      </c>
      <c r="I300" s="0" t="s">
        <v>128</v>
      </c>
      <c r="J300" s="0" t="s">
        <v>82</v>
      </c>
      <c r="K300" s="0" t="s">
        <v>35</v>
      </c>
      <c r="L300" s="0" t="n">
        <v>9</v>
      </c>
      <c r="M300" s="0" t="n">
        <v>6</v>
      </c>
      <c r="N300" s="0" t="n">
        <v>47</v>
      </c>
      <c r="O300" s="0" t="n">
        <f aca="false">StoreData!$N300*StoreData!$L300</f>
        <v>423</v>
      </c>
      <c r="P300" s="0" t="n">
        <f aca="false">StoreData!$N300*StoreData!$M300</f>
        <v>282</v>
      </c>
      <c r="Q300" s="0" t="n">
        <f aca="false">StoreData!$O300-StoreData!$P300</f>
        <v>141</v>
      </c>
      <c r="R300" s="0" t="n">
        <f aca="false">MONTH(StoreData!$B300)</f>
        <v>9</v>
      </c>
      <c r="S300" s="0" t="str">
        <f aca="false">IF(StoreData!$R300=9,"August","Sept")</f>
        <v>August</v>
      </c>
    </row>
    <row r="301" customFormat="false" ht="15" hidden="false" customHeight="false" outlineLevel="0" collapsed="false">
      <c r="A301" s="0" t="n">
        <v>88065565654</v>
      </c>
      <c r="B301" s="0" t="n">
        <v>44095</v>
      </c>
      <c r="C301" s="0" t="s">
        <v>398</v>
      </c>
      <c r="D301" s="0" t="s">
        <v>20</v>
      </c>
      <c r="E301" s="0" t="s">
        <v>69</v>
      </c>
      <c r="F301" s="0" t="s">
        <v>22</v>
      </c>
      <c r="G301" s="0" t="s">
        <v>23</v>
      </c>
      <c r="H301" s="0" t="s">
        <v>24</v>
      </c>
      <c r="I301" s="0" t="s">
        <v>128</v>
      </c>
      <c r="J301" s="0" t="s">
        <v>85</v>
      </c>
      <c r="K301" s="0" t="s">
        <v>35</v>
      </c>
      <c r="L301" s="0" t="n">
        <v>18</v>
      </c>
      <c r="M301" s="0" t="n">
        <v>15</v>
      </c>
      <c r="N301" s="0" t="n">
        <v>6</v>
      </c>
      <c r="O301" s="0" t="n">
        <f aca="false">StoreData!$N301*StoreData!$L301</f>
        <v>108</v>
      </c>
      <c r="P301" s="0" t="n">
        <f aca="false">StoreData!$N301*StoreData!$M301</f>
        <v>90</v>
      </c>
      <c r="Q301" s="0" t="n">
        <f aca="false">StoreData!$O301-StoreData!$P301</f>
        <v>18</v>
      </c>
      <c r="R301" s="0" t="n">
        <f aca="false">MONTH(StoreData!$B301)</f>
        <v>9</v>
      </c>
      <c r="S301" s="0" t="str">
        <f aca="false">IF(StoreData!$R301=9,"August","Sept")</f>
        <v>August</v>
      </c>
    </row>
    <row r="302" customFormat="false" ht="15" hidden="false" customHeight="false" outlineLevel="0" collapsed="false">
      <c r="A302" s="0" t="n">
        <v>88065565655</v>
      </c>
      <c r="B302" s="0" t="n">
        <v>44096</v>
      </c>
      <c r="C302" s="0" t="s">
        <v>399</v>
      </c>
      <c r="D302" s="0" t="s">
        <v>29</v>
      </c>
      <c r="E302" s="0" t="s">
        <v>117</v>
      </c>
      <c r="F302" s="0" t="s">
        <v>31</v>
      </c>
      <c r="G302" s="0" t="s">
        <v>32</v>
      </c>
      <c r="H302" s="0" t="s">
        <v>33</v>
      </c>
      <c r="I302" s="0" t="s">
        <v>128</v>
      </c>
      <c r="J302" s="0" t="s">
        <v>26</v>
      </c>
      <c r="K302" s="0" t="s">
        <v>27</v>
      </c>
      <c r="L302" s="0" t="n">
        <v>52</v>
      </c>
      <c r="M302" s="0" t="n">
        <v>49</v>
      </c>
      <c r="N302" s="0" t="n">
        <v>10</v>
      </c>
      <c r="O302" s="0" t="n">
        <f aca="false">StoreData!$N302*StoreData!$L302</f>
        <v>520</v>
      </c>
      <c r="P302" s="0" t="n">
        <f aca="false">StoreData!$N302*StoreData!$M302</f>
        <v>490</v>
      </c>
      <c r="Q302" s="0" t="n">
        <f aca="false">StoreData!$O302-StoreData!$P302</f>
        <v>30</v>
      </c>
      <c r="R302" s="0" t="n">
        <f aca="false">MONTH(StoreData!$B302)</f>
        <v>9</v>
      </c>
      <c r="S302" s="0" t="str">
        <f aca="false">IF(StoreData!$R302=9,"August","Sept")</f>
        <v>August</v>
      </c>
    </row>
    <row r="303" customFormat="false" ht="15" hidden="false" customHeight="false" outlineLevel="0" collapsed="false">
      <c r="A303" s="0" t="n">
        <v>88065565656</v>
      </c>
      <c r="B303" s="0" t="n">
        <v>44097</v>
      </c>
      <c r="C303" s="0" t="s">
        <v>400</v>
      </c>
      <c r="D303" s="0" t="s">
        <v>20</v>
      </c>
      <c r="E303" s="0" t="s">
        <v>119</v>
      </c>
      <c r="F303" s="0" t="s">
        <v>22</v>
      </c>
      <c r="G303" s="0" t="s">
        <v>23</v>
      </c>
      <c r="H303" s="0" t="s">
        <v>24</v>
      </c>
      <c r="I303" s="0" t="s">
        <v>128</v>
      </c>
      <c r="J303" s="0" t="s">
        <v>34</v>
      </c>
      <c r="K303" s="0" t="s">
        <v>35</v>
      </c>
      <c r="L303" s="0" t="n">
        <v>9</v>
      </c>
      <c r="M303" s="0" t="n">
        <v>6</v>
      </c>
      <c r="N303" s="0" t="n">
        <v>11</v>
      </c>
      <c r="O303" s="0" t="n">
        <f aca="false">StoreData!$N303*StoreData!$L303</f>
        <v>99</v>
      </c>
      <c r="P303" s="0" t="n">
        <f aca="false">StoreData!$N303*StoreData!$M303</f>
        <v>66</v>
      </c>
      <c r="Q303" s="0" t="n">
        <f aca="false">StoreData!$O303-StoreData!$P303</f>
        <v>33</v>
      </c>
      <c r="R303" s="0" t="n">
        <f aca="false">MONTH(StoreData!$B303)</f>
        <v>9</v>
      </c>
      <c r="S303" s="0" t="str">
        <f aca="false">IF(StoreData!$R303=9,"August","Sept")</f>
        <v>August</v>
      </c>
    </row>
    <row r="304" customFormat="false" ht="15" hidden="false" customHeight="false" outlineLevel="0" collapsed="false">
      <c r="A304" s="0" t="n">
        <v>88065565657</v>
      </c>
      <c r="B304" s="0" t="n">
        <v>44098</v>
      </c>
      <c r="C304" s="0" t="s">
        <v>401</v>
      </c>
      <c r="D304" s="0" t="s">
        <v>20</v>
      </c>
      <c r="E304" s="0" t="s">
        <v>50</v>
      </c>
      <c r="F304" s="0" t="s">
        <v>31</v>
      </c>
      <c r="G304" s="0" t="s">
        <v>32</v>
      </c>
      <c r="H304" s="0" t="s">
        <v>33</v>
      </c>
      <c r="I304" s="0" t="s">
        <v>128</v>
      </c>
      <c r="J304" s="0" t="s">
        <v>40</v>
      </c>
      <c r="K304" s="0" t="s">
        <v>35</v>
      </c>
      <c r="L304" s="0" t="n">
        <v>5</v>
      </c>
      <c r="M304" s="0" t="n">
        <v>2</v>
      </c>
      <c r="N304" s="0" t="n">
        <v>60</v>
      </c>
      <c r="O304" s="0" t="n">
        <f aca="false">StoreData!$N304*StoreData!$L304</f>
        <v>300</v>
      </c>
      <c r="P304" s="0" t="n">
        <f aca="false">StoreData!$N304*StoreData!$M304</f>
        <v>120</v>
      </c>
      <c r="Q304" s="0" t="n">
        <f aca="false">StoreData!$O304-StoreData!$P304</f>
        <v>180</v>
      </c>
      <c r="R304" s="0" t="n">
        <f aca="false">MONTH(StoreData!$B304)</f>
        <v>9</v>
      </c>
      <c r="S304" s="0" t="str">
        <f aca="false">IF(StoreData!$R304=9,"August","Sept")</f>
        <v>August</v>
      </c>
    </row>
    <row r="305" customFormat="false" ht="15" hidden="false" customHeight="false" outlineLevel="0" collapsed="false">
      <c r="A305" s="0" t="n">
        <v>88065565658</v>
      </c>
      <c r="B305" s="0" t="n">
        <v>44099</v>
      </c>
      <c r="C305" s="0" t="s">
        <v>402</v>
      </c>
      <c r="D305" s="0" t="s">
        <v>20</v>
      </c>
      <c r="E305" s="0" t="s">
        <v>52</v>
      </c>
      <c r="F305" s="0" t="s">
        <v>22</v>
      </c>
      <c r="G305" s="0" t="s">
        <v>23</v>
      </c>
      <c r="H305" s="0" t="s">
        <v>24</v>
      </c>
      <c r="I305" s="0" t="s">
        <v>128</v>
      </c>
      <c r="J305" s="0" t="s">
        <v>99</v>
      </c>
      <c r="K305" s="0" t="s">
        <v>27</v>
      </c>
      <c r="L305" s="0" t="n">
        <v>14</v>
      </c>
      <c r="M305" s="0" t="n">
        <v>11</v>
      </c>
      <c r="N305" s="0" t="n">
        <v>89</v>
      </c>
      <c r="O305" s="0" t="n">
        <f aca="false">StoreData!$N305*StoreData!$L305</f>
        <v>1246</v>
      </c>
      <c r="P305" s="0" t="n">
        <f aca="false">StoreData!$N305*StoreData!$M305</f>
        <v>979</v>
      </c>
      <c r="Q305" s="0" t="n">
        <f aca="false">StoreData!$O305-StoreData!$P305</f>
        <v>267</v>
      </c>
      <c r="R305" s="0" t="n">
        <f aca="false">MONTH(StoreData!$B305)</f>
        <v>9</v>
      </c>
      <c r="S305" s="0" t="str">
        <f aca="false">IF(StoreData!$R305=9,"August","Sept")</f>
        <v>August</v>
      </c>
    </row>
    <row r="306" customFormat="false" ht="15" hidden="false" customHeight="false" outlineLevel="0" collapsed="false">
      <c r="A306" s="0" t="n">
        <v>88065565659</v>
      </c>
      <c r="B306" s="0" t="n">
        <v>44103</v>
      </c>
      <c r="C306" s="0" t="s">
        <v>403</v>
      </c>
      <c r="D306" s="0" t="s">
        <v>29</v>
      </c>
      <c r="E306" s="0" t="s">
        <v>55</v>
      </c>
      <c r="F306" s="0" t="s">
        <v>31</v>
      </c>
      <c r="G306" s="0" t="s">
        <v>32</v>
      </c>
      <c r="H306" s="0" t="s">
        <v>33</v>
      </c>
      <c r="I306" s="0" t="s">
        <v>128</v>
      </c>
      <c r="J306" s="0" t="s">
        <v>102</v>
      </c>
      <c r="K306" s="0" t="s">
        <v>27</v>
      </c>
      <c r="L306" s="0" t="n">
        <v>6</v>
      </c>
      <c r="M306" s="0" t="n">
        <v>3</v>
      </c>
      <c r="N306" s="0" t="n">
        <v>77</v>
      </c>
      <c r="O306" s="0" t="n">
        <f aca="false">StoreData!$N306*StoreData!$L306</f>
        <v>462</v>
      </c>
      <c r="P306" s="0" t="n">
        <f aca="false">StoreData!$N306*StoreData!$M306</f>
        <v>231</v>
      </c>
      <c r="Q306" s="0" t="n">
        <f aca="false">StoreData!$O306-StoreData!$P306</f>
        <v>231</v>
      </c>
      <c r="R306" s="0" t="n">
        <f aca="false">MONTH(StoreData!$B306)</f>
        <v>9</v>
      </c>
      <c r="S306" s="0" t="str">
        <f aca="false">IF(StoreData!$R306=9,"August","Sept")</f>
        <v>August</v>
      </c>
    </row>
    <row r="307" customFormat="false" ht="15" hidden="false" customHeight="false" outlineLevel="0" collapsed="false">
      <c r="A307" s="0" t="n">
        <v>88065565660</v>
      </c>
      <c r="B307" s="0" t="n">
        <v>44102</v>
      </c>
      <c r="C307" s="0" t="s">
        <v>404</v>
      </c>
      <c r="D307" s="0" t="s">
        <v>29</v>
      </c>
      <c r="E307" s="0" t="s">
        <v>58</v>
      </c>
      <c r="F307" s="0" t="s">
        <v>22</v>
      </c>
      <c r="G307" s="0" t="s">
        <v>23</v>
      </c>
      <c r="H307" s="0" t="s">
        <v>24</v>
      </c>
      <c r="I307" s="0" t="s">
        <v>128</v>
      </c>
      <c r="J307" s="0" t="s">
        <v>142</v>
      </c>
      <c r="K307" s="0" t="s">
        <v>35</v>
      </c>
      <c r="L307" s="0" t="n">
        <v>10</v>
      </c>
      <c r="M307" s="0" t="n">
        <v>7</v>
      </c>
      <c r="N307" s="0" t="n">
        <v>68</v>
      </c>
      <c r="O307" s="0" t="n">
        <f aca="false">StoreData!$N307*StoreData!$L307</f>
        <v>680</v>
      </c>
      <c r="P307" s="0" t="n">
        <f aca="false">StoreData!$N307*StoreData!$M307</f>
        <v>476</v>
      </c>
      <c r="Q307" s="0" t="n">
        <f aca="false">StoreData!$O307-StoreData!$P307</f>
        <v>204</v>
      </c>
      <c r="R307" s="0" t="n">
        <f aca="false">MONTH(StoreData!$B307)</f>
        <v>9</v>
      </c>
      <c r="S307" s="0" t="str">
        <f aca="false">IF(StoreData!$R307=9,"August","Sept")</f>
        <v>August</v>
      </c>
    </row>
    <row r="308" customFormat="false" ht="15" hidden="false" customHeight="false" outlineLevel="0" collapsed="false">
      <c r="A308" s="0" t="n">
        <v>88065565661</v>
      </c>
      <c r="B308" s="0" t="n">
        <v>44102</v>
      </c>
      <c r="C308" s="0" t="s">
        <v>405</v>
      </c>
      <c r="D308" s="0" t="s">
        <v>29</v>
      </c>
      <c r="E308" s="0" t="s">
        <v>147</v>
      </c>
      <c r="F308" s="0" t="s">
        <v>31</v>
      </c>
      <c r="G308" s="0" t="s">
        <v>32</v>
      </c>
      <c r="H308" s="0" t="s">
        <v>33</v>
      </c>
      <c r="I308" s="0" t="s">
        <v>128</v>
      </c>
      <c r="J308" s="0" t="s">
        <v>105</v>
      </c>
      <c r="K308" s="0" t="s">
        <v>27</v>
      </c>
      <c r="L308" s="0" t="n">
        <v>13</v>
      </c>
      <c r="M308" s="0" t="n">
        <v>10</v>
      </c>
      <c r="N308" s="0" t="n">
        <v>15</v>
      </c>
      <c r="O308" s="0" t="n">
        <f aca="false">StoreData!$N308*StoreData!$L308</f>
        <v>195</v>
      </c>
      <c r="P308" s="0" t="n">
        <f aca="false">StoreData!$N308*StoreData!$M308</f>
        <v>150</v>
      </c>
      <c r="Q308" s="0" t="n">
        <f aca="false">StoreData!$O308-StoreData!$P308</f>
        <v>45</v>
      </c>
      <c r="R308" s="0" t="n">
        <f aca="false">MONTH(StoreData!$B308)</f>
        <v>9</v>
      </c>
      <c r="S308" s="0" t="str">
        <f aca="false">IF(StoreData!$R308=9,"August","Sept")</f>
        <v>August</v>
      </c>
    </row>
    <row r="309" customFormat="false" ht="15" hidden="false" customHeight="false" outlineLevel="0" collapsed="false">
      <c r="A309" s="0" t="n">
        <v>88065565662</v>
      </c>
      <c r="B309" s="0" t="n">
        <v>44103</v>
      </c>
      <c r="C309" s="0" t="s">
        <v>406</v>
      </c>
      <c r="D309" s="0" t="s">
        <v>20</v>
      </c>
      <c r="E309" s="0" t="s">
        <v>149</v>
      </c>
      <c r="F309" s="0" t="s">
        <v>38</v>
      </c>
      <c r="G309" s="0" t="s">
        <v>32</v>
      </c>
      <c r="H309" s="0" t="s">
        <v>39</v>
      </c>
      <c r="I309" s="0" t="s">
        <v>128</v>
      </c>
      <c r="J309" s="0" t="s">
        <v>144</v>
      </c>
      <c r="K309" s="0" t="s">
        <v>35</v>
      </c>
      <c r="L309" s="0" t="n">
        <v>20</v>
      </c>
      <c r="M309" s="0" t="n">
        <v>17</v>
      </c>
      <c r="N309" s="0" t="n">
        <v>47</v>
      </c>
      <c r="O309" s="0" t="n">
        <f aca="false">StoreData!$N309*StoreData!$L309</f>
        <v>940</v>
      </c>
      <c r="P309" s="0" t="n">
        <f aca="false">StoreData!$N309*StoreData!$M309</f>
        <v>799</v>
      </c>
      <c r="Q309" s="0" t="n">
        <f aca="false">StoreData!$O309-StoreData!$P309</f>
        <v>141</v>
      </c>
      <c r="R309" s="0" t="n">
        <f aca="false">MONTH(StoreData!$B309)</f>
        <v>9</v>
      </c>
      <c r="S309" s="0" t="str">
        <f aca="false">IF(StoreData!$R309=9,"August","Sept")</f>
        <v>August</v>
      </c>
    </row>
    <row r="310" customFormat="false" ht="15" hidden="false" customHeight="false" outlineLevel="0" collapsed="false">
      <c r="A310" s="0" t="n">
        <v>88065565663</v>
      </c>
      <c r="B310" s="0" t="n">
        <v>44104</v>
      </c>
      <c r="C310" s="0" t="s">
        <v>407</v>
      </c>
      <c r="D310" s="0" t="s">
        <v>20</v>
      </c>
      <c r="E310" s="0" t="s">
        <v>21</v>
      </c>
      <c r="F310" s="0" t="s">
        <v>43</v>
      </c>
      <c r="G310" s="0" t="s">
        <v>23</v>
      </c>
      <c r="H310" s="0" t="s">
        <v>44</v>
      </c>
      <c r="I310" s="0" t="s">
        <v>128</v>
      </c>
      <c r="J310" s="0" t="s">
        <v>108</v>
      </c>
      <c r="K310" s="0" t="s">
        <v>27</v>
      </c>
      <c r="L310" s="0" t="n">
        <v>15</v>
      </c>
      <c r="M310" s="0" t="n">
        <v>12</v>
      </c>
      <c r="N310" s="0" t="n">
        <v>6</v>
      </c>
      <c r="O310" s="0" t="n">
        <f aca="false">StoreData!$N310*StoreData!$L310</f>
        <v>90</v>
      </c>
      <c r="P310" s="0" t="n">
        <f aca="false">StoreData!$N310*StoreData!$M310</f>
        <v>72</v>
      </c>
      <c r="Q310" s="0" t="n">
        <f aca="false">StoreData!$O310-StoreData!$P310</f>
        <v>18</v>
      </c>
      <c r="R310" s="0" t="n">
        <f aca="false">MONTH(StoreData!$B310)</f>
        <v>9</v>
      </c>
      <c r="S310" s="0" t="str">
        <f aca="false">IF(StoreData!$R310=9,"August","Sept")</f>
        <v>August</v>
      </c>
    </row>
    <row r="311" customFormat="false" ht="15" hidden="false" customHeight="false" outlineLevel="0" collapsed="false">
      <c r="A311" s="0" t="n">
        <v>88065565664</v>
      </c>
      <c r="B311" s="0" t="n">
        <v>44094</v>
      </c>
      <c r="C311" s="0" t="s">
        <v>408</v>
      </c>
      <c r="D311" s="0" t="s">
        <v>29</v>
      </c>
      <c r="E311" s="0" t="s">
        <v>152</v>
      </c>
      <c r="F311" s="0" t="s">
        <v>43</v>
      </c>
      <c r="G311" s="0" t="s">
        <v>23</v>
      </c>
      <c r="H311" s="0" t="s">
        <v>44</v>
      </c>
      <c r="I311" s="0" t="s">
        <v>25</v>
      </c>
      <c r="J311" s="0" t="s">
        <v>53</v>
      </c>
      <c r="K311" s="0" t="s">
        <v>27</v>
      </c>
      <c r="L311" s="0" t="n">
        <v>20</v>
      </c>
      <c r="M311" s="0" t="n">
        <v>17</v>
      </c>
      <c r="N311" s="0" t="n">
        <v>10</v>
      </c>
      <c r="O311" s="0" t="n">
        <f aca="false">StoreData!$N311*StoreData!$L311</f>
        <v>200</v>
      </c>
      <c r="P311" s="0" t="n">
        <f aca="false">StoreData!$N311*StoreData!$M311</f>
        <v>170</v>
      </c>
      <c r="Q311" s="0" t="n">
        <f aca="false">StoreData!$O311-StoreData!$P311</f>
        <v>30</v>
      </c>
      <c r="R311" s="0" t="n">
        <f aca="false">MONTH(StoreData!$B311)</f>
        <v>9</v>
      </c>
      <c r="S311" s="0" t="str">
        <f aca="false">IF(StoreData!$R311=9,"August","Sept")</f>
        <v>August</v>
      </c>
    </row>
    <row r="312" customFormat="false" ht="15" hidden="false" customHeight="false" outlineLevel="0" collapsed="false">
      <c r="A312" s="0" t="n">
        <v>88065565665</v>
      </c>
      <c r="B312" s="0" t="n">
        <v>44095</v>
      </c>
      <c r="C312" s="0" t="s">
        <v>409</v>
      </c>
      <c r="D312" s="0" t="s">
        <v>29</v>
      </c>
      <c r="E312" s="0" t="s">
        <v>154</v>
      </c>
      <c r="F312" s="0" t="s">
        <v>43</v>
      </c>
      <c r="G312" s="0" t="s">
        <v>23</v>
      </c>
      <c r="H312" s="0" t="s">
        <v>44</v>
      </c>
      <c r="I312" s="0" t="s">
        <v>25</v>
      </c>
      <c r="J312" s="0" t="s">
        <v>56</v>
      </c>
      <c r="K312" s="0" t="s">
        <v>27</v>
      </c>
      <c r="L312" s="0" t="n">
        <v>12</v>
      </c>
      <c r="M312" s="0" t="n">
        <v>9</v>
      </c>
      <c r="N312" s="0" t="n">
        <v>11</v>
      </c>
      <c r="O312" s="0" t="n">
        <f aca="false">StoreData!$N312*StoreData!$L312</f>
        <v>132</v>
      </c>
      <c r="P312" s="0" t="n">
        <f aca="false">StoreData!$N312*StoreData!$M312</f>
        <v>99</v>
      </c>
      <c r="Q312" s="0" t="n">
        <f aca="false">StoreData!$O312-StoreData!$P312</f>
        <v>33</v>
      </c>
      <c r="R312" s="0" t="n">
        <f aca="false">MONTH(StoreData!$B312)</f>
        <v>9</v>
      </c>
      <c r="S312" s="0" t="str">
        <f aca="false">IF(StoreData!$R312=9,"August","Sept")</f>
        <v>August</v>
      </c>
    </row>
    <row r="313" customFormat="false" ht="15" hidden="false" customHeight="false" outlineLevel="0" collapsed="false">
      <c r="A313" s="0" t="n">
        <v>88065565666</v>
      </c>
      <c r="B313" s="0" t="n">
        <v>44096</v>
      </c>
      <c r="C313" s="0" t="s">
        <v>410</v>
      </c>
      <c r="D313" s="0" t="s">
        <v>20</v>
      </c>
      <c r="E313" s="0" t="s">
        <v>156</v>
      </c>
      <c r="F313" s="0" t="s">
        <v>43</v>
      </c>
      <c r="G313" s="0" t="s">
        <v>23</v>
      </c>
      <c r="H313" s="0" t="s">
        <v>44</v>
      </c>
      <c r="I313" s="0" t="s">
        <v>25</v>
      </c>
      <c r="J313" s="0" t="s">
        <v>59</v>
      </c>
      <c r="K313" s="0" t="s">
        <v>27</v>
      </c>
      <c r="L313" s="0" t="n">
        <v>16</v>
      </c>
      <c r="M313" s="0" t="n">
        <v>13</v>
      </c>
      <c r="N313" s="0" t="n">
        <v>60</v>
      </c>
      <c r="O313" s="0" t="n">
        <f aca="false">StoreData!$N313*StoreData!$L313</f>
        <v>960</v>
      </c>
      <c r="P313" s="0" t="n">
        <f aca="false">StoreData!$N313*StoreData!$M313</f>
        <v>780</v>
      </c>
      <c r="Q313" s="0" t="n">
        <f aca="false">StoreData!$O313-StoreData!$P313</f>
        <v>180</v>
      </c>
      <c r="R313" s="0" t="n">
        <f aca="false">MONTH(StoreData!$B313)</f>
        <v>9</v>
      </c>
      <c r="S313" s="0" t="str">
        <f aca="false">IF(StoreData!$R313=9,"August","Sept")</f>
        <v>August</v>
      </c>
    </row>
    <row r="314" customFormat="false" ht="15" hidden="false" customHeight="false" outlineLevel="0" collapsed="false">
      <c r="A314" s="0" t="n">
        <v>88065565667</v>
      </c>
      <c r="B314" s="0" t="n">
        <v>44097</v>
      </c>
      <c r="C314" s="0" t="s">
        <v>411</v>
      </c>
      <c r="D314" s="0" t="s">
        <v>29</v>
      </c>
      <c r="E314" s="0" t="s">
        <v>66</v>
      </c>
      <c r="F314" s="0" t="s">
        <v>43</v>
      </c>
      <c r="G314" s="0" t="s">
        <v>23</v>
      </c>
      <c r="H314" s="0" t="s">
        <v>44</v>
      </c>
      <c r="I314" s="0" t="s">
        <v>25</v>
      </c>
      <c r="J314" s="0" t="s">
        <v>60</v>
      </c>
      <c r="K314" s="0" t="s">
        <v>35</v>
      </c>
      <c r="L314" s="0" t="n">
        <v>70</v>
      </c>
      <c r="M314" s="0" t="n">
        <v>67</v>
      </c>
      <c r="N314" s="0" t="n">
        <v>89</v>
      </c>
      <c r="O314" s="0" t="n">
        <f aca="false">StoreData!$N314*StoreData!$L314</f>
        <v>6230</v>
      </c>
      <c r="P314" s="0" t="n">
        <f aca="false">StoreData!$N314*StoreData!$M314</f>
        <v>5963</v>
      </c>
      <c r="Q314" s="0" t="n">
        <f aca="false">StoreData!$O314-StoreData!$P314</f>
        <v>267</v>
      </c>
      <c r="R314" s="0" t="n">
        <f aca="false">MONTH(StoreData!$B314)</f>
        <v>9</v>
      </c>
      <c r="S314" s="0" t="str">
        <f aca="false">IF(StoreData!$R314=9,"August","Sept")</f>
        <v>August</v>
      </c>
    </row>
    <row r="315" customFormat="false" ht="15" hidden="false" customHeight="false" outlineLevel="0" collapsed="false">
      <c r="A315" s="0" t="n">
        <v>88065565668</v>
      </c>
      <c r="B315" s="0" t="n">
        <v>44098</v>
      </c>
      <c r="C315" s="0" t="s">
        <v>412</v>
      </c>
      <c r="D315" s="0" t="s">
        <v>29</v>
      </c>
      <c r="E315" s="0" t="s">
        <v>69</v>
      </c>
      <c r="F315" s="0" t="s">
        <v>43</v>
      </c>
      <c r="G315" s="0" t="s">
        <v>23</v>
      </c>
      <c r="H315" s="0" t="s">
        <v>44</v>
      </c>
      <c r="I315" s="0" t="s">
        <v>25</v>
      </c>
      <c r="J315" s="0" t="s">
        <v>61</v>
      </c>
      <c r="K315" s="0" t="s">
        <v>35</v>
      </c>
      <c r="L315" s="0" t="n">
        <v>15</v>
      </c>
      <c r="M315" s="0" t="n">
        <v>12</v>
      </c>
      <c r="N315" s="0" t="n">
        <v>77</v>
      </c>
      <c r="O315" s="0" t="n">
        <f aca="false">StoreData!$N315*StoreData!$L315</f>
        <v>1155</v>
      </c>
      <c r="P315" s="0" t="n">
        <f aca="false">StoreData!$N315*StoreData!$M315</f>
        <v>924</v>
      </c>
      <c r="Q315" s="0" t="n">
        <f aca="false">StoreData!$O315-StoreData!$P315</f>
        <v>231</v>
      </c>
      <c r="R315" s="0" t="n">
        <f aca="false">MONTH(StoreData!$B315)</f>
        <v>9</v>
      </c>
      <c r="S315" s="0" t="str">
        <f aca="false">IF(StoreData!$R315=9,"August","Sept")</f>
        <v>August</v>
      </c>
    </row>
    <row r="316" customFormat="false" ht="15" hidden="false" customHeight="false" outlineLevel="0" collapsed="false">
      <c r="A316" s="0" t="n">
        <v>88065565669</v>
      </c>
      <c r="B316" s="0" t="n">
        <v>44099</v>
      </c>
      <c r="C316" s="0" t="s">
        <v>413</v>
      </c>
      <c r="D316" s="0" t="s">
        <v>29</v>
      </c>
      <c r="E316" s="0" t="s">
        <v>96</v>
      </c>
      <c r="F316" s="0" t="s">
        <v>43</v>
      </c>
      <c r="G316" s="0" t="s">
        <v>23</v>
      </c>
      <c r="H316" s="0" t="s">
        <v>44</v>
      </c>
      <c r="I316" s="0" t="s">
        <v>25</v>
      </c>
      <c r="J316" s="0" t="s">
        <v>59</v>
      </c>
      <c r="K316" s="0" t="s">
        <v>27</v>
      </c>
      <c r="L316" s="0" t="n">
        <v>16</v>
      </c>
      <c r="M316" s="0" t="n">
        <v>13</v>
      </c>
      <c r="N316" s="0" t="n">
        <v>68</v>
      </c>
      <c r="O316" s="0" t="n">
        <f aca="false">StoreData!$N316*StoreData!$L316</f>
        <v>1088</v>
      </c>
      <c r="P316" s="0" t="n">
        <f aca="false">StoreData!$N316*StoreData!$M316</f>
        <v>884</v>
      </c>
      <c r="Q316" s="0" t="n">
        <f aca="false">StoreData!$O316-StoreData!$P316</f>
        <v>204</v>
      </c>
      <c r="R316" s="0" t="n">
        <f aca="false">MONTH(StoreData!$B316)</f>
        <v>9</v>
      </c>
      <c r="S316" s="0" t="str">
        <f aca="false">IF(StoreData!$R316=9,"August","Sept")</f>
        <v>August</v>
      </c>
    </row>
    <row r="317" customFormat="false" ht="15" hidden="false" customHeight="false" outlineLevel="0" collapsed="false">
      <c r="A317" s="0" t="n">
        <v>88065565670</v>
      </c>
      <c r="B317" s="0" t="n">
        <v>44103</v>
      </c>
      <c r="C317" s="0" t="s">
        <v>414</v>
      </c>
      <c r="D317" s="0" t="s">
        <v>29</v>
      </c>
      <c r="E317" s="0" t="s">
        <v>98</v>
      </c>
      <c r="F317" s="0" t="s">
        <v>43</v>
      </c>
      <c r="G317" s="0" t="s">
        <v>23</v>
      </c>
      <c r="H317" s="0" t="s">
        <v>44</v>
      </c>
      <c r="I317" s="0" t="s">
        <v>25</v>
      </c>
      <c r="J317" s="0" t="s">
        <v>62</v>
      </c>
      <c r="K317" s="0" t="s">
        <v>27</v>
      </c>
      <c r="L317" s="0" t="n">
        <v>20</v>
      </c>
      <c r="M317" s="0" t="n">
        <v>17</v>
      </c>
      <c r="N317" s="0" t="n">
        <v>15</v>
      </c>
      <c r="O317" s="0" t="n">
        <f aca="false">StoreData!$N317*StoreData!$L317</f>
        <v>300</v>
      </c>
      <c r="P317" s="0" t="n">
        <f aca="false">StoreData!$N317*StoreData!$M317</f>
        <v>255</v>
      </c>
      <c r="Q317" s="0" t="n">
        <f aca="false">StoreData!$O317-StoreData!$P317</f>
        <v>45</v>
      </c>
      <c r="R317" s="0" t="n">
        <f aca="false">MONTH(StoreData!$B317)</f>
        <v>9</v>
      </c>
      <c r="S317" s="0" t="str">
        <f aca="false">IF(StoreData!$R317=9,"August","Sept")</f>
        <v>August</v>
      </c>
    </row>
    <row r="318" customFormat="false" ht="15" hidden="false" customHeight="false" outlineLevel="0" collapsed="false">
      <c r="A318" s="0" t="n">
        <v>88065565671</v>
      </c>
      <c r="B318" s="0" t="n">
        <v>44102</v>
      </c>
      <c r="C318" s="0" t="s">
        <v>415</v>
      </c>
      <c r="D318" s="0" t="s">
        <v>20</v>
      </c>
      <c r="E318" s="0" t="s">
        <v>101</v>
      </c>
      <c r="F318" s="0" t="s">
        <v>43</v>
      </c>
      <c r="G318" s="0" t="s">
        <v>23</v>
      </c>
      <c r="H318" s="0" t="s">
        <v>44</v>
      </c>
      <c r="I318" s="0" t="s">
        <v>25</v>
      </c>
      <c r="J318" s="0" t="s">
        <v>63</v>
      </c>
      <c r="K318" s="0" t="s">
        <v>27</v>
      </c>
      <c r="L318" s="0" t="n">
        <v>12</v>
      </c>
      <c r="M318" s="0" t="n">
        <v>9</v>
      </c>
      <c r="N318" s="0" t="n">
        <v>47</v>
      </c>
      <c r="O318" s="0" t="n">
        <f aca="false">StoreData!$N318*StoreData!$L318</f>
        <v>564</v>
      </c>
      <c r="P318" s="0" t="n">
        <f aca="false">StoreData!$N318*StoreData!$M318</f>
        <v>423</v>
      </c>
      <c r="Q318" s="0" t="n">
        <f aca="false">StoreData!$O318-StoreData!$P318</f>
        <v>141</v>
      </c>
      <c r="R318" s="0" t="n">
        <f aca="false">MONTH(StoreData!$B318)</f>
        <v>9</v>
      </c>
      <c r="S318" s="0" t="str">
        <f aca="false">IF(StoreData!$R318=9,"August","Sept")</f>
        <v>August</v>
      </c>
    </row>
    <row r="319" customFormat="false" ht="15" hidden="false" customHeight="false" outlineLevel="0" collapsed="false">
      <c r="A319" s="0" t="n">
        <v>88065565672</v>
      </c>
      <c r="B319" s="0" t="n">
        <v>44102</v>
      </c>
      <c r="C319" s="0" t="s">
        <v>416</v>
      </c>
      <c r="D319" s="0" t="s">
        <v>20</v>
      </c>
      <c r="E319" s="0" t="s">
        <v>104</v>
      </c>
      <c r="F319" s="0" t="s">
        <v>43</v>
      </c>
      <c r="G319" s="0" t="s">
        <v>23</v>
      </c>
      <c r="H319" s="0" t="s">
        <v>44</v>
      </c>
      <c r="I319" s="0" t="s">
        <v>25</v>
      </c>
      <c r="J319" s="0" t="s">
        <v>64</v>
      </c>
      <c r="K319" s="0" t="s">
        <v>35</v>
      </c>
      <c r="L319" s="0" t="n">
        <v>12</v>
      </c>
      <c r="M319" s="0" t="n">
        <v>9</v>
      </c>
      <c r="N319" s="0" t="n">
        <v>6</v>
      </c>
      <c r="O319" s="0" t="n">
        <f aca="false">StoreData!$N319*StoreData!$L319</f>
        <v>72</v>
      </c>
      <c r="P319" s="0" t="n">
        <f aca="false">StoreData!$N319*StoreData!$M319</f>
        <v>54</v>
      </c>
      <c r="Q319" s="0" t="n">
        <f aca="false">StoreData!$O319-StoreData!$P319</f>
        <v>18</v>
      </c>
      <c r="R319" s="0" t="n">
        <f aca="false">MONTH(StoreData!$B319)</f>
        <v>9</v>
      </c>
      <c r="S319" s="0" t="str">
        <f aca="false">IF(StoreData!$R319=9,"August","Sept")</f>
        <v>August</v>
      </c>
    </row>
    <row r="320" customFormat="false" ht="15" hidden="false" customHeight="false" outlineLevel="0" collapsed="false">
      <c r="A320" s="0" t="n">
        <v>88065565673</v>
      </c>
      <c r="B320" s="0" t="n">
        <v>44103</v>
      </c>
      <c r="C320" s="0" t="s">
        <v>417</v>
      </c>
      <c r="D320" s="0" t="s">
        <v>29</v>
      </c>
      <c r="E320" s="0" t="s">
        <v>107</v>
      </c>
      <c r="F320" s="0" t="s">
        <v>43</v>
      </c>
      <c r="G320" s="0" t="s">
        <v>23</v>
      </c>
      <c r="H320" s="0" t="s">
        <v>44</v>
      </c>
      <c r="I320" s="0" t="s">
        <v>25</v>
      </c>
      <c r="J320" s="0" t="s">
        <v>67</v>
      </c>
      <c r="K320" s="0" t="s">
        <v>35</v>
      </c>
      <c r="L320" s="0" t="n">
        <v>18</v>
      </c>
      <c r="M320" s="0" t="n">
        <v>15</v>
      </c>
      <c r="N320" s="0" t="n">
        <v>10</v>
      </c>
      <c r="O320" s="0" t="n">
        <f aca="false">StoreData!$N320*StoreData!$L320</f>
        <v>180</v>
      </c>
      <c r="P320" s="0" t="n">
        <f aca="false">StoreData!$N320*StoreData!$M320</f>
        <v>150</v>
      </c>
      <c r="Q320" s="0" t="n">
        <f aca="false">StoreData!$O320-StoreData!$P320</f>
        <v>30</v>
      </c>
      <c r="R320" s="0" t="n">
        <f aca="false">MONTH(StoreData!$B320)</f>
        <v>9</v>
      </c>
      <c r="S320" s="0" t="str">
        <f aca="false">IF(StoreData!$R320=9,"August","Sept")</f>
        <v>August</v>
      </c>
    </row>
    <row r="321" customFormat="false" ht="15" hidden="false" customHeight="false" outlineLevel="0" collapsed="false">
      <c r="A321" s="0" t="n">
        <v>88065565674</v>
      </c>
      <c r="B321" s="0" t="n">
        <v>44104</v>
      </c>
      <c r="C321" s="0" t="s">
        <v>418</v>
      </c>
      <c r="D321" s="0" t="s">
        <v>29</v>
      </c>
      <c r="E321" s="0" t="s">
        <v>75</v>
      </c>
      <c r="F321" s="0" t="s">
        <v>43</v>
      </c>
      <c r="G321" s="0" t="s">
        <v>23</v>
      </c>
      <c r="H321" s="0" t="s">
        <v>44</v>
      </c>
      <c r="I321" s="0" t="s">
        <v>25</v>
      </c>
      <c r="J321" s="0" t="s">
        <v>70</v>
      </c>
      <c r="K321" s="0" t="s">
        <v>27</v>
      </c>
      <c r="L321" s="0" t="n">
        <v>10</v>
      </c>
      <c r="M321" s="0" t="n">
        <v>7</v>
      </c>
      <c r="N321" s="0" t="n">
        <v>11</v>
      </c>
      <c r="O321" s="0" t="n">
        <f aca="false">StoreData!$N321*StoreData!$L321</f>
        <v>110</v>
      </c>
      <c r="P321" s="0" t="n">
        <f aca="false">StoreData!$N321*StoreData!$M321</f>
        <v>77</v>
      </c>
      <c r="Q321" s="0" t="n">
        <f aca="false">StoreData!$O321-StoreData!$P321</f>
        <v>33</v>
      </c>
      <c r="R321" s="0" t="n">
        <f aca="false">MONTH(StoreData!$B321)</f>
        <v>9</v>
      </c>
      <c r="S321" s="0" t="str">
        <f aca="false">IF(StoreData!$R321=9,"August","Sept")</f>
        <v>August</v>
      </c>
    </row>
    <row r="322" customFormat="false" ht="15" hidden="false" customHeight="false" outlineLevel="0" collapsed="false">
      <c r="A322" s="0" t="n">
        <v>88065565675</v>
      </c>
      <c r="B322" s="0" t="n">
        <v>44044</v>
      </c>
      <c r="C322" s="0" t="s">
        <v>419</v>
      </c>
      <c r="D322" s="0" t="s">
        <v>20</v>
      </c>
      <c r="E322" s="0" t="s">
        <v>78</v>
      </c>
      <c r="F322" s="0" t="s">
        <v>43</v>
      </c>
      <c r="G322" s="0" t="s">
        <v>23</v>
      </c>
      <c r="H322" s="0" t="s">
        <v>44</v>
      </c>
      <c r="I322" s="0" t="s">
        <v>25</v>
      </c>
      <c r="J322" s="0" t="s">
        <v>73</v>
      </c>
      <c r="K322" s="0" t="s">
        <v>27</v>
      </c>
      <c r="L322" s="0" t="n">
        <v>15</v>
      </c>
      <c r="M322" s="0" t="n">
        <v>12</v>
      </c>
      <c r="N322" s="0" t="n">
        <v>60</v>
      </c>
      <c r="O322" s="0" t="n">
        <f aca="false">StoreData!$N322*StoreData!$L322</f>
        <v>900</v>
      </c>
      <c r="P322" s="0" t="n">
        <f aca="false">StoreData!$N322*StoreData!$M322</f>
        <v>720</v>
      </c>
      <c r="Q322" s="0" t="n">
        <f aca="false">StoreData!$O322-StoreData!$P322</f>
        <v>180</v>
      </c>
      <c r="R322" s="0" t="n">
        <f aca="false">MONTH(StoreData!$B322)</f>
        <v>8</v>
      </c>
      <c r="S322" s="0" t="str">
        <f aca="false">IF(StoreData!$R322=9,"August","Sept")</f>
        <v>Sept</v>
      </c>
    </row>
    <row r="323" customFormat="false" ht="15" hidden="false" customHeight="false" outlineLevel="0" collapsed="false">
      <c r="A323" s="0" t="n">
        <v>88065565676</v>
      </c>
      <c r="B323" s="0" t="n">
        <v>44045</v>
      </c>
      <c r="C323" s="0" t="s">
        <v>420</v>
      </c>
      <c r="D323" s="0" t="s">
        <v>20</v>
      </c>
      <c r="E323" s="0" t="s">
        <v>81</v>
      </c>
      <c r="F323" s="0" t="s">
        <v>43</v>
      </c>
      <c r="G323" s="0" t="s">
        <v>23</v>
      </c>
      <c r="H323" s="0" t="s">
        <v>44</v>
      </c>
      <c r="I323" s="0" t="s">
        <v>25</v>
      </c>
      <c r="J323" s="0" t="s">
        <v>76</v>
      </c>
      <c r="K323" s="0" t="s">
        <v>27</v>
      </c>
      <c r="L323" s="0" t="n">
        <v>15</v>
      </c>
      <c r="M323" s="0" t="n">
        <v>12</v>
      </c>
      <c r="N323" s="0" t="n">
        <v>89</v>
      </c>
      <c r="O323" s="0" t="n">
        <f aca="false">StoreData!$N323*StoreData!$L323</f>
        <v>1335</v>
      </c>
      <c r="P323" s="0" t="n">
        <f aca="false">StoreData!$N323*StoreData!$M323</f>
        <v>1068</v>
      </c>
      <c r="Q323" s="0" t="n">
        <f aca="false">StoreData!$O323-StoreData!$P323</f>
        <v>267</v>
      </c>
      <c r="R323" s="0" t="n">
        <f aca="false">MONTH(StoreData!$B323)</f>
        <v>8</v>
      </c>
      <c r="S323" s="0" t="str">
        <f aca="false">IF(StoreData!$R323=9,"August","Sept")</f>
        <v>Sept</v>
      </c>
    </row>
    <row r="324" customFormat="false" ht="15" hidden="false" customHeight="false" outlineLevel="0" collapsed="false">
      <c r="A324" s="0" t="n">
        <v>88065565677</v>
      </c>
      <c r="B324" s="0" t="n">
        <v>44046</v>
      </c>
      <c r="C324" s="0" t="s">
        <v>421</v>
      </c>
      <c r="D324" s="0" t="s">
        <v>20</v>
      </c>
      <c r="E324" s="0" t="s">
        <v>149</v>
      </c>
      <c r="F324" s="0" t="s">
        <v>43</v>
      </c>
      <c r="G324" s="0" t="s">
        <v>23</v>
      </c>
      <c r="H324" s="0" t="s">
        <v>44</v>
      </c>
      <c r="I324" s="0" t="s">
        <v>25</v>
      </c>
      <c r="J324" s="0" t="s">
        <v>79</v>
      </c>
      <c r="K324" s="0" t="s">
        <v>35</v>
      </c>
      <c r="L324" s="0" t="n">
        <v>23</v>
      </c>
      <c r="M324" s="0" t="n">
        <v>20</v>
      </c>
      <c r="N324" s="0" t="n">
        <v>77</v>
      </c>
      <c r="O324" s="0" t="n">
        <f aca="false">StoreData!$N324*StoreData!$L324</f>
        <v>1771</v>
      </c>
      <c r="P324" s="0" t="n">
        <f aca="false">StoreData!$N324*StoreData!$M324</f>
        <v>1540</v>
      </c>
      <c r="Q324" s="0" t="n">
        <f aca="false">StoreData!$O324-StoreData!$P324</f>
        <v>231</v>
      </c>
      <c r="R324" s="0" t="n">
        <f aca="false">MONTH(StoreData!$B324)</f>
        <v>8</v>
      </c>
      <c r="S324" s="0" t="str">
        <f aca="false">IF(StoreData!$R324=9,"August","Sept")</f>
        <v>Sept</v>
      </c>
    </row>
    <row r="325" customFormat="false" ht="15" hidden="false" customHeight="false" outlineLevel="0" collapsed="false">
      <c r="A325" s="0" t="n">
        <v>88065565678</v>
      </c>
      <c r="B325" s="0" t="n">
        <v>44047</v>
      </c>
      <c r="C325" s="0" t="s">
        <v>422</v>
      </c>
      <c r="D325" s="0" t="s">
        <v>20</v>
      </c>
      <c r="E325" s="0" t="s">
        <v>21</v>
      </c>
      <c r="F325" s="0" t="s">
        <v>43</v>
      </c>
      <c r="G325" s="0" t="s">
        <v>23</v>
      </c>
      <c r="H325" s="0" t="s">
        <v>44</v>
      </c>
      <c r="I325" s="0" t="s">
        <v>25</v>
      </c>
      <c r="J325" s="0" t="s">
        <v>82</v>
      </c>
      <c r="K325" s="0" t="s">
        <v>35</v>
      </c>
      <c r="L325" s="0" t="n">
        <v>9</v>
      </c>
      <c r="M325" s="0" t="n">
        <v>6</v>
      </c>
      <c r="N325" s="0" t="n">
        <v>68</v>
      </c>
      <c r="O325" s="0" t="n">
        <f aca="false">StoreData!$N325*StoreData!$L325</f>
        <v>612</v>
      </c>
      <c r="P325" s="0" t="n">
        <f aca="false">StoreData!$N325*StoreData!$M325</f>
        <v>408</v>
      </c>
      <c r="Q325" s="0" t="n">
        <f aca="false">StoreData!$O325-StoreData!$P325</f>
        <v>204</v>
      </c>
      <c r="R325" s="0" t="n">
        <f aca="false">MONTH(StoreData!$B325)</f>
        <v>8</v>
      </c>
      <c r="S325" s="0" t="str">
        <f aca="false">IF(StoreData!$R325=9,"August","Sept")</f>
        <v>Sept</v>
      </c>
    </row>
    <row r="326" customFormat="false" ht="15" hidden="false" customHeight="false" outlineLevel="0" collapsed="false">
      <c r="A326" s="0" t="n">
        <v>88065565679</v>
      </c>
      <c r="B326" s="0" t="n">
        <v>44048</v>
      </c>
      <c r="C326" s="0" t="s">
        <v>423</v>
      </c>
      <c r="D326" s="0" t="s">
        <v>20</v>
      </c>
      <c r="E326" s="0" t="s">
        <v>152</v>
      </c>
      <c r="F326" s="0" t="s">
        <v>43</v>
      </c>
      <c r="G326" s="0" t="s">
        <v>23</v>
      </c>
      <c r="H326" s="0" t="s">
        <v>44</v>
      </c>
      <c r="I326" s="0" t="s">
        <v>25</v>
      </c>
      <c r="J326" s="0" t="s">
        <v>85</v>
      </c>
      <c r="K326" s="0" t="s">
        <v>35</v>
      </c>
      <c r="L326" s="0" t="n">
        <v>18</v>
      </c>
      <c r="M326" s="0" t="n">
        <v>15</v>
      </c>
      <c r="N326" s="0" t="n">
        <v>15</v>
      </c>
      <c r="O326" s="0" t="n">
        <f aca="false">StoreData!$N326*StoreData!$L326</f>
        <v>270</v>
      </c>
      <c r="P326" s="0" t="n">
        <f aca="false">StoreData!$N326*StoreData!$M326</f>
        <v>225</v>
      </c>
      <c r="Q326" s="0" t="n">
        <f aca="false">StoreData!$O326-StoreData!$P326</f>
        <v>45</v>
      </c>
      <c r="R326" s="0" t="n">
        <f aca="false">MONTH(StoreData!$B326)</f>
        <v>8</v>
      </c>
      <c r="S326" s="0" t="str">
        <f aca="false">IF(StoreData!$R326=9,"August","Sept")</f>
        <v>Sept</v>
      </c>
    </row>
    <row r="327" customFormat="false" ht="15" hidden="false" customHeight="false" outlineLevel="0" collapsed="false">
      <c r="A327" s="0" t="n">
        <v>88065565680</v>
      </c>
      <c r="B327" s="0" t="n">
        <v>44052</v>
      </c>
      <c r="C327" s="0" t="s">
        <v>424</v>
      </c>
      <c r="D327" s="0" t="s">
        <v>29</v>
      </c>
      <c r="E327" s="0" t="s">
        <v>154</v>
      </c>
      <c r="F327" s="0" t="s">
        <v>38</v>
      </c>
      <c r="G327" s="0" t="s">
        <v>32</v>
      </c>
      <c r="H327" s="0" t="s">
        <v>39</v>
      </c>
      <c r="I327" s="0" t="s">
        <v>25</v>
      </c>
      <c r="J327" s="0" t="s">
        <v>88</v>
      </c>
      <c r="K327" s="0" t="s">
        <v>27</v>
      </c>
      <c r="L327" s="0" t="n">
        <v>14</v>
      </c>
      <c r="M327" s="0" t="n">
        <v>11</v>
      </c>
      <c r="N327" s="0" t="n">
        <v>47</v>
      </c>
      <c r="O327" s="0" t="n">
        <f aca="false">StoreData!$N327*StoreData!$L327</f>
        <v>658</v>
      </c>
      <c r="P327" s="0" t="n">
        <f aca="false">StoreData!$N327*StoreData!$M327</f>
        <v>517</v>
      </c>
      <c r="Q327" s="0" t="n">
        <f aca="false">StoreData!$O327-StoreData!$P327</f>
        <v>141</v>
      </c>
      <c r="R327" s="0" t="n">
        <f aca="false">MONTH(StoreData!$B327)</f>
        <v>8</v>
      </c>
      <c r="S327" s="0" t="str">
        <f aca="false">IF(StoreData!$R327=9,"August","Sept")</f>
        <v>Sept</v>
      </c>
    </row>
    <row r="328" customFormat="false" ht="15" hidden="false" customHeight="false" outlineLevel="0" collapsed="false">
      <c r="A328" s="0" t="n">
        <v>88065565681</v>
      </c>
      <c r="B328" s="0" t="n">
        <v>44051</v>
      </c>
      <c r="C328" s="0" t="s">
        <v>425</v>
      </c>
      <c r="D328" s="0" t="s">
        <v>29</v>
      </c>
      <c r="E328" s="0" t="s">
        <v>156</v>
      </c>
      <c r="F328" s="0" t="s">
        <v>43</v>
      </c>
      <c r="G328" s="0" t="s">
        <v>23</v>
      </c>
      <c r="H328" s="0" t="s">
        <v>44</v>
      </c>
      <c r="I328" s="0" t="s">
        <v>25</v>
      </c>
      <c r="J328" s="0" t="s">
        <v>91</v>
      </c>
      <c r="K328" s="0" t="s">
        <v>27</v>
      </c>
      <c r="L328" s="0" t="n">
        <v>30</v>
      </c>
      <c r="M328" s="0" t="n">
        <v>27</v>
      </c>
      <c r="N328" s="0" t="n">
        <v>6</v>
      </c>
      <c r="O328" s="0" t="n">
        <f aca="false">StoreData!$N328*StoreData!$L328</f>
        <v>180</v>
      </c>
      <c r="P328" s="0" t="n">
        <f aca="false">StoreData!$N328*StoreData!$M328</f>
        <v>162</v>
      </c>
      <c r="Q328" s="0" t="n">
        <f aca="false">StoreData!$O328-StoreData!$P328</f>
        <v>18</v>
      </c>
      <c r="R328" s="0" t="n">
        <f aca="false">MONTH(StoreData!$B328)</f>
        <v>8</v>
      </c>
      <c r="S328" s="0" t="str">
        <f aca="false">IF(StoreData!$R328=9,"August","Sept")</f>
        <v>Sept</v>
      </c>
    </row>
    <row r="329" customFormat="false" ht="15" hidden="false" customHeight="false" outlineLevel="0" collapsed="false">
      <c r="A329" s="0" t="n">
        <v>88065565682</v>
      </c>
      <c r="B329" s="0" t="n">
        <v>44051</v>
      </c>
      <c r="C329" s="0" t="s">
        <v>426</v>
      </c>
      <c r="D329" s="0" t="s">
        <v>20</v>
      </c>
      <c r="E329" s="0" t="s">
        <v>112</v>
      </c>
      <c r="F329" s="0" t="s">
        <v>38</v>
      </c>
      <c r="G329" s="0" t="s">
        <v>32</v>
      </c>
      <c r="H329" s="0" t="s">
        <v>39</v>
      </c>
      <c r="I329" s="0" t="s">
        <v>25</v>
      </c>
      <c r="J329" s="0" t="s">
        <v>94</v>
      </c>
      <c r="K329" s="0" t="s">
        <v>27</v>
      </c>
      <c r="L329" s="0" t="n">
        <v>16</v>
      </c>
      <c r="M329" s="0" t="n">
        <v>13</v>
      </c>
      <c r="N329" s="0" t="n">
        <v>10</v>
      </c>
      <c r="O329" s="0" t="n">
        <f aca="false">StoreData!$N329*StoreData!$L329</f>
        <v>160</v>
      </c>
      <c r="P329" s="0" t="n">
        <f aca="false">StoreData!$N329*StoreData!$M329</f>
        <v>130</v>
      </c>
      <c r="Q329" s="0" t="n">
        <f aca="false">StoreData!$O329-StoreData!$P329</f>
        <v>30</v>
      </c>
      <c r="R329" s="0" t="n">
        <f aca="false">MONTH(StoreData!$B329)</f>
        <v>8</v>
      </c>
      <c r="S329" s="0" t="str">
        <f aca="false">IF(StoreData!$R329=9,"August","Sept")</f>
        <v>Sept</v>
      </c>
    </row>
    <row r="330" customFormat="false" ht="15" hidden="false" customHeight="false" outlineLevel="0" collapsed="false">
      <c r="A330" s="0" t="n">
        <v>88065565683</v>
      </c>
      <c r="B330" s="0" t="n">
        <v>44052</v>
      </c>
      <c r="C330" s="0" t="s">
        <v>427</v>
      </c>
      <c r="D330" s="0" t="s">
        <v>29</v>
      </c>
      <c r="E330" s="0" t="s">
        <v>114</v>
      </c>
      <c r="F330" s="0" t="s">
        <v>43</v>
      </c>
      <c r="G330" s="0" t="s">
        <v>23</v>
      </c>
      <c r="H330" s="0" t="s">
        <v>44</v>
      </c>
      <c r="I330" s="0" t="s">
        <v>25</v>
      </c>
      <c r="J330" s="0" t="s">
        <v>26</v>
      </c>
      <c r="K330" s="0" t="s">
        <v>27</v>
      </c>
      <c r="L330" s="0" t="n">
        <v>52</v>
      </c>
      <c r="M330" s="0" t="n">
        <v>49</v>
      </c>
      <c r="N330" s="0" t="n">
        <v>11</v>
      </c>
      <c r="O330" s="0" t="n">
        <f aca="false">StoreData!$N330*StoreData!$L330</f>
        <v>572</v>
      </c>
      <c r="P330" s="0" t="n">
        <f aca="false">StoreData!$N330*StoreData!$M330</f>
        <v>539</v>
      </c>
      <c r="Q330" s="0" t="n">
        <f aca="false">StoreData!$O330-StoreData!$P330</f>
        <v>33</v>
      </c>
      <c r="R330" s="0" t="n">
        <f aca="false">MONTH(StoreData!$B330)</f>
        <v>8</v>
      </c>
      <c r="S330" s="0" t="str">
        <f aca="false">IF(StoreData!$R330=9,"August","Sept")</f>
        <v>Sept</v>
      </c>
    </row>
    <row r="331" customFormat="false" ht="15" hidden="false" customHeight="false" outlineLevel="0" collapsed="false">
      <c r="A331" s="0" t="n">
        <v>88065565684</v>
      </c>
      <c r="B331" s="0" t="n">
        <v>44053</v>
      </c>
      <c r="C331" s="0" t="s">
        <v>428</v>
      </c>
      <c r="D331" s="0" t="s">
        <v>29</v>
      </c>
      <c r="E331" s="0" t="s">
        <v>69</v>
      </c>
      <c r="F331" s="0" t="s">
        <v>38</v>
      </c>
      <c r="G331" s="0" t="s">
        <v>32</v>
      </c>
      <c r="H331" s="0" t="s">
        <v>39</v>
      </c>
      <c r="I331" s="0" t="s">
        <v>25</v>
      </c>
      <c r="J331" s="0" t="s">
        <v>99</v>
      </c>
      <c r="K331" s="0" t="s">
        <v>27</v>
      </c>
      <c r="L331" s="0" t="n">
        <v>14</v>
      </c>
      <c r="M331" s="0" t="n">
        <v>11</v>
      </c>
      <c r="N331" s="0" t="n">
        <v>60</v>
      </c>
      <c r="O331" s="0" t="n">
        <f aca="false">StoreData!$N331*StoreData!$L331</f>
        <v>840</v>
      </c>
      <c r="P331" s="0" t="n">
        <f aca="false">StoreData!$N331*StoreData!$M331</f>
        <v>660</v>
      </c>
      <c r="Q331" s="0" t="n">
        <f aca="false">StoreData!$O331-StoreData!$P331</f>
        <v>180</v>
      </c>
      <c r="R331" s="0" t="n">
        <f aca="false">MONTH(StoreData!$B331)</f>
        <v>8</v>
      </c>
      <c r="S331" s="0" t="str">
        <f aca="false">IF(StoreData!$R331=9,"August","Sept")</f>
        <v>Sept</v>
      </c>
    </row>
    <row r="332" customFormat="false" ht="15" hidden="false" customHeight="false" outlineLevel="0" collapsed="false">
      <c r="A332" s="0" t="n">
        <v>88065565685</v>
      </c>
      <c r="B332" s="0" t="n">
        <v>44054</v>
      </c>
      <c r="C332" s="0" t="s">
        <v>429</v>
      </c>
      <c r="D332" s="0" t="s">
        <v>29</v>
      </c>
      <c r="E332" s="0" t="s">
        <v>117</v>
      </c>
      <c r="F332" s="0" t="s">
        <v>43</v>
      </c>
      <c r="G332" s="0" t="s">
        <v>23</v>
      </c>
      <c r="H332" s="0" t="s">
        <v>44</v>
      </c>
      <c r="I332" s="0" t="s">
        <v>25</v>
      </c>
      <c r="J332" s="0" t="s">
        <v>102</v>
      </c>
      <c r="K332" s="0" t="s">
        <v>27</v>
      </c>
      <c r="L332" s="0" t="n">
        <v>6</v>
      </c>
      <c r="M332" s="0" t="n">
        <v>3</v>
      </c>
      <c r="N332" s="0" t="n">
        <v>89</v>
      </c>
      <c r="O332" s="0" t="n">
        <f aca="false">StoreData!$N332*StoreData!$L332</f>
        <v>534</v>
      </c>
      <c r="P332" s="0" t="n">
        <f aca="false">StoreData!$N332*StoreData!$M332</f>
        <v>267</v>
      </c>
      <c r="Q332" s="0" t="n">
        <f aca="false">StoreData!$O332-StoreData!$P332</f>
        <v>267</v>
      </c>
      <c r="R332" s="0" t="n">
        <f aca="false">MONTH(StoreData!$B332)</f>
        <v>8</v>
      </c>
      <c r="S332" s="0" t="str">
        <f aca="false">IF(StoreData!$R332=9,"August","Sept")</f>
        <v>Sept</v>
      </c>
    </row>
    <row r="333" customFormat="false" ht="15" hidden="false" customHeight="false" outlineLevel="0" collapsed="false">
      <c r="A333" s="0" t="n">
        <v>88065565686</v>
      </c>
      <c r="B333" s="0" t="n">
        <v>44055</v>
      </c>
      <c r="C333" s="0" t="s">
        <v>430</v>
      </c>
      <c r="D333" s="0" t="s">
        <v>29</v>
      </c>
      <c r="E333" s="0" t="s">
        <v>69</v>
      </c>
      <c r="F333" s="0" t="s">
        <v>38</v>
      </c>
      <c r="G333" s="0" t="s">
        <v>32</v>
      </c>
      <c r="H333" s="0" t="s">
        <v>39</v>
      </c>
      <c r="I333" s="0" t="s">
        <v>25</v>
      </c>
      <c r="J333" s="0" t="s">
        <v>105</v>
      </c>
      <c r="K333" s="0" t="s">
        <v>27</v>
      </c>
      <c r="L333" s="0" t="n">
        <v>13</v>
      </c>
      <c r="M333" s="0" t="n">
        <v>10</v>
      </c>
      <c r="N333" s="0" t="n">
        <v>77</v>
      </c>
      <c r="O333" s="0" t="n">
        <f aca="false">StoreData!$N333*StoreData!$L333</f>
        <v>1001</v>
      </c>
      <c r="P333" s="0" t="n">
        <f aca="false">StoreData!$N333*StoreData!$M333</f>
        <v>770</v>
      </c>
      <c r="Q333" s="0" t="n">
        <f aca="false">StoreData!$O333-StoreData!$P333</f>
        <v>231</v>
      </c>
      <c r="R333" s="0" t="n">
        <f aca="false">MONTH(StoreData!$B333)</f>
        <v>8</v>
      </c>
      <c r="S333" s="0" t="str">
        <f aca="false">IF(StoreData!$R333=9,"August","Sept")</f>
        <v>Sept</v>
      </c>
    </row>
    <row r="334" customFormat="false" ht="15" hidden="false" customHeight="false" outlineLevel="0" collapsed="false">
      <c r="A334" s="0" t="n">
        <v>88065565687</v>
      </c>
      <c r="B334" s="0" t="n">
        <v>44056</v>
      </c>
      <c r="C334" s="0" t="s">
        <v>431</v>
      </c>
      <c r="D334" s="0" t="s">
        <v>20</v>
      </c>
      <c r="E334" s="0" t="s">
        <v>117</v>
      </c>
      <c r="F334" s="0" t="s">
        <v>43</v>
      </c>
      <c r="G334" s="0" t="s">
        <v>23</v>
      </c>
      <c r="H334" s="0" t="s">
        <v>44</v>
      </c>
      <c r="I334" s="0" t="s">
        <v>25</v>
      </c>
      <c r="J334" s="0" t="s">
        <v>108</v>
      </c>
      <c r="K334" s="0" t="s">
        <v>27</v>
      </c>
      <c r="L334" s="0" t="n">
        <v>15</v>
      </c>
      <c r="M334" s="0" t="n">
        <v>12</v>
      </c>
      <c r="N334" s="0" t="n">
        <v>68</v>
      </c>
      <c r="O334" s="0" t="n">
        <f aca="false">StoreData!$N334*StoreData!$L334</f>
        <v>1020</v>
      </c>
      <c r="P334" s="0" t="n">
        <f aca="false">StoreData!$N334*StoreData!$M334</f>
        <v>816</v>
      </c>
      <c r="Q334" s="0" t="n">
        <f aca="false">StoreData!$O334-StoreData!$P334</f>
        <v>204</v>
      </c>
      <c r="R334" s="0" t="n">
        <f aca="false">MONTH(StoreData!$B334)</f>
        <v>8</v>
      </c>
      <c r="S334" s="0" t="str">
        <f aca="false">IF(StoreData!$R334=9,"August","Sept")</f>
        <v>Sept</v>
      </c>
    </row>
    <row r="335" customFormat="false" ht="15" hidden="false" customHeight="false" outlineLevel="0" collapsed="false">
      <c r="A335" s="0" t="n">
        <v>88065565688</v>
      </c>
      <c r="B335" s="0" t="n">
        <v>44057</v>
      </c>
      <c r="C335" s="0" t="s">
        <v>432</v>
      </c>
      <c r="D335" s="0" t="s">
        <v>29</v>
      </c>
      <c r="E335" s="0" t="s">
        <v>119</v>
      </c>
      <c r="F335" s="0" t="s">
        <v>38</v>
      </c>
      <c r="G335" s="0" t="s">
        <v>32</v>
      </c>
      <c r="H335" s="0" t="s">
        <v>39</v>
      </c>
      <c r="I335" s="0" t="s">
        <v>25</v>
      </c>
      <c r="J335" s="0" t="s">
        <v>53</v>
      </c>
      <c r="K335" s="0" t="s">
        <v>27</v>
      </c>
      <c r="L335" s="0" t="n">
        <v>20</v>
      </c>
      <c r="M335" s="0" t="n">
        <v>17</v>
      </c>
      <c r="N335" s="0" t="n">
        <v>15</v>
      </c>
      <c r="O335" s="0" t="n">
        <f aca="false">StoreData!$N335*StoreData!$L335</f>
        <v>300</v>
      </c>
      <c r="P335" s="0" t="n">
        <f aca="false">StoreData!$N335*StoreData!$M335</f>
        <v>255</v>
      </c>
      <c r="Q335" s="0" t="n">
        <f aca="false">StoreData!$O335-StoreData!$P335</f>
        <v>45</v>
      </c>
      <c r="R335" s="0" t="n">
        <f aca="false">MONTH(StoreData!$B335)</f>
        <v>8</v>
      </c>
      <c r="S335" s="0" t="str">
        <f aca="false">IF(StoreData!$R335=9,"August","Sept")</f>
        <v>Sept</v>
      </c>
    </row>
    <row r="336" customFormat="false" ht="15" hidden="false" customHeight="false" outlineLevel="0" collapsed="false">
      <c r="A336" s="0" t="n">
        <v>88065565689</v>
      </c>
      <c r="B336" s="0" t="n">
        <v>44058</v>
      </c>
      <c r="C336" s="0" t="s">
        <v>433</v>
      </c>
      <c r="D336" s="0" t="s">
        <v>29</v>
      </c>
      <c r="E336" s="0" t="s">
        <v>121</v>
      </c>
      <c r="F336" s="0" t="s">
        <v>43</v>
      </c>
      <c r="G336" s="0" t="s">
        <v>23</v>
      </c>
      <c r="H336" s="0" t="s">
        <v>44</v>
      </c>
      <c r="I336" s="0" t="s">
        <v>25</v>
      </c>
      <c r="J336" s="0" t="s">
        <v>56</v>
      </c>
      <c r="K336" s="0" t="s">
        <v>27</v>
      </c>
      <c r="L336" s="0" t="n">
        <v>12</v>
      </c>
      <c r="M336" s="0" t="n">
        <v>9</v>
      </c>
      <c r="N336" s="0" t="n">
        <v>47</v>
      </c>
      <c r="O336" s="0" t="n">
        <f aca="false">StoreData!$N336*StoreData!$L336</f>
        <v>564</v>
      </c>
      <c r="P336" s="0" t="n">
        <f aca="false">StoreData!$N336*StoreData!$M336</f>
        <v>423</v>
      </c>
      <c r="Q336" s="0" t="n">
        <f aca="false">StoreData!$O336-StoreData!$P336</f>
        <v>141</v>
      </c>
      <c r="R336" s="0" t="n">
        <f aca="false">MONTH(StoreData!$B336)</f>
        <v>8</v>
      </c>
      <c r="S336" s="0" t="str">
        <f aca="false">IF(StoreData!$R336=9,"August","Sept")</f>
        <v>Sept</v>
      </c>
    </row>
    <row r="337" customFormat="false" ht="15" hidden="false" customHeight="false" outlineLevel="0" collapsed="false">
      <c r="A337" s="0" t="n">
        <v>88065565690</v>
      </c>
      <c r="B337" s="0" t="n">
        <v>44062</v>
      </c>
      <c r="C337" s="0" t="s">
        <v>434</v>
      </c>
      <c r="D337" s="0" t="s">
        <v>20</v>
      </c>
      <c r="E337" s="0" t="s">
        <v>123</v>
      </c>
      <c r="F337" s="0" t="s">
        <v>38</v>
      </c>
      <c r="G337" s="0" t="s">
        <v>32</v>
      </c>
      <c r="H337" s="0" t="s">
        <v>39</v>
      </c>
      <c r="I337" s="0" t="s">
        <v>25</v>
      </c>
      <c r="J337" s="0" t="s">
        <v>59</v>
      </c>
      <c r="K337" s="0" t="s">
        <v>27</v>
      </c>
      <c r="L337" s="0" t="n">
        <v>16</v>
      </c>
      <c r="M337" s="0" t="n">
        <v>13</v>
      </c>
      <c r="N337" s="0" t="n">
        <v>6</v>
      </c>
      <c r="O337" s="0" t="n">
        <f aca="false">StoreData!$N337*StoreData!$L337</f>
        <v>96</v>
      </c>
      <c r="P337" s="0" t="n">
        <f aca="false">StoreData!$N337*StoreData!$M337</f>
        <v>78</v>
      </c>
      <c r="Q337" s="0" t="n">
        <f aca="false">StoreData!$O337-StoreData!$P337</f>
        <v>18</v>
      </c>
      <c r="R337" s="0" t="n">
        <f aca="false">MONTH(StoreData!$B337)</f>
        <v>8</v>
      </c>
      <c r="S337" s="0" t="str">
        <f aca="false">IF(StoreData!$R337=9,"August","Sept")</f>
        <v>Sept</v>
      </c>
    </row>
    <row r="338" customFormat="false" ht="15" hidden="false" customHeight="false" outlineLevel="0" collapsed="false">
      <c r="A338" s="0" t="n">
        <v>88065565691</v>
      </c>
      <c r="B338" s="0" t="n">
        <v>44061</v>
      </c>
      <c r="C338" s="0" t="s">
        <v>435</v>
      </c>
      <c r="D338" s="0" t="s">
        <v>29</v>
      </c>
      <c r="E338" s="0" t="s">
        <v>125</v>
      </c>
      <c r="F338" s="0" t="s">
        <v>43</v>
      </c>
      <c r="G338" s="0" t="s">
        <v>23</v>
      </c>
      <c r="H338" s="0" t="s">
        <v>44</v>
      </c>
      <c r="I338" s="0" t="s">
        <v>25</v>
      </c>
      <c r="J338" s="0" t="s">
        <v>62</v>
      </c>
      <c r="K338" s="0" t="s">
        <v>27</v>
      </c>
      <c r="L338" s="0" t="n">
        <v>20</v>
      </c>
      <c r="M338" s="0" t="n">
        <v>17</v>
      </c>
      <c r="N338" s="0" t="n">
        <v>10</v>
      </c>
      <c r="O338" s="0" t="n">
        <f aca="false">StoreData!$N338*StoreData!$L338</f>
        <v>200</v>
      </c>
      <c r="P338" s="0" t="n">
        <f aca="false">StoreData!$N338*StoreData!$M338</f>
        <v>170</v>
      </c>
      <c r="Q338" s="0" t="n">
        <f aca="false">StoreData!$O338-StoreData!$P338</f>
        <v>30</v>
      </c>
      <c r="R338" s="0" t="n">
        <f aca="false">MONTH(StoreData!$B338)</f>
        <v>8</v>
      </c>
      <c r="S338" s="0" t="str">
        <f aca="false">IF(StoreData!$R338=9,"August","Sept")</f>
        <v>Sept</v>
      </c>
    </row>
    <row r="339" customFormat="false" ht="15" hidden="false" customHeight="false" outlineLevel="0" collapsed="false">
      <c r="A339" s="0" t="n">
        <v>88065565692</v>
      </c>
      <c r="B339" s="0" t="n">
        <v>44061</v>
      </c>
      <c r="C339" s="0" t="s">
        <v>436</v>
      </c>
      <c r="D339" s="0" t="s">
        <v>29</v>
      </c>
      <c r="E339" s="0" t="s">
        <v>30</v>
      </c>
      <c r="F339" s="0" t="s">
        <v>38</v>
      </c>
      <c r="G339" s="0" t="s">
        <v>32</v>
      </c>
      <c r="H339" s="0" t="s">
        <v>39</v>
      </c>
      <c r="I339" s="0" t="s">
        <v>25</v>
      </c>
      <c r="J339" s="0" t="s">
        <v>63</v>
      </c>
      <c r="K339" s="0" t="s">
        <v>27</v>
      </c>
      <c r="L339" s="0" t="n">
        <v>12</v>
      </c>
      <c r="M339" s="0" t="n">
        <v>9</v>
      </c>
      <c r="N339" s="0" t="n">
        <v>11</v>
      </c>
      <c r="O339" s="0" t="n">
        <f aca="false">StoreData!$N339*StoreData!$L339</f>
        <v>132</v>
      </c>
      <c r="P339" s="0" t="n">
        <f aca="false">StoreData!$N339*StoreData!$M339</f>
        <v>99</v>
      </c>
      <c r="Q339" s="0" t="n">
        <f aca="false">StoreData!$O339-StoreData!$P339</f>
        <v>33</v>
      </c>
      <c r="R339" s="0" t="n">
        <f aca="false">MONTH(StoreData!$B339)</f>
        <v>8</v>
      </c>
      <c r="S339" s="0" t="str">
        <f aca="false">IF(StoreData!$R339=9,"August","Sept")</f>
        <v>Sept</v>
      </c>
    </row>
    <row r="340" customFormat="false" ht="15" hidden="false" customHeight="false" outlineLevel="0" collapsed="false">
      <c r="A340" s="0" t="n">
        <v>88065565693</v>
      </c>
      <c r="B340" s="0" t="n">
        <v>44062</v>
      </c>
      <c r="C340" s="0" t="s">
        <v>437</v>
      </c>
      <c r="D340" s="0" t="s">
        <v>20</v>
      </c>
      <c r="E340" s="0" t="s">
        <v>37</v>
      </c>
      <c r="F340" s="0" t="s">
        <v>43</v>
      </c>
      <c r="G340" s="0" t="s">
        <v>23</v>
      </c>
      <c r="H340" s="0" t="s">
        <v>44</v>
      </c>
      <c r="I340" s="0" t="s">
        <v>25</v>
      </c>
      <c r="J340" s="0" t="s">
        <v>70</v>
      </c>
      <c r="K340" s="0" t="s">
        <v>27</v>
      </c>
      <c r="L340" s="0" t="n">
        <v>10</v>
      </c>
      <c r="M340" s="0" t="n">
        <v>7</v>
      </c>
      <c r="N340" s="0" t="n">
        <v>60</v>
      </c>
      <c r="O340" s="0" t="n">
        <f aca="false">StoreData!$N340*StoreData!$L340</f>
        <v>600</v>
      </c>
      <c r="P340" s="0" t="n">
        <f aca="false">StoreData!$N340*StoreData!$M340</f>
        <v>420</v>
      </c>
      <c r="Q340" s="0" t="n">
        <f aca="false">StoreData!$O340-StoreData!$P340</f>
        <v>180</v>
      </c>
      <c r="R340" s="0" t="n">
        <f aca="false">MONTH(StoreData!$B340)</f>
        <v>8</v>
      </c>
      <c r="S340" s="0" t="str">
        <f aca="false">IF(StoreData!$R340=9,"August","Sept")</f>
        <v>Sept</v>
      </c>
    </row>
    <row r="341" customFormat="false" ht="15" hidden="false" customHeight="false" outlineLevel="0" collapsed="false">
      <c r="A341" s="0" t="n">
        <v>88065565694</v>
      </c>
      <c r="B341" s="0" t="n">
        <v>44063</v>
      </c>
      <c r="C341" s="0" t="s">
        <v>438</v>
      </c>
      <c r="D341" s="0" t="s">
        <v>20</v>
      </c>
      <c r="E341" s="0" t="s">
        <v>42</v>
      </c>
      <c r="F341" s="0" t="s">
        <v>38</v>
      </c>
      <c r="G341" s="0" t="s">
        <v>32</v>
      </c>
      <c r="H341" s="0" t="s">
        <v>39</v>
      </c>
      <c r="I341" s="0" t="s">
        <v>25</v>
      </c>
      <c r="J341" s="0" t="s">
        <v>73</v>
      </c>
      <c r="K341" s="0" t="s">
        <v>27</v>
      </c>
      <c r="L341" s="0" t="n">
        <v>15</v>
      </c>
      <c r="M341" s="0" t="n">
        <v>12</v>
      </c>
      <c r="N341" s="0" t="n">
        <v>89</v>
      </c>
      <c r="O341" s="0" t="n">
        <f aca="false">StoreData!$N341*StoreData!$L341</f>
        <v>1335</v>
      </c>
      <c r="P341" s="0" t="n">
        <f aca="false">StoreData!$N341*StoreData!$M341</f>
        <v>1068</v>
      </c>
      <c r="Q341" s="0" t="n">
        <f aca="false">StoreData!$O341-StoreData!$P341</f>
        <v>267</v>
      </c>
      <c r="R341" s="0" t="n">
        <f aca="false">MONTH(StoreData!$B341)</f>
        <v>8</v>
      </c>
      <c r="S341" s="0" t="str">
        <f aca="false">IF(StoreData!$R341=9,"August","Sept")</f>
        <v>Sept</v>
      </c>
    </row>
    <row r="342" customFormat="false" ht="15" hidden="false" customHeight="false" outlineLevel="0" collapsed="false">
      <c r="A342" s="0" t="n">
        <v>88065565695</v>
      </c>
      <c r="B342" s="0" t="n">
        <v>44064</v>
      </c>
      <c r="C342" s="0" t="s">
        <v>439</v>
      </c>
      <c r="D342" s="0" t="s">
        <v>29</v>
      </c>
      <c r="E342" s="0" t="s">
        <v>186</v>
      </c>
      <c r="F342" s="0" t="s">
        <v>43</v>
      </c>
      <c r="G342" s="0" t="s">
        <v>23</v>
      </c>
      <c r="H342" s="0" t="s">
        <v>44</v>
      </c>
      <c r="I342" s="0" t="s">
        <v>25</v>
      </c>
      <c r="J342" s="0" t="s">
        <v>76</v>
      </c>
      <c r="K342" s="0" t="s">
        <v>27</v>
      </c>
      <c r="L342" s="0" t="n">
        <v>15</v>
      </c>
      <c r="M342" s="0" t="n">
        <v>12</v>
      </c>
      <c r="N342" s="0" t="n">
        <v>77</v>
      </c>
      <c r="O342" s="0" t="n">
        <f aca="false">StoreData!$N342*StoreData!$L342</f>
        <v>1155</v>
      </c>
      <c r="P342" s="0" t="n">
        <f aca="false">StoreData!$N342*StoreData!$M342</f>
        <v>924</v>
      </c>
      <c r="Q342" s="0" t="n">
        <f aca="false">StoreData!$O342-StoreData!$P342</f>
        <v>231</v>
      </c>
      <c r="R342" s="0" t="n">
        <f aca="false">MONTH(StoreData!$B342)</f>
        <v>8</v>
      </c>
      <c r="S342" s="0" t="str">
        <f aca="false">IF(StoreData!$R342=9,"August","Sept")</f>
        <v>Sept</v>
      </c>
    </row>
    <row r="343" customFormat="false" ht="15" hidden="false" customHeight="false" outlineLevel="0" collapsed="false">
      <c r="A343" s="0" t="n">
        <v>88065565696</v>
      </c>
      <c r="B343" s="0" t="n">
        <v>44065</v>
      </c>
      <c r="C343" s="0" t="s">
        <v>440</v>
      </c>
      <c r="D343" s="0" t="s">
        <v>20</v>
      </c>
      <c r="E343" s="0" t="s">
        <v>188</v>
      </c>
      <c r="F343" s="0" t="s">
        <v>38</v>
      </c>
      <c r="G343" s="0" t="s">
        <v>32</v>
      </c>
      <c r="H343" s="0" t="s">
        <v>39</v>
      </c>
      <c r="I343" s="0" t="s">
        <v>25</v>
      </c>
      <c r="J343" s="0" t="s">
        <v>126</v>
      </c>
      <c r="K343" s="0" t="s">
        <v>27</v>
      </c>
      <c r="L343" s="0" t="n">
        <v>20</v>
      </c>
      <c r="M343" s="0" t="n">
        <v>17</v>
      </c>
      <c r="N343" s="0" t="n">
        <v>68</v>
      </c>
      <c r="O343" s="0" t="n">
        <f aca="false">StoreData!$N343*StoreData!$L343</f>
        <v>1360</v>
      </c>
      <c r="P343" s="0" t="n">
        <f aca="false">StoreData!$N343*StoreData!$M343</f>
        <v>1156</v>
      </c>
      <c r="Q343" s="0" t="n">
        <f aca="false">StoreData!$O343-StoreData!$P343</f>
        <v>204</v>
      </c>
      <c r="R343" s="0" t="n">
        <f aca="false">MONTH(StoreData!$B343)</f>
        <v>8</v>
      </c>
      <c r="S343" s="0" t="str">
        <f aca="false">IF(StoreData!$R343=9,"August","Sept")</f>
        <v>Sept</v>
      </c>
    </row>
    <row r="344" customFormat="false" ht="15" hidden="false" customHeight="false" outlineLevel="0" collapsed="false">
      <c r="A344" s="0" t="n">
        <v>88065565697</v>
      </c>
      <c r="B344" s="0" t="n">
        <v>44066</v>
      </c>
      <c r="C344" s="0" t="s">
        <v>441</v>
      </c>
      <c r="D344" s="0" t="s">
        <v>20</v>
      </c>
      <c r="E344" s="0" t="s">
        <v>46</v>
      </c>
      <c r="F344" s="0" t="s">
        <v>43</v>
      </c>
      <c r="G344" s="0" t="s">
        <v>23</v>
      </c>
      <c r="H344" s="0" t="s">
        <v>44</v>
      </c>
      <c r="I344" s="0" t="s">
        <v>25</v>
      </c>
      <c r="J344" s="0" t="s">
        <v>129</v>
      </c>
      <c r="K344" s="0" t="s">
        <v>27</v>
      </c>
      <c r="L344" s="0" t="n">
        <v>12</v>
      </c>
      <c r="M344" s="0" t="n">
        <v>9</v>
      </c>
      <c r="N344" s="0" t="n">
        <v>15</v>
      </c>
      <c r="O344" s="0" t="n">
        <f aca="false">StoreData!$N344*StoreData!$L344</f>
        <v>180</v>
      </c>
      <c r="P344" s="0" t="n">
        <f aca="false">StoreData!$N344*StoreData!$M344</f>
        <v>135</v>
      </c>
      <c r="Q344" s="0" t="n">
        <f aca="false">StoreData!$O344-StoreData!$P344</f>
        <v>45</v>
      </c>
      <c r="R344" s="0" t="n">
        <f aca="false">MONTH(StoreData!$B344)</f>
        <v>8</v>
      </c>
      <c r="S344" s="0" t="str">
        <f aca="false">IF(StoreData!$R344=9,"August","Sept")</f>
        <v>Sept</v>
      </c>
    </row>
    <row r="345" customFormat="false" ht="15" hidden="false" customHeight="false" outlineLevel="0" collapsed="false">
      <c r="A345" s="0" t="n">
        <v>88065565698</v>
      </c>
      <c r="B345" s="0" t="n">
        <v>44067</v>
      </c>
      <c r="C345" s="0" t="s">
        <v>442</v>
      </c>
      <c r="D345" s="0" t="s">
        <v>20</v>
      </c>
      <c r="E345" s="0" t="s">
        <v>48</v>
      </c>
      <c r="F345" s="0" t="s">
        <v>38</v>
      </c>
      <c r="G345" s="0" t="s">
        <v>32</v>
      </c>
      <c r="H345" s="0" t="s">
        <v>39</v>
      </c>
      <c r="I345" s="0" t="s">
        <v>25</v>
      </c>
      <c r="J345" s="0" t="s">
        <v>131</v>
      </c>
      <c r="K345" s="0" t="s">
        <v>27</v>
      </c>
      <c r="L345" s="0" t="n">
        <v>13</v>
      </c>
      <c r="M345" s="0" t="n">
        <v>10</v>
      </c>
      <c r="N345" s="0" t="n">
        <v>47</v>
      </c>
      <c r="O345" s="0" t="n">
        <f aca="false">StoreData!$N345*StoreData!$L345</f>
        <v>611</v>
      </c>
      <c r="P345" s="0" t="n">
        <f aca="false">StoreData!$N345*StoreData!$M345</f>
        <v>470</v>
      </c>
      <c r="Q345" s="0" t="n">
        <f aca="false">StoreData!$O345-StoreData!$P345</f>
        <v>141</v>
      </c>
      <c r="R345" s="0" t="n">
        <f aca="false">MONTH(StoreData!$B345)</f>
        <v>8</v>
      </c>
      <c r="S345" s="0" t="str">
        <f aca="false">IF(StoreData!$R345=9,"August","Sept")</f>
        <v>Sept</v>
      </c>
    </row>
    <row r="346" customFormat="false" ht="15" hidden="false" customHeight="false" outlineLevel="0" collapsed="false">
      <c r="A346" s="0" t="n">
        <v>88065565699</v>
      </c>
      <c r="B346" s="0" t="n">
        <v>44068</v>
      </c>
      <c r="C346" s="0" t="s">
        <v>443</v>
      </c>
      <c r="D346" s="0" t="s">
        <v>20</v>
      </c>
      <c r="E346" s="0" t="s">
        <v>50</v>
      </c>
      <c r="F346" s="0" t="s">
        <v>43</v>
      </c>
      <c r="G346" s="0" t="s">
        <v>23</v>
      </c>
      <c r="H346" s="0" t="s">
        <v>44</v>
      </c>
      <c r="I346" s="0" t="s">
        <v>25</v>
      </c>
      <c r="J346" s="0" t="s">
        <v>133</v>
      </c>
      <c r="K346" s="0" t="s">
        <v>27</v>
      </c>
      <c r="L346" s="0" t="n">
        <v>15</v>
      </c>
      <c r="M346" s="0" t="n">
        <v>12</v>
      </c>
      <c r="N346" s="0" t="n">
        <v>6</v>
      </c>
      <c r="O346" s="0" t="n">
        <f aca="false">StoreData!$N346*StoreData!$L346</f>
        <v>90</v>
      </c>
      <c r="P346" s="0" t="n">
        <f aca="false">StoreData!$N346*StoreData!$M346</f>
        <v>72</v>
      </c>
      <c r="Q346" s="0" t="n">
        <f aca="false">StoreData!$O346-StoreData!$P346</f>
        <v>18</v>
      </c>
      <c r="R346" s="0" t="n">
        <f aca="false">MONTH(StoreData!$B346)</f>
        <v>8</v>
      </c>
      <c r="S346" s="0" t="str">
        <f aca="false">IF(StoreData!$R346=9,"August","Sept")</f>
        <v>Sept</v>
      </c>
    </row>
    <row r="347" customFormat="false" ht="15" hidden="false" customHeight="false" outlineLevel="0" collapsed="false">
      <c r="A347" s="0" t="n">
        <v>88065565700</v>
      </c>
      <c r="B347" s="0" t="n">
        <v>44072</v>
      </c>
      <c r="C347" s="0" t="s">
        <v>444</v>
      </c>
      <c r="D347" s="0" t="s">
        <v>29</v>
      </c>
      <c r="E347" s="0" t="s">
        <v>52</v>
      </c>
      <c r="F347" s="0" t="s">
        <v>38</v>
      </c>
      <c r="G347" s="0" t="s">
        <v>32</v>
      </c>
      <c r="H347" s="0" t="s">
        <v>39</v>
      </c>
      <c r="I347" s="0" t="s">
        <v>25</v>
      </c>
      <c r="J347" s="0" t="s">
        <v>88</v>
      </c>
      <c r="K347" s="0" t="s">
        <v>27</v>
      </c>
      <c r="L347" s="0" t="n">
        <v>14</v>
      </c>
      <c r="M347" s="0" t="n">
        <v>11</v>
      </c>
      <c r="N347" s="0" t="n">
        <v>10</v>
      </c>
      <c r="O347" s="0" t="n">
        <f aca="false">StoreData!$N347*StoreData!$L347</f>
        <v>140</v>
      </c>
      <c r="P347" s="0" t="n">
        <f aca="false">StoreData!$N347*StoreData!$M347</f>
        <v>110</v>
      </c>
      <c r="Q347" s="0" t="n">
        <f aca="false">StoreData!$O347-StoreData!$P347</f>
        <v>30</v>
      </c>
      <c r="R347" s="0" t="n">
        <f aca="false">MONTH(StoreData!$B347)</f>
        <v>8</v>
      </c>
      <c r="S347" s="0" t="str">
        <f aca="false">IF(StoreData!$R347=9,"August","Sept")</f>
        <v>Sept</v>
      </c>
    </row>
    <row r="348" customFormat="false" ht="15" hidden="false" customHeight="false" outlineLevel="0" collapsed="false">
      <c r="A348" s="0" t="n">
        <v>88065565701</v>
      </c>
      <c r="B348" s="0" t="n">
        <v>44071</v>
      </c>
      <c r="C348" s="0" t="s">
        <v>445</v>
      </c>
      <c r="D348" s="0" t="s">
        <v>20</v>
      </c>
      <c r="E348" s="0" t="s">
        <v>55</v>
      </c>
      <c r="F348" s="0" t="s">
        <v>43</v>
      </c>
      <c r="G348" s="0" t="s">
        <v>23</v>
      </c>
      <c r="H348" s="0" t="s">
        <v>44</v>
      </c>
      <c r="I348" s="0" t="s">
        <v>25</v>
      </c>
      <c r="J348" s="0" t="s">
        <v>91</v>
      </c>
      <c r="K348" s="0" t="s">
        <v>27</v>
      </c>
      <c r="L348" s="0" t="n">
        <v>30</v>
      </c>
      <c r="M348" s="0" t="n">
        <v>27</v>
      </c>
      <c r="N348" s="0" t="n">
        <v>11</v>
      </c>
      <c r="O348" s="0" t="n">
        <f aca="false">StoreData!$N348*StoreData!$L348</f>
        <v>330</v>
      </c>
      <c r="P348" s="0" t="n">
        <f aca="false">StoreData!$N348*StoreData!$M348</f>
        <v>297</v>
      </c>
      <c r="Q348" s="0" t="n">
        <f aca="false">StoreData!$O348-StoreData!$P348</f>
        <v>33</v>
      </c>
      <c r="R348" s="0" t="n">
        <f aca="false">MONTH(StoreData!$B348)</f>
        <v>8</v>
      </c>
      <c r="S348" s="0" t="str">
        <f aca="false">IF(StoreData!$R348=9,"August","Sept")</f>
        <v>Sept</v>
      </c>
    </row>
    <row r="349" customFormat="false" ht="15" hidden="false" customHeight="false" outlineLevel="0" collapsed="false">
      <c r="A349" s="0" t="n">
        <v>88065565702</v>
      </c>
      <c r="B349" s="0" t="n">
        <v>44071</v>
      </c>
      <c r="C349" s="0" t="s">
        <v>446</v>
      </c>
      <c r="D349" s="0" t="s">
        <v>29</v>
      </c>
      <c r="E349" s="0" t="s">
        <v>58</v>
      </c>
      <c r="F349" s="0" t="s">
        <v>38</v>
      </c>
      <c r="G349" s="0" t="s">
        <v>32</v>
      </c>
      <c r="H349" s="0" t="s">
        <v>39</v>
      </c>
      <c r="I349" s="0" t="s">
        <v>25</v>
      </c>
      <c r="J349" s="0" t="s">
        <v>94</v>
      </c>
      <c r="K349" s="0" t="s">
        <v>27</v>
      </c>
      <c r="L349" s="0" t="n">
        <v>16</v>
      </c>
      <c r="M349" s="0" t="n">
        <v>13</v>
      </c>
      <c r="N349" s="0" t="n">
        <v>60</v>
      </c>
      <c r="O349" s="0" t="n">
        <f aca="false">StoreData!$N349*StoreData!$L349</f>
        <v>960</v>
      </c>
      <c r="P349" s="0" t="n">
        <f aca="false">StoreData!$N349*StoreData!$M349</f>
        <v>780</v>
      </c>
      <c r="Q349" s="0" t="n">
        <f aca="false">StoreData!$O349-StoreData!$P349</f>
        <v>180</v>
      </c>
      <c r="R349" s="0" t="n">
        <f aca="false">MONTH(StoreData!$B349)</f>
        <v>8</v>
      </c>
      <c r="S349" s="0" t="str">
        <f aca="false">IF(StoreData!$R349=9,"August","Sept")</f>
        <v>Sept</v>
      </c>
    </row>
    <row r="350" customFormat="false" ht="15" hidden="false" customHeight="false" outlineLevel="0" collapsed="false">
      <c r="A350" s="0" t="n">
        <v>88065565703</v>
      </c>
      <c r="B350" s="0" t="n">
        <v>44072</v>
      </c>
      <c r="C350" s="0" t="s">
        <v>447</v>
      </c>
      <c r="D350" s="0" t="s">
        <v>29</v>
      </c>
      <c r="E350" s="0" t="s">
        <v>147</v>
      </c>
      <c r="F350" s="0" t="s">
        <v>43</v>
      </c>
      <c r="G350" s="0" t="s">
        <v>23</v>
      </c>
      <c r="H350" s="0" t="s">
        <v>44</v>
      </c>
      <c r="I350" s="0" t="s">
        <v>25</v>
      </c>
      <c r="J350" s="0" t="s">
        <v>34</v>
      </c>
      <c r="K350" s="0" t="s">
        <v>35</v>
      </c>
      <c r="L350" s="0" t="n">
        <v>9</v>
      </c>
      <c r="M350" s="0" t="n">
        <v>6</v>
      </c>
      <c r="N350" s="0" t="n">
        <v>89</v>
      </c>
      <c r="O350" s="0" t="n">
        <f aca="false">StoreData!$N350*StoreData!$L350</f>
        <v>801</v>
      </c>
      <c r="P350" s="0" t="n">
        <f aca="false">StoreData!$N350*StoreData!$M350</f>
        <v>534</v>
      </c>
      <c r="Q350" s="0" t="n">
        <f aca="false">StoreData!$O350-StoreData!$P350</f>
        <v>267</v>
      </c>
      <c r="R350" s="0" t="n">
        <f aca="false">MONTH(StoreData!$B350)</f>
        <v>8</v>
      </c>
      <c r="S350" s="0" t="str">
        <f aca="false">IF(StoreData!$R350=9,"August","Sept")</f>
        <v>Sept</v>
      </c>
    </row>
    <row r="351" customFormat="false" ht="15" hidden="false" customHeight="false" outlineLevel="0" collapsed="false">
      <c r="A351" s="0" t="n">
        <v>88065565704</v>
      </c>
      <c r="B351" s="0" t="n">
        <v>44073</v>
      </c>
      <c r="C351" s="0" t="s">
        <v>448</v>
      </c>
      <c r="D351" s="0" t="s">
        <v>20</v>
      </c>
      <c r="E351" s="0" t="s">
        <v>149</v>
      </c>
      <c r="F351" s="0" t="s">
        <v>38</v>
      </c>
      <c r="G351" s="0" t="s">
        <v>32</v>
      </c>
      <c r="H351" s="0" t="s">
        <v>39</v>
      </c>
      <c r="I351" s="0" t="s">
        <v>25</v>
      </c>
      <c r="J351" s="0" t="s">
        <v>40</v>
      </c>
      <c r="K351" s="0" t="s">
        <v>35</v>
      </c>
      <c r="L351" s="0" t="n">
        <v>5</v>
      </c>
      <c r="M351" s="0" t="n">
        <v>2</v>
      </c>
      <c r="N351" s="0" t="n">
        <v>77</v>
      </c>
      <c r="O351" s="0" t="n">
        <f aca="false">StoreData!$N351*StoreData!$L351</f>
        <v>385</v>
      </c>
      <c r="P351" s="0" t="n">
        <f aca="false">StoreData!$N351*StoreData!$M351</f>
        <v>154</v>
      </c>
      <c r="Q351" s="0" t="n">
        <f aca="false">StoreData!$O351-StoreData!$P351</f>
        <v>231</v>
      </c>
      <c r="R351" s="0" t="n">
        <f aca="false">MONTH(StoreData!$B351)</f>
        <v>8</v>
      </c>
      <c r="S351" s="0" t="str">
        <f aca="false">IF(StoreData!$R351=9,"August","Sept")</f>
        <v>Sept</v>
      </c>
    </row>
    <row r="352" customFormat="false" ht="15" hidden="false" customHeight="false" outlineLevel="0" collapsed="false">
      <c r="A352" s="0" t="n">
        <v>88065565705</v>
      </c>
      <c r="B352" s="0" t="n">
        <v>44074</v>
      </c>
      <c r="C352" s="0" t="s">
        <v>449</v>
      </c>
      <c r="D352" s="0" t="s">
        <v>20</v>
      </c>
      <c r="E352" s="0" t="s">
        <v>21</v>
      </c>
      <c r="F352" s="0" t="s">
        <v>43</v>
      </c>
      <c r="G352" s="0" t="s">
        <v>23</v>
      </c>
      <c r="H352" s="0" t="s">
        <v>44</v>
      </c>
      <c r="I352" s="0" t="s">
        <v>128</v>
      </c>
      <c r="J352" s="0" t="s">
        <v>140</v>
      </c>
      <c r="K352" s="0" t="s">
        <v>35</v>
      </c>
      <c r="L352" s="0" t="n">
        <v>18</v>
      </c>
      <c r="M352" s="0" t="n">
        <v>15</v>
      </c>
      <c r="N352" s="0" t="n">
        <v>68</v>
      </c>
      <c r="O352" s="0" t="n">
        <f aca="false">StoreData!$N352*StoreData!$L352</f>
        <v>1224</v>
      </c>
      <c r="P352" s="0" t="n">
        <f aca="false">StoreData!$N352*StoreData!$M352</f>
        <v>1020</v>
      </c>
      <c r="Q352" s="0" t="n">
        <f aca="false">StoreData!$O352-StoreData!$P352</f>
        <v>204</v>
      </c>
      <c r="R352" s="0" t="n">
        <f aca="false">MONTH(StoreData!$B352)</f>
        <v>8</v>
      </c>
      <c r="S352" s="0" t="str">
        <f aca="false">IF(StoreData!$R352=9,"August","Sept")</f>
        <v>Sept</v>
      </c>
    </row>
    <row r="353" customFormat="false" ht="15" hidden="false" customHeight="false" outlineLevel="0" collapsed="false">
      <c r="A353" s="0" t="n">
        <v>88065565706</v>
      </c>
      <c r="B353" s="0" t="n">
        <v>44044</v>
      </c>
      <c r="C353" s="0" t="s">
        <v>450</v>
      </c>
      <c r="D353" s="0" t="s">
        <v>20</v>
      </c>
      <c r="E353" s="0" t="s">
        <v>152</v>
      </c>
      <c r="F353" s="0" t="s">
        <v>38</v>
      </c>
      <c r="G353" s="0" t="s">
        <v>32</v>
      </c>
      <c r="H353" s="0" t="s">
        <v>39</v>
      </c>
      <c r="I353" s="0" t="s">
        <v>128</v>
      </c>
      <c r="J353" s="0" t="s">
        <v>142</v>
      </c>
      <c r="K353" s="0" t="s">
        <v>35</v>
      </c>
      <c r="L353" s="0" t="n">
        <v>10</v>
      </c>
      <c r="M353" s="0" t="n">
        <v>7</v>
      </c>
      <c r="N353" s="0" t="n">
        <v>15</v>
      </c>
      <c r="O353" s="0" t="n">
        <f aca="false">StoreData!$N353*StoreData!$L353</f>
        <v>150</v>
      </c>
      <c r="P353" s="0" t="n">
        <f aca="false">StoreData!$N353*StoreData!$M353</f>
        <v>105</v>
      </c>
      <c r="Q353" s="0" t="n">
        <f aca="false">StoreData!$O353-StoreData!$P353</f>
        <v>45</v>
      </c>
      <c r="R353" s="0" t="n">
        <f aca="false">MONTH(StoreData!$B353)</f>
        <v>8</v>
      </c>
      <c r="S353" s="0" t="str">
        <f aca="false">IF(StoreData!$R353=9,"August","Sept")</f>
        <v>Sept</v>
      </c>
    </row>
    <row r="354" customFormat="false" ht="15" hidden="false" customHeight="false" outlineLevel="0" collapsed="false">
      <c r="A354" s="0" t="n">
        <v>88065565707</v>
      </c>
      <c r="B354" s="0" t="n">
        <v>44045</v>
      </c>
      <c r="C354" s="0" t="s">
        <v>451</v>
      </c>
      <c r="D354" s="0" t="s">
        <v>20</v>
      </c>
      <c r="E354" s="0" t="s">
        <v>154</v>
      </c>
      <c r="F354" s="0" t="s">
        <v>43</v>
      </c>
      <c r="G354" s="0" t="s">
        <v>23</v>
      </c>
      <c r="H354" s="0" t="s">
        <v>44</v>
      </c>
      <c r="I354" s="0" t="s">
        <v>128</v>
      </c>
      <c r="J354" s="0" t="s">
        <v>144</v>
      </c>
      <c r="K354" s="0" t="s">
        <v>35</v>
      </c>
      <c r="L354" s="0" t="n">
        <v>20</v>
      </c>
      <c r="M354" s="0" t="n">
        <v>17</v>
      </c>
      <c r="N354" s="0" t="n">
        <v>47</v>
      </c>
      <c r="O354" s="0" t="n">
        <f aca="false">StoreData!$N354*StoreData!$L354</f>
        <v>940</v>
      </c>
      <c r="P354" s="0" t="n">
        <f aca="false">StoreData!$N354*StoreData!$M354</f>
        <v>799</v>
      </c>
      <c r="Q354" s="0" t="n">
        <f aca="false">StoreData!$O354-StoreData!$P354</f>
        <v>141</v>
      </c>
      <c r="R354" s="0" t="n">
        <f aca="false">MONTH(StoreData!$B354)</f>
        <v>8</v>
      </c>
      <c r="S354" s="0" t="str">
        <f aca="false">IF(StoreData!$R354=9,"August","Sept")</f>
        <v>Sept</v>
      </c>
    </row>
    <row r="355" customFormat="false" ht="15" hidden="false" customHeight="false" outlineLevel="0" collapsed="false">
      <c r="A355" s="0" t="n">
        <v>88065565708</v>
      </c>
      <c r="B355" s="0" t="n">
        <v>44046</v>
      </c>
      <c r="C355" s="0" t="s">
        <v>452</v>
      </c>
      <c r="D355" s="0" t="s">
        <v>20</v>
      </c>
      <c r="E355" s="0" t="s">
        <v>156</v>
      </c>
      <c r="F355" s="0" t="s">
        <v>38</v>
      </c>
      <c r="G355" s="0" t="s">
        <v>32</v>
      </c>
      <c r="H355" s="0" t="s">
        <v>39</v>
      </c>
      <c r="I355" s="0" t="s">
        <v>128</v>
      </c>
      <c r="J355" s="0" t="s">
        <v>60</v>
      </c>
      <c r="K355" s="0" t="s">
        <v>35</v>
      </c>
      <c r="L355" s="0" t="n">
        <v>70</v>
      </c>
      <c r="M355" s="0" t="n">
        <v>67</v>
      </c>
      <c r="N355" s="0" t="n">
        <v>6</v>
      </c>
      <c r="O355" s="0" t="n">
        <f aca="false">StoreData!$N355*StoreData!$L355</f>
        <v>420</v>
      </c>
      <c r="P355" s="0" t="n">
        <f aca="false">StoreData!$N355*StoreData!$M355</f>
        <v>402</v>
      </c>
      <c r="Q355" s="0" t="n">
        <f aca="false">StoreData!$O355-StoreData!$P355</f>
        <v>18</v>
      </c>
      <c r="R355" s="0" t="n">
        <f aca="false">MONTH(StoreData!$B355)</f>
        <v>8</v>
      </c>
      <c r="S355" s="0" t="str">
        <f aca="false">IF(StoreData!$R355=9,"August","Sept")</f>
        <v>Sept</v>
      </c>
    </row>
    <row r="356" customFormat="false" ht="15" hidden="false" customHeight="false" outlineLevel="0" collapsed="false">
      <c r="A356" s="0" t="n">
        <v>88065565709</v>
      </c>
      <c r="B356" s="0" t="n">
        <v>44047</v>
      </c>
      <c r="C356" s="0" t="s">
        <v>453</v>
      </c>
      <c r="D356" s="0" t="s">
        <v>20</v>
      </c>
      <c r="E356" s="0" t="s">
        <v>66</v>
      </c>
      <c r="F356" s="0" t="s">
        <v>43</v>
      </c>
      <c r="G356" s="0" t="s">
        <v>23</v>
      </c>
      <c r="H356" s="0" t="s">
        <v>44</v>
      </c>
      <c r="I356" s="0" t="s">
        <v>128</v>
      </c>
      <c r="J356" s="0" t="s">
        <v>61</v>
      </c>
      <c r="K356" s="0" t="s">
        <v>35</v>
      </c>
      <c r="L356" s="0" t="n">
        <v>15</v>
      </c>
      <c r="M356" s="0" t="n">
        <v>12</v>
      </c>
      <c r="N356" s="0" t="n">
        <v>10</v>
      </c>
      <c r="O356" s="0" t="n">
        <f aca="false">StoreData!$N356*StoreData!$L356</f>
        <v>150</v>
      </c>
      <c r="P356" s="0" t="n">
        <f aca="false">StoreData!$N356*StoreData!$M356</f>
        <v>120</v>
      </c>
      <c r="Q356" s="0" t="n">
        <f aca="false">StoreData!$O356-StoreData!$P356</f>
        <v>30</v>
      </c>
      <c r="R356" s="0" t="n">
        <f aca="false">MONTH(StoreData!$B356)</f>
        <v>8</v>
      </c>
      <c r="S356" s="0" t="str">
        <f aca="false">IF(StoreData!$R356=9,"August","Sept")</f>
        <v>Sept</v>
      </c>
    </row>
    <row r="357" customFormat="false" ht="15" hidden="false" customHeight="false" outlineLevel="0" collapsed="false">
      <c r="A357" s="0" t="n">
        <v>88065565710</v>
      </c>
      <c r="B357" s="0" t="n">
        <v>44048</v>
      </c>
      <c r="C357" s="0" t="s">
        <v>454</v>
      </c>
      <c r="D357" s="0" t="s">
        <v>20</v>
      </c>
      <c r="E357" s="0" t="s">
        <v>69</v>
      </c>
      <c r="F357" s="0" t="s">
        <v>38</v>
      </c>
      <c r="G357" s="0" t="s">
        <v>32</v>
      </c>
      <c r="H357" s="0" t="s">
        <v>39</v>
      </c>
      <c r="I357" s="0" t="s">
        <v>128</v>
      </c>
      <c r="J357" s="0" t="s">
        <v>64</v>
      </c>
      <c r="K357" s="0" t="s">
        <v>35</v>
      </c>
      <c r="L357" s="0" t="n">
        <v>12</v>
      </c>
      <c r="M357" s="0" t="n">
        <v>9</v>
      </c>
      <c r="N357" s="0" t="n">
        <v>11</v>
      </c>
      <c r="O357" s="0" t="n">
        <f aca="false">StoreData!$N357*StoreData!$L357</f>
        <v>132</v>
      </c>
      <c r="P357" s="0" t="n">
        <f aca="false">StoreData!$N357*StoreData!$M357</f>
        <v>99</v>
      </c>
      <c r="Q357" s="0" t="n">
        <f aca="false">StoreData!$O357-StoreData!$P357</f>
        <v>33</v>
      </c>
      <c r="R357" s="0" t="n">
        <f aca="false">MONTH(StoreData!$B357)</f>
        <v>8</v>
      </c>
      <c r="S357" s="0" t="str">
        <f aca="false">IF(StoreData!$R357=9,"August","Sept")</f>
        <v>Sept</v>
      </c>
    </row>
    <row r="358" customFormat="false" ht="15" hidden="false" customHeight="false" outlineLevel="0" collapsed="false">
      <c r="A358" s="0" t="n">
        <v>88065565711</v>
      </c>
      <c r="B358" s="0" t="n">
        <v>44052</v>
      </c>
      <c r="C358" s="0" t="s">
        <v>455</v>
      </c>
      <c r="D358" s="0" t="s">
        <v>20</v>
      </c>
      <c r="E358" s="0" t="s">
        <v>72</v>
      </c>
      <c r="F358" s="0" t="s">
        <v>43</v>
      </c>
      <c r="G358" s="0" t="s">
        <v>23</v>
      </c>
      <c r="H358" s="0" t="s">
        <v>44</v>
      </c>
      <c r="I358" s="0" t="s">
        <v>128</v>
      </c>
      <c r="J358" s="0" t="s">
        <v>67</v>
      </c>
      <c r="K358" s="0" t="s">
        <v>35</v>
      </c>
      <c r="L358" s="0" t="n">
        <v>18</v>
      </c>
      <c r="M358" s="0" t="n">
        <v>15</v>
      </c>
      <c r="N358" s="0" t="n">
        <v>60</v>
      </c>
      <c r="O358" s="0" t="n">
        <f aca="false">StoreData!$N358*StoreData!$L358</f>
        <v>1080</v>
      </c>
      <c r="P358" s="0" t="n">
        <f aca="false">StoreData!$N358*StoreData!$M358</f>
        <v>900</v>
      </c>
      <c r="Q358" s="0" t="n">
        <f aca="false">StoreData!$O358-StoreData!$P358</f>
        <v>180</v>
      </c>
      <c r="R358" s="0" t="n">
        <f aca="false">MONTH(StoreData!$B358)</f>
        <v>8</v>
      </c>
      <c r="S358" s="0" t="str">
        <f aca="false">IF(StoreData!$R358=9,"August","Sept")</f>
        <v>Sept</v>
      </c>
    </row>
    <row r="359" customFormat="false" ht="15" hidden="false" customHeight="false" outlineLevel="0" collapsed="false">
      <c r="A359" s="0" t="n">
        <v>88065565712</v>
      </c>
      <c r="B359" s="0" t="n">
        <v>44051</v>
      </c>
      <c r="C359" s="0" t="s">
        <v>456</v>
      </c>
      <c r="D359" s="0" t="s">
        <v>29</v>
      </c>
      <c r="E359" s="0" t="s">
        <v>75</v>
      </c>
      <c r="F359" s="0" t="s">
        <v>38</v>
      </c>
      <c r="G359" s="0" t="s">
        <v>32</v>
      </c>
      <c r="H359" s="0" t="s">
        <v>39</v>
      </c>
      <c r="I359" s="0" t="s">
        <v>128</v>
      </c>
      <c r="J359" s="0" t="s">
        <v>79</v>
      </c>
      <c r="K359" s="0" t="s">
        <v>35</v>
      </c>
      <c r="L359" s="0" t="n">
        <v>23</v>
      </c>
      <c r="M359" s="0" t="n">
        <v>20</v>
      </c>
      <c r="N359" s="0" t="n">
        <v>89</v>
      </c>
      <c r="O359" s="0" t="n">
        <f aca="false">StoreData!$N359*StoreData!$L359</f>
        <v>2047</v>
      </c>
      <c r="P359" s="0" t="n">
        <f aca="false">StoreData!$N359*StoreData!$M359</f>
        <v>1780</v>
      </c>
      <c r="Q359" s="0" t="n">
        <f aca="false">StoreData!$O359-StoreData!$P359</f>
        <v>267</v>
      </c>
      <c r="R359" s="0" t="n">
        <f aca="false">MONTH(StoreData!$B359)</f>
        <v>8</v>
      </c>
      <c r="S359" s="0" t="str">
        <f aca="false">IF(StoreData!$R359=9,"August","Sept")</f>
        <v>Sept</v>
      </c>
    </row>
    <row r="360" customFormat="false" ht="15" hidden="false" customHeight="false" outlineLevel="0" collapsed="false">
      <c r="A360" s="0" t="n">
        <v>88065565713</v>
      </c>
      <c r="B360" s="0" t="n">
        <v>44051</v>
      </c>
      <c r="C360" s="0" t="s">
        <v>457</v>
      </c>
      <c r="D360" s="0" t="s">
        <v>20</v>
      </c>
      <c r="E360" s="0" t="s">
        <v>78</v>
      </c>
      <c r="F360" s="0" t="s">
        <v>43</v>
      </c>
      <c r="G360" s="0" t="s">
        <v>23</v>
      </c>
      <c r="H360" s="0" t="s">
        <v>44</v>
      </c>
      <c r="I360" s="0" t="s">
        <v>128</v>
      </c>
      <c r="J360" s="0" t="s">
        <v>82</v>
      </c>
      <c r="K360" s="0" t="s">
        <v>35</v>
      </c>
      <c r="L360" s="0" t="n">
        <v>9</v>
      </c>
      <c r="M360" s="0" t="n">
        <v>6</v>
      </c>
      <c r="N360" s="0" t="n">
        <v>77</v>
      </c>
      <c r="O360" s="0" t="n">
        <f aca="false">StoreData!$N360*StoreData!$L360</f>
        <v>693</v>
      </c>
      <c r="P360" s="0" t="n">
        <f aca="false">StoreData!$N360*StoreData!$M360</f>
        <v>462</v>
      </c>
      <c r="Q360" s="0" t="n">
        <f aca="false">StoreData!$O360-StoreData!$P360</f>
        <v>231</v>
      </c>
      <c r="R360" s="0" t="n">
        <f aca="false">MONTH(StoreData!$B360)</f>
        <v>8</v>
      </c>
      <c r="S360" s="0" t="str">
        <f aca="false">IF(StoreData!$R360=9,"August","Sept")</f>
        <v>Sept</v>
      </c>
    </row>
    <row r="361" customFormat="false" ht="15" hidden="false" customHeight="false" outlineLevel="0" collapsed="false">
      <c r="A361" s="0" t="n">
        <v>88065565714</v>
      </c>
      <c r="B361" s="0" t="n">
        <v>44052</v>
      </c>
      <c r="C361" s="0" t="s">
        <v>458</v>
      </c>
      <c r="D361" s="0" t="s">
        <v>29</v>
      </c>
      <c r="E361" s="0" t="s">
        <v>81</v>
      </c>
      <c r="F361" s="0" t="s">
        <v>38</v>
      </c>
      <c r="G361" s="0" t="s">
        <v>32</v>
      </c>
      <c r="H361" s="0" t="s">
        <v>39</v>
      </c>
      <c r="I361" s="0" t="s">
        <v>128</v>
      </c>
      <c r="J361" s="0" t="s">
        <v>85</v>
      </c>
      <c r="K361" s="0" t="s">
        <v>35</v>
      </c>
      <c r="L361" s="0" t="n">
        <v>18</v>
      </c>
      <c r="M361" s="0" t="n">
        <v>15</v>
      </c>
      <c r="N361" s="0" t="n">
        <v>68</v>
      </c>
      <c r="O361" s="0" t="n">
        <f aca="false">StoreData!$N361*StoreData!$L361</f>
        <v>1224</v>
      </c>
      <c r="P361" s="0" t="n">
        <f aca="false">StoreData!$N361*StoreData!$M361</f>
        <v>1020</v>
      </c>
      <c r="Q361" s="0" t="n">
        <f aca="false">StoreData!$O361-StoreData!$P361</f>
        <v>204</v>
      </c>
      <c r="R361" s="0" t="n">
        <f aca="false">MONTH(StoreData!$B361)</f>
        <v>8</v>
      </c>
      <c r="S361" s="0" t="str">
        <f aca="false">IF(StoreData!$R361=9,"August","Sept")</f>
        <v>Sept</v>
      </c>
    </row>
    <row r="362" customFormat="false" ht="15" hidden="false" customHeight="false" outlineLevel="0" collapsed="false">
      <c r="A362" s="0" t="n">
        <v>88065565715</v>
      </c>
      <c r="B362" s="0" t="n">
        <v>44053</v>
      </c>
      <c r="C362" s="0" t="s">
        <v>459</v>
      </c>
      <c r="D362" s="0" t="s">
        <v>29</v>
      </c>
      <c r="E362" s="0" t="s">
        <v>84</v>
      </c>
      <c r="F362" s="0" t="s">
        <v>43</v>
      </c>
      <c r="G362" s="0" t="s">
        <v>23</v>
      </c>
      <c r="H362" s="0" t="s">
        <v>44</v>
      </c>
      <c r="I362" s="0" t="s">
        <v>128</v>
      </c>
      <c r="J362" s="0" t="s">
        <v>40</v>
      </c>
      <c r="K362" s="0" t="s">
        <v>35</v>
      </c>
      <c r="L362" s="0" t="n">
        <v>5</v>
      </c>
      <c r="M362" s="0" t="n">
        <v>2</v>
      </c>
      <c r="N362" s="0" t="n">
        <v>15</v>
      </c>
      <c r="O362" s="0" t="n">
        <f aca="false">StoreData!$N362*StoreData!$L362</f>
        <v>75</v>
      </c>
      <c r="P362" s="0" t="n">
        <f aca="false">StoreData!$N362*StoreData!$M362</f>
        <v>30</v>
      </c>
      <c r="Q362" s="0" t="n">
        <f aca="false">StoreData!$O362-StoreData!$P362</f>
        <v>45</v>
      </c>
      <c r="R362" s="0" t="n">
        <f aca="false">MONTH(StoreData!$B362)</f>
        <v>8</v>
      </c>
      <c r="S362" s="0" t="str">
        <f aca="false">IF(StoreData!$R362=9,"August","Sept")</f>
        <v>Sept</v>
      </c>
    </row>
    <row r="363" customFormat="false" ht="15" hidden="false" customHeight="false" outlineLevel="0" collapsed="false">
      <c r="A363" s="0" t="n">
        <v>88065565716</v>
      </c>
      <c r="B363" s="0" t="n">
        <v>44054</v>
      </c>
      <c r="C363" s="0" t="s">
        <v>460</v>
      </c>
      <c r="D363" s="0" t="s">
        <v>20</v>
      </c>
      <c r="E363" s="0" t="s">
        <v>87</v>
      </c>
      <c r="F363" s="0" t="s">
        <v>38</v>
      </c>
      <c r="G363" s="0" t="s">
        <v>32</v>
      </c>
      <c r="H363" s="0" t="s">
        <v>39</v>
      </c>
      <c r="I363" s="0" t="s">
        <v>128</v>
      </c>
      <c r="J363" s="0" t="s">
        <v>99</v>
      </c>
      <c r="K363" s="0" t="s">
        <v>27</v>
      </c>
      <c r="L363" s="0" t="n">
        <v>14</v>
      </c>
      <c r="M363" s="0" t="n">
        <v>11</v>
      </c>
      <c r="N363" s="0" t="n">
        <v>47</v>
      </c>
      <c r="O363" s="0" t="n">
        <f aca="false">StoreData!$N363*StoreData!$L363</f>
        <v>658</v>
      </c>
      <c r="P363" s="0" t="n">
        <f aca="false">StoreData!$N363*StoreData!$M363</f>
        <v>517</v>
      </c>
      <c r="Q363" s="0" t="n">
        <f aca="false">StoreData!$O363-StoreData!$P363</f>
        <v>141</v>
      </c>
      <c r="R363" s="0" t="n">
        <f aca="false">MONTH(StoreData!$B363)</f>
        <v>8</v>
      </c>
      <c r="S363" s="0" t="str">
        <f aca="false">IF(StoreData!$R363=9,"August","Sept")</f>
        <v>Sept</v>
      </c>
    </row>
    <row r="364" customFormat="false" ht="15" hidden="false" customHeight="false" outlineLevel="0" collapsed="false">
      <c r="A364" s="0" t="n">
        <v>88065565717</v>
      </c>
      <c r="B364" s="0" t="n">
        <v>44055</v>
      </c>
      <c r="C364" s="0" t="s">
        <v>461</v>
      </c>
      <c r="D364" s="0" t="s">
        <v>20</v>
      </c>
      <c r="E364" s="0" t="s">
        <v>90</v>
      </c>
      <c r="F364" s="0" t="s">
        <v>43</v>
      </c>
      <c r="G364" s="0" t="s">
        <v>23</v>
      </c>
      <c r="H364" s="0" t="s">
        <v>44</v>
      </c>
      <c r="I364" s="0" t="s">
        <v>128</v>
      </c>
      <c r="J364" s="0" t="s">
        <v>102</v>
      </c>
      <c r="K364" s="0" t="s">
        <v>27</v>
      </c>
      <c r="L364" s="0" t="n">
        <v>6</v>
      </c>
      <c r="M364" s="0" t="n">
        <v>3</v>
      </c>
      <c r="N364" s="0" t="n">
        <v>6</v>
      </c>
      <c r="O364" s="0" t="n">
        <f aca="false">StoreData!$N364*StoreData!$L364</f>
        <v>36</v>
      </c>
      <c r="P364" s="0" t="n">
        <f aca="false">StoreData!$N364*StoreData!$M364</f>
        <v>18</v>
      </c>
      <c r="Q364" s="0" t="n">
        <f aca="false">StoreData!$O364-StoreData!$P364</f>
        <v>18</v>
      </c>
      <c r="R364" s="0" t="n">
        <f aca="false">MONTH(StoreData!$B364)</f>
        <v>8</v>
      </c>
      <c r="S364" s="0" t="str">
        <f aca="false">IF(StoreData!$R364=9,"August","Sept")</f>
        <v>Sept</v>
      </c>
    </row>
    <row r="365" customFormat="false" ht="15" hidden="false" customHeight="false" outlineLevel="0" collapsed="false">
      <c r="A365" s="0" t="n">
        <v>88065565718</v>
      </c>
      <c r="B365" s="0" t="n">
        <v>44056</v>
      </c>
      <c r="C365" s="0" t="s">
        <v>462</v>
      </c>
      <c r="D365" s="0" t="s">
        <v>20</v>
      </c>
      <c r="E365" s="0" t="s">
        <v>93</v>
      </c>
      <c r="F365" s="0" t="s">
        <v>38</v>
      </c>
      <c r="G365" s="0" t="s">
        <v>32</v>
      </c>
      <c r="H365" s="0" t="s">
        <v>39</v>
      </c>
      <c r="I365" s="0" t="s">
        <v>128</v>
      </c>
      <c r="J365" s="0" t="s">
        <v>142</v>
      </c>
      <c r="K365" s="0" t="s">
        <v>35</v>
      </c>
      <c r="L365" s="0" t="n">
        <v>10</v>
      </c>
      <c r="M365" s="0" t="n">
        <v>7</v>
      </c>
      <c r="N365" s="0" t="n">
        <v>10</v>
      </c>
      <c r="O365" s="0" t="n">
        <f aca="false">StoreData!$N365*StoreData!$L365</f>
        <v>100</v>
      </c>
      <c r="P365" s="0" t="n">
        <f aca="false">StoreData!$N365*StoreData!$M365</f>
        <v>70</v>
      </c>
      <c r="Q365" s="0" t="n">
        <f aca="false">StoreData!$O365-StoreData!$P365</f>
        <v>30</v>
      </c>
      <c r="R365" s="0" t="n">
        <f aca="false">MONTH(StoreData!$B365)</f>
        <v>8</v>
      </c>
      <c r="S365" s="0" t="str">
        <f aca="false">IF(StoreData!$R365=9,"August","Sept")</f>
        <v>Sept</v>
      </c>
    </row>
    <row r="366" customFormat="false" ht="15" hidden="false" customHeight="false" outlineLevel="0" collapsed="false">
      <c r="A366" s="0" t="n">
        <v>88065565719</v>
      </c>
      <c r="B366" s="0" t="n">
        <v>44057</v>
      </c>
      <c r="C366" s="0" t="s">
        <v>463</v>
      </c>
      <c r="D366" s="0" t="s">
        <v>20</v>
      </c>
      <c r="E366" s="0" t="s">
        <v>96</v>
      </c>
      <c r="F366" s="0" t="s">
        <v>43</v>
      </c>
      <c r="G366" s="0" t="s">
        <v>23</v>
      </c>
      <c r="H366" s="0" t="s">
        <v>44</v>
      </c>
      <c r="I366" s="0" t="s">
        <v>128</v>
      </c>
      <c r="J366" s="0" t="s">
        <v>105</v>
      </c>
      <c r="K366" s="0" t="s">
        <v>27</v>
      </c>
      <c r="L366" s="0" t="n">
        <v>13</v>
      </c>
      <c r="M366" s="0" t="n">
        <v>10</v>
      </c>
      <c r="N366" s="0" t="n">
        <v>11</v>
      </c>
      <c r="O366" s="0" t="n">
        <f aca="false">StoreData!$N366*StoreData!$L366</f>
        <v>143</v>
      </c>
      <c r="P366" s="0" t="n">
        <f aca="false">StoreData!$N366*StoreData!$M366</f>
        <v>110</v>
      </c>
      <c r="Q366" s="0" t="n">
        <f aca="false">StoreData!$O366-StoreData!$P366</f>
        <v>33</v>
      </c>
      <c r="R366" s="0" t="n">
        <f aca="false">MONTH(StoreData!$B366)</f>
        <v>8</v>
      </c>
      <c r="S366" s="0" t="str">
        <f aca="false">IF(StoreData!$R366=9,"August","Sept")</f>
        <v>Sept</v>
      </c>
    </row>
    <row r="367" customFormat="false" ht="15" hidden="false" customHeight="false" outlineLevel="0" collapsed="false">
      <c r="A367" s="0" t="n">
        <v>88065565720</v>
      </c>
      <c r="B367" s="0" t="n">
        <v>44058</v>
      </c>
      <c r="C367" s="0" t="s">
        <v>464</v>
      </c>
      <c r="D367" s="0" t="s">
        <v>29</v>
      </c>
      <c r="E367" s="0" t="s">
        <v>98</v>
      </c>
      <c r="F367" s="0" t="s">
        <v>38</v>
      </c>
      <c r="G367" s="0" t="s">
        <v>32</v>
      </c>
      <c r="H367" s="0" t="s">
        <v>39</v>
      </c>
      <c r="I367" s="0" t="s">
        <v>128</v>
      </c>
      <c r="J367" s="0" t="s">
        <v>144</v>
      </c>
      <c r="K367" s="0" t="s">
        <v>35</v>
      </c>
      <c r="L367" s="0" t="n">
        <v>20</v>
      </c>
      <c r="M367" s="0" t="n">
        <v>17</v>
      </c>
      <c r="N367" s="0" t="n">
        <v>60</v>
      </c>
      <c r="O367" s="0" t="n">
        <f aca="false">StoreData!$N367*StoreData!$L367</f>
        <v>1200</v>
      </c>
      <c r="P367" s="0" t="n">
        <f aca="false">StoreData!$N367*StoreData!$M367</f>
        <v>1020</v>
      </c>
      <c r="Q367" s="0" t="n">
        <f aca="false">StoreData!$O367-StoreData!$P367</f>
        <v>180</v>
      </c>
      <c r="R367" s="0" t="n">
        <f aca="false">MONTH(StoreData!$B367)</f>
        <v>8</v>
      </c>
      <c r="S367" s="0" t="str">
        <f aca="false">IF(StoreData!$R367=9,"August","Sept")</f>
        <v>Sept</v>
      </c>
    </row>
    <row r="368" customFormat="false" ht="15" hidden="false" customHeight="false" outlineLevel="0" collapsed="false">
      <c r="A368" s="0" t="n">
        <v>88065565721</v>
      </c>
      <c r="B368" s="0" t="n">
        <v>44062</v>
      </c>
      <c r="C368" s="0" t="s">
        <v>465</v>
      </c>
      <c r="D368" s="0" t="s">
        <v>20</v>
      </c>
      <c r="E368" s="0" t="s">
        <v>101</v>
      </c>
      <c r="F368" s="0" t="s">
        <v>22</v>
      </c>
      <c r="G368" s="0" t="s">
        <v>23</v>
      </c>
      <c r="H368" s="0" t="s">
        <v>24</v>
      </c>
      <c r="I368" s="0" t="s">
        <v>128</v>
      </c>
      <c r="J368" s="0" t="s">
        <v>108</v>
      </c>
      <c r="K368" s="0" t="s">
        <v>27</v>
      </c>
      <c r="L368" s="0" t="n">
        <v>15</v>
      </c>
      <c r="M368" s="0" t="n">
        <v>12</v>
      </c>
      <c r="N368" s="0" t="n">
        <v>89</v>
      </c>
      <c r="O368" s="0" t="n">
        <f aca="false">StoreData!$N368*StoreData!$L368</f>
        <v>1335</v>
      </c>
      <c r="P368" s="0" t="n">
        <f aca="false">StoreData!$N368*StoreData!$M368</f>
        <v>1068</v>
      </c>
      <c r="Q368" s="0" t="n">
        <f aca="false">StoreData!$O368-StoreData!$P368</f>
        <v>267</v>
      </c>
      <c r="R368" s="0" t="n">
        <f aca="false">MONTH(StoreData!$B368)</f>
        <v>8</v>
      </c>
      <c r="S368" s="0" t="str">
        <f aca="false">IF(StoreData!$R368=9,"August","Sept")</f>
        <v>Sept</v>
      </c>
    </row>
    <row r="369" customFormat="false" ht="15" hidden="false" customHeight="false" outlineLevel="0" collapsed="false">
      <c r="A369" s="0" t="n">
        <v>88065565722</v>
      </c>
      <c r="B369" s="0" t="n">
        <v>44061</v>
      </c>
      <c r="C369" s="0" t="s">
        <v>466</v>
      </c>
      <c r="D369" s="0" t="s">
        <v>29</v>
      </c>
      <c r="E369" s="0" t="s">
        <v>104</v>
      </c>
      <c r="F369" s="0" t="s">
        <v>22</v>
      </c>
      <c r="G369" s="0" t="s">
        <v>23</v>
      </c>
      <c r="H369" s="0" t="s">
        <v>24</v>
      </c>
      <c r="I369" s="0" t="s">
        <v>128</v>
      </c>
      <c r="J369" s="0" t="s">
        <v>53</v>
      </c>
      <c r="K369" s="0" t="s">
        <v>27</v>
      </c>
      <c r="L369" s="0" t="n">
        <v>20</v>
      </c>
      <c r="M369" s="0" t="n">
        <v>17</v>
      </c>
      <c r="N369" s="0" t="n">
        <v>77</v>
      </c>
      <c r="O369" s="0" t="n">
        <f aca="false">StoreData!$N369*StoreData!$L369</f>
        <v>1540</v>
      </c>
      <c r="P369" s="0" t="n">
        <f aca="false">StoreData!$N369*StoreData!$M369</f>
        <v>1309</v>
      </c>
      <c r="Q369" s="0" t="n">
        <f aca="false">StoreData!$O369-StoreData!$P369</f>
        <v>231</v>
      </c>
      <c r="R369" s="0" t="n">
        <f aca="false">MONTH(StoreData!$B369)</f>
        <v>8</v>
      </c>
      <c r="S369" s="0" t="str">
        <f aca="false">IF(StoreData!$R369=9,"August","Sept")</f>
        <v>Sept</v>
      </c>
    </row>
    <row r="370" customFormat="false" ht="15" hidden="false" customHeight="false" outlineLevel="0" collapsed="false">
      <c r="A370" s="0" t="n">
        <v>88065565723</v>
      </c>
      <c r="B370" s="0" t="n">
        <v>44061</v>
      </c>
      <c r="C370" s="0" t="s">
        <v>467</v>
      </c>
      <c r="D370" s="0" t="s">
        <v>29</v>
      </c>
      <c r="E370" s="0" t="s">
        <v>107</v>
      </c>
      <c r="F370" s="0" t="s">
        <v>22</v>
      </c>
      <c r="G370" s="0" t="s">
        <v>23</v>
      </c>
      <c r="H370" s="0" t="s">
        <v>24</v>
      </c>
      <c r="I370" s="0" t="s">
        <v>128</v>
      </c>
      <c r="J370" s="0" t="s">
        <v>56</v>
      </c>
      <c r="K370" s="0" t="s">
        <v>27</v>
      </c>
      <c r="L370" s="0" t="n">
        <v>12</v>
      </c>
      <c r="M370" s="0" t="n">
        <v>9</v>
      </c>
      <c r="N370" s="0" t="n">
        <v>68</v>
      </c>
      <c r="O370" s="0" t="n">
        <f aca="false">StoreData!$N370*StoreData!$L370</f>
        <v>816</v>
      </c>
      <c r="P370" s="0" t="n">
        <f aca="false">StoreData!$N370*StoreData!$M370</f>
        <v>612</v>
      </c>
      <c r="Q370" s="0" t="n">
        <f aca="false">StoreData!$O370-StoreData!$P370</f>
        <v>204</v>
      </c>
      <c r="R370" s="0" t="n">
        <f aca="false">MONTH(StoreData!$B370)</f>
        <v>8</v>
      </c>
      <c r="S370" s="0" t="str">
        <f aca="false">IF(StoreData!$R370=9,"August","Sept")</f>
        <v>Sept</v>
      </c>
    </row>
    <row r="371" customFormat="false" ht="15" hidden="false" customHeight="false" outlineLevel="0" collapsed="false">
      <c r="A371" s="0" t="n">
        <v>88065565724</v>
      </c>
      <c r="B371" s="0" t="n">
        <v>44062</v>
      </c>
      <c r="C371" s="0" t="s">
        <v>468</v>
      </c>
      <c r="D371" s="0" t="s">
        <v>29</v>
      </c>
      <c r="E371" s="0" t="s">
        <v>110</v>
      </c>
      <c r="F371" s="0" t="s">
        <v>22</v>
      </c>
      <c r="G371" s="0" t="s">
        <v>23</v>
      </c>
      <c r="H371" s="0" t="s">
        <v>24</v>
      </c>
      <c r="I371" s="0" t="s">
        <v>128</v>
      </c>
      <c r="J371" s="0" t="s">
        <v>59</v>
      </c>
      <c r="K371" s="0" t="s">
        <v>27</v>
      </c>
      <c r="L371" s="0" t="n">
        <v>16</v>
      </c>
      <c r="M371" s="0" t="n">
        <v>13</v>
      </c>
      <c r="N371" s="0" t="n">
        <v>15</v>
      </c>
      <c r="O371" s="0" t="n">
        <f aca="false">StoreData!$N371*StoreData!$L371</f>
        <v>240</v>
      </c>
      <c r="P371" s="0" t="n">
        <f aca="false">StoreData!$N371*StoreData!$M371</f>
        <v>195</v>
      </c>
      <c r="Q371" s="0" t="n">
        <f aca="false">StoreData!$O371-StoreData!$P371</f>
        <v>45</v>
      </c>
      <c r="R371" s="0" t="n">
        <f aca="false">MONTH(StoreData!$B371)</f>
        <v>8</v>
      </c>
      <c r="S371" s="0" t="str">
        <f aca="false">IF(StoreData!$R371=9,"August","Sept")</f>
        <v>Sept</v>
      </c>
    </row>
    <row r="372" customFormat="false" ht="15" hidden="false" customHeight="false" outlineLevel="0" collapsed="false">
      <c r="A372" s="0" t="n">
        <v>88065565725</v>
      </c>
      <c r="B372" s="0" t="n">
        <v>44063</v>
      </c>
      <c r="C372" s="0" t="s">
        <v>469</v>
      </c>
      <c r="D372" s="0" t="s">
        <v>29</v>
      </c>
      <c r="E372" s="0" t="s">
        <v>112</v>
      </c>
      <c r="F372" s="0" t="s">
        <v>22</v>
      </c>
      <c r="G372" s="0" t="s">
        <v>23</v>
      </c>
      <c r="H372" s="0" t="s">
        <v>24</v>
      </c>
      <c r="I372" s="0" t="s">
        <v>128</v>
      </c>
      <c r="J372" s="0" t="s">
        <v>60</v>
      </c>
      <c r="K372" s="0" t="s">
        <v>35</v>
      </c>
      <c r="L372" s="0" t="n">
        <v>70</v>
      </c>
      <c r="M372" s="0" t="n">
        <v>67</v>
      </c>
      <c r="N372" s="0" t="n">
        <v>47</v>
      </c>
      <c r="O372" s="0" t="n">
        <f aca="false">StoreData!$N372*StoreData!$L372</f>
        <v>3290</v>
      </c>
      <c r="P372" s="0" t="n">
        <f aca="false">StoreData!$N372*StoreData!$M372</f>
        <v>3149</v>
      </c>
      <c r="Q372" s="0" t="n">
        <f aca="false">StoreData!$O372-StoreData!$P372</f>
        <v>141</v>
      </c>
      <c r="R372" s="0" t="n">
        <f aca="false">MONTH(StoreData!$B372)</f>
        <v>8</v>
      </c>
      <c r="S372" s="0" t="str">
        <f aca="false">IF(StoreData!$R372=9,"August","Sept")</f>
        <v>Sept</v>
      </c>
    </row>
    <row r="373" customFormat="false" ht="15" hidden="false" customHeight="false" outlineLevel="0" collapsed="false">
      <c r="A373" s="0" t="n">
        <v>88065565726</v>
      </c>
      <c r="B373" s="0" t="n">
        <v>44064</v>
      </c>
      <c r="C373" s="0" t="s">
        <v>470</v>
      </c>
      <c r="D373" s="0" t="s">
        <v>29</v>
      </c>
      <c r="E373" s="0" t="s">
        <v>114</v>
      </c>
      <c r="F373" s="0" t="s">
        <v>22</v>
      </c>
      <c r="G373" s="0" t="s">
        <v>23</v>
      </c>
      <c r="H373" s="0" t="s">
        <v>24</v>
      </c>
      <c r="I373" s="0" t="s">
        <v>128</v>
      </c>
      <c r="J373" s="0" t="s">
        <v>61</v>
      </c>
      <c r="K373" s="0" t="s">
        <v>35</v>
      </c>
      <c r="L373" s="0" t="n">
        <v>15</v>
      </c>
      <c r="M373" s="0" t="n">
        <v>12</v>
      </c>
      <c r="N373" s="0" t="n">
        <v>6</v>
      </c>
      <c r="O373" s="0" t="n">
        <f aca="false">StoreData!$N373*StoreData!$L373</f>
        <v>90</v>
      </c>
      <c r="P373" s="0" t="n">
        <f aca="false">StoreData!$N373*StoreData!$M373</f>
        <v>72</v>
      </c>
      <c r="Q373" s="0" t="n">
        <f aca="false">StoreData!$O373-StoreData!$P373</f>
        <v>18</v>
      </c>
      <c r="R373" s="0" t="n">
        <f aca="false">MONTH(StoreData!$B373)</f>
        <v>8</v>
      </c>
      <c r="S373" s="0" t="str">
        <f aca="false">IF(StoreData!$R373=9,"August","Sept")</f>
        <v>Sept</v>
      </c>
    </row>
    <row r="374" customFormat="false" ht="15" hidden="false" customHeight="false" outlineLevel="0" collapsed="false">
      <c r="A374" s="0" t="n">
        <v>88065565727</v>
      </c>
      <c r="B374" s="0" t="n">
        <v>44065</v>
      </c>
      <c r="C374" s="0" t="s">
        <v>471</v>
      </c>
      <c r="D374" s="0" t="s">
        <v>20</v>
      </c>
      <c r="E374" s="0" t="s">
        <v>69</v>
      </c>
      <c r="F374" s="0" t="s">
        <v>22</v>
      </c>
      <c r="G374" s="0" t="s">
        <v>23</v>
      </c>
      <c r="H374" s="0" t="s">
        <v>24</v>
      </c>
      <c r="I374" s="0" t="s">
        <v>128</v>
      </c>
      <c r="J374" s="0" t="s">
        <v>59</v>
      </c>
      <c r="K374" s="0" t="s">
        <v>27</v>
      </c>
      <c r="L374" s="0" t="n">
        <v>16</v>
      </c>
      <c r="M374" s="0" t="n">
        <v>13</v>
      </c>
      <c r="N374" s="0" t="n">
        <v>10</v>
      </c>
      <c r="O374" s="0" t="n">
        <f aca="false">StoreData!$N374*StoreData!$L374</f>
        <v>160</v>
      </c>
      <c r="P374" s="0" t="n">
        <f aca="false">StoreData!$N374*StoreData!$M374</f>
        <v>130</v>
      </c>
      <c r="Q374" s="0" t="n">
        <f aca="false">StoreData!$O374-StoreData!$P374</f>
        <v>30</v>
      </c>
      <c r="R374" s="0" t="n">
        <f aca="false">MONTH(StoreData!$B374)</f>
        <v>8</v>
      </c>
      <c r="S374" s="0" t="str">
        <f aca="false">IF(StoreData!$R374=9,"August","Sept")</f>
        <v>Sept</v>
      </c>
    </row>
    <row r="375" customFormat="false" ht="15" hidden="false" customHeight="false" outlineLevel="0" collapsed="false">
      <c r="A375" s="0" t="n">
        <v>88065565728</v>
      </c>
      <c r="B375" s="0" t="n">
        <v>44066</v>
      </c>
      <c r="C375" s="0" t="s">
        <v>472</v>
      </c>
      <c r="D375" s="0" t="s">
        <v>20</v>
      </c>
      <c r="E375" s="0" t="s">
        <v>117</v>
      </c>
      <c r="F375" s="0" t="s">
        <v>22</v>
      </c>
      <c r="G375" s="0" t="s">
        <v>23</v>
      </c>
      <c r="H375" s="0" t="s">
        <v>24</v>
      </c>
      <c r="I375" s="0" t="s">
        <v>128</v>
      </c>
      <c r="J375" s="0" t="s">
        <v>62</v>
      </c>
      <c r="K375" s="0" t="s">
        <v>27</v>
      </c>
      <c r="L375" s="0" t="n">
        <v>20</v>
      </c>
      <c r="M375" s="0" t="n">
        <v>17</v>
      </c>
      <c r="N375" s="0" t="n">
        <v>11</v>
      </c>
      <c r="O375" s="0" t="n">
        <f aca="false">StoreData!$N375*StoreData!$L375</f>
        <v>220</v>
      </c>
      <c r="P375" s="0" t="n">
        <f aca="false">StoreData!$N375*StoreData!$M375</f>
        <v>187</v>
      </c>
      <c r="Q375" s="0" t="n">
        <f aca="false">StoreData!$O375-StoreData!$P375</f>
        <v>33</v>
      </c>
      <c r="R375" s="0" t="n">
        <f aca="false">MONTH(StoreData!$B375)</f>
        <v>8</v>
      </c>
      <c r="S375" s="0" t="str">
        <f aca="false">IF(StoreData!$R375=9,"August","Sept")</f>
        <v>Sept</v>
      </c>
    </row>
    <row r="376" customFormat="false" ht="15" hidden="false" customHeight="false" outlineLevel="0" collapsed="false">
      <c r="A376" s="0" t="n">
        <v>88065565729</v>
      </c>
      <c r="B376" s="0" t="n">
        <v>44067</v>
      </c>
      <c r="C376" s="0" t="s">
        <v>473</v>
      </c>
      <c r="D376" s="0" t="s">
        <v>29</v>
      </c>
      <c r="E376" s="0" t="s">
        <v>119</v>
      </c>
      <c r="F376" s="0" t="s">
        <v>22</v>
      </c>
      <c r="G376" s="0" t="s">
        <v>23</v>
      </c>
      <c r="H376" s="0" t="s">
        <v>24</v>
      </c>
      <c r="I376" s="0" t="s">
        <v>128</v>
      </c>
      <c r="J376" s="0" t="s">
        <v>63</v>
      </c>
      <c r="K376" s="0" t="s">
        <v>27</v>
      </c>
      <c r="L376" s="0" t="n">
        <v>12</v>
      </c>
      <c r="M376" s="0" t="n">
        <v>9</v>
      </c>
      <c r="N376" s="0" t="n">
        <v>60</v>
      </c>
      <c r="O376" s="0" t="n">
        <f aca="false">StoreData!$N376*StoreData!$L376</f>
        <v>720</v>
      </c>
      <c r="P376" s="0" t="n">
        <f aca="false">StoreData!$N376*StoreData!$M376</f>
        <v>540</v>
      </c>
      <c r="Q376" s="0" t="n">
        <f aca="false">StoreData!$O376-StoreData!$P376</f>
        <v>180</v>
      </c>
      <c r="R376" s="0" t="n">
        <f aca="false">MONTH(StoreData!$B376)</f>
        <v>8</v>
      </c>
      <c r="S376" s="0" t="str">
        <f aca="false">IF(StoreData!$R376=9,"August","Sept")</f>
        <v>Sept</v>
      </c>
    </row>
    <row r="377" customFormat="false" ht="15" hidden="false" customHeight="false" outlineLevel="0" collapsed="false">
      <c r="A377" s="0" t="n">
        <v>88065565730</v>
      </c>
      <c r="B377" s="0" t="n">
        <v>44068</v>
      </c>
      <c r="C377" s="0" t="s">
        <v>474</v>
      </c>
      <c r="D377" s="0" t="s">
        <v>20</v>
      </c>
      <c r="E377" s="0" t="s">
        <v>121</v>
      </c>
      <c r="F377" s="0" t="s">
        <v>22</v>
      </c>
      <c r="G377" s="0" t="s">
        <v>23</v>
      </c>
      <c r="H377" s="0" t="s">
        <v>24</v>
      </c>
      <c r="I377" s="0" t="s">
        <v>128</v>
      </c>
      <c r="J377" s="0" t="s">
        <v>64</v>
      </c>
      <c r="K377" s="0" t="s">
        <v>35</v>
      </c>
      <c r="L377" s="0" t="n">
        <v>12</v>
      </c>
      <c r="M377" s="0" t="n">
        <v>9</v>
      </c>
      <c r="N377" s="0" t="n">
        <v>89</v>
      </c>
      <c r="O377" s="0" t="n">
        <f aca="false">StoreData!$N377*StoreData!$L377</f>
        <v>1068</v>
      </c>
      <c r="P377" s="0" t="n">
        <f aca="false">StoreData!$N377*StoreData!$M377</f>
        <v>801</v>
      </c>
      <c r="Q377" s="0" t="n">
        <f aca="false">StoreData!$O377-StoreData!$P377</f>
        <v>267</v>
      </c>
      <c r="R377" s="0" t="n">
        <f aca="false">MONTH(StoreData!$B377)</f>
        <v>8</v>
      </c>
      <c r="S377" s="0" t="str">
        <f aca="false">IF(StoreData!$R377=9,"August","Sept")</f>
        <v>Sept</v>
      </c>
    </row>
    <row r="378" customFormat="false" ht="15" hidden="false" customHeight="false" outlineLevel="0" collapsed="false">
      <c r="A378" s="0" t="n">
        <v>88065565731</v>
      </c>
      <c r="B378" s="0" t="n">
        <v>44072</v>
      </c>
      <c r="C378" s="0" t="s">
        <v>475</v>
      </c>
      <c r="D378" s="0" t="s">
        <v>29</v>
      </c>
      <c r="E378" s="0" t="s">
        <v>123</v>
      </c>
      <c r="F378" s="0" t="s">
        <v>22</v>
      </c>
      <c r="G378" s="0" t="s">
        <v>23</v>
      </c>
      <c r="H378" s="0" t="s">
        <v>24</v>
      </c>
      <c r="I378" s="0" t="s">
        <v>128</v>
      </c>
      <c r="J378" s="0" t="s">
        <v>67</v>
      </c>
      <c r="K378" s="0" t="s">
        <v>35</v>
      </c>
      <c r="L378" s="0" t="n">
        <v>18</v>
      </c>
      <c r="M378" s="0" t="n">
        <v>15</v>
      </c>
      <c r="N378" s="0" t="n">
        <v>77</v>
      </c>
      <c r="O378" s="0" t="n">
        <f aca="false">StoreData!$N378*StoreData!$L378</f>
        <v>1386</v>
      </c>
      <c r="P378" s="0" t="n">
        <f aca="false">StoreData!$N378*StoreData!$M378</f>
        <v>1155</v>
      </c>
      <c r="Q378" s="0" t="n">
        <f aca="false">StoreData!$O378-StoreData!$P378</f>
        <v>231</v>
      </c>
      <c r="R378" s="0" t="n">
        <f aca="false">MONTH(StoreData!$B378)</f>
        <v>8</v>
      </c>
      <c r="S378" s="0" t="str">
        <f aca="false">IF(StoreData!$R378=9,"August","Sept")</f>
        <v>Sept</v>
      </c>
    </row>
    <row r="379" customFormat="false" ht="15" hidden="false" customHeight="false" outlineLevel="0" collapsed="false">
      <c r="A379" s="0" t="n">
        <v>88065565732</v>
      </c>
      <c r="B379" s="0" t="n">
        <v>44071</v>
      </c>
      <c r="C379" s="0" t="s">
        <v>476</v>
      </c>
      <c r="D379" s="0" t="s">
        <v>29</v>
      </c>
      <c r="E379" s="0" t="s">
        <v>125</v>
      </c>
      <c r="F379" s="0" t="s">
        <v>22</v>
      </c>
      <c r="G379" s="0" t="s">
        <v>23</v>
      </c>
      <c r="H379" s="0" t="s">
        <v>24</v>
      </c>
      <c r="I379" s="0" t="s">
        <v>128</v>
      </c>
      <c r="J379" s="0" t="s">
        <v>70</v>
      </c>
      <c r="K379" s="0" t="s">
        <v>27</v>
      </c>
      <c r="L379" s="0" t="n">
        <v>10</v>
      </c>
      <c r="M379" s="0" t="n">
        <v>7</v>
      </c>
      <c r="N379" s="0" t="n">
        <v>68</v>
      </c>
      <c r="O379" s="0" t="n">
        <f aca="false">StoreData!$N379*StoreData!$L379</f>
        <v>680</v>
      </c>
      <c r="P379" s="0" t="n">
        <f aca="false">StoreData!$N379*StoreData!$M379</f>
        <v>476</v>
      </c>
      <c r="Q379" s="0" t="n">
        <f aca="false">StoreData!$O379-StoreData!$P379</f>
        <v>204</v>
      </c>
      <c r="R379" s="0" t="n">
        <f aca="false">MONTH(StoreData!$B379)</f>
        <v>8</v>
      </c>
      <c r="S379" s="0" t="str">
        <f aca="false">IF(StoreData!$R379=9,"August","Sept")</f>
        <v>Sept</v>
      </c>
    </row>
    <row r="380" customFormat="false" ht="15" hidden="false" customHeight="false" outlineLevel="0" collapsed="false">
      <c r="A380" s="0" t="n">
        <v>88065565733</v>
      </c>
      <c r="B380" s="0" t="n">
        <v>44071</v>
      </c>
      <c r="C380" s="0" t="s">
        <v>477</v>
      </c>
      <c r="D380" s="0" t="s">
        <v>29</v>
      </c>
      <c r="E380" s="0" t="s">
        <v>30</v>
      </c>
      <c r="F380" s="0" t="s">
        <v>22</v>
      </c>
      <c r="G380" s="0" t="s">
        <v>23</v>
      </c>
      <c r="H380" s="0" t="s">
        <v>24</v>
      </c>
      <c r="I380" s="0" t="s">
        <v>128</v>
      </c>
      <c r="J380" s="0" t="s">
        <v>76</v>
      </c>
      <c r="K380" s="0" t="s">
        <v>27</v>
      </c>
      <c r="L380" s="0" t="n">
        <v>15</v>
      </c>
      <c r="M380" s="0" t="n">
        <v>12</v>
      </c>
      <c r="N380" s="0" t="n">
        <v>15</v>
      </c>
      <c r="O380" s="0" t="n">
        <f aca="false">StoreData!$N380*StoreData!$L380</f>
        <v>225</v>
      </c>
      <c r="P380" s="0" t="n">
        <f aca="false">StoreData!$N380*StoreData!$M380</f>
        <v>180</v>
      </c>
      <c r="Q380" s="0" t="n">
        <f aca="false">StoreData!$O380-StoreData!$P380</f>
        <v>45</v>
      </c>
      <c r="R380" s="0" t="n">
        <f aca="false">MONTH(StoreData!$B380)</f>
        <v>8</v>
      </c>
      <c r="S380" s="0" t="str">
        <f aca="false">IF(StoreData!$R380=9,"August","Sept")</f>
        <v>Sept</v>
      </c>
    </row>
    <row r="381" customFormat="false" ht="15" hidden="false" customHeight="false" outlineLevel="0" collapsed="false">
      <c r="A381" s="0" t="n">
        <v>88065565734</v>
      </c>
      <c r="B381" s="0" t="n">
        <v>44072</v>
      </c>
      <c r="C381" s="0" t="s">
        <v>478</v>
      </c>
      <c r="D381" s="0" t="s">
        <v>20</v>
      </c>
      <c r="E381" s="0" t="s">
        <v>37</v>
      </c>
      <c r="F381" s="0" t="s">
        <v>22</v>
      </c>
      <c r="G381" s="0" t="s">
        <v>23</v>
      </c>
      <c r="H381" s="0" t="s">
        <v>24</v>
      </c>
      <c r="I381" s="0" t="s">
        <v>128</v>
      </c>
      <c r="J381" s="0" t="s">
        <v>79</v>
      </c>
      <c r="K381" s="0" t="s">
        <v>35</v>
      </c>
      <c r="L381" s="0" t="n">
        <v>23</v>
      </c>
      <c r="M381" s="0" t="n">
        <v>20</v>
      </c>
      <c r="N381" s="0" t="n">
        <v>47</v>
      </c>
      <c r="O381" s="0" t="n">
        <f aca="false">StoreData!$N381*StoreData!$L381</f>
        <v>1081</v>
      </c>
      <c r="P381" s="0" t="n">
        <f aca="false">StoreData!$N381*StoreData!$M381</f>
        <v>940</v>
      </c>
      <c r="Q381" s="0" t="n">
        <f aca="false">StoreData!$O381-StoreData!$P381</f>
        <v>141</v>
      </c>
      <c r="R381" s="0" t="n">
        <f aca="false">MONTH(StoreData!$B381)</f>
        <v>8</v>
      </c>
      <c r="S381" s="0" t="str">
        <f aca="false">IF(StoreData!$R381=9,"August","Sept")</f>
        <v>Sept</v>
      </c>
    </row>
    <row r="382" customFormat="false" ht="15" hidden="false" customHeight="false" outlineLevel="0" collapsed="false">
      <c r="A382" s="0" t="n">
        <v>88065565735</v>
      </c>
      <c r="B382" s="0" t="n">
        <v>44073</v>
      </c>
      <c r="C382" s="0" t="s">
        <v>479</v>
      </c>
      <c r="D382" s="0" t="s">
        <v>20</v>
      </c>
      <c r="E382" s="0" t="s">
        <v>42</v>
      </c>
      <c r="F382" s="0" t="s">
        <v>22</v>
      </c>
      <c r="G382" s="0" t="s">
        <v>23</v>
      </c>
      <c r="H382" s="0" t="s">
        <v>24</v>
      </c>
      <c r="I382" s="0" t="s">
        <v>128</v>
      </c>
      <c r="J382" s="0" t="s">
        <v>82</v>
      </c>
      <c r="K382" s="0" t="s">
        <v>35</v>
      </c>
      <c r="L382" s="0" t="n">
        <v>9</v>
      </c>
      <c r="M382" s="0" t="n">
        <v>6</v>
      </c>
      <c r="N382" s="0" t="n">
        <v>6</v>
      </c>
      <c r="O382" s="0" t="n">
        <f aca="false">StoreData!$N382*StoreData!$L382</f>
        <v>54</v>
      </c>
      <c r="P382" s="0" t="n">
        <f aca="false">StoreData!$N382*StoreData!$M382</f>
        <v>36</v>
      </c>
      <c r="Q382" s="0" t="n">
        <f aca="false">StoreData!$O382-StoreData!$P382</f>
        <v>18</v>
      </c>
      <c r="R382" s="0" t="n">
        <f aca="false">MONTH(StoreData!$B382)</f>
        <v>8</v>
      </c>
      <c r="S382" s="0" t="str">
        <f aca="false">IF(StoreData!$R382=9,"August","Sept")</f>
        <v>Sept</v>
      </c>
    </row>
    <row r="383" customFormat="false" ht="15" hidden="false" customHeight="false" outlineLevel="0" collapsed="false">
      <c r="A383" s="0" t="n">
        <v>88065565736</v>
      </c>
      <c r="B383" s="0" t="n">
        <v>44074</v>
      </c>
      <c r="C383" s="0" t="s">
        <v>480</v>
      </c>
      <c r="D383" s="0" t="s">
        <v>29</v>
      </c>
      <c r="E383" s="0" t="s">
        <v>48</v>
      </c>
      <c r="F383" s="0" t="s">
        <v>22</v>
      </c>
      <c r="G383" s="0" t="s">
        <v>23</v>
      </c>
      <c r="H383" s="0" t="s">
        <v>24</v>
      </c>
      <c r="I383" s="0" t="s">
        <v>128</v>
      </c>
      <c r="J383" s="0" t="s">
        <v>85</v>
      </c>
      <c r="K383" s="0" t="s">
        <v>35</v>
      </c>
      <c r="L383" s="0" t="n">
        <v>18</v>
      </c>
      <c r="M383" s="0" t="n">
        <v>15</v>
      </c>
      <c r="N383" s="0" t="n">
        <v>10</v>
      </c>
      <c r="O383" s="0" t="n">
        <f aca="false">StoreData!$N383*StoreData!$L383</f>
        <v>180</v>
      </c>
      <c r="P383" s="0" t="n">
        <f aca="false">StoreData!$N383*StoreData!$M383</f>
        <v>150</v>
      </c>
      <c r="Q383" s="0" t="n">
        <f aca="false">StoreData!$O383-StoreData!$P383</f>
        <v>30</v>
      </c>
      <c r="R383" s="0" t="n">
        <f aca="false">MONTH(StoreData!$B383)</f>
        <v>8</v>
      </c>
      <c r="S383" s="0" t="str">
        <f aca="false">IF(StoreData!$R383=9,"August","Sept")</f>
        <v>Sept</v>
      </c>
    </row>
    <row r="384" customFormat="false" ht="15" hidden="false" customHeight="false" outlineLevel="0" collapsed="false">
      <c r="A384" s="0" t="n">
        <v>88065565737</v>
      </c>
      <c r="B384" s="0" t="n">
        <v>44075</v>
      </c>
      <c r="C384" s="0" t="s">
        <v>481</v>
      </c>
      <c r="D384" s="0" t="s">
        <v>20</v>
      </c>
      <c r="E384" s="0" t="s">
        <v>50</v>
      </c>
      <c r="F384" s="0" t="s">
        <v>31</v>
      </c>
      <c r="G384" s="0" t="s">
        <v>32</v>
      </c>
      <c r="H384" s="0" t="s">
        <v>33</v>
      </c>
      <c r="I384" s="0" t="s">
        <v>128</v>
      </c>
      <c r="J384" s="0" t="s">
        <v>88</v>
      </c>
      <c r="K384" s="0" t="s">
        <v>27</v>
      </c>
      <c r="L384" s="0" t="n">
        <v>14</v>
      </c>
      <c r="M384" s="0" t="n">
        <v>11</v>
      </c>
      <c r="N384" s="0" t="n">
        <v>11</v>
      </c>
      <c r="O384" s="0" t="n">
        <f aca="false">StoreData!$N384*StoreData!$L384</f>
        <v>154</v>
      </c>
      <c r="P384" s="0" t="n">
        <f aca="false">StoreData!$N384*StoreData!$M384</f>
        <v>121</v>
      </c>
      <c r="Q384" s="0" t="n">
        <f aca="false">StoreData!$O384-StoreData!$P384</f>
        <v>33</v>
      </c>
      <c r="R384" s="0" t="n">
        <f aca="false">MONTH(StoreData!$B384)</f>
        <v>9</v>
      </c>
      <c r="S384" s="0" t="str">
        <f aca="false">IF(StoreData!$R384=9,"August","Sept")</f>
        <v>August</v>
      </c>
    </row>
    <row r="385" customFormat="false" ht="15" hidden="false" customHeight="false" outlineLevel="0" collapsed="false">
      <c r="A385" s="0" t="n">
        <v>88065565738</v>
      </c>
      <c r="B385" s="0" t="n">
        <v>44076</v>
      </c>
      <c r="C385" s="0" t="s">
        <v>482</v>
      </c>
      <c r="D385" s="0" t="s">
        <v>29</v>
      </c>
      <c r="E385" s="0" t="s">
        <v>69</v>
      </c>
      <c r="F385" s="0" t="s">
        <v>38</v>
      </c>
      <c r="G385" s="0" t="s">
        <v>32</v>
      </c>
      <c r="H385" s="0" t="s">
        <v>39</v>
      </c>
      <c r="I385" s="0" t="s">
        <v>128</v>
      </c>
      <c r="J385" s="0" t="s">
        <v>91</v>
      </c>
      <c r="K385" s="0" t="s">
        <v>27</v>
      </c>
      <c r="L385" s="0" t="n">
        <v>30</v>
      </c>
      <c r="M385" s="0" t="n">
        <v>27</v>
      </c>
      <c r="N385" s="0" t="n">
        <v>60</v>
      </c>
      <c r="O385" s="0" t="n">
        <f aca="false">StoreData!$N385*StoreData!$L385</f>
        <v>1800</v>
      </c>
      <c r="P385" s="0" t="n">
        <f aca="false">StoreData!$N385*StoreData!$M385</f>
        <v>1620</v>
      </c>
      <c r="Q385" s="0" t="n">
        <f aca="false">StoreData!$O385-StoreData!$P385</f>
        <v>180</v>
      </c>
      <c r="R385" s="0" t="n">
        <f aca="false">MONTH(StoreData!$B385)</f>
        <v>9</v>
      </c>
      <c r="S385" s="0" t="str">
        <f aca="false">IF(StoreData!$R385=9,"August","Sept")</f>
        <v>August</v>
      </c>
    </row>
    <row r="386" customFormat="false" ht="15" hidden="false" customHeight="false" outlineLevel="0" collapsed="false">
      <c r="A386" s="0" t="n">
        <v>88065565739</v>
      </c>
      <c r="B386" s="0" t="n">
        <v>44077</v>
      </c>
      <c r="C386" s="0" t="s">
        <v>483</v>
      </c>
      <c r="D386" s="0" t="s">
        <v>20</v>
      </c>
      <c r="E386" s="0" t="s">
        <v>117</v>
      </c>
      <c r="F386" s="0" t="s">
        <v>43</v>
      </c>
      <c r="G386" s="0" t="s">
        <v>23</v>
      </c>
      <c r="H386" s="0" t="s">
        <v>44</v>
      </c>
      <c r="I386" s="0" t="s">
        <v>128</v>
      </c>
      <c r="J386" s="0" t="s">
        <v>94</v>
      </c>
      <c r="K386" s="0" t="s">
        <v>27</v>
      </c>
      <c r="L386" s="0" t="n">
        <v>16</v>
      </c>
      <c r="M386" s="0" t="n">
        <v>13</v>
      </c>
      <c r="N386" s="0" t="n">
        <v>89</v>
      </c>
      <c r="O386" s="0" t="n">
        <f aca="false">StoreData!$N386*StoreData!$L386</f>
        <v>1424</v>
      </c>
      <c r="P386" s="0" t="n">
        <f aca="false">StoreData!$N386*StoreData!$M386</f>
        <v>1157</v>
      </c>
      <c r="Q386" s="0" t="n">
        <f aca="false">StoreData!$O386-StoreData!$P386</f>
        <v>267</v>
      </c>
      <c r="R386" s="0" t="n">
        <f aca="false">MONTH(StoreData!$B386)</f>
        <v>9</v>
      </c>
      <c r="S386" s="0" t="str">
        <f aca="false">IF(StoreData!$R386=9,"August","Sept")</f>
        <v>August</v>
      </c>
    </row>
    <row r="387" customFormat="false" ht="15" hidden="false" customHeight="false" outlineLevel="0" collapsed="false">
      <c r="A387" s="0" t="n">
        <v>88065565740</v>
      </c>
      <c r="B387" s="0" t="n">
        <v>44078</v>
      </c>
      <c r="C387" s="0" t="s">
        <v>484</v>
      </c>
      <c r="D387" s="0" t="s">
        <v>29</v>
      </c>
      <c r="E387" s="0" t="s">
        <v>119</v>
      </c>
      <c r="F387" s="0" t="s">
        <v>22</v>
      </c>
      <c r="G387" s="0" t="s">
        <v>23</v>
      </c>
      <c r="H387" s="0" t="s">
        <v>24</v>
      </c>
      <c r="I387" s="0" t="s">
        <v>128</v>
      </c>
      <c r="J387" s="0" t="s">
        <v>26</v>
      </c>
      <c r="K387" s="0" t="s">
        <v>27</v>
      </c>
      <c r="L387" s="0" t="n">
        <v>52</v>
      </c>
      <c r="M387" s="0" t="n">
        <v>49</v>
      </c>
      <c r="N387" s="0" t="n">
        <v>77</v>
      </c>
      <c r="O387" s="0" t="n">
        <f aca="false">StoreData!$N387*StoreData!$L387</f>
        <v>4004</v>
      </c>
      <c r="P387" s="0" t="n">
        <f aca="false">StoreData!$N387*StoreData!$M387</f>
        <v>3773</v>
      </c>
      <c r="Q387" s="0" t="n">
        <f aca="false">StoreData!$O387-StoreData!$P387</f>
        <v>231</v>
      </c>
      <c r="R387" s="0" t="n">
        <f aca="false">MONTH(StoreData!$B387)</f>
        <v>9</v>
      </c>
      <c r="S387" s="0" t="str">
        <f aca="false">IF(StoreData!$R387=9,"August","Sept")</f>
        <v>August</v>
      </c>
    </row>
    <row r="388" customFormat="false" ht="15" hidden="false" customHeight="false" outlineLevel="0" collapsed="false">
      <c r="A388" s="0" t="n">
        <v>88065565741</v>
      </c>
      <c r="B388" s="0" t="n">
        <v>44079</v>
      </c>
      <c r="C388" s="0" t="s">
        <v>485</v>
      </c>
      <c r="D388" s="0" t="s">
        <v>29</v>
      </c>
      <c r="E388" s="0" t="s">
        <v>50</v>
      </c>
      <c r="F388" s="0" t="s">
        <v>22</v>
      </c>
      <c r="G388" s="0" t="s">
        <v>23</v>
      </c>
      <c r="H388" s="0" t="s">
        <v>24</v>
      </c>
      <c r="I388" s="0" t="s">
        <v>128</v>
      </c>
      <c r="J388" s="0" t="s">
        <v>99</v>
      </c>
      <c r="K388" s="0" t="s">
        <v>27</v>
      </c>
      <c r="L388" s="0" t="n">
        <v>14</v>
      </c>
      <c r="M388" s="0" t="n">
        <v>11</v>
      </c>
      <c r="N388" s="0" t="n">
        <v>68</v>
      </c>
      <c r="O388" s="0" t="n">
        <f aca="false">StoreData!$N388*StoreData!$L388</f>
        <v>952</v>
      </c>
      <c r="P388" s="0" t="n">
        <f aca="false">StoreData!$N388*StoreData!$M388</f>
        <v>748</v>
      </c>
      <c r="Q388" s="0" t="n">
        <f aca="false">StoreData!$O388-StoreData!$P388</f>
        <v>204</v>
      </c>
      <c r="R388" s="0" t="n">
        <f aca="false">MONTH(StoreData!$B388)</f>
        <v>9</v>
      </c>
      <c r="S388" s="0" t="str">
        <f aca="false">IF(StoreData!$R388=9,"August","Sept")</f>
        <v>August</v>
      </c>
    </row>
    <row r="389" customFormat="false" ht="15" hidden="false" customHeight="false" outlineLevel="0" collapsed="false">
      <c r="A389" s="0" t="n">
        <v>88065565742</v>
      </c>
      <c r="B389" s="0" t="n">
        <v>44083</v>
      </c>
      <c r="C389" s="0" t="s">
        <v>486</v>
      </c>
      <c r="D389" s="0" t="s">
        <v>29</v>
      </c>
      <c r="E389" s="0" t="s">
        <v>52</v>
      </c>
      <c r="F389" s="0" t="s">
        <v>31</v>
      </c>
      <c r="G389" s="0" t="s">
        <v>32</v>
      </c>
      <c r="H389" s="0" t="s">
        <v>33</v>
      </c>
      <c r="I389" s="0" t="s">
        <v>128</v>
      </c>
      <c r="J389" s="0" t="s">
        <v>102</v>
      </c>
      <c r="K389" s="0" t="s">
        <v>27</v>
      </c>
      <c r="L389" s="0" t="n">
        <v>6</v>
      </c>
      <c r="M389" s="0" t="n">
        <v>3</v>
      </c>
      <c r="N389" s="0" t="n">
        <v>15</v>
      </c>
      <c r="O389" s="0" t="n">
        <f aca="false">StoreData!$N389*StoreData!$L389</f>
        <v>90</v>
      </c>
      <c r="P389" s="0" t="n">
        <f aca="false">StoreData!$N389*StoreData!$M389</f>
        <v>45</v>
      </c>
      <c r="Q389" s="0" t="n">
        <f aca="false">StoreData!$O389-StoreData!$P389</f>
        <v>45</v>
      </c>
      <c r="R389" s="0" t="n">
        <f aca="false">MONTH(StoreData!$B389)</f>
        <v>9</v>
      </c>
      <c r="S389" s="0" t="str">
        <f aca="false">IF(StoreData!$R389=9,"August","Sept")</f>
        <v>August</v>
      </c>
    </row>
    <row r="390" customFormat="false" ht="15" hidden="false" customHeight="false" outlineLevel="0" collapsed="false">
      <c r="A390" s="0" t="n">
        <v>88065565743</v>
      </c>
      <c r="B390" s="0" t="n">
        <v>44082</v>
      </c>
      <c r="C390" s="0" t="s">
        <v>487</v>
      </c>
      <c r="D390" s="0" t="s">
        <v>29</v>
      </c>
      <c r="E390" s="0" t="s">
        <v>55</v>
      </c>
      <c r="F390" s="0" t="s">
        <v>38</v>
      </c>
      <c r="G390" s="0" t="s">
        <v>32</v>
      </c>
      <c r="H390" s="0" t="s">
        <v>39</v>
      </c>
      <c r="I390" s="0" t="s">
        <v>128</v>
      </c>
      <c r="J390" s="0" t="s">
        <v>105</v>
      </c>
      <c r="K390" s="0" t="s">
        <v>27</v>
      </c>
      <c r="L390" s="0" t="n">
        <v>13</v>
      </c>
      <c r="M390" s="0" t="n">
        <v>10</v>
      </c>
      <c r="N390" s="0" t="n">
        <v>47</v>
      </c>
      <c r="O390" s="0" t="n">
        <f aca="false">StoreData!$N390*StoreData!$L390</f>
        <v>611</v>
      </c>
      <c r="P390" s="0" t="n">
        <f aca="false">StoreData!$N390*StoreData!$M390</f>
        <v>470</v>
      </c>
      <c r="Q390" s="0" t="n">
        <f aca="false">StoreData!$O390-StoreData!$P390</f>
        <v>141</v>
      </c>
      <c r="R390" s="0" t="n">
        <f aca="false">MONTH(StoreData!$B390)</f>
        <v>9</v>
      </c>
      <c r="S390" s="0" t="str">
        <f aca="false">IF(StoreData!$R390=9,"August","Sept")</f>
        <v>August</v>
      </c>
    </row>
    <row r="391" customFormat="false" ht="15" hidden="false" customHeight="false" outlineLevel="0" collapsed="false">
      <c r="A391" s="0" t="n">
        <v>88065565744</v>
      </c>
      <c r="B391" s="0" t="n">
        <v>44082</v>
      </c>
      <c r="C391" s="0" t="s">
        <v>488</v>
      </c>
      <c r="D391" s="0" t="s">
        <v>29</v>
      </c>
      <c r="E391" s="0" t="s">
        <v>58</v>
      </c>
      <c r="F391" s="0" t="s">
        <v>43</v>
      </c>
      <c r="G391" s="0" t="s">
        <v>23</v>
      </c>
      <c r="H391" s="0" t="s">
        <v>44</v>
      </c>
      <c r="I391" s="0" t="s">
        <v>128</v>
      </c>
      <c r="J391" s="0" t="s">
        <v>108</v>
      </c>
      <c r="K391" s="0" t="s">
        <v>27</v>
      </c>
      <c r="L391" s="0" t="n">
        <v>15</v>
      </c>
      <c r="M391" s="0" t="n">
        <v>12</v>
      </c>
      <c r="N391" s="0" t="n">
        <v>6</v>
      </c>
      <c r="O391" s="0" t="n">
        <f aca="false">StoreData!$N391*StoreData!$L391</f>
        <v>90</v>
      </c>
      <c r="P391" s="0" t="n">
        <f aca="false">StoreData!$N391*StoreData!$M391</f>
        <v>72</v>
      </c>
      <c r="Q391" s="0" t="n">
        <f aca="false">StoreData!$O391-StoreData!$P391</f>
        <v>18</v>
      </c>
      <c r="R391" s="0" t="n">
        <f aca="false">MONTH(StoreData!$B391)</f>
        <v>9</v>
      </c>
      <c r="S391" s="0" t="str">
        <f aca="false">IF(StoreData!$R391=9,"August","Sept")</f>
        <v>August</v>
      </c>
    </row>
    <row r="392" customFormat="false" ht="15" hidden="false" customHeight="false" outlineLevel="0" collapsed="false">
      <c r="A392" s="0" t="n">
        <v>88065565745</v>
      </c>
      <c r="B392" s="0" t="n">
        <v>44083</v>
      </c>
      <c r="C392" s="0" t="s">
        <v>489</v>
      </c>
      <c r="D392" s="0" t="s">
        <v>29</v>
      </c>
      <c r="E392" s="0" t="s">
        <v>147</v>
      </c>
      <c r="F392" s="0" t="s">
        <v>22</v>
      </c>
      <c r="G392" s="0" t="s">
        <v>23</v>
      </c>
      <c r="H392" s="0" t="s">
        <v>24</v>
      </c>
      <c r="I392" s="0" t="s">
        <v>128</v>
      </c>
      <c r="J392" s="0" t="s">
        <v>53</v>
      </c>
      <c r="K392" s="0" t="s">
        <v>27</v>
      </c>
      <c r="L392" s="0" t="n">
        <v>20</v>
      </c>
      <c r="M392" s="0" t="n">
        <v>17</v>
      </c>
      <c r="N392" s="0" t="n">
        <v>10</v>
      </c>
      <c r="O392" s="0" t="n">
        <f aca="false">StoreData!$N392*StoreData!$L392</f>
        <v>200</v>
      </c>
      <c r="P392" s="0" t="n">
        <f aca="false">StoreData!$N392*StoreData!$M392</f>
        <v>170</v>
      </c>
      <c r="Q392" s="0" t="n">
        <f aca="false">StoreData!$O392-StoreData!$P392</f>
        <v>30</v>
      </c>
      <c r="R392" s="0" t="n">
        <f aca="false">MONTH(StoreData!$B392)</f>
        <v>9</v>
      </c>
      <c r="S392" s="0" t="str">
        <f aca="false">IF(StoreData!$R392=9,"August","Sept")</f>
        <v>August</v>
      </c>
    </row>
    <row r="393" customFormat="false" ht="15" hidden="false" customHeight="false" outlineLevel="0" collapsed="false">
      <c r="A393" s="0" t="n">
        <v>88065565746</v>
      </c>
      <c r="B393" s="0" t="n">
        <v>44084</v>
      </c>
      <c r="C393" s="0" t="s">
        <v>490</v>
      </c>
      <c r="D393" s="0" t="s">
        <v>20</v>
      </c>
      <c r="E393" s="0" t="s">
        <v>149</v>
      </c>
      <c r="F393" s="0" t="s">
        <v>22</v>
      </c>
      <c r="G393" s="0" t="s">
        <v>23</v>
      </c>
      <c r="H393" s="0" t="s">
        <v>24</v>
      </c>
      <c r="I393" s="0" t="s">
        <v>128</v>
      </c>
      <c r="J393" s="0" t="s">
        <v>56</v>
      </c>
      <c r="K393" s="0" t="s">
        <v>27</v>
      </c>
      <c r="L393" s="0" t="n">
        <v>12</v>
      </c>
      <c r="M393" s="0" t="n">
        <v>9</v>
      </c>
      <c r="N393" s="0" t="n">
        <v>11</v>
      </c>
      <c r="O393" s="0" t="n">
        <f aca="false">StoreData!$N393*StoreData!$L393</f>
        <v>132</v>
      </c>
      <c r="P393" s="0" t="n">
        <f aca="false">StoreData!$N393*StoreData!$M393</f>
        <v>99</v>
      </c>
      <c r="Q393" s="0" t="n">
        <f aca="false">StoreData!$O393-StoreData!$P393</f>
        <v>33</v>
      </c>
      <c r="R393" s="0" t="n">
        <f aca="false">MONTH(StoreData!$B393)</f>
        <v>9</v>
      </c>
      <c r="S393" s="0" t="str">
        <f aca="false">IF(StoreData!$R393=9,"August","Sept")</f>
        <v>August</v>
      </c>
    </row>
    <row r="394" customFormat="false" ht="15" hidden="false" customHeight="false" outlineLevel="0" collapsed="false">
      <c r="A394" s="0" t="n">
        <v>88065565747</v>
      </c>
      <c r="B394" s="0" t="n">
        <v>44085</v>
      </c>
      <c r="C394" s="0" t="s">
        <v>491</v>
      </c>
      <c r="D394" s="0" t="s">
        <v>20</v>
      </c>
      <c r="E394" s="0" t="s">
        <v>21</v>
      </c>
      <c r="F394" s="0" t="s">
        <v>31</v>
      </c>
      <c r="G394" s="0" t="s">
        <v>32</v>
      </c>
      <c r="H394" s="0" t="s">
        <v>33</v>
      </c>
      <c r="I394" s="0" t="s">
        <v>128</v>
      </c>
      <c r="J394" s="0" t="s">
        <v>59</v>
      </c>
      <c r="K394" s="0" t="s">
        <v>27</v>
      </c>
      <c r="L394" s="0" t="n">
        <v>16</v>
      </c>
      <c r="M394" s="0" t="n">
        <v>13</v>
      </c>
      <c r="N394" s="0" t="n">
        <v>60</v>
      </c>
      <c r="O394" s="0" t="n">
        <f aca="false">StoreData!$N394*StoreData!$L394</f>
        <v>960</v>
      </c>
      <c r="P394" s="0" t="n">
        <f aca="false">StoreData!$N394*StoreData!$M394</f>
        <v>780</v>
      </c>
      <c r="Q394" s="0" t="n">
        <f aca="false">StoreData!$O394-StoreData!$P394</f>
        <v>180</v>
      </c>
      <c r="R394" s="0" t="n">
        <f aca="false">MONTH(StoreData!$B394)</f>
        <v>9</v>
      </c>
      <c r="S394" s="0" t="str">
        <f aca="false">IF(StoreData!$R394=9,"August","Sept")</f>
        <v>August</v>
      </c>
    </row>
    <row r="395" customFormat="false" ht="15" hidden="false" customHeight="false" outlineLevel="0" collapsed="false">
      <c r="A395" s="0" t="n">
        <v>88065565748</v>
      </c>
      <c r="B395" s="0" t="n">
        <v>44086</v>
      </c>
      <c r="C395" s="0" t="s">
        <v>492</v>
      </c>
      <c r="D395" s="0" t="s">
        <v>29</v>
      </c>
      <c r="E395" s="0" t="s">
        <v>152</v>
      </c>
      <c r="F395" s="0" t="s">
        <v>38</v>
      </c>
      <c r="G395" s="0" t="s">
        <v>32</v>
      </c>
      <c r="H395" s="0" t="s">
        <v>39</v>
      </c>
      <c r="I395" s="0" t="s">
        <v>128</v>
      </c>
      <c r="J395" s="0" t="s">
        <v>62</v>
      </c>
      <c r="K395" s="0" t="s">
        <v>27</v>
      </c>
      <c r="L395" s="0" t="n">
        <v>20</v>
      </c>
      <c r="M395" s="0" t="n">
        <v>17</v>
      </c>
      <c r="N395" s="0" t="n">
        <v>89</v>
      </c>
      <c r="O395" s="0" t="n">
        <f aca="false">StoreData!$N395*StoreData!$L395</f>
        <v>1780</v>
      </c>
      <c r="P395" s="0" t="n">
        <f aca="false">StoreData!$N395*StoreData!$M395</f>
        <v>1513</v>
      </c>
      <c r="Q395" s="0" t="n">
        <f aca="false">StoreData!$O395-StoreData!$P395</f>
        <v>267</v>
      </c>
      <c r="R395" s="0" t="n">
        <f aca="false">MONTH(StoreData!$B395)</f>
        <v>9</v>
      </c>
      <c r="S395" s="0" t="str">
        <f aca="false">IF(StoreData!$R395=9,"August","Sept")</f>
        <v>August</v>
      </c>
    </row>
    <row r="396" customFormat="false" ht="15" hidden="false" customHeight="false" outlineLevel="0" collapsed="false">
      <c r="A396" s="0" t="n">
        <v>88065565749</v>
      </c>
      <c r="B396" s="0" t="n">
        <v>44087</v>
      </c>
      <c r="C396" s="0" t="s">
        <v>493</v>
      </c>
      <c r="D396" s="0" t="s">
        <v>29</v>
      </c>
      <c r="E396" s="0" t="s">
        <v>154</v>
      </c>
      <c r="F396" s="0" t="s">
        <v>43</v>
      </c>
      <c r="G396" s="0" t="s">
        <v>23</v>
      </c>
      <c r="H396" s="0" t="s">
        <v>44</v>
      </c>
      <c r="I396" s="0" t="s">
        <v>128</v>
      </c>
      <c r="J396" s="0" t="s">
        <v>63</v>
      </c>
      <c r="K396" s="0" t="s">
        <v>27</v>
      </c>
      <c r="L396" s="0" t="n">
        <v>12</v>
      </c>
      <c r="M396" s="0" t="n">
        <v>9</v>
      </c>
      <c r="N396" s="0" t="n">
        <v>77</v>
      </c>
      <c r="O396" s="0" t="n">
        <f aca="false">StoreData!$N396*StoreData!$L396</f>
        <v>924</v>
      </c>
      <c r="P396" s="0" t="n">
        <f aca="false">StoreData!$N396*StoreData!$M396</f>
        <v>693</v>
      </c>
      <c r="Q396" s="0" t="n">
        <f aca="false">StoreData!$O396-StoreData!$P396</f>
        <v>231</v>
      </c>
      <c r="R396" s="0" t="n">
        <f aca="false">MONTH(StoreData!$B396)</f>
        <v>9</v>
      </c>
      <c r="S396" s="0" t="str">
        <f aca="false">IF(StoreData!$R396=9,"August","Sept")</f>
        <v>August</v>
      </c>
    </row>
    <row r="397" customFormat="false" ht="15" hidden="false" customHeight="false" outlineLevel="0" collapsed="false">
      <c r="A397" s="0" t="n">
        <v>88065565750</v>
      </c>
      <c r="B397" s="0" t="n">
        <v>44088</v>
      </c>
      <c r="C397" s="0" t="s">
        <v>494</v>
      </c>
      <c r="D397" s="0" t="s">
        <v>20</v>
      </c>
      <c r="E397" s="0" t="s">
        <v>156</v>
      </c>
      <c r="F397" s="0" t="s">
        <v>22</v>
      </c>
      <c r="G397" s="0" t="s">
        <v>23</v>
      </c>
      <c r="H397" s="0" t="s">
        <v>24</v>
      </c>
      <c r="I397" s="0" t="s">
        <v>128</v>
      </c>
      <c r="J397" s="0" t="s">
        <v>70</v>
      </c>
      <c r="K397" s="0" t="s">
        <v>27</v>
      </c>
      <c r="L397" s="0" t="n">
        <v>10</v>
      </c>
      <c r="M397" s="0" t="n">
        <v>7</v>
      </c>
      <c r="N397" s="0" t="n">
        <v>68</v>
      </c>
      <c r="O397" s="0" t="n">
        <f aca="false">StoreData!$N397*StoreData!$L397</f>
        <v>680</v>
      </c>
      <c r="P397" s="0" t="n">
        <f aca="false">StoreData!$N397*StoreData!$M397</f>
        <v>476</v>
      </c>
      <c r="Q397" s="0" t="n">
        <f aca="false">StoreData!$O397-StoreData!$P397</f>
        <v>204</v>
      </c>
      <c r="R397" s="0" t="n">
        <f aca="false">MONTH(StoreData!$B397)</f>
        <v>9</v>
      </c>
      <c r="S397" s="0" t="str">
        <f aca="false">IF(StoreData!$R397=9,"August","Sept")</f>
        <v>August</v>
      </c>
    </row>
    <row r="398" customFormat="false" ht="15" hidden="false" customHeight="false" outlineLevel="0" collapsed="false">
      <c r="A398" s="0" t="n">
        <v>88065565751</v>
      </c>
      <c r="B398" s="0" t="n">
        <v>44089</v>
      </c>
      <c r="C398" s="0" t="s">
        <v>495</v>
      </c>
      <c r="D398" s="0" t="s">
        <v>20</v>
      </c>
      <c r="E398" s="0" t="s">
        <v>66</v>
      </c>
      <c r="F398" s="0" t="s">
        <v>22</v>
      </c>
      <c r="G398" s="0" t="s">
        <v>23</v>
      </c>
      <c r="H398" s="0" t="s">
        <v>24</v>
      </c>
      <c r="I398" s="0" t="s">
        <v>128</v>
      </c>
      <c r="J398" s="0" t="s">
        <v>73</v>
      </c>
      <c r="K398" s="0" t="s">
        <v>27</v>
      </c>
      <c r="L398" s="0" t="n">
        <v>15</v>
      </c>
      <c r="M398" s="0" t="n">
        <v>12</v>
      </c>
      <c r="N398" s="0" t="n">
        <v>15</v>
      </c>
      <c r="O398" s="0" t="n">
        <f aca="false">StoreData!$N398*StoreData!$L398</f>
        <v>225</v>
      </c>
      <c r="P398" s="0" t="n">
        <f aca="false">StoreData!$N398*StoreData!$M398</f>
        <v>180</v>
      </c>
      <c r="Q398" s="0" t="n">
        <f aca="false">StoreData!$O398-StoreData!$P398</f>
        <v>45</v>
      </c>
      <c r="R398" s="0" t="n">
        <f aca="false">MONTH(StoreData!$B398)</f>
        <v>9</v>
      </c>
      <c r="S398" s="0" t="str">
        <f aca="false">IF(StoreData!$R398=9,"August","Sept")</f>
        <v>August</v>
      </c>
    </row>
    <row r="399" customFormat="false" ht="15" hidden="false" customHeight="false" outlineLevel="0" collapsed="false">
      <c r="A399" s="0" t="n">
        <v>88065565752</v>
      </c>
      <c r="B399" s="0" t="n">
        <v>44093</v>
      </c>
      <c r="C399" s="0" t="s">
        <v>496</v>
      </c>
      <c r="D399" s="0" t="s">
        <v>20</v>
      </c>
      <c r="E399" s="0" t="s">
        <v>69</v>
      </c>
      <c r="F399" s="0" t="s">
        <v>31</v>
      </c>
      <c r="G399" s="0" t="s">
        <v>32</v>
      </c>
      <c r="H399" s="0" t="s">
        <v>33</v>
      </c>
      <c r="I399" s="0" t="s">
        <v>128</v>
      </c>
      <c r="J399" s="0" t="s">
        <v>76</v>
      </c>
      <c r="K399" s="0" t="s">
        <v>27</v>
      </c>
      <c r="L399" s="0" t="n">
        <v>15</v>
      </c>
      <c r="M399" s="0" t="n">
        <v>12</v>
      </c>
      <c r="N399" s="0" t="n">
        <v>47</v>
      </c>
      <c r="O399" s="0" t="n">
        <f aca="false">StoreData!$N399*StoreData!$L399</f>
        <v>705</v>
      </c>
      <c r="P399" s="0" t="n">
        <f aca="false">StoreData!$N399*StoreData!$M399</f>
        <v>564</v>
      </c>
      <c r="Q399" s="0" t="n">
        <f aca="false">StoreData!$O399-StoreData!$P399</f>
        <v>141</v>
      </c>
      <c r="R399" s="0" t="n">
        <f aca="false">MONTH(StoreData!$B399)</f>
        <v>9</v>
      </c>
      <c r="S399" s="0" t="str">
        <f aca="false">IF(StoreData!$R399=9,"August","Sept")</f>
        <v>August</v>
      </c>
    </row>
    <row r="400" customFormat="false" ht="15" hidden="false" customHeight="false" outlineLevel="0" collapsed="false">
      <c r="A400" s="0" t="n">
        <v>88065565753</v>
      </c>
      <c r="B400" s="0" t="n">
        <v>44092</v>
      </c>
      <c r="C400" s="0" t="s">
        <v>497</v>
      </c>
      <c r="D400" s="0" t="s">
        <v>20</v>
      </c>
      <c r="E400" s="0" t="s">
        <v>96</v>
      </c>
      <c r="F400" s="0" t="s">
        <v>38</v>
      </c>
      <c r="G400" s="0" t="s">
        <v>32</v>
      </c>
      <c r="H400" s="0" t="s">
        <v>39</v>
      </c>
      <c r="I400" s="0" t="s">
        <v>128</v>
      </c>
      <c r="J400" s="0" t="s">
        <v>126</v>
      </c>
      <c r="K400" s="0" t="s">
        <v>27</v>
      </c>
      <c r="L400" s="0" t="n">
        <v>20</v>
      </c>
      <c r="M400" s="0" t="n">
        <v>17</v>
      </c>
      <c r="N400" s="0" t="n">
        <v>6</v>
      </c>
      <c r="O400" s="0" t="n">
        <f aca="false">StoreData!$N400*StoreData!$L400</f>
        <v>120</v>
      </c>
      <c r="P400" s="0" t="n">
        <f aca="false">StoreData!$N400*StoreData!$M400</f>
        <v>102</v>
      </c>
      <c r="Q400" s="0" t="n">
        <f aca="false">StoreData!$O400-StoreData!$P400</f>
        <v>18</v>
      </c>
      <c r="R400" s="0" t="n">
        <f aca="false">MONTH(StoreData!$B400)</f>
        <v>9</v>
      </c>
      <c r="S400" s="0" t="str">
        <f aca="false">IF(StoreData!$R400=9,"August","Sept")</f>
        <v>August</v>
      </c>
    </row>
    <row r="401" customFormat="false" ht="15" hidden="false" customHeight="false" outlineLevel="0" collapsed="false">
      <c r="A401" s="0" t="n">
        <v>88065565754</v>
      </c>
      <c r="B401" s="0" t="n">
        <v>44092</v>
      </c>
      <c r="C401" s="0" t="s">
        <v>498</v>
      </c>
      <c r="D401" s="0" t="s">
        <v>29</v>
      </c>
      <c r="E401" s="0" t="s">
        <v>98</v>
      </c>
      <c r="F401" s="0" t="s">
        <v>43</v>
      </c>
      <c r="G401" s="0" t="s">
        <v>23</v>
      </c>
      <c r="H401" s="0" t="s">
        <v>44</v>
      </c>
      <c r="I401" s="0" t="s">
        <v>128</v>
      </c>
      <c r="J401" s="0" t="s">
        <v>129</v>
      </c>
      <c r="K401" s="0" t="s">
        <v>27</v>
      </c>
      <c r="L401" s="0" t="n">
        <v>12</v>
      </c>
      <c r="M401" s="0" t="n">
        <v>9</v>
      </c>
      <c r="N401" s="0" t="n">
        <v>10</v>
      </c>
      <c r="O401" s="0" t="n">
        <f aca="false">StoreData!$N401*StoreData!$L401</f>
        <v>120</v>
      </c>
      <c r="P401" s="0" t="n">
        <f aca="false">StoreData!$N401*StoreData!$M401</f>
        <v>90</v>
      </c>
      <c r="Q401" s="0" t="n">
        <f aca="false">StoreData!$O401-StoreData!$P401</f>
        <v>30</v>
      </c>
      <c r="R401" s="0" t="n">
        <f aca="false">MONTH(StoreData!$B401)</f>
        <v>9</v>
      </c>
      <c r="S401" s="0" t="str">
        <f aca="false">IF(StoreData!$R401=9,"August","Sept")</f>
        <v>August</v>
      </c>
    </row>
    <row r="402" customFormat="false" ht="15" hidden="false" customHeight="false" outlineLevel="0" collapsed="false">
      <c r="A402" s="0" t="n">
        <v>88065565755</v>
      </c>
      <c r="B402" s="0" t="n">
        <v>44093</v>
      </c>
      <c r="C402" s="0" t="s">
        <v>499</v>
      </c>
      <c r="D402" s="0" t="s">
        <v>20</v>
      </c>
      <c r="E402" s="0" t="s">
        <v>101</v>
      </c>
      <c r="F402" s="0" t="s">
        <v>22</v>
      </c>
      <c r="G402" s="0" t="s">
        <v>23</v>
      </c>
      <c r="H402" s="0" t="s">
        <v>24</v>
      </c>
      <c r="I402" s="0" t="s">
        <v>128</v>
      </c>
      <c r="J402" s="0" t="s">
        <v>131</v>
      </c>
      <c r="K402" s="0" t="s">
        <v>27</v>
      </c>
      <c r="L402" s="0" t="n">
        <v>13</v>
      </c>
      <c r="M402" s="0" t="n">
        <v>10</v>
      </c>
      <c r="N402" s="0" t="n">
        <v>11</v>
      </c>
      <c r="O402" s="0" t="n">
        <f aca="false">StoreData!$N402*StoreData!$L402</f>
        <v>143</v>
      </c>
      <c r="P402" s="0" t="n">
        <f aca="false">StoreData!$N402*StoreData!$M402</f>
        <v>110</v>
      </c>
      <c r="Q402" s="0" t="n">
        <f aca="false">StoreData!$O402-StoreData!$P402</f>
        <v>33</v>
      </c>
      <c r="R402" s="0" t="n">
        <f aca="false">MONTH(StoreData!$B402)</f>
        <v>9</v>
      </c>
      <c r="S402" s="0" t="str">
        <f aca="false">IF(StoreData!$R402=9,"August","Sept")</f>
        <v>August</v>
      </c>
    </row>
    <row r="403" customFormat="false" ht="15" hidden="false" customHeight="false" outlineLevel="0" collapsed="false">
      <c r="A403" s="0" t="n">
        <v>88065565756</v>
      </c>
      <c r="B403" s="0" t="n">
        <v>44094</v>
      </c>
      <c r="C403" s="0" t="s">
        <v>500</v>
      </c>
      <c r="D403" s="0" t="s">
        <v>29</v>
      </c>
      <c r="E403" s="0" t="s">
        <v>104</v>
      </c>
      <c r="F403" s="0" t="s">
        <v>22</v>
      </c>
      <c r="G403" s="0" t="s">
        <v>23</v>
      </c>
      <c r="H403" s="0" t="s">
        <v>24</v>
      </c>
      <c r="I403" s="0" t="s">
        <v>128</v>
      </c>
      <c r="J403" s="0" t="s">
        <v>133</v>
      </c>
      <c r="K403" s="0" t="s">
        <v>27</v>
      </c>
      <c r="L403" s="0" t="n">
        <v>15</v>
      </c>
      <c r="M403" s="0" t="n">
        <v>12</v>
      </c>
      <c r="N403" s="0" t="n">
        <v>60</v>
      </c>
      <c r="O403" s="0" t="n">
        <f aca="false">StoreData!$N403*StoreData!$L403</f>
        <v>900</v>
      </c>
      <c r="P403" s="0" t="n">
        <f aca="false">StoreData!$N403*StoreData!$M403</f>
        <v>720</v>
      </c>
      <c r="Q403" s="0" t="n">
        <f aca="false">StoreData!$O403-StoreData!$P403</f>
        <v>180</v>
      </c>
      <c r="R403" s="0" t="n">
        <f aca="false">MONTH(StoreData!$B403)</f>
        <v>9</v>
      </c>
      <c r="S403" s="0" t="str">
        <f aca="false">IF(StoreData!$R403=9,"August","Sept")</f>
        <v>August</v>
      </c>
    </row>
    <row r="404" customFormat="false" ht="15" hidden="false" customHeight="false" outlineLevel="0" collapsed="false">
      <c r="A404" s="0" t="n">
        <v>88065565757</v>
      </c>
      <c r="B404" s="0" t="n">
        <v>44095</v>
      </c>
      <c r="C404" s="0" t="s">
        <v>501</v>
      </c>
      <c r="D404" s="0" t="s">
        <v>20</v>
      </c>
      <c r="E404" s="0" t="s">
        <v>107</v>
      </c>
      <c r="F404" s="0" t="s">
        <v>31</v>
      </c>
      <c r="G404" s="0" t="s">
        <v>32</v>
      </c>
      <c r="H404" s="0" t="s">
        <v>33</v>
      </c>
      <c r="I404" s="0" t="s">
        <v>128</v>
      </c>
      <c r="J404" s="0" t="s">
        <v>88</v>
      </c>
      <c r="K404" s="0" t="s">
        <v>27</v>
      </c>
      <c r="L404" s="0" t="n">
        <v>14</v>
      </c>
      <c r="M404" s="0" t="n">
        <v>11</v>
      </c>
      <c r="N404" s="0" t="n">
        <v>89</v>
      </c>
      <c r="O404" s="0" t="n">
        <f aca="false">StoreData!$N404*StoreData!$L404</f>
        <v>1246</v>
      </c>
      <c r="P404" s="0" t="n">
        <f aca="false">StoreData!$N404*StoreData!$M404</f>
        <v>979</v>
      </c>
      <c r="Q404" s="0" t="n">
        <f aca="false">StoreData!$O404-StoreData!$P404</f>
        <v>267</v>
      </c>
      <c r="R404" s="0" t="n">
        <f aca="false">MONTH(StoreData!$B404)</f>
        <v>9</v>
      </c>
      <c r="S404" s="0" t="str">
        <f aca="false">IF(StoreData!$R404=9,"August","Sept")</f>
        <v>August</v>
      </c>
    </row>
    <row r="405" customFormat="false" ht="15" hidden="false" customHeight="false" outlineLevel="0" collapsed="false">
      <c r="A405" s="0" t="n">
        <v>88065565758</v>
      </c>
      <c r="B405" s="0" t="n">
        <v>44096</v>
      </c>
      <c r="C405" s="0" t="s">
        <v>502</v>
      </c>
      <c r="D405" s="0" t="s">
        <v>29</v>
      </c>
      <c r="E405" s="0" t="s">
        <v>75</v>
      </c>
      <c r="F405" s="0" t="s">
        <v>38</v>
      </c>
      <c r="G405" s="0" t="s">
        <v>32</v>
      </c>
      <c r="H405" s="0" t="s">
        <v>39</v>
      </c>
      <c r="I405" s="0" t="s">
        <v>128</v>
      </c>
      <c r="J405" s="0" t="s">
        <v>91</v>
      </c>
      <c r="K405" s="0" t="s">
        <v>27</v>
      </c>
      <c r="L405" s="0" t="n">
        <v>30</v>
      </c>
      <c r="M405" s="0" t="n">
        <v>27</v>
      </c>
      <c r="N405" s="0" t="n">
        <v>77</v>
      </c>
      <c r="O405" s="0" t="n">
        <f aca="false">StoreData!$N405*StoreData!$L405</f>
        <v>2310</v>
      </c>
      <c r="P405" s="0" t="n">
        <f aca="false">StoreData!$N405*StoreData!$M405</f>
        <v>2079</v>
      </c>
      <c r="Q405" s="0" t="n">
        <f aca="false">StoreData!$O405-StoreData!$P405</f>
        <v>231</v>
      </c>
      <c r="R405" s="0" t="n">
        <f aca="false">MONTH(StoreData!$B405)</f>
        <v>9</v>
      </c>
      <c r="S405" s="0" t="str">
        <f aca="false">IF(StoreData!$R405=9,"August","Sept")</f>
        <v>August</v>
      </c>
    </row>
    <row r="406" customFormat="false" ht="15" hidden="false" customHeight="false" outlineLevel="0" collapsed="false">
      <c r="A406" s="0" t="n">
        <v>88065565759</v>
      </c>
      <c r="B406" s="0" t="n">
        <v>44097</v>
      </c>
      <c r="C406" s="0" t="s">
        <v>503</v>
      </c>
      <c r="D406" s="0" t="s">
        <v>20</v>
      </c>
      <c r="E406" s="0" t="s">
        <v>78</v>
      </c>
      <c r="F406" s="0" t="s">
        <v>43</v>
      </c>
      <c r="G406" s="0" t="s">
        <v>23</v>
      </c>
      <c r="H406" s="0" t="s">
        <v>44</v>
      </c>
      <c r="I406" s="0" t="s">
        <v>128</v>
      </c>
      <c r="J406" s="0" t="s">
        <v>94</v>
      </c>
      <c r="K406" s="0" t="s">
        <v>27</v>
      </c>
      <c r="L406" s="0" t="n">
        <v>16</v>
      </c>
      <c r="M406" s="0" t="n">
        <v>13</v>
      </c>
      <c r="N406" s="0" t="n">
        <v>68</v>
      </c>
      <c r="O406" s="0" t="n">
        <f aca="false">StoreData!$N406*StoreData!$L406</f>
        <v>1088</v>
      </c>
      <c r="P406" s="0" t="n">
        <f aca="false">StoreData!$N406*StoreData!$M406</f>
        <v>884</v>
      </c>
      <c r="Q406" s="0" t="n">
        <f aca="false">StoreData!$O406-StoreData!$P406</f>
        <v>204</v>
      </c>
      <c r="R406" s="0" t="n">
        <f aca="false">MONTH(StoreData!$B406)</f>
        <v>9</v>
      </c>
      <c r="S406" s="0" t="str">
        <f aca="false">IF(StoreData!$R406=9,"August","Sept")</f>
        <v>August</v>
      </c>
    </row>
    <row r="407" customFormat="false" ht="15" hidden="false" customHeight="false" outlineLevel="0" collapsed="false">
      <c r="A407" s="0" t="n">
        <v>88065565760</v>
      </c>
      <c r="B407" s="0" t="n">
        <v>44098</v>
      </c>
      <c r="C407" s="0" t="s">
        <v>504</v>
      </c>
      <c r="D407" s="0" t="s">
        <v>29</v>
      </c>
      <c r="E407" s="0" t="s">
        <v>81</v>
      </c>
      <c r="F407" s="0" t="s">
        <v>22</v>
      </c>
      <c r="G407" s="0" t="s">
        <v>23</v>
      </c>
      <c r="H407" s="0" t="s">
        <v>24</v>
      </c>
      <c r="I407" s="0" t="s">
        <v>128</v>
      </c>
      <c r="J407" s="0" t="s">
        <v>34</v>
      </c>
      <c r="K407" s="0" t="s">
        <v>35</v>
      </c>
      <c r="L407" s="0" t="n">
        <v>9</v>
      </c>
      <c r="M407" s="0" t="n">
        <v>6</v>
      </c>
      <c r="N407" s="0" t="n">
        <v>15</v>
      </c>
      <c r="O407" s="0" t="n">
        <f aca="false">StoreData!$N407*StoreData!$L407</f>
        <v>135</v>
      </c>
      <c r="P407" s="0" t="n">
        <f aca="false">StoreData!$N407*StoreData!$M407</f>
        <v>90</v>
      </c>
      <c r="Q407" s="0" t="n">
        <f aca="false">StoreData!$O407-StoreData!$P407</f>
        <v>45</v>
      </c>
      <c r="R407" s="0" t="n">
        <f aca="false">MONTH(StoreData!$B407)</f>
        <v>9</v>
      </c>
      <c r="S407" s="0" t="str">
        <f aca="false">IF(StoreData!$R407=9,"August","Sept")</f>
        <v>August</v>
      </c>
    </row>
    <row r="408" customFormat="false" ht="15" hidden="false" customHeight="false" outlineLevel="0" collapsed="false">
      <c r="A408" s="0" t="n">
        <v>88065565761</v>
      </c>
      <c r="B408" s="0" t="n">
        <v>44099</v>
      </c>
      <c r="C408" s="0" t="s">
        <v>505</v>
      </c>
      <c r="D408" s="0" t="s">
        <v>29</v>
      </c>
      <c r="E408" s="0" t="s">
        <v>149</v>
      </c>
      <c r="F408" s="0" t="s">
        <v>22</v>
      </c>
      <c r="G408" s="0" t="s">
        <v>23</v>
      </c>
      <c r="H408" s="0" t="s">
        <v>24</v>
      </c>
      <c r="I408" s="0" t="s">
        <v>128</v>
      </c>
      <c r="J408" s="0" t="s">
        <v>40</v>
      </c>
      <c r="K408" s="0" t="s">
        <v>35</v>
      </c>
      <c r="L408" s="0" t="n">
        <v>5</v>
      </c>
      <c r="M408" s="0" t="n">
        <v>2</v>
      </c>
      <c r="N408" s="0" t="n">
        <v>47</v>
      </c>
      <c r="O408" s="0" t="n">
        <f aca="false">StoreData!$N408*StoreData!$L408</f>
        <v>235</v>
      </c>
      <c r="P408" s="0" t="n">
        <f aca="false">StoreData!$N408*StoreData!$M408</f>
        <v>94</v>
      </c>
      <c r="Q408" s="0" t="n">
        <f aca="false">StoreData!$O408-StoreData!$P408</f>
        <v>141</v>
      </c>
      <c r="R408" s="0" t="n">
        <f aca="false">MONTH(StoreData!$B408)</f>
        <v>9</v>
      </c>
      <c r="S408" s="0" t="str">
        <f aca="false">IF(StoreData!$R408=9,"August","Sept")</f>
        <v>August</v>
      </c>
    </row>
    <row r="409" customFormat="false" ht="15" hidden="false" customHeight="false" outlineLevel="0" collapsed="false">
      <c r="A409" s="0" t="n">
        <v>88065565762</v>
      </c>
      <c r="B409" s="0" t="n">
        <v>44103</v>
      </c>
      <c r="C409" s="0" t="s">
        <v>506</v>
      </c>
      <c r="D409" s="0" t="s">
        <v>29</v>
      </c>
      <c r="E409" s="0" t="s">
        <v>21</v>
      </c>
      <c r="F409" s="0" t="s">
        <v>31</v>
      </c>
      <c r="G409" s="0" t="s">
        <v>32</v>
      </c>
      <c r="H409" s="0" t="s">
        <v>33</v>
      </c>
      <c r="I409" s="0" t="s">
        <v>128</v>
      </c>
      <c r="J409" s="0" t="s">
        <v>140</v>
      </c>
      <c r="K409" s="0" t="s">
        <v>35</v>
      </c>
      <c r="L409" s="0" t="n">
        <v>18</v>
      </c>
      <c r="M409" s="0" t="n">
        <v>15</v>
      </c>
      <c r="N409" s="0" t="n">
        <v>6</v>
      </c>
      <c r="O409" s="0" t="n">
        <f aca="false">StoreData!$N409*StoreData!$L409</f>
        <v>108</v>
      </c>
      <c r="P409" s="0" t="n">
        <f aca="false">StoreData!$N409*StoreData!$M409</f>
        <v>90</v>
      </c>
      <c r="Q409" s="0" t="n">
        <f aca="false">StoreData!$O409-StoreData!$P409</f>
        <v>18</v>
      </c>
      <c r="R409" s="0" t="n">
        <f aca="false">MONTH(StoreData!$B409)</f>
        <v>9</v>
      </c>
      <c r="S409" s="0" t="str">
        <f aca="false">IF(StoreData!$R409=9,"August","Sept")</f>
        <v>August</v>
      </c>
    </row>
    <row r="410" customFormat="false" ht="15" hidden="false" customHeight="false" outlineLevel="0" collapsed="false">
      <c r="A410" s="0" t="n">
        <v>88065565763</v>
      </c>
      <c r="B410" s="0" t="n">
        <v>44102</v>
      </c>
      <c r="C410" s="0" t="s">
        <v>507</v>
      </c>
      <c r="D410" s="0" t="s">
        <v>20</v>
      </c>
      <c r="E410" s="0" t="s">
        <v>152</v>
      </c>
      <c r="F410" s="0" t="s">
        <v>38</v>
      </c>
      <c r="G410" s="0" t="s">
        <v>32</v>
      </c>
      <c r="H410" s="0" t="s">
        <v>39</v>
      </c>
      <c r="I410" s="0" t="s">
        <v>128</v>
      </c>
      <c r="J410" s="0" t="s">
        <v>142</v>
      </c>
      <c r="K410" s="0" t="s">
        <v>35</v>
      </c>
      <c r="L410" s="0" t="n">
        <v>10</v>
      </c>
      <c r="M410" s="0" t="n">
        <v>7</v>
      </c>
      <c r="N410" s="0" t="n">
        <v>10</v>
      </c>
      <c r="O410" s="0" t="n">
        <f aca="false">StoreData!$N410*StoreData!$L410</f>
        <v>100</v>
      </c>
      <c r="P410" s="0" t="n">
        <f aca="false">StoreData!$N410*StoreData!$M410</f>
        <v>70</v>
      </c>
      <c r="Q410" s="0" t="n">
        <f aca="false">StoreData!$O410-StoreData!$P410</f>
        <v>30</v>
      </c>
      <c r="R410" s="0" t="n">
        <f aca="false">MONTH(StoreData!$B410)</f>
        <v>9</v>
      </c>
      <c r="S410" s="0" t="str">
        <f aca="false">IF(StoreData!$R410=9,"August","Sept")</f>
        <v>August</v>
      </c>
    </row>
    <row r="411" customFormat="false" ht="15" hidden="false" customHeight="false" outlineLevel="0" collapsed="false">
      <c r="A411" s="0" t="n">
        <v>88065565764</v>
      </c>
      <c r="B411" s="0" t="n">
        <v>44102</v>
      </c>
      <c r="C411" s="0" t="s">
        <v>508</v>
      </c>
      <c r="D411" s="0" t="s">
        <v>29</v>
      </c>
      <c r="E411" s="0" t="s">
        <v>154</v>
      </c>
      <c r="F411" s="0" t="s">
        <v>43</v>
      </c>
      <c r="G411" s="0" t="s">
        <v>23</v>
      </c>
      <c r="H411" s="0" t="s">
        <v>44</v>
      </c>
      <c r="I411" s="0" t="s">
        <v>128</v>
      </c>
      <c r="J411" s="0" t="s">
        <v>144</v>
      </c>
      <c r="K411" s="0" t="s">
        <v>35</v>
      </c>
      <c r="L411" s="0" t="n">
        <v>20</v>
      </c>
      <c r="M411" s="0" t="n">
        <v>17</v>
      </c>
      <c r="N411" s="0" t="n">
        <v>11</v>
      </c>
      <c r="O411" s="0" t="n">
        <f aca="false">StoreData!$N411*StoreData!$L411</f>
        <v>220</v>
      </c>
      <c r="P411" s="0" t="n">
        <f aca="false">StoreData!$N411*StoreData!$M411</f>
        <v>187</v>
      </c>
      <c r="Q411" s="0" t="n">
        <f aca="false">StoreData!$O411-StoreData!$P411</f>
        <v>33</v>
      </c>
      <c r="R411" s="0" t="n">
        <f aca="false">MONTH(StoreData!$B411)</f>
        <v>9</v>
      </c>
      <c r="S411" s="0" t="str">
        <f aca="false">IF(StoreData!$R411=9,"August","Sept")</f>
        <v>August</v>
      </c>
    </row>
    <row r="412" customFormat="false" ht="15" hidden="false" customHeight="false" outlineLevel="0" collapsed="false">
      <c r="A412" s="0" t="n">
        <v>88065565765</v>
      </c>
      <c r="B412" s="0" t="n">
        <v>44103</v>
      </c>
      <c r="C412" s="0" t="s">
        <v>509</v>
      </c>
      <c r="D412" s="0" t="s">
        <v>20</v>
      </c>
      <c r="E412" s="0" t="s">
        <v>156</v>
      </c>
      <c r="F412" s="0" t="s">
        <v>22</v>
      </c>
      <c r="G412" s="0" t="s">
        <v>23</v>
      </c>
      <c r="H412" s="0" t="s">
        <v>24</v>
      </c>
      <c r="I412" s="0" t="s">
        <v>128</v>
      </c>
      <c r="J412" s="0" t="s">
        <v>60</v>
      </c>
      <c r="K412" s="0" t="s">
        <v>35</v>
      </c>
      <c r="L412" s="0" t="n">
        <v>70</v>
      </c>
      <c r="M412" s="0" t="n">
        <v>67</v>
      </c>
      <c r="N412" s="0" t="n">
        <v>60</v>
      </c>
      <c r="O412" s="0" t="n">
        <f aca="false">StoreData!$N412*StoreData!$L412</f>
        <v>4200</v>
      </c>
      <c r="P412" s="0" t="n">
        <f aca="false">StoreData!$N412*StoreData!$M412</f>
        <v>4020</v>
      </c>
      <c r="Q412" s="0" t="n">
        <f aca="false">StoreData!$O412-StoreData!$P412</f>
        <v>180</v>
      </c>
      <c r="R412" s="0" t="n">
        <f aca="false">MONTH(StoreData!$B412)</f>
        <v>9</v>
      </c>
      <c r="S412" s="0" t="str">
        <f aca="false">IF(StoreData!$R412=9,"August","Sept")</f>
        <v>August</v>
      </c>
    </row>
    <row r="413" customFormat="false" ht="15" hidden="false" customHeight="false" outlineLevel="0" collapsed="false">
      <c r="A413" s="0" t="n">
        <v>88065565766</v>
      </c>
      <c r="B413" s="0" t="n">
        <v>44104</v>
      </c>
      <c r="C413" s="0" t="s">
        <v>510</v>
      </c>
      <c r="D413" s="0" t="s">
        <v>29</v>
      </c>
      <c r="E413" s="0" t="s">
        <v>112</v>
      </c>
      <c r="F413" s="0" t="s">
        <v>22</v>
      </c>
      <c r="G413" s="0" t="s">
        <v>23</v>
      </c>
      <c r="H413" s="0" t="s">
        <v>24</v>
      </c>
      <c r="I413" s="0" t="s">
        <v>25</v>
      </c>
      <c r="J413" s="0" t="s">
        <v>61</v>
      </c>
      <c r="K413" s="0" t="s">
        <v>35</v>
      </c>
      <c r="L413" s="0" t="n">
        <v>15</v>
      </c>
      <c r="M413" s="0" t="n">
        <v>12</v>
      </c>
      <c r="N413" s="0" t="n">
        <v>89</v>
      </c>
      <c r="O413" s="0" t="n">
        <f aca="false">StoreData!$N413*StoreData!$L413</f>
        <v>1335</v>
      </c>
      <c r="P413" s="0" t="n">
        <f aca="false">StoreData!$N413*StoreData!$M413</f>
        <v>1068</v>
      </c>
      <c r="Q413" s="0" t="n">
        <f aca="false">StoreData!$O413-StoreData!$P413</f>
        <v>267</v>
      </c>
      <c r="R413" s="0" t="n">
        <f aca="false">MONTH(StoreData!$B413)</f>
        <v>9</v>
      </c>
      <c r="S413" s="0" t="str">
        <f aca="false">IF(StoreData!$R413=9,"August","Sept")</f>
        <v>August</v>
      </c>
    </row>
    <row r="414" customFormat="false" ht="15" hidden="false" customHeight="false" outlineLevel="0" collapsed="false">
      <c r="A414" s="0" t="n">
        <v>88065565767</v>
      </c>
      <c r="B414" s="0" t="n">
        <v>44094</v>
      </c>
      <c r="C414" s="0" t="s">
        <v>511</v>
      </c>
      <c r="D414" s="0" t="s">
        <v>29</v>
      </c>
      <c r="E414" s="0" t="s">
        <v>114</v>
      </c>
      <c r="F414" s="0" t="s">
        <v>31</v>
      </c>
      <c r="G414" s="0" t="s">
        <v>32</v>
      </c>
      <c r="H414" s="0" t="s">
        <v>33</v>
      </c>
      <c r="I414" s="0" t="s">
        <v>25</v>
      </c>
      <c r="J414" s="0" t="s">
        <v>64</v>
      </c>
      <c r="K414" s="0" t="s">
        <v>35</v>
      </c>
      <c r="L414" s="0" t="n">
        <v>12</v>
      </c>
      <c r="M414" s="0" t="n">
        <v>9</v>
      </c>
      <c r="N414" s="0" t="n">
        <v>77</v>
      </c>
      <c r="O414" s="0" t="n">
        <f aca="false">StoreData!$N414*StoreData!$L414</f>
        <v>924</v>
      </c>
      <c r="P414" s="0" t="n">
        <f aca="false">StoreData!$N414*StoreData!$M414</f>
        <v>693</v>
      </c>
      <c r="Q414" s="0" t="n">
        <f aca="false">StoreData!$O414-StoreData!$P414</f>
        <v>231</v>
      </c>
      <c r="R414" s="0" t="n">
        <f aca="false">MONTH(StoreData!$B414)</f>
        <v>9</v>
      </c>
      <c r="S414" s="0" t="str">
        <f aca="false">IF(StoreData!$R414=9,"August","Sept")</f>
        <v>August</v>
      </c>
    </row>
    <row r="415" customFormat="false" ht="15" hidden="false" customHeight="false" outlineLevel="0" collapsed="false">
      <c r="A415" s="0" t="n">
        <v>88065565768</v>
      </c>
      <c r="B415" s="0" t="n">
        <v>44095</v>
      </c>
      <c r="C415" s="0" t="s">
        <v>512</v>
      </c>
      <c r="D415" s="0" t="s">
        <v>20</v>
      </c>
      <c r="E415" s="0" t="s">
        <v>69</v>
      </c>
      <c r="F415" s="0" t="s">
        <v>38</v>
      </c>
      <c r="G415" s="0" t="s">
        <v>32</v>
      </c>
      <c r="H415" s="0" t="s">
        <v>39</v>
      </c>
      <c r="I415" s="0" t="s">
        <v>25</v>
      </c>
      <c r="J415" s="0" t="s">
        <v>67</v>
      </c>
      <c r="K415" s="0" t="s">
        <v>35</v>
      </c>
      <c r="L415" s="0" t="n">
        <v>18</v>
      </c>
      <c r="M415" s="0" t="n">
        <v>15</v>
      </c>
      <c r="N415" s="0" t="n">
        <v>68</v>
      </c>
      <c r="O415" s="0" t="n">
        <f aca="false">StoreData!$N415*StoreData!$L415</f>
        <v>1224</v>
      </c>
      <c r="P415" s="0" t="n">
        <f aca="false">StoreData!$N415*StoreData!$M415</f>
        <v>1020</v>
      </c>
      <c r="Q415" s="0" t="n">
        <f aca="false">StoreData!$O415-StoreData!$P415</f>
        <v>204</v>
      </c>
      <c r="R415" s="0" t="n">
        <f aca="false">MONTH(StoreData!$B415)</f>
        <v>9</v>
      </c>
      <c r="S415" s="0" t="str">
        <f aca="false">IF(StoreData!$R415=9,"August","Sept")</f>
        <v>August</v>
      </c>
    </row>
    <row r="416" customFormat="false" ht="15" hidden="false" customHeight="false" outlineLevel="0" collapsed="false">
      <c r="A416" s="0" t="n">
        <v>88065565769</v>
      </c>
      <c r="B416" s="0" t="n">
        <v>44096</v>
      </c>
      <c r="C416" s="0" t="s">
        <v>513</v>
      </c>
      <c r="D416" s="0" t="s">
        <v>29</v>
      </c>
      <c r="E416" s="0" t="s">
        <v>117</v>
      </c>
      <c r="F416" s="0" t="s">
        <v>43</v>
      </c>
      <c r="G416" s="0" t="s">
        <v>23</v>
      </c>
      <c r="H416" s="0" t="s">
        <v>44</v>
      </c>
      <c r="I416" s="0" t="s">
        <v>25</v>
      </c>
      <c r="J416" s="0" t="s">
        <v>79</v>
      </c>
      <c r="K416" s="0" t="s">
        <v>35</v>
      </c>
      <c r="L416" s="0" t="n">
        <v>23</v>
      </c>
      <c r="M416" s="0" t="n">
        <v>20</v>
      </c>
      <c r="N416" s="0" t="n">
        <v>15</v>
      </c>
      <c r="O416" s="0" t="n">
        <f aca="false">StoreData!$N416*StoreData!$L416</f>
        <v>345</v>
      </c>
      <c r="P416" s="0" t="n">
        <f aca="false">StoreData!$N416*StoreData!$M416</f>
        <v>300</v>
      </c>
      <c r="Q416" s="0" t="n">
        <f aca="false">StoreData!$O416-StoreData!$P416</f>
        <v>45</v>
      </c>
      <c r="R416" s="0" t="n">
        <f aca="false">MONTH(StoreData!$B416)</f>
        <v>9</v>
      </c>
      <c r="S416" s="0" t="str">
        <f aca="false">IF(StoreData!$R416=9,"August","Sept")</f>
        <v>August</v>
      </c>
    </row>
    <row r="417" customFormat="false" ht="15" hidden="false" customHeight="false" outlineLevel="0" collapsed="false">
      <c r="A417" s="0" t="n">
        <v>88065565770</v>
      </c>
      <c r="B417" s="0" t="n">
        <v>44097</v>
      </c>
      <c r="C417" s="0" t="s">
        <v>514</v>
      </c>
      <c r="D417" s="0" t="s">
        <v>29</v>
      </c>
      <c r="E417" s="0" t="s">
        <v>69</v>
      </c>
      <c r="F417" s="0" t="s">
        <v>22</v>
      </c>
      <c r="G417" s="0" t="s">
        <v>23</v>
      </c>
      <c r="H417" s="0" t="s">
        <v>24</v>
      </c>
      <c r="I417" s="0" t="s">
        <v>25</v>
      </c>
      <c r="J417" s="0" t="s">
        <v>82</v>
      </c>
      <c r="K417" s="0" t="s">
        <v>35</v>
      </c>
      <c r="L417" s="0" t="n">
        <v>9</v>
      </c>
      <c r="M417" s="0" t="n">
        <v>6</v>
      </c>
      <c r="N417" s="0" t="n">
        <v>47</v>
      </c>
      <c r="O417" s="0" t="n">
        <f aca="false">StoreData!$N417*StoreData!$L417</f>
        <v>423</v>
      </c>
      <c r="P417" s="0" t="n">
        <f aca="false">StoreData!$N417*StoreData!$M417</f>
        <v>282</v>
      </c>
      <c r="Q417" s="0" t="n">
        <f aca="false">StoreData!$O417-StoreData!$P417</f>
        <v>141</v>
      </c>
      <c r="R417" s="0" t="n">
        <f aca="false">MONTH(StoreData!$B417)</f>
        <v>9</v>
      </c>
      <c r="S417" s="0" t="str">
        <f aca="false">IF(StoreData!$R417=9,"August","Sept")</f>
        <v>August</v>
      </c>
    </row>
    <row r="418" customFormat="false" ht="15" hidden="false" customHeight="false" outlineLevel="0" collapsed="false">
      <c r="A418" s="0" t="n">
        <v>88065565771</v>
      </c>
      <c r="B418" s="0" t="n">
        <v>44098</v>
      </c>
      <c r="C418" s="0" t="s">
        <v>515</v>
      </c>
      <c r="D418" s="0" t="s">
        <v>20</v>
      </c>
      <c r="E418" s="0" t="s">
        <v>117</v>
      </c>
      <c r="F418" s="0" t="s">
        <v>22</v>
      </c>
      <c r="G418" s="0" t="s">
        <v>23</v>
      </c>
      <c r="H418" s="0" t="s">
        <v>24</v>
      </c>
      <c r="I418" s="0" t="s">
        <v>25</v>
      </c>
      <c r="J418" s="0" t="s">
        <v>85</v>
      </c>
      <c r="K418" s="0" t="s">
        <v>35</v>
      </c>
      <c r="L418" s="0" t="n">
        <v>18</v>
      </c>
      <c r="M418" s="0" t="n">
        <v>15</v>
      </c>
      <c r="N418" s="0" t="n">
        <v>6</v>
      </c>
      <c r="O418" s="0" t="n">
        <f aca="false">StoreData!$N418*StoreData!$L418</f>
        <v>108</v>
      </c>
      <c r="P418" s="0" t="n">
        <f aca="false">StoreData!$N418*StoreData!$M418</f>
        <v>90</v>
      </c>
      <c r="Q418" s="0" t="n">
        <f aca="false">StoreData!$O418-StoreData!$P418</f>
        <v>18</v>
      </c>
      <c r="R418" s="0" t="n">
        <f aca="false">MONTH(StoreData!$B418)</f>
        <v>9</v>
      </c>
      <c r="S418" s="0" t="str">
        <f aca="false">IF(StoreData!$R418=9,"August","Sept")</f>
        <v>August</v>
      </c>
    </row>
    <row r="419" customFormat="false" ht="15" hidden="false" customHeight="false" outlineLevel="0" collapsed="false">
      <c r="A419" s="0" t="n">
        <v>88065565772</v>
      </c>
      <c r="B419" s="0" t="n">
        <v>44099</v>
      </c>
      <c r="C419" s="0" t="s">
        <v>516</v>
      </c>
      <c r="D419" s="0" t="s">
        <v>29</v>
      </c>
      <c r="E419" s="0" t="s">
        <v>119</v>
      </c>
      <c r="F419" s="0" t="s">
        <v>31</v>
      </c>
      <c r="G419" s="0" t="s">
        <v>32</v>
      </c>
      <c r="H419" s="0" t="s">
        <v>33</v>
      </c>
      <c r="I419" s="0" t="s">
        <v>25</v>
      </c>
      <c r="J419" s="0" t="s">
        <v>40</v>
      </c>
      <c r="K419" s="0" t="s">
        <v>35</v>
      </c>
      <c r="L419" s="0" t="n">
        <v>5</v>
      </c>
      <c r="M419" s="0" t="n">
        <v>2</v>
      </c>
      <c r="N419" s="0" t="n">
        <v>10</v>
      </c>
      <c r="O419" s="0" t="n">
        <f aca="false">StoreData!$N419*StoreData!$L419</f>
        <v>50</v>
      </c>
      <c r="P419" s="0" t="n">
        <f aca="false">StoreData!$N419*StoreData!$M419</f>
        <v>20</v>
      </c>
      <c r="Q419" s="0" t="n">
        <f aca="false">StoreData!$O419-StoreData!$P419</f>
        <v>30</v>
      </c>
      <c r="R419" s="0" t="n">
        <f aca="false">MONTH(StoreData!$B419)</f>
        <v>9</v>
      </c>
      <c r="S419" s="0" t="str">
        <f aca="false">IF(StoreData!$R419=9,"August","Sept")</f>
        <v>August</v>
      </c>
    </row>
    <row r="420" customFormat="false" ht="15" hidden="false" customHeight="false" outlineLevel="0" collapsed="false">
      <c r="A420" s="0" t="n">
        <v>88065565773</v>
      </c>
      <c r="B420" s="0" t="n">
        <v>44103</v>
      </c>
      <c r="C420" s="0" t="s">
        <v>517</v>
      </c>
      <c r="D420" s="0" t="s">
        <v>29</v>
      </c>
      <c r="E420" s="0" t="s">
        <v>121</v>
      </c>
      <c r="F420" s="0" t="s">
        <v>38</v>
      </c>
      <c r="G420" s="0" t="s">
        <v>32</v>
      </c>
      <c r="H420" s="0" t="s">
        <v>39</v>
      </c>
      <c r="I420" s="0" t="s">
        <v>25</v>
      </c>
      <c r="J420" s="0" t="s">
        <v>99</v>
      </c>
      <c r="K420" s="0" t="s">
        <v>27</v>
      </c>
      <c r="L420" s="0" t="n">
        <v>14</v>
      </c>
      <c r="M420" s="0" t="n">
        <v>11</v>
      </c>
      <c r="N420" s="0" t="n">
        <v>11</v>
      </c>
      <c r="O420" s="0" t="n">
        <f aca="false">StoreData!$N420*StoreData!$L420</f>
        <v>154</v>
      </c>
      <c r="P420" s="0" t="n">
        <f aca="false">StoreData!$N420*StoreData!$M420</f>
        <v>121</v>
      </c>
      <c r="Q420" s="0" t="n">
        <f aca="false">StoreData!$O420-StoreData!$P420</f>
        <v>33</v>
      </c>
      <c r="R420" s="0" t="n">
        <f aca="false">MONTH(StoreData!$B420)</f>
        <v>9</v>
      </c>
      <c r="S420" s="0" t="str">
        <f aca="false">IF(StoreData!$R420=9,"August","Sept")</f>
        <v>August</v>
      </c>
    </row>
    <row r="421" customFormat="false" ht="15" hidden="false" customHeight="false" outlineLevel="0" collapsed="false">
      <c r="A421" s="0" t="n">
        <v>88065565774</v>
      </c>
      <c r="B421" s="0" t="n">
        <v>44102</v>
      </c>
      <c r="C421" s="0" t="s">
        <v>518</v>
      </c>
      <c r="D421" s="0" t="s">
        <v>29</v>
      </c>
      <c r="E421" s="0" t="s">
        <v>123</v>
      </c>
      <c r="F421" s="0" t="s">
        <v>43</v>
      </c>
      <c r="G421" s="0" t="s">
        <v>23</v>
      </c>
      <c r="H421" s="0" t="s">
        <v>44</v>
      </c>
      <c r="I421" s="0" t="s">
        <v>25</v>
      </c>
      <c r="J421" s="0" t="s">
        <v>102</v>
      </c>
      <c r="K421" s="0" t="s">
        <v>27</v>
      </c>
      <c r="L421" s="0" t="n">
        <v>6</v>
      </c>
      <c r="M421" s="0" t="n">
        <v>3</v>
      </c>
      <c r="N421" s="0" t="n">
        <v>60</v>
      </c>
      <c r="O421" s="0" t="n">
        <f aca="false">StoreData!$N421*StoreData!$L421</f>
        <v>360</v>
      </c>
      <c r="P421" s="0" t="n">
        <f aca="false">StoreData!$N421*StoreData!$M421</f>
        <v>180</v>
      </c>
      <c r="Q421" s="0" t="n">
        <f aca="false">StoreData!$O421-StoreData!$P421</f>
        <v>180</v>
      </c>
      <c r="R421" s="0" t="n">
        <f aca="false">MONTH(StoreData!$B421)</f>
        <v>9</v>
      </c>
      <c r="S421" s="0" t="str">
        <f aca="false">IF(StoreData!$R421=9,"August","Sept")</f>
        <v>August</v>
      </c>
    </row>
    <row r="422" customFormat="false" ht="15" hidden="false" customHeight="false" outlineLevel="0" collapsed="false">
      <c r="A422" s="0" t="n">
        <v>88065565775</v>
      </c>
      <c r="B422" s="0" t="n">
        <v>44102</v>
      </c>
      <c r="C422" s="0" t="s">
        <v>519</v>
      </c>
      <c r="D422" s="0" t="s">
        <v>29</v>
      </c>
      <c r="E422" s="0" t="s">
        <v>125</v>
      </c>
      <c r="F422" s="0" t="s">
        <v>22</v>
      </c>
      <c r="G422" s="0" t="s">
        <v>23</v>
      </c>
      <c r="H422" s="0" t="s">
        <v>24</v>
      </c>
      <c r="I422" s="0" t="s">
        <v>25</v>
      </c>
      <c r="J422" s="0" t="s">
        <v>142</v>
      </c>
      <c r="K422" s="0" t="s">
        <v>35</v>
      </c>
      <c r="L422" s="0" t="n">
        <v>10</v>
      </c>
      <c r="M422" s="0" t="n">
        <v>7</v>
      </c>
      <c r="N422" s="0" t="n">
        <v>89</v>
      </c>
      <c r="O422" s="0" t="n">
        <f aca="false">StoreData!$N422*StoreData!$L422</f>
        <v>890</v>
      </c>
      <c r="P422" s="0" t="n">
        <f aca="false">StoreData!$N422*StoreData!$M422</f>
        <v>623</v>
      </c>
      <c r="Q422" s="0" t="n">
        <f aca="false">StoreData!$O422-StoreData!$P422</f>
        <v>267</v>
      </c>
      <c r="R422" s="0" t="n">
        <f aca="false">MONTH(StoreData!$B422)</f>
        <v>9</v>
      </c>
      <c r="S422" s="0" t="str">
        <f aca="false">IF(StoreData!$R422=9,"August","Sept")</f>
        <v>August</v>
      </c>
    </row>
    <row r="423" customFormat="false" ht="15" hidden="false" customHeight="false" outlineLevel="0" collapsed="false">
      <c r="A423" s="0" t="n">
        <v>88065565776</v>
      </c>
      <c r="B423" s="0" t="n">
        <v>44103</v>
      </c>
      <c r="C423" s="0" t="s">
        <v>520</v>
      </c>
      <c r="D423" s="0" t="s">
        <v>20</v>
      </c>
      <c r="E423" s="0" t="s">
        <v>30</v>
      </c>
      <c r="F423" s="0" t="s">
        <v>22</v>
      </c>
      <c r="G423" s="0" t="s">
        <v>23</v>
      </c>
      <c r="H423" s="0" t="s">
        <v>24</v>
      </c>
      <c r="I423" s="0" t="s">
        <v>25</v>
      </c>
      <c r="J423" s="0" t="s">
        <v>105</v>
      </c>
      <c r="K423" s="0" t="s">
        <v>27</v>
      </c>
      <c r="L423" s="0" t="n">
        <v>13</v>
      </c>
      <c r="M423" s="0" t="n">
        <v>10</v>
      </c>
      <c r="N423" s="0" t="n">
        <v>77</v>
      </c>
      <c r="O423" s="0" t="n">
        <f aca="false">StoreData!$N423*StoreData!$L423</f>
        <v>1001</v>
      </c>
      <c r="P423" s="0" t="n">
        <f aca="false">StoreData!$N423*StoreData!$M423</f>
        <v>770</v>
      </c>
      <c r="Q423" s="0" t="n">
        <f aca="false">StoreData!$O423-StoreData!$P423</f>
        <v>231</v>
      </c>
      <c r="R423" s="0" t="n">
        <f aca="false">MONTH(StoreData!$B423)</f>
        <v>9</v>
      </c>
      <c r="S423" s="0" t="str">
        <f aca="false">IF(StoreData!$R423=9,"August","Sept")</f>
        <v>August</v>
      </c>
    </row>
    <row r="424" customFormat="false" ht="15" hidden="false" customHeight="false" outlineLevel="0" collapsed="false">
      <c r="A424" s="0" t="n">
        <v>88065565777</v>
      </c>
      <c r="B424" s="0" t="n">
        <v>44104</v>
      </c>
      <c r="C424" s="0" t="s">
        <v>521</v>
      </c>
      <c r="D424" s="0" t="s">
        <v>20</v>
      </c>
      <c r="E424" s="0" t="s">
        <v>37</v>
      </c>
      <c r="F424" s="0" t="s">
        <v>31</v>
      </c>
      <c r="G424" s="0" t="s">
        <v>32</v>
      </c>
      <c r="H424" s="0" t="s">
        <v>33</v>
      </c>
      <c r="I424" s="0" t="s">
        <v>25</v>
      </c>
      <c r="J424" s="0" t="s">
        <v>144</v>
      </c>
      <c r="K424" s="0" t="s">
        <v>35</v>
      </c>
      <c r="L424" s="0" t="n">
        <v>20</v>
      </c>
      <c r="M424" s="0" t="n">
        <v>17</v>
      </c>
      <c r="N424" s="0" t="n">
        <v>68</v>
      </c>
      <c r="O424" s="0" t="n">
        <f aca="false">StoreData!$N424*StoreData!$L424</f>
        <v>1360</v>
      </c>
      <c r="P424" s="0" t="n">
        <f aca="false">StoreData!$N424*StoreData!$M424</f>
        <v>1156</v>
      </c>
      <c r="Q424" s="0" t="n">
        <f aca="false">StoreData!$O424-StoreData!$P424</f>
        <v>204</v>
      </c>
      <c r="R424" s="0" t="n">
        <f aca="false">MONTH(StoreData!$B424)</f>
        <v>9</v>
      </c>
      <c r="S424" s="0" t="str">
        <f aca="false">IF(StoreData!$R424=9,"August","Sept")</f>
        <v>August</v>
      </c>
    </row>
    <row r="425" customFormat="false" ht="15" hidden="false" customHeight="false" outlineLevel="0" collapsed="false">
      <c r="A425" s="0" t="n">
        <v>88065565778</v>
      </c>
      <c r="B425" s="0" t="n">
        <v>44044</v>
      </c>
      <c r="C425" s="0" t="s">
        <v>522</v>
      </c>
      <c r="D425" s="0" t="s">
        <v>20</v>
      </c>
      <c r="E425" s="0" t="s">
        <v>42</v>
      </c>
      <c r="F425" s="0" t="s">
        <v>38</v>
      </c>
      <c r="G425" s="0" t="s">
        <v>32</v>
      </c>
      <c r="H425" s="0" t="s">
        <v>39</v>
      </c>
      <c r="I425" s="0" t="s">
        <v>25</v>
      </c>
      <c r="J425" s="0" t="s">
        <v>108</v>
      </c>
      <c r="K425" s="0" t="s">
        <v>27</v>
      </c>
      <c r="L425" s="0" t="n">
        <v>15</v>
      </c>
      <c r="M425" s="0" t="n">
        <v>12</v>
      </c>
      <c r="N425" s="0" t="n">
        <v>15</v>
      </c>
      <c r="O425" s="0" t="n">
        <f aca="false">StoreData!$N425*StoreData!$L425</f>
        <v>225</v>
      </c>
      <c r="P425" s="0" t="n">
        <f aca="false">StoreData!$N425*StoreData!$M425</f>
        <v>180</v>
      </c>
      <c r="Q425" s="0" t="n">
        <f aca="false">StoreData!$O425-StoreData!$P425</f>
        <v>45</v>
      </c>
      <c r="R425" s="0" t="n">
        <f aca="false">MONTH(StoreData!$B425)</f>
        <v>8</v>
      </c>
      <c r="S425" s="0" t="str">
        <f aca="false">IF(StoreData!$R425=9,"August","Sept")</f>
        <v>Sept</v>
      </c>
    </row>
    <row r="426" customFormat="false" ht="15" hidden="false" customHeight="false" outlineLevel="0" collapsed="false">
      <c r="A426" s="0" t="n">
        <v>88065565779</v>
      </c>
      <c r="B426" s="0" t="n">
        <v>44045</v>
      </c>
      <c r="C426" s="0" t="s">
        <v>523</v>
      </c>
      <c r="D426" s="0" t="s">
        <v>29</v>
      </c>
      <c r="E426" s="0" t="s">
        <v>186</v>
      </c>
      <c r="F426" s="0" t="s">
        <v>43</v>
      </c>
      <c r="G426" s="0" t="s">
        <v>23</v>
      </c>
      <c r="H426" s="0" t="s">
        <v>44</v>
      </c>
      <c r="I426" s="0" t="s">
        <v>25</v>
      </c>
      <c r="J426" s="0" t="s">
        <v>53</v>
      </c>
      <c r="K426" s="0" t="s">
        <v>27</v>
      </c>
      <c r="L426" s="0" t="n">
        <v>20</v>
      </c>
      <c r="M426" s="0" t="n">
        <v>17</v>
      </c>
      <c r="N426" s="0" t="n">
        <v>47</v>
      </c>
      <c r="O426" s="0" t="n">
        <f aca="false">StoreData!$N426*StoreData!$L426</f>
        <v>940</v>
      </c>
      <c r="P426" s="0" t="n">
        <f aca="false">StoreData!$N426*StoreData!$M426</f>
        <v>799</v>
      </c>
      <c r="Q426" s="0" t="n">
        <f aca="false">StoreData!$O426-StoreData!$P426</f>
        <v>141</v>
      </c>
      <c r="R426" s="0" t="n">
        <f aca="false">MONTH(StoreData!$B426)</f>
        <v>8</v>
      </c>
      <c r="S426" s="0" t="str">
        <f aca="false">IF(StoreData!$R426=9,"August","Sept")</f>
        <v>Sept</v>
      </c>
    </row>
    <row r="427" customFormat="false" ht="15" hidden="false" customHeight="false" outlineLevel="0" collapsed="false">
      <c r="A427" s="0" t="n">
        <v>88065565780</v>
      </c>
      <c r="B427" s="0" t="n">
        <v>44046</v>
      </c>
      <c r="C427" s="0" t="s">
        <v>524</v>
      </c>
      <c r="D427" s="0" t="s">
        <v>20</v>
      </c>
      <c r="E427" s="0" t="s">
        <v>188</v>
      </c>
      <c r="F427" s="0" t="s">
        <v>22</v>
      </c>
      <c r="G427" s="0" t="s">
        <v>23</v>
      </c>
      <c r="H427" s="0" t="s">
        <v>24</v>
      </c>
      <c r="I427" s="0" t="s">
        <v>25</v>
      </c>
      <c r="J427" s="0" t="s">
        <v>56</v>
      </c>
      <c r="K427" s="0" t="s">
        <v>27</v>
      </c>
      <c r="L427" s="0" t="n">
        <v>12</v>
      </c>
      <c r="M427" s="0" t="n">
        <v>9</v>
      </c>
      <c r="N427" s="0" t="n">
        <v>6</v>
      </c>
      <c r="O427" s="0" t="n">
        <f aca="false">StoreData!$N427*StoreData!$L427</f>
        <v>72</v>
      </c>
      <c r="P427" s="0" t="n">
        <f aca="false">StoreData!$N427*StoreData!$M427</f>
        <v>54</v>
      </c>
      <c r="Q427" s="0" t="n">
        <f aca="false">StoreData!$O427-StoreData!$P427</f>
        <v>18</v>
      </c>
      <c r="R427" s="0" t="n">
        <f aca="false">MONTH(StoreData!$B427)</f>
        <v>8</v>
      </c>
      <c r="S427" s="0" t="str">
        <f aca="false">IF(StoreData!$R427=9,"August","Sept")</f>
        <v>Sept</v>
      </c>
    </row>
    <row r="428" customFormat="false" ht="15" hidden="false" customHeight="false" outlineLevel="0" collapsed="false">
      <c r="A428" s="0" t="n">
        <v>88065565781</v>
      </c>
      <c r="B428" s="0" t="n">
        <v>44047</v>
      </c>
      <c r="C428" s="0" t="s">
        <v>525</v>
      </c>
      <c r="D428" s="0" t="s">
        <v>20</v>
      </c>
      <c r="E428" s="0" t="s">
        <v>46</v>
      </c>
      <c r="F428" s="0" t="s">
        <v>22</v>
      </c>
      <c r="G428" s="0" t="s">
        <v>23</v>
      </c>
      <c r="H428" s="0" t="s">
        <v>24</v>
      </c>
      <c r="I428" s="0" t="s">
        <v>25</v>
      </c>
      <c r="J428" s="0" t="s">
        <v>59</v>
      </c>
      <c r="K428" s="0" t="s">
        <v>27</v>
      </c>
      <c r="L428" s="0" t="n">
        <v>16</v>
      </c>
      <c r="M428" s="0" t="n">
        <v>13</v>
      </c>
      <c r="N428" s="0" t="n">
        <v>10</v>
      </c>
      <c r="O428" s="0" t="n">
        <f aca="false">StoreData!$N428*StoreData!$L428</f>
        <v>160</v>
      </c>
      <c r="P428" s="0" t="n">
        <f aca="false">StoreData!$N428*StoreData!$M428</f>
        <v>130</v>
      </c>
      <c r="Q428" s="0" t="n">
        <f aca="false">StoreData!$O428-StoreData!$P428</f>
        <v>30</v>
      </c>
      <c r="R428" s="0" t="n">
        <f aca="false">MONTH(StoreData!$B428)</f>
        <v>8</v>
      </c>
      <c r="S428" s="0" t="str">
        <f aca="false">IF(StoreData!$R428=9,"August","Sept")</f>
        <v>Sept</v>
      </c>
    </row>
    <row r="429" customFormat="false" ht="15" hidden="false" customHeight="false" outlineLevel="0" collapsed="false">
      <c r="A429" s="0" t="n">
        <v>88065565782</v>
      </c>
      <c r="B429" s="0" t="n">
        <v>44048</v>
      </c>
      <c r="C429" s="0" t="s">
        <v>526</v>
      </c>
      <c r="D429" s="0" t="s">
        <v>29</v>
      </c>
      <c r="E429" s="0" t="s">
        <v>48</v>
      </c>
      <c r="F429" s="0" t="s">
        <v>31</v>
      </c>
      <c r="G429" s="0" t="s">
        <v>32</v>
      </c>
      <c r="H429" s="0" t="s">
        <v>33</v>
      </c>
      <c r="I429" s="0" t="s">
        <v>25</v>
      </c>
      <c r="J429" s="0" t="s">
        <v>60</v>
      </c>
      <c r="K429" s="0" t="s">
        <v>35</v>
      </c>
      <c r="L429" s="0" t="n">
        <v>70</v>
      </c>
      <c r="M429" s="0" t="n">
        <v>67</v>
      </c>
      <c r="N429" s="0" t="n">
        <v>11</v>
      </c>
      <c r="O429" s="0" t="n">
        <f aca="false">StoreData!$N429*StoreData!$L429</f>
        <v>770</v>
      </c>
      <c r="P429" s="0" t="n">
        <f aca="false">StoreData!$N429*StoreData!$M429</f>
        <v>737</v>
      </c>
      <c r="Q429" s="0" t="n">
        <f aca="false">StoreData!$O429-StoreData!$P429</f>
        <v>33</v>
      </c>
      <c r="R429" s="0" t="n">
        <f aca="false">MONTH(StoreData!$B429)</f>
        <v>8</v>
      </c>
      <c r="S429" s="0" t="str">
        <f aca="false">IF(StoreData!$R429=9,"August","Sept")</f>
        <v>Sept</v>
      </c>
    </row>
    <row r="430" customFormat="false" ht="15" hidden="false" customHeight="false" outlineLevel="0" collapsed="false">
      <c r="A430" s="0" t="n">
        <v>88065565783</v>
      </c>
      <c r="B430" s="0" t="n">
        <v>44052</v>
      </c>
      <c r="C430" s="0" t="s">
        <v>527</v>
      </c>
      <c r="D430" s="0" t="s">
        <v>29</v>
      </c>
      <c r="E430" s="0" t="s">
        <v>50</v>
      </c>
      <c r="F430" s="0" t="s">
        <v>38</v>
      </c>
      <c r="G430" s="0" t="s">
        <v>32</v>
      </c>
      <c r="H430" s="0" t="s">
        <v>39</v>
      </c>
      <c r="I430" s="0" t="s">
        <v>25</v>
      </c>
      <c r="J430" s="0" t="s">
        <v>61</v>
      </c>
      <c r="K430" s="0" t="s">
        <v>35</v>
      </c>
      <c r="L430" s="0" t="n">
        <v>15</v>
      </c>
      <c r="M430" s="0" t="n">
        <v>12</v>
      </c>
      <c r="N430" s="0" t="n">
        <v>60</v>
      </c>
      <c r="O430" s="0" t="n">
        <f aca="false">StoreData!$N430*StoreData!$L430</f>
        <v>900</v>
      </c>
      <c r="P430" s="0" t="n">
        <f aca="false">StoreData!$N430*StoreData!$M430</f>
        <v>720</v>
      </c>
      <c r="Q430" s="0" t="n">
        <f aca="false">StoreData!$O430-StoreData!$P430</f>
        <v>180</v>
      </c>
      <c r="R430" s="0" t="n">
        <f aca="false">MONTH(StoreData!$B430)</f>
        <v>8</v>
      </c>
      <c r="S430" s="0" t="str">
        <f aca="false">IF(StoreData!$R430=9,"August","Sept")</f>
        <v>Sept</v>
      </c>
    </row>
    <row r="431" customFormat="false" ht="15" hidden="false" customHeight="false" outlineLevel="0" collapsed="false">
      <c r="A431" s="0" t="n">
        <v>88065565784</v>
      </c>
      <c r="B431" s="0" t="n">
        <v>44051</v>
      </c>
      <c r="C431" s="0" t="s">
        <v>528</v>
      </c>
      <c r="D431" s="0" t="s">
        <v>29</v>
      </c>
      <c r="E431" s="0" t="s">
        <v>52</v>
      </c>
      <c r="F431" s="0" t="s">
        <v>43</v>
      </c>
      <c r="G431" s="0" t="s">
        <v>23</v>
      </c>
      <c r="H431" s="0" t="s">
        <v>44</v>
      </c>
      <c r="I431" s="0" t="s">
        <v>25</v>
      </c>
      <c r="J431" s="0" t="s">
        <v>59</v>
      </c>
      <c r="K431" s="0" t="s">
        <v>27</v>
      </c>
      <c r="L431" s="0" t="n">
        <v>16</v>
      </c>
      <c r="M431" s="0" t="n">
        <v>13</v>
      </c>
      <c r="N431" s="0" t="n">
        <v>89</v>
      </c>
      <c r="O431" s="0" t="n">
        <f aca="false">StoreData!$N431*StoreData!$L431</f>
        <v>1424</v>
      </c>
      <c r="P431" s="0" t="n">
        <f aca="false">StoreData!$N431*StoreData!$M431</f>
        <v>1157</v>
      </c>
      <c r="Q431" s="0" t="n">
        <f aca="false">StoreData!$O431-StoreData!$P431</f>
        <v>267</v>
      </c>
      <c r="R431" s="0" t="n">
        <f aca="false">MONTH(StoreData!$B431)</f>
        <v>8</v>
      </c>
      <c r="S431" s="0" t="str">
        <f aca="false">IF(StoreData!$R431=9,"August","Sept")</f>
        <v>Sept</v>
      </c>
    </row>
    <row r="432" customFormat="false" ht="15" hidden="false" customHeight="false" outlineLevel="0" collapsed="false">
      <c r="A432" s="0" t="n">
        <v>88065565785</v>
      </c>
      <c r="B432" s="0" t="n">
        <v>44051</v>
      </c>
      <c r="C432" s="0" t="s">
        <v>529</v>
      </c>
      <c r="D432" s="0" t="s">
        <v>20</v>
      </c>
      <c r="E432" s="0" t="s">
        <v>55</v>
      </c>
      <c r="F432" s="0" t="s">
        <v>22</v>
      </c>
      <c r="G432" s="0" t="s">
        <v>23</v>
      </c>
      <c r="H432" s="0" t="s">
        <v>24</v>
      </c>
      <c r="I432" s="0" t="s">
        <v>25</v>
      </c>
      <c r="J432" s="0" t="s">
        <v>62</v>
      </c>
      <c r="K432" s="0" t="s">
        <v>27</v>
      </c>
      <c r="L432" s="0" t="n">
        <v>20</v>
      </c>
      <c r="M432" s="0" t="n">
        <v>17</v>
      </c>
      <c r="N432" s="0" t="n">
        <v>77</v>
      </c>
      <c r="O432" s="0" t="n">
        <f aca="false">StoreData!$N432*StoreData!$L432</f>
        <v>1540</v>
      </c>
      <c r="P432" s="0" t="n">
        <f aca="false">StoreData!$N432*StoreData!$M432</f>
        <v>1309</v>
      </c>
      <c r="Q432" s="0" t="n">
        <f aca="false">StoreData!$O432-StoreData!$P432</f>
        <v>231</v>
      </c>
      <c r="R432" s="0" t="n">
        <f aca="false">MONTH(StoreData!$B432)</f>
        <v>8</v>
      </c>
      <c r="S432" s="0" t="str">
        <f aca="false">IF(StoreData!$R432=9,"August","Sept")</f>
        <v>Sept</v>
      </c>
    </row>
    <row r="433" customFormat="false" ht="15" hidden="false" customHeight="false" outlineLevel="0" collapsed="false">
      <c r="A433" s="0" t="n">
        <v>88065565786</v>
      </c>
      <c r="B433" s="0" t="n">
        <v>44052</v>
      </c>
      <c r="C433" s="0" t="s">
        <v>530</v>
      </c>
      <c r="D433" s="0" t="s">
        <v>20</v>
      </c>
      <c r="E433" s="0" t="s">
        <v>58</v>
      </c>
      <c r="F433" s="0" t="s">
        <v>22</v>
      </c>
      <c r="G433" s="0" t="s">
        <v>23</v>
      </c>
      <c r="H433" s="0" t="s">
        <v>24</v>
      </c>
      <c r="I433" s="0" t="s">
        <v>25</v>
      </c>
      <c r="J433" s="0" t="s">
        <v>63</v>
      </c>
      <c r="K433" s="0" t="s">
        <v>27</v>
      </c>
      <c r="L433" s="0" t="n">
        <v>12</v>
      </c>
      <c r="M433" s="0" t="n">
        <v>9</v>
      </c>
      <c r="N433" s="0" t="n">
        <v>68</v>
      </c>
      <c r="O433" s="0" t="n">
        <f aca="false">StoreData!$N433*StoreData!$L433</f>
        <v>816</v>
      </c>
      <c r="P433" s="0" t="n">
        <f aca="false">StoreData!$N433*StoreData!$M433</f>
        <v>612</v>
      </c>
      <c r="Q433" s="0" t="n">
        <f aca="false">StoreData!$O433-StoreData!$P433</f>
        <v>204</v>
      </c>
      <c r="R433" s="0" t="n">
        <f aca="false">MONTH(StoreData!$B433)</f>
        <v>8</v>
      </c>
      <c r="S433" s="0" t="str">
        <f aca="false">IF(StoreData!$R433=9,"August","Sept")</f>
        <v>Sept</v>
      </c>
    </row>
    <row r="434" customFormat="false" ht="15" hidden="false" customHeight="false" outlineLevel="0" collapsed="false">
      <c r="A434" s="0" t="n">
        <v>88065565787</v>
      </c>
      <c r="B434" s="0" t="n">
        <v>44053</v>
      </c>
      <c r="C434" s="0" t="s">
        <v>531</v>
      </c>
      <c r="D434" s="0" t="s">
        <v>29</v>
      </c>
      <c r="E434" s="0" t="s">
        <v>147</v>
      </c>
      <c r="F434" s="0" t="s">
        <v>31</v>
      </c>
      <c r="G434" s="0" t="s">
        <v>32</v>
      </c>
      <c r="H434" s="0" t="s">
        <v>33</v>
      </c>
      <c r="I434" s="0" t="s">
        <v>25</v>
      </c>
      <c r="J434" s="0" t="s">
        <v>64</v>
      </c>
      <c r="K434" s="0" t="s">
        <v>35</v>
      </c>
      <c r="L434" s="0" t="n">
        <v>12</v>
      </c>
      <c r="M434" s="0" t="n">
        <v>9</v>
      </c>
      <c r="N434" s="0" t="n">
        <v>15</v>
      </c>
      <c r="O434" s="0" t="n">
        <f aca="false">StoreData!$N434*StoreData!$L434</f>
        <v>180</v>
      </c>
      <c r="P434" s="0" t="n">
        <f aca="false">StoreData!$N434*StoreData!$M434</f>
        <v>135</v>
      </c>
      <c r="Q434" s="0" t="n">
        <f aca="false">StoreData!$O434-StoreData!$P434</f>
        <v>45</v>
      </c>
      <c r="R434" s="0" t="n">
        <f aca="false">MONTH(StoreData!$B434)</f>
        <v>8</v>
      </c>
      <c r="S434" s="0" t="str">
        <f aca="false">IF(StoreData!$R434=9,"August","Sept")</f>
        <v>Sept</v>
      </c>
    </row>
    <row r="435" customFormat="false" ht="15" hidden="false" customHeight="false" outlineLevel="0" collapsed="false">
      <c r="A435" s="0" t="n">
        <v>88065565788</v>
      </c>
      <c r="B435" s="0" t="n">
        <v>44054</v>
      </c>
      <c r="C435" s="0" t="s">
        <v>532</v>
      </c>
      <c r="D435" s="0" t="s">
        <v>20</v>
      </c>
      <c r="E435" s="0" t="s">
        <v>149</v>
      </c>
      <c r="F435" s="0" t="s">
        <v>38</v>
      </c>
      <c r="G435" s="0" t="s">
        <v>32</v>
      </c>
      <c r="H435" s="0" t="s">
        <v>39</v>
      </c>
      <c r="I435" s="0" t="s">
        <v>25</v>
      </c>
      <c r="J435" s="0" t="s">
        <v>67</v>
      </c>
      <c r="K435" s="0" t="s">
        <v>35</v>
      </c>
      <c r="L435" s="0" t="n">
        <v>18</v>
      </c>
      <c r="M435" s="0" t="n">
        <v>15</v>
      </c>
      <c r="N435" s="0" t="n">
        <v>47</v>
      </c>
      <c r="O435" s="0" t="n">
        <f aca="false">StoreData!$N435*StoreData!$L435</f>
        <v>846</v>
      </c>
      <c r="P435" s="0" t="n">
        <f aca="false">StoreData!$N435*StoreData!$M435</f>
        <v>705</v>
      </c>
      <c r="Q435" s="0" t="n">
        <f aca="false">StoreData!$O435-StoreData!$P435</f>
        <v>141</v>
      </c>
      <c r="R435" s="0" t="n">
        <f aca="false">MONTH(StoreData!$B435)</f>
        <v>8</v>
      </c>
      <c r="S435" s="0" t="str">
        <f aca="false">IF(StoreData!$R435=9,"August","Sept")</f>
        <v>Sept</v>
      </c>
    </row>
    <row r="436" customFormat="false" ht="15" hidden="false" customHeight="false" outlineLevel="0" collapsed="false">
      <c r="A436" s="0" t="n">
        <v>88065565789</v>
      </c>
      <c r="B436" s="0" t="n">
        <v>44055</v>
      </c>
      <c r="C436" s="0" t="s">
        <v>533</v>
      </c>
      <c r="D436" s="0" t="s">
        <v>20</v>
      </c>
      <c r="E436" s="0" t="s">
        <v>21</v>
      </c>
      <c r="F436" s="0" t="s">
        <v>43</v>
      </c>
      <c r="G436" s="0" t="s">
        <v>23</v>
      </c>
      <c r="H436" s="0" t="s">
        <v>44</v>
      </c>
      <c r="I436" s="0" t="s">
        <v>25</v>
      </c>
      <c r="J436" s="0" t="s">
        <v>70</v>
      </c>
      <c r="K436" s="0" t="s">
        <v>27</v>
      </c>
      <c r="L436" s="0" t="n">
        <v>10</v>
      </c>
      <c r="M436" s="0" t="n">
        <v>7</v>
      </c>
      <c r="N436" s="0" t="n">
        <v>6</v>
      </c>
      <c r="O436" s="0" t="n">
        <f aca="false">StoreData!$N436*StoreData!$L436</f>
        <v>60</v>
      </c>
      <c r="P436" s="0" t="n">
        <f aca="false">StoreData!$N436*StoreData!$M436</f>
        <v>42</v>
      </c>
      <c r="Q436" s="0" t="n">
        <f aca="false">StoreData!$O436-StoreData!$P436</f>
        <v>18</v>
      </c>
      <c r="R436" s="0" t="n">
        <f aca="false">MONTH(StoreData!$B436)</f>
        <v>8</v>
      </c>
      <c r="S436" s="0" t="str">
        <f aca="false">IF(StoreData!$R436=9,"August","Sept")</f>
        <v>Sept</v>
      </c>
    </row>
    <row r="437" customFormat="false" ht="15" hidden="false" customHeight="false" outlineLevel="0" collapsed="false">
      <c r="A437" s="0" t="n">
        <v>88065565790</v>
      </c>
      <c r="B437" s="0" t="n">
        <v>44056</v>
      </c>
      <c r="C437" s="0" t="s">
        <v>534</v>
      </c>
      <c r="D437" s="0" t="s">
        <v>29</v>
      </c>
      <c r="E437" s="0" t="s">
        <v>152</v>
      </c>
      <c r="F437" s="0" t="s">
        <v>22</v>
      </c>
      <c r="G437" s="0" t="s">
        <v>23</v>
      </c>
      <c r="H437" s="0" t="s">
        <v>24</v>
      </c>
      <c r="I437" s="0" t="s">
        <v>25</v>
      </c>
      <c r="J437" s="0" t="s">
        <v>76</v>
      </c>
      <c r="K437" s="0" t="s">
        <v>27</v>
      </c>
      <c r="L437" s="0" t="n">
        <v>15</v>
      </c>
      <c r="M437" s="0" t="n">
        <v>12</v>
      </c>
      <c r="N437" s="0" t="n">
        <v>10</v>
      </c>
      <c r="O437" s="0" t="n">
        <f aca="false">StoreData!$N437*StoreData!$L437</f>
        <v>150</v>
      </c>
      <c r="P437" s="0" t="n">
        <f aca="false">StoreData!$N437*StoreData!$M437</f>
        <v>120</v>
      </c>
      <c r="Q437" s="0" t="n">
        <f aca="false">StoreData!$O437-StoreData!$P437</f>
        <v>30</v>
      </c>
      <c r="R437" s="0" t="n">
        <f aca="false">MONTH(StoreData!$B437)</f>
        <v>8</v>
      </c>
      <c r="S437" s="0" t="str">
        <f aca="false">IF(StoreData!$R437=9,"August","Sept")</f>
        <v>Sept</v>
      </c>
    </row>
    <row r="438" customFormat="false" ht="15" hidden="false" customHeight="false" outlineLevel="0" collapsed="false">
      <c r="A438" s="0" t="n">
        <v>88065565791</v>
      </c>
      <c r="B438" s="0" t="n">
        <v>44057</v>
      </c>
      <c r="C438" s="0" t="s">
        <v>535</v>
      </c>
      <c r="D438" s="0" t="s">
        <v>29</v>
      </c>
      <c r="E438" s="0" t="s">
        <v>154</v>
      </c>
      <c r="F438" s="0" t="s">
        <v>22</v>
      </c>
      <c r="G438" s="0" t="s">
        <v>23</v>
      </c>
      <c r="H438" s="0" t="s">
        <v>24</v>
      </c>
      <c r="I438" s="0" t="s">
        <v>25</v>
      </c>
      <c r="J438" s="0" t="s">
        <v>79</v>
      </c>
      <c r="K438" s="0" t="s">
        <v>35</v>
      </c>
      <c r="L438" s="0" t="n">
        <v>23</v>
      </c>
      <c r="M438" s="0" t="n">
        <v>20</v>
      </c>
      <c r="N438" s="0" t="n">
        <v>11</v>
      </c>
      <c r="O438" s="0" t="n">
        <f aca="false">StoreData!$N438*StoreData!$L438</f>
        <v>253</v>
      </c>
      <c r="P438" s="0" t="n">
        <f aca="false">StoreData!$N438*StoreData!$M438</f>
        <v>220</v>
      </c>
      <c r="Q438" s="0" t="n">
        <f aca="false">StoreData!$O438-StoreData!$P438</f>
        <v>33</v>
      </c>
      <c r="R438" s="0" t="n">
        <f aca="false">MONTH(StoreData!$B438)</f>
        <v>8</v>
      </c>
      <c r="S438" s="0" t="str">
        <f aca="false">IF(StoreData!$R438=9,"August","Sept")</f>
        <v>Sept</v>
      </c>
    </row>
    <row r="439" customFormat="false" ht="15" hidden="false" customHeight="false" outlineLevel="0" collapsed="false">
      <c r="A439" s="0" t="n">
        <v>88065565792</v>
      </c>
      <c r="B439" s="0" t="n">
        <v>44058</v>
      </c>
      <c r="C439" s="0" t="s">
        <v>536</v>
      </c>
      <c r="D439" s="0" t="s">
        <v>20</v>
      </c>
      <c r="E439" s="0" t="s">
        <v>156</v>
      </c>
      <c r="F439" s="0" t="s">
        <v>31</v>
      </c>
      <c r="G439" s="0" t="s">
        <v>32</v>
      </c>
      <c r="H439" s="0" t="s">
        <v>33</v>
      </c>
      <c r="I439" s="0" t="s">
        <v>25</v>
      </c>
      <c r="J439" s="0" t="s">
        <v>82</v>
      </c>
      <c r="K439" s="0" t="s">
        <v>35</v>
      </c>
      <c r="L439" s="0" t="n">
        <v>9</v>
      </c>
      <c r="M439" s="0" t="n">
        <v>6</v>
      </c>
      <c r="N439" s="0" t="n">
        <v>60</v>
      </c>
      <c r="O439" s="0" t="n">
        <f aca="false">StoreData!$N439*StoreData!$L439</f>
        <v>540</v>
      </c>
      <c r="P439" s="0" t="n">
        <f aca="false">StoreData!$N439*StoreData!$M439</f>
        <v>360</v>
      </c>
      <c r="Q439" s="0" t="n">
        <f aca="false">StoreData!$O439-StoreData!$P439</f>
        <v>180</v>
      </c>
      <c r="R439" s="0" t="n">
        <f aca="false">MONTH(StoreData!$B439)</f>
        <v>8</v>
      </c>
      <c r="S439" s="0" t="str">
        <f aca="false">IF(StoreData!$R439=9,"August","Sept")</f>
        <v>Sept</v>
      </c>
    </row>
    <row r="440" customFormat="false" ht="15" hidden="false" customHeight="false" outlineLevel="0" collapsed="false">
      <c r="A440" s="0" t="n">
        <v>88065565793</v>
      </c>
      <c r="B440" s="0" t="n">
        <v>44062</v>
      </c>
      <c r="C440" s="0" t="s">
        <v>537</v>
      </c>
      <c r="D440" s="0" t="s">
        <v>29</v>
      </c>
      <c r="E440" s="0" t="s">
        <v>66</v>
      </c>
      <c r="F440" s="0" t="s">
        <v>38</v>
      </c>
      <c r="G440" s="0" t="s">
        <v>32</v>
      </c>
      <c r="H440" s="0" t="s">
        <v>39</v>
      </c>
      <c r="I440" s="0" t="s">
        <v>25</v>
      </c>
      <c r="J440" s="0" t="s">
        <v>85</v>
      </c>
      <c r="K440" s="0" t="s">
        <v>35</v>
      </c>
      <c r="L440" s="0" t="n">
        <v>18</v>
      </c>
      <c r="M440" s="0" t="n">
        <v>15</v>
      </c>
      <c r="N440" s="0" t="n">
        <v>89</v>
      </c>
      <c r="O440" s="0" t="n">
        <f aca="false">StoreData!$N440*StoreData!$L440</f>
        <v>1602</v>
      </c>
      <c r="P440" s="0" t="n">
        <f aca="false">StoreData!$N440*StoreData!$M440</f>
        <v>1335</v>
      </c>
      <c r="Q440" s="0" t="n">
        <f aca="false">StoreData!$O440-StoreData!$P440</f>
        <v>267</v>
      </c>
      <c r="R440" s="0" t="n">
        <f aca="false">MONTH(StoreData!$B440)</f>
        <v>8</v>
      </c>
      <c r="S440" s="0" t="str">
        <f aca="false">IF(StoreData!$R440=9,"August","Sept")</f>
        <v>Sept</v>
      </c>
    </row>
    <row r="441" customFormat="false" ht="15" hidden="false" customHeight="false" outlineLevel="0" collapsed="false">
      <c r="A441" s="0" t="n">
        <v>88065565794</v>
      </c>
      <c r="B441" s="0" t="n">
        <v>44061</v>
      </c>
      <c r="C441" s="0" t="s">
        <v>538</v>
      </c>
      <c r="D441" s="0" t="s">
        <v>29</v>
      </c>
      <c r="E441" s="0" t="s">
        <v>69</v>
      </c>
      <c r="F441" s="0" t="s">
        <v>43</v>
      </c>
      <c r="G441" s="0" t="s">
        <v>23</v>
      </c>
      <c r="H441" s="0" t="s">
        <v>44</v>
      </c>
      <c r="I441" s="0" t="s">
        <v>25</v>
      </c>
      <c r="J441" s="0" t="s">
        <v>88</v>
      </c>
      <c r="K441" s="0" t="s">
        <v>27</v>
      </c>
      <c r="L441" s="0" t="n">
        <v>14</v>
      </c>
      <c r="M441" s="0" t="n">
        <v>11</v>
      </c>
      <c r="N441" s="0" t="n">
        <v>77</v>
      </c>
      <c r="O441" s="0" t="n">
        <f aca="false">StoreData!$N441*StoreData!$L441</f>
        <v>1078</v>
      </c>
      <c r="P441" s="0" t="n">
        <f aca="false">StoreData!$N441*StoreData!$M441</f>
        <v>847</v>
      </c>
      <c r="Q441" s="0" t="n">
        <f aca="false">StoreData!$O441-StoreData!$P441</f>
        <v>231</v>
      </c>
      <c r="R441" s="0" t="n">
        <f aca="false">MONTH(StoreData!$B441)</f>
        <v>8</v>
      </c>
      <c r="S441" s="0" t="str">
        <f aca="false">IF(StoreData!$R441=9,"August","Sept")</f>
        <v>Sept</v>
      </c>
    </row>
    <row r="442" customFormat="false" ht="15" hidden="false" customHeight="false" outlineLevel="0" collapsed="false">
      <c r="A442" s="0" t="n">
        <v>88065565795</v>
      </c>
      <c r="B442" s="0" t="n">
        <v>44061</v>
      </c>
      <c r="C442" s="0" t="s">
        <v>539</v>
      </c>
      <c r="D442" s="0" t="s">
        <v>29</v>
      </c>
      <c r="E442" s="0" t="s">
        <v>72</v>
      </c>
      <c r="F442" s="0" t="s">
        <v>22</v>
      </c>
      <c r="G442" s="0" t="s">
        <v>23</v>
      </c>
      <c r="H442" s="0" t="s">
        <v>24</v>
      </c>
      <c r="I442" s="0" t="s">
        <v>25</v>
      </c>
      <c r="J442" s="0" t="s">
        <v>91</v>
      </c>
      <c r="K442" s="0" t="s">
        <v>27</v>
      </c>
      <c r="L442" s="0" t="n">
        <v>30</v>
      </c>
      <c r="M442" s="0" t="n">
        <v>27</v>
      </c>
      <c r="N442" s="0" t="n">
        <v>68</v>
      </c>
      <c r="O442" s="0" t="n">
        <f aca="false">StoreData!$N442*StoreData!$L442</f>
        <v>2040</v>
      </c>
      <c r="P442" s="0" t="n">
        <f aca="false">StoreData!$N442*StoreData!$M442</f>
        <v>1836</v>
      </c>
      <c r="Q442" s="0" t="n">
        <f aca="false">StoreData!$O442-StoreData!$P442</f>
        <v>204</v>
      </c>
      <c r="R442" s="0" t="n">
        <f aca="false">MONTH(StoreData!$B442)</f>
        <v>8</v>
      </c>
      <c r="S442" s="0" t="str">
        <f aca="false">IF(StoreData!$R442=9,"August","Sept")</f>
        <v>Sept</v>
      </c>
    </row>
    <row r="443" customFormat="false" ht="15" hidden="false" customHeight="false" outlineLevel="0" collapsed="false">
      <c r="A443" s="0" t="n">
        <v>88065565796</v>
      </c>
      <c r="B443" s="0" t="n">
        <v>44062</v>
      </c>
      <c r="C443" s="0" t="s">
        <v>540</v>
      </c>
      <c r="D443" s="0" t="s">
        <v>29</v>
      </c>
      <c r="E443" s="0" t="s">
        <v>75</v>
      </c>
      <c r="F443" s="0" t="s">
        <v>22</v>
      </c>
      <c r="G443" s="0" t="s">
        <v>23</v>
      </c>
      <c r="H443" s="0" t="s">
        <v>24</v>
      </c>
      <c r="I443" s="0" t="s">
        <v>25</v>
      </c>
      <c r="J443" s="0" t="s">
        <v>94</v>
      </c>
      <c r="K443" s="0" t="s">
        <v>27</v>
      </c>
      <c r="L443" s="0" t="n">
        <v>16</v>
      </c>
      <c r="M443" s="0" t="n">
        <v>13</v>
      </c>
      <c r="N443" s="0" t="n">
        <v>15</v>
      </c>
      <c r="O443" s="0" t="n">
        <f aca="false">StoreData!$N443*StoreData!$L443</f>
        <v>240</v>
      </c>
      <c r="P443" s="0" t="n">
        <f aca="false">StoreData!$N443*StoreData!$M443</f>
        <v>195</v>
      </c>
      <c r="Q443" s="0" t="n">
        <f aca="false">StoreData!$O443-StoreData!$P443</f>
        <v>45</v>
      </c>
      <c r="R443" s="0" t="n">
        <f aca="false">MONTH(StoreData!$B443)</f>
        <v>8</v>
      </c>
      <c r="S443" s="0" t="str">
        <f aca="false">IF(StoreData!$R443=9,"August","Sept")</f>
        <v>Sept</v>
      </c>
    </row>
    <row r="444" customFormat="false" ht="15" hidden="false" customHeight="false" outlineLevel="0" collapsed="false">
      <c r="A444" s="0" t="n">
        <v>88065565797</v>
      </c>
      <c r="B444" s="0" t="n">
        <v>44063</v>
      </c>
      <c r="C444" s="0" t="s">
        <v>541</v>
      </c>
      <c r="D444" s="0" t="s">
        <v>29</v>
      </c>
      <c r="E444" s="0" t="s">
        <v>78</v>
      </c>
      <c r="F444" s="0" t="s">
        <v>31</v>
      </c>
      <c r="G444" s="0" t="s">
        <v>32</v>
      </c>
      <c r="H444" s="0" t="s">
        <v>33</v>
      </c>
      <c r="I444" s="0" t="s">
        <v>25</v>
      </c>
      <c r="J444" s="0" t="s">
        <v>26</v>
      </c>
      <c r="K444" s="0" t="s">
        <v>27</v>
      </c>
      <c r="L444" s="0" t="n">
        <v>52</v>
      </c>
      <c r="M444" s="0" t="n">
        <v>49</v>
      </c>
      <c r="N444" s="0" t="n">
        <v>47</v>
      </c>
      <c r="O444" s="0" t="n">
        <f aca="false">StoreData!$N444*StoreData!$L444</f>
        <v>2444</v>
      </c>
      <c r="P444" s="0" t="n">
        <f aca="false">StoreData!$N444*StoreData!$M444</f>
        <v>2303</v>
      </c>
      <c r="Q444" s="0" t="n">
        <f aca="false">StoreData!$O444-StoreData!$P444</f>
        <v>141</v>
      </c>
      <c r="R444" s="0" t="n">
        <f aca="false">MONTH(StoreData!$B444)</f>
        <v>8</v>
      </c>
      <c r="S444" s="0" t="str">
        <f aca="false">IF(StoreData!$R444=9,"August","Sept")</f>
        <v>Sept</v>
      </c>
    </row>
    <row r="445" customFormat="false" ht="15" hidden="false" customHeight="false" outlineLevel="0" collapsed="false">
      <c r="A445" s="0" t="n">
        <v>88065565798</v>
      </c>
      <c r="B445" s="0" t="n">
        <v>44064</v>
      </c>
      <c r="C445" s="0" t="s">
        <v>542</v>
      </c>
      <c r="D445" s="0" t="s">
        <v>20</v>
      </c>
      <c r="E445" s="0" t="s">
        <v>81</v>
      </c>
      <c r="F445" s="0" t="s">
        <v>38</v>
      </c>
      <c r="G445" s="0" t="s">
        <v>32</v>
      </c>
      <c r="H445" s="0" t="s">
        <v>39</v>
      </c>
      <c r="I445" s="0" t="s">
        <v>25</v>
      </c>
      <c r="J445" s="0" t="s">
        <v>99</v>
      </c>
      <c r="K445" s="0" t="s">
        <v>27</v>
      </c>
      <c r="L445" s="0" t="n">
        <v>14</v>
      </c>
      <c r="M445" s="0" t="n">
        <v>11</v>
      </c>
      <c r="N445" s="0" t="n">
        <v>6</v>
      </c>
      <c r="O445" s="0" t="n">
        <f aca="false">StoreData!$N445*StoreData!$L445</f>
        <v>84</v>
      </c>
      <c r="P445" s="0" t="n">
        <f aca="false">StoreData!$N445*StoreData!$M445</f>
        <v>66</v>
      </c>
      <c r="Q445" s="0" t="n">
        <f aca="false">StoreData!$O445-StoreData!$P445</f>
        <v>18</v>
      </c>
      <c r="R445" s="0" t="n">
        <f aca="false">MONTH(StoreData!$B445)</f>
        <v>8</v>
      </c>
      <c r="S445" s="0" t="str">
        <f aca="false">IF(StoreData!$R445=9,"August","Sept")</f>
        <v>Sept</v>
      </c>
    </row>
    <row r="446" customFormat="false" ht="15" hidden="false" customHeight="false" outlineLevel="0" collapsed="false">
      <c r="A446" s="0" t="n">
        <v>88065565799</v>
      </c>
      <c r="B446" s="0" t="n">
        <v>44065</v>
      </c>
      <c r="C446" s="0" t="s">
        <v>543</v>
      </c>
      <c r="D446" s="0" t="s">
        <v>20</v>
      </c>
      <c r="E446" s="0" t="s">
        <v>84</v>
      </c>
      <c r="F446" s="0" t="s">
        <v>43</v>
      </c>
      <c r="G446" s="0" t="s">
        <v>23</v>
      </c>
      <c r="H446" s="0" t="s">
        <v>44</v>
      </c>
      <c r="I446" s="0" t="s">
        <v>25</v>
      </c>
      <c r="J446" s="0" t="s">
        <v>102</v>
      </c>
      <c r="K446" s="0" t="s">
        <v>27</v>
      </c>
      <c r="L446" s="0" t="n">
        <v>6</v>
      </c>
      <c r="M446" s="0" t="n">
        <v>3</v>
      </c>
      <c r="N446" s="0" t="n">
        <v>10</v>
      </c>
      <c r="O446" s="0" t="n">
        <f aca="false">StoreData!$N446*StoreData!$L446</f>
        <v>60</v>
      </c>
      <c r="P446" s="0" t="n">
        <f aca="false">StoreData!$N446*StoreData!$M446</f>
        <v>30</v>
      </c>
      <c r="Q446" s="0" t="n">
        <f aca="false">StoreData!$O446-StoreData!$P446</f>
        <v>30</v>
      </c>
      <c r="R446" s="0" t="n">
        <f aca="false">MONTH(StoreData!$B446)</f>
        <v>8</v>
      </c>
      <c r="S446" s="0" t="str">
        <f aca="false">IF(StoreData!$R446=9,"August","Sept")</f>
        <v>Sept</v>
      </c>
    </row>
    <row r="447" customFormat="false" ht="15" hidden="false" customHeight="false" outlineLevel="0" collapsed="false">
      <c r="A447" s="0" t="n">
        <v>88065565800</v>
      </c>
      <c r="B447" s="0" t="n">
        <v>44066</v>
      </c>
      <c r="C447" s="0" t="s">
        <v>544</v>
      </c>
      <c r="D447" s="0" t="s">
        <v>29</v>
      </c>
      <c r="E447" s="0" t="s">
        <v>87</v>
      </c>
      <c r="F447" s="0" t="s">
        <v>22</v>
      </c>
      <c r="G447" s="0" t="s">
        <v>23</v>
      </c>
      <c r="H447" s="0" t="s">
        <v>24</v>
      </c>
      <c r="I447" s="0" t="s">
        <v>25</v>
      </c>
      <c r="J447" s="0" t="s">
        <v>105</v>
      </c>
      <c r="K447" s="0" t="s">
        <v>27</v>
      </c>
      <c r="L447" s="0" t="n">
        <v>13</v>
      </c>
      <c r="M447" s="0" t="n">
        <v>10</v>
      </c>
      <c r="N447" s="0" t="n">
        <v>11</v>
      </c>
      <c r="O447" s="0" t="n">
        <f aca="false">StoreData!$N447*StoreData!$L447</f>
        <v>143</v>
      </c>
      <c r="P447" s="0" t="n">
        <f aca="false">StoreData!$N447*StoreData!$M447</f>
        <v>110</v>
      </c>
      <c r="Q447" s="0" t="n">
        <f aca="false">StoreData!$O447-StoreData!$P447</f>
        <v>33</v>
      </c>
      <c r="R447" s="0" t="n">
        <f aca="false">MONTH(StoreData!$B447)</f>
        <v>8</v>
      </c>
      <c r="S447" s="0" t="str">
        <f aca="false">IF(StoreData!$R447=9,"August","Sept")</f>
        <v>Sept</v>
      </c>
    </row>
    <row r="448" customFormat="false" ht="15" hidden="false" customHeight="false" outlineLevel="0" collapsed="false">
      <c r="A448" s="0" t="n">
        <v>88065565801</v>
      </c>
      <c r="B448" s="0" t="n">
        <v>44067</v>
      </c>
      <c r="C448" s="0" t="s">
        <v>545</v>
      </c>
      <c r="D448" s="0" t="s">
        <v>20</v>
      </c>
      <c r="E448" s="0" t="s">
        <v>90</v>
      </c>
      <c r="F448" s="0" t="s">
        <v>22</v>
      </c>
      <c r="G448" s="0" t="s">
        <v>23</v>
      </c>
      <c r="H448" s="0" t="s">
        <v>24</v>
      </c>
      <c r="I448" s="0" t="s">
        <v>25</v>
      </c>
      <c r="J448" s="0" t="s">
        <v>108</v>
      </c>
      <c r="K448" s="0" t="s">
        <v>27</v>
      </c>
      <c r="L448" s="0" t="n">
        <v>15</v>
      </c>
      <c r="M448" s="0" t="n">
        <v>12</v>
      </c>
      <c r="N448" s="0" t="n">
        <v>60</v>
      </c>
      <c r="O448" s="0" t="n">
        <f aca="false">StoreData!$N448*StoreData!$L448</f>
        <v>900</v>
      </c>
      <c r="P448" s="0" t="n">
        <f aca="false">StoreData!$N448*StoreData!$M448</f>
        <v>720</v>
      </c>
      <c r="Q448" s="0" t="n">
        <f aca="false">StoreData!$O448-StoreData!$P448</f>
        <v>180</v>
      </c>
      <c r="R448" s="0" t="n">
        <f aca="false">MONTH(StoreData!$B448)</f>
        <v>8</v>
      </c>
      <c r="S448" s="0" t="str">
        <f aca="false">IF(StoreData!$R448=9,"August","Sept")</f>
        <v>Sept</v>
      </c>
    </row>
    <row r="449" customFormat="false" ht="15" hidden="false" customHeight="false" outlineLevel="0" collapsed="false">
      <c r="A449" s="0" t="n">
        <v>88065565802</v>
      </c>
      <c r="B449" s="0" t="n">
        <v>44068</v>
      </c>
      <c r="C449" s="0" t="s">
        <v>546</v>
      </c>
      <c r="D449" s="0" t="s">
        <v>29</v>
      </c>
      <c r="E449" s="0" t="s">
        <v>93</v>
      </c>
      <c r="F449" s="0" t="s">
        <v>31</v>
      </c>
      <c r="G449" s="0" t="s">
        <v>32</v>
      </c>
      <c r="H449" s="0" t="s">
        <v>33</v>
      </c>
      <c r="I449" s="0" t="s">
        <v>25</v>
      </c>
      <c r="J449" s="0" t="s">
        <v>53</v>
      </c>
      <c r="K449" s="0" t="s">
        <v>27</v>
      </c>
      <c r="L449" s="0" t="n">
        <v>20</v>
      </c>
      <c r="M449" s="0" t="n">
        <v>17</v>
      </c>
      <c r="N449" s="0" t="n">
        <v>89</v>
      </c>
      <c r="O449" s="0" t="n">
        <f aca="false">StoreData!$N449*StoreData!$L449</f>
        <v>1780</v>
      </c>
      <c r="P449" s="0" t="n">
        <f aca="false">StoreData!$N449*StoreData!$M449</f>
        <v>1513</v>
      </c>
      <c r="Q449" s="0" t="n">
        <f aca="false">StoreData!$O449-StoreData!$P449</f>
        <v>267</v>
      </c>
      <c r="R449" s="0" t="n">
        <f aca="false">MONTH(StoreData!$B449)</f>
        <v>8</v>
      </c>
      <c r="S449" s="0" t="str">
        <f aca="false">IF(StoreData!$R449=9,"August","Sept")</f>
        <v>Sept</v>
      </c>
    </row>
    <row r="450" customFormat="false" ht="15" hidden="false" customHeight="false" outlineLevel="0" collapsed="false">
      <c r="A450" s="0" t="n">
        <v>88065565803</v>
      </c>
      <c r="B450" s="0" t="n">
        <v>44072</v>
      </c>
      <c r="C450" s="0" t="s">
        <v>547</v>
      </c>
      <c r="D450" s="0" t="s">
        <v>29</v>
      </c>
      <c r="E450" s="0" t="s">
        <v>96</v>
      </c>
      <c r="F450" s="0" t="s">
        <v>38</v>
      </c>
      <c r="G450" s="0" t="s">
        <v>32</v>
      </c>
      <c r="H450" s="0" t="s">
        <v>39</v>
      </c>
      <c r="I450" s="0" t="s">
        <v>25</v>
      </c>
      <c r="J450" s="0" t="s">
        <v>56</v>
      </c>
      <c r="K450" s="0" t="s">
        <v>27</v>
      </c>
      <c r="L450" s="0" t="n">
        <v>12</v>
      </c>
      <c r="M450" s="0" t="n">
        <v>9</v>
      </c>
      <c r="N450" s="0" t="n">
        <v>77</v>
      </c>
      <c r="O450" s="0" t="n">
        <f aca="false">StoreData!$N450*StoreData!$L450</f>
        <v>924</v>
      </c>
      <c r="P450" s="0" t="n">
        <f aca="false">StoreData!$N450*StoreData!$M450</f>
        <v>693</v>
      </c>
      <c r="Q450" s="0" t="n">
        <f aca="false">StoreData!$O450-StoreData!$P450</f>
        <v>231</v>
      </c>
      <c r="R450" s="0" t="n">
        <f aca="false">MONTH(StoreData!$B450)</f>
        <v>8</v>
      </c>
      <c r="S450" s="0" t="str">
        <f aca="false">IF(StoreData!$R450=9,"August","Sept")</f>
        <v>Sept</v>
      </c>
    </row>
    <row r="451" customFormat="false" ht="15" hidden="false" customHeight="false" outlineLevel="0" collapsed="false">
      <c r="A451" s="0" t="n">
        <v>88065565804</v>
      </c>
      <c r="B451" s="0" t="n">
        <v>44071</v>
      </c>
      <c r="C451" s="0" t="s">
        <v>548</v>
      </c>
      <c r="D451" s="0" t="s">
        <v>20</v>
      </c>
      <c r="E451" s="0" t="s">
        <v>98</v>
      </c>
      <c r="F451" s="0" t="s">
        <v>43</v>
      </c>
      <c r="G451" s="0" t="s">
        <v>23</v>
      </c>
      <c r="H451" s="0" t="s">
        <v>44</v>
      </c>
      <c r="I451" s="0" t="s">
        <v>25</v>
      </c>
      <c r="J451" s="0" t="s">
        <v>59</v>
      </c>
      <c r="K451" s="0" t="s">
        <v>27</v>
      </c>
      <c r="L451" s="0" t="n">
        <v>16</v>
      </c>
      <c r="M451" s="0" t="n">
        <v>13</v>
      </c>
      <c r="N451" s="0" t="n">
        <v>68</v>
      </c>
      <c r="O451" s="0" t="n">
        <f aca="false">StoreData!$N451*StoreData!$L451</f>
        <v>1088</v>
      </c>
      <c r="P451" s="0" t="n">
        <f aca="false">StoreData!$N451*StoreData!$M451</f>
        <v>884</v>
      </c>
      <c r="Q451" s="0" t="n">
        <f aca="false">StoreData!$O451-StoreData!$P451</f>
        <v>204</v>
      </c>
      <c r="R451" s="0" t="n">
        <f aca="false">MONTH(StoreData!$B451)</f>
        <v>8</v>
      </c>
      <c r="S451" s="0" t="str">
        <f aca="false">IF(StoreData!$R451=9,"August","Sept")</f>
        <v>Sept</v>
      </c>
    </row>
    <row r="452" customFormat="false" ht="15" hidden="false" customHeight="false" outlineLevel="0" collapsed="false">
      <c r="A452" s="0" t="n">
        <v>88065565805</v>
      </c>
      <c r="B452" s="0" t="n">
        <v>44071</v>
      </c>
      <c r="C452" s="0" t="s">
        <v>549</v>
      </c>
      <c r="D452" s="0" t="s">
        <v>29</v>
      </c>
      <c r="E452" s="0" t="s">
        <v>101</v>
      </c>
      <c r="F452" s="0" t="s">
        <v>22</v>
      </c>
      <c r="G452" s="0" t="s">
        <v>23</v>
      </c>
      <c r="H452" s="0" t="s">
        <v>24</v>
      </c>
      <c r="I452" s="0" t="s">
        <v>25</v>
      </c>
      <c r="J452" s="0" t="s">
        <v>62</v>
      </c>
      <c r="K452" s="0" t="s">
        <v>27</v>
      </c>
      <c r="L452" s="0" t="n">
        <v>20</v>
      </c>
      <c r="M452" s="0" t="n">
        <v>17</v>
      </c>
      <c r="N452" s="0" t="n">
        <v>15</v>
      </c>
      <c r="O452" s="0" t="n">
        <f aca="false">StoreData!$N452*StoreData!$L452</f>
        <v>300</v>
      </c>
      <c r="P452" s="0" t="n">
        <f aca="false">StoreData!$N452*StoreData!$M452</f>
        <v>255</v>
      </c>
      <c r="Q452" s="0" t="n">
        <f aca="false">StoreData!$O452-StoreData!$P452</f>
        <v>45</v>
      </c>
      <c r="R452" s="0" t="n">
        <f aca="false">MONTH(StoreData!$B452)</f>
        <v>8</v>
      </c>
      <c r="S452" s="0" t="str">
        <f aca="false">IF(StoreData!$R452=9,"August","Sept")</f>
        <v>Sept</v>
      </c>
    </row>
    <row r="453" customFormat="false" ht="15" hidden="false" customHeight="false" outlineLevel="0" collapsed="false">
      <c r="A453" s="0" t="n">
        <v>88065565806</v>
      </c>
      <c r="B453" s="0" t="n">
        <v>44072</v>
      </c>
      <c r="C453" s="0" t="s">
        <v>550</v>
      </c>
      <c r="D453" s="0" t="s">
        <v>29</v>
      </c>
      <c r="E453" s="0" t="s">
        <v>104</v>
      </c>
      <c r="F453" s="0" t="s">
        <v>22</v>
      </c>
      <c r="G453" s="0" t="s">
        <v>23</v>
      </c>
      <c r="H453" s="0" t="s">
        <v>24</v>
      </c>
      <c r="I453" s="0" t="s">
        <v>25</v>
      </c>
      <c r="J453" s="0" t="s">
        <v>63</v>
      </c>
      <c r="K453" s="0" t="s">
        <v>27</v>
      </c>
      <c r="L453" s="0" t="n">
        <v>12</v>
      </c>
      <c r="M453" s="0" t="n">
        <v>9</v>
      </c>
      <c r="N453" s="0" t="n">
        <v>47</v>
      </c>
      <c r="O453" s="0" t="n">
        <f aca="false">StoreData!$N453*StoreData!$L453</f>
        <v>564</v>
      </c>
      <c r="P453" s="0" t="n">
        <f aca="false">StoreData!$N453*StoreData!$M453</f>
        <v>423</v>
      </c>
      <c r="Q453" s="0" t="n">
        <f aca="false">StoreData!$O453-StoreData!$P453</f>
        <v>141</v>
      </c>
      <c r="R453" s="0" t="n">
        <f aca="false">MONTH(StoreData!$B453)</f>
        <v>8</v>
      </c>
      <c r="S453" s="0" t="str">
        <f aca="false">IF(StoreData!$R453=9,"August","Sept")</f>
        <v>Sept</v>
      </c>
    </row>
    <row r="454" customFormat="false" ht="15" hidden="false" customHeight="false" outlineLevel="0" collapsed="false">
      <c r="A454" s="0" t="n">
        <v>88065565807</v>
      </c>
      <c r="B454" s="0" t="n">
        <v>44073</v>
      </c>
      <c r="C454" s="0" t="s">
        <v>551</v>
      </c>
      <c r="D454" s="0" t="s">
        <v>20</v>
      </c>
      <c r="E454" s="0" t="s">
        <v>107</v>
      </c>
      <c r="F454" s="0" t="s">
        <v>31</v>
      </c>
      <c r="G454" s="0" t="s">
        <v>32</v>
      </c>
      <c r="H454" s="0" t="s">
        <v>33</v>
      </c>
      <c r="I454" s="0" t="s">
        <v>25</v>
      </c>
      <c r="J454" s="0" t="s">
        <v>70</v>
      </c>
      <c r="K454" s="0" t="s">
        <v>27</v>
      </c>
      <c r="L454" s="0" t="n">
        <v>10</v>
      </c>
      <c r="M454" s="0" t="n">
        <v>7</v>
      </c>
      <c r="N454" s="0" t="n">
        <v>6</v>
      </c>
      <c r="O454" s="0" t="n">
        <f aca="false">StoreData!$N454*StoreData!$L454</f>
        <v>60</v>
      </c>
      <c r="P454" s="0" t="n">
        <f aca="false">StoreData!$N454*StoreData!$M454</f>
        <v>42</v>
      </c>
      <c r="Q454" s="0" t="n">
        <f aca="false">StoreData!$O454-StoreData!$P454</f>
        <v>18</v>
      </c>
      <c r="R454" s="0" t="n">
        <f aca="false">MONTH(StoreData!$B454)</f>
        <v>8</v>
      </c>
      <c r="S454" s="0" t="str">
        <f aca="false">IF(StoreData!$R454=9,"August","Sept")</f>
        <v>Sept</v>
      </c>
    </row>
    <row r="455" customFormat="false" ht="15" hidden="false" customHeight="false" outlineLevel="0" collapsed="false">
      <c r="A455" s="0" t="n">
        <v>88065565808</v>
      </c>
      <c r="B455" s="0" t="n">
        <v>44074</v>
      </c>
      <c r="C455" s="0" t="s">
        <v>552</v>
      </c>
      <c r="D455" s="0" t="s">
        <v>20</v>
      </c>
      <c r="E455" s="0" t="s">
        <v>110</v>
      </c>
      <c r="F455" s="0" t="s">
        <v>38</v>
      </c>
      <c r="G455" s="0" t="s">
        <v>32</v>
      </c>
      <c r="H455" s="0" t="s">
        <v>39</v>
      </c>
      <c r="I455" s="0" t="s">
        <v>128</v>
      </c>
      <c r="J455" s="0" t="s">
        <v>73</v>
      </c>
      <c r="K455" s="0" t="s">
        <v>27</v>
      </c>
      <c r="L455" s="0" t="n">
        <v>15</v>
      </c>
      <c r="M455" s="0" t="n">
        <v>12</v>
      </c>
      <c r="N455" s="0" t="n">
        <v>10</v>
      </c>
      <c r="O455" s="0" t="n">
        <f aca="false">StoreData!$N455*StoreData!$L455</f>
        <v>150</v>
      </c>
      <c r="P455" s="0" t="n">
        <f aca="false">StoreData!$N455*StoreData!$M455</f>
        <v>120</v>
      </c>
      <c r="Q455" s="0" t="n">
        <f aca="false">StoreData!$O455-StoreData!$P455</f>
        <v>30</v>
      </c>
      <c r="R455" s="0" t="n">
        <f aca="false">MONTH(StoreData!$B455)</f>
        <v>8</v>
      </c>
      <c r="S455" s="0" t="str">
        <f aca="false">IF(StoreData!$R455=9,"August","Sept")</f>
        <v>Sept</v>
      </c>
    </row>
    <row r="456" customFormat="false" ht="15" hidden="false" customHeight="false" outlineLevel="0" collapsed="false">
      <c r="A456" s="0" t="n">
        <v>88065565809</v>
      </c>
      <c r="B456" s="0" t="n">
        <v>44044</v>
      </c>
      <c r="C456" s="0" t="s">
        <v>553</v>
      </c>
      <c r="D456" s="0" t="s">
        <v>20</v>
      </c>
      <c r="E456" s="0" t="s">
        <v>112</v>
      </c>
      <c r="F456" s="0" t="s">
        <v>43</v>
      </c>
      <c r="G456" s="0" t="s">
        <v>23</v>
      </c>
      <c r="H456" s="0" t="s">
        <v>44</v>
      </c>
      <c r="I456" s="0" t="s">
        <v>128</v>
      </c>
      <c r="J456" s="0" t="s">
        <v>76</v>
      </c>
      <c r="K456" s="0" t="s">
        <v>27</v>
      </c>
      <c r="L456" s="0" t="n">
        <v>15</v>
      </c>
      <c r="M456" s="0" t="n">
        <v>12</v>
      </c>
      <c r="N456" s="0" t="n">
        <v>11</v>
      </c>
      <c r="O456" s="0" t="n">
        <f aca="false">StoreData!$N456*StoreData!$L456</f>
        <v>165</v>
      </c>
      <c r="P456" s="0" t="n">
        <f aca="false">StoreData!$N456*StoreData!$M456</f>
        <v>132</v>
      </c>
      <c r="Q456" s="0" t="n">
        <f aca="false">StoreData!$O456-StoreData!$P456</f>
        <v>33</v>
      </c>
      <c r="R456" s="0" t="n">
        <f aca="false">MONTH(StoreData!$B456)</f>
        <v>8</v>
      </c>
      <c r="S456" s="0" t="str">
        <f aca="false">IF(StoreData!$R456=9,"August","Sept")</f>
        <v>Sept</v>
      </c>
    </row>
    <row r="457" customFormat="false" ht="15" hidden="false" customHeight="false" outlineLevel="0" collapsed="false">
      <c r="A457" s="0" t="n">
        <v>88065565810</v>
      </c>
      <c r="B457" s="0" t="n">
        <v>44045</v>
      </c>
      <c r="C457" s="0" t="s">
        <v>554</v>
      </c>
      <c r="D457" s="0" t="s">
        <v>20</v>
      </c>
      <c r="E457" s="0" t="s">
        <v>114</v>
      </c>
      <c r="F457" s="0" t="s">
        <v>22</v>
      </c>
      <c r="G457" s="0" t="s">
        <v>23</v>
      </c>
      <c r="H457" s="0" t="s">
        <v>24</v>
      </c>
      <c r="I457" s="0" t="s">
        <v>128</v>
      </c>
      <c r="J457" s="0" t="s">
        <v>126</v>
      </c>
      <c r="K457" s="0" t="s">
        <v>27</v>
      </c>
      <c r="L457" s="0" t="n">
        <v>20</v>
      </c>
      <c r="M457" s="0" t="n">
        <v>17</v>
      </c>
      <c r="N457" s="0" t="n">
        <v>60</v>
      </c>
      <c r="O457" s="0" t="n">
        <f aca="false">StoreData!$N457*StoreData!$L457</f>
        <v>1200</v>
      </c>
      <c r="P457" s="0" t="n">
        <f aca="false">StoreData!$N457*StoreData!$M457</f>
        <v>1020</v>
      </c>
      <c r="Q457" s="0" t="n">
        <f aca="false">StoreData!$O457-StoreData!$P457</f>
        <v>180</v>
      </c>
      <c r="R457" s="0" t="n">
        <f aca="false">MONTH(StoreData!$B457)</f>
        <v>8</v>
      </c>
      <c r="S457" s="0" t="str">
        <f aca="false">IF(StoreData!$R457=9,"August","Sept")</f>
        <v>Sept</v>
      </c>
    </row>
    <row r="458" customFormat="false" ht="15" hidden="false" customHeight="false" outlineLevel="0" collapsed="false">
      <c r="A458" s="0" t="n">
        <v>88065565811</v>
      </c>
      <c r="B458" s="0" t="n">
        <v>44046</v>
      </c>
      <c r="C458" s="0" t="s">
        <v>555</v>
      </c>
      <c r="D458" s="0" t="s">
        <v>20</v>
      </c>
      <c r="E458" s="0" t="s">
        <v>69</v>
      </c>
      <c r="F458" s="0" t="s">
        <v>22</v>
      </c>
      <c r="G458" s="0" t="s">
        <v>23</v>
      </c>
      <c r="H458" s="0" t="s">
        <v>24</v>
      </c>
      <c r="I458" s="0" t="s">
        <v>128</v>
      </c>
      <c r="J458" s="0" t="s">
        <v>129</v>
      </c>
      <c r="K458" s="0" t="s">
        <v>27</v>
      </c>
      <c r="L458" s="0" t="n">
        <v>12</v>
      </c>
      <c r="M458" s="0" t="n">
        <v>9</v>
      </c>
      <c r="N458" s="0" t="n">
        <v>89</v>
      </c>
      <c r="O458" s="0" t="n">
        <f aca="false">StoreData!$N458*StoreData!$L458</f>
        <v>1068</v>
      </c>
      <c r="P458" s="0" t="n">
        <f aca="false">StoreData!$N458*StoreData!$M458</f>
        <v>801</v>
      </c>
      <c r="Q458" s="0" t="n">
        <f aca="false">StoreData!$O458-StoreData!$P458</f>
        <v>267</v>
      </c>
      <c r="R458" s="0" t="n">
        <f aca="false">MONTH(StoreData!$B458)</f>
        <v>8</v>
      </c>
      <c r="S458" s="0" t="str">
        <f aca="false">IF(StoreData!$R458=9,"August","Sept")</f>
        <v>Sept</v>
      </c>
    </row>
    <row r="459" customFormat="false" ht="15" hidden="false" customHeight="false" outlineLevel="0" collapsed="false">
      <c r="A459" s="0" t="n">
        <v>88065565812</v>
      </c>
      <c r="B459" s="0" t="n">
        <v>44047</v>
      </c>
      <c r="C459" s="0" t="s">
        <v>556</v>
      </c>
      <c r="D459" s="0" t="s">
        <v>20</v>
      </c>
      <c r="E459" s="0" t="s">
        <v>117</v>
      </c>
      <c r="F459" s="0" t="s">
        <v>31</v>
      </c>
      <c r="G459" s="0" t="s">
        <v>32</v>
      </c>
      <c r="H459" s="0" t="s">
        <v>33</v>
      </c>
      <c r="I459" s="0" t="s">
        <v>128</v>
      </c>
      <c r="J459" s="0" t="s">
        <v>131</v>
      </c>
      <c r="K459" s="0" t="s">
        <v>27</v>
      </c>
      <c r="L459" s="0" t="n">
        <v>13</v>
      </c>
      <c r="M459" s="0" t="n">
        <v>10</v>
      </c>
      <c r="N459" s="0" t="n">
        <v>77</v>
      </c>
      <c r="O459" s="0" t="n">
        <f aca="false">StoreData!$N459*StoreData!$L459</f>
        <v>1001</v>
      </c>
      <c r="P459" s="0" t="n">
        <f aca="false">StoreData!$N459*StoreData!$M459</f>
        <v>770</v>
      </c>
      <c r="Q459" s="0" t="n">
        <f aca="false">StoreData!$O459-StoreData!$P459</f>
        <v>231</v>
      </c>
      <c r="R459" s="0" t="n">
        <f aca="false">MONTH(StoreData!$B459)</f>
        <v>8</v>
      </c>
      <c r="S459" s="0" t="str">
        <f aca="false">IF(StoreData!$R459=9,"August","Sept")</f>
        <v>Sept</v>
      </c>
    </row>
    <row r="460" customFormat="false" ht="15" hidden="false" customHeight="false" outlineLevel="0" collapsed="false">
      <c r="A460" s="0" t="n">
        <v>88065565813</v>
      </c>
      <c r="B460" s="0" t="n">
        <v>44048</v>
      </c>
      <c r="C460" s="0" t="s">
        <v>557</v>
      </c>
      <c r="D460" s="0" t="s">
        <v>20</v>
      </c>
      <c r="E460" s="0" t="s">
        <v>119</v>
      </c>
      <c r="F460" s="0" t="s">
        <v>38</v>
      </c>
      <c r="G460" s="0" t="s">
        <v>32</v>
      </c>
      <c r="H460" s="0" t="s">
        <v>39</v>
      </c>
      <c r="I460" s="0" t="s">
        <v>128</v>
      </c>
      <c r="J460" s="0" t="s">
        <v>133</v>
      </c>
      <c r="K460" s="0" t="s">
        <v>27</v>
      </c>
      <c r="L460" s="0" t="n">
        <v>15</v>
      </c>
      <c r="M460" s="0" t="n">
        <v>12</v>
      </c>
      <c r="N460" s="0" t="n">
        <v>68</v>
      </c>
      <c r="O460" s="0" t="n">
        <f aca="false">StoreData!$N460*StoreData!$L460</f>
        <v>1020</v>
      </c>
      <c r="P460" s="0" t="n">
        <f aca="false">StoreData!$N460*StoreData!$M460</f>
        <v>816</v>
      </c>
      <c r="Q460" s="0" t="n">
        <f aca="false">StoreData!$O460-StoreData!$P460</f>
        <v>204</v>
      </c>
      <c r="R460" s="0" t="n">
        <f aca="false">MONTH(StoreData!$B460)</f>
        <v>8</v>
      </c>
      <c r="S460" s="0" t="str">
        <f aca="false">IF(StoreData!$R460=9,"August","Sept")</f>
        <v>Sept</v>
      </c>
    </row>
    <row r="461" customFormat="false" ht="15" hidden="false" customHeight="false" outlineLevel="0" collapsed="false">
      <c r="A461" s="0" t="n">
        <v>88065565814</v>
      </c>
      <c r="B461" s="0" t="n">
        <v>44052</v>
      </c>
      <c r="C461" s="0" t="s">
        <v>558</v>
      </c>
      <c r="D461" s="0" t="s">
        <v>29</v>
      </c>
      <c r="E461" s="0" t="s">
        <v>121</v>
      </c>
      <c r="F461" s="0" t="s">
        <v>43</v>
      </c>
      <c r="G461" s="0" t="s">
        <v>23</v>
      </c>
      <c r="H461" s="0" t="s">
        <v>44</v>
      </c>
      <c r="I461" s="0" t="s">
        <v>128</v>
      </c>
      <c r="J461" s="0" t="s">
        <v>88</v>
      </c>
      <c r="K461" s="0" t="s">
        <v>27</v>
      </c>
      <c r="L461" s="0" t="n">
        <v>14</v>
      </c>
      <c r="M461" s="0" t="n">
        <v>11</v>
      </c>
      <c r="N461" s="0" t="n">
        <v>15</v>
      </c>
      <c r="O461" s="0" t="n">
        <f aca="false">StoreData!$N461*StoreData!$L461</f>
        <v>210</v>
      </c>
      <c r="P461" s="0" t="n">
        <f aca="false">StoreData!$N461*StoreData!$M461</f>
        <v>165</v>
      </c>
      <c r="Q461" s="0" t="n">
        <f aca="false">StoreData!$O461-StoreData!$P461</f>
        <v>45</v>
      </c>
      <c r="R461" s="0" t="n">
        <f aca="false">MONTH(StoreData!$B461)</f>
        <v>8</v>
      </c>
      <c r="S461" s="0" t="str">
        <f aca="false">IF(StoreData!$R461=9,"August","Sept")</f>
        <v>Sept</v>
      </c>
    </row>
    <row r="462" customFormat="false" ht="15" hidden="false" customHeight="false" outlineLevel="0" collapsed="false">
      <c r="A462" s="0" t="n">
        <v>88065565815</v>
      </c>
      <c r="B462" s="0" t="n">
        <v>44051</v>
      </c>
      <c r="C462" s="0" t="s">
        <v>559</v>
      </c>
      <c r="D462" s="0" t="s">
        <v>29</v>
      </c>
      <c r="E462" s="0" t="s">
        <v>123</v>
      </c>
      <c r="F462" s="0" t="s">
        <v>22</v>
      </c>
      <c r="G462" s="0" t="s">
        <v>23</v>
      </c>
      <c r="H462" s="0" t="s">
        <v>24</v>
      </c>
      <c r="I462" s="0" t="s">
        <v>128</v>
      </c>
      <c r="J462" s="0" t="s">
        <v>91</v>
      </c>
      <c r="K462" s="0" t="s">
        <v>27</v>
      </c>
      <c r="L462" s="0" t="n">
        <v>30</v>
      </c>
      <c r="M462" s="0" t="n">
        <v>27</v>
      </c>
      <c r="N462" s="0" t="n">
        <v>47</v>
      </c>
      <c r="O462" s="0" t="n">
        <f aca="false">StoreData!$N462*StoreData!$L462</f>
        <v>1410</v>
      </c>
      <c r="P462" s="0" t="n">
        <f aca="false">StoreData!$N462*StoreData!$M462</f>
        <v>1269</v>
      </c>
      <c r="Q462" s="0" t="n">
        <f aca="false">StoreData!$O462-StoreData!$P462</f>
        <v>141</v>
      </c>
      <c r="R462" s="0" t="n">
        <f aca="false">MONTH(StoreData!$B462)</f>
        <v>8</v>
      </c>
      <c r="S462" s="0" t="str">
        <f aca="false">IF(StoreData!$R462=9,"August","Sept")</f>
        <v>Sept</v>
      </c>
    </row>
    <row r="463" customFormat="false" ht="15" hidden="false" customHeight="false" outlineLevel="0" collapsed="false">
      <c r="A463" s="0" t="n">
        <v>88065565816</v>
      </c>
      <c r="B463" s="0" t="n">
        <v>44051</v>
      </c>
      <c r="C463" s="0" t="s">
        <v>560</v>
      </c>
      <c r="D463" s="0" t="s">
        <v>29</v>
      </c>
      <c r="E463" s="0" t="s">
        <v>125</v>
      </c>
      <c r="F463" s="0" t="s">
        <v>22</v>
      </c>
      <c r="G463" s="0" t="s">
        <v>23</v>
      </c>
      <c r="H463" s="0" t="s">
        <v>24</v>
      </c>
      <c r="I463" s="0" t="s">
        <v>128</v>
      </c>
      <c r="J463" s="0" t="s">
        <v>94</v>
      </c>
      <c r="K463" s="0" t="s">
        <v>27</v>
      </c>
      <c r="L463" s="0" t="n">
        <v>16</v>
      </c>
      <c r="M463" s="0" t="n">
        <v>13</v>
      </c>
      <c r="N463" s="0" t="n">
        <v>6</v>
      </c>
      <c r="O463" s="0" t="n">
        <f aca="false">StoreData!$N463*StoreData!$L463</f>
        <v>96</v>
      </c>
      <c r="P463" s="0" t="n">
        <f aca="false">StoreData!$N463*StoreData!$M463</f>
        <v>78</v>
      </c>
      <c r="Q463" s="0" t="n">
        <f aca="false">StoreData!$O463-StoreData!$P463</f>
        <v>18</v>
      </c>
      <c r="R463" s="0" t="n">
        <f aca="false">MONTH(StoreData!$B463)</f>
        <v>8</v>
      </c>
      <c r="S463" s="0" t="str">
        <f aca="false">IF(StoreData!$R463=9,"August","Sept")</f>
        <v>Sept</v>
      </c>
    </row>
    <row r="464" customFormat="false" ht="15" hidden="false" customHeight="false" outlineLevel="0" collapsed="false">
      <c r="A464" s="0" t="n">
        <v>88065565817</v>
      </c>
      <c r="B464" s="0" t="n">
        <v>44052</v>
      </c>
      <c r="C464" s="0" t="s">
        <v>561</v>
      </c>
      <c r="D464" s="0" t="s">
        <v>29</v>
      </c>
      <c r="E464" s="0" t="s">
        <v>30</v>
      </c>
      <c r="F464" s="0" t="s">
        <v>31</v>
      </c>
      <c r="G464" s="0" t="s">
        <v>32</v>
      </c>
      <c r="H464" s="0" t="s">
        <v>33</v>
      </c>
      <c r="I464" s="0" t="s">
        <v>128</v>
      </c>
      <c r="J464" s="0" t="s">
        <v>34</v>
      </c>
      <c r="K464" s="0" t="s">
        <v>35</v>
      </c>
      <c r="L464" s="0" t="n">
        <v>9</v>
      </c>
      <c r="M464" s="0" t="n">
        <v>6</v>
      </c>
      <c r="N464" s="0" t="n">
        <v>10</v>
      </c>
      <c r="O464" s="0" t="n">
        <f aca="false">StoreData!$N464*StoreData!$L464</f>
        <v>90</v>
      </c>
      <c r="P464" s="0" t="n">
        <f aca="false">StoreData!$N464*StoreData!$M464</f>
        <v>60</v>
      </c>
      <c r="Q464" s="0" t="n">
        <f aca="false">StoreData!$O464-StoreData!$P464</f>
        <v>30</v>
      </c>
      <c r="R464" s="0" t="n">
        <f aca="false">MONTH(StoreData!$B464)</f>
        <v>8</v>
      </c>
      <c r="S464" s="0" t="str">
        <f aca="false">IF(StoreData!$R464=9,"August","Sept")</f>
        <v>Sept</v>
      </c>
    </row>
    <row r="465" customFormat="false" ht="15" hidden="false" customHeight="false" outlineLevel="0" collapsed="false">
      <c r="A465" s="0" t="n">
        <v>88065565818</v>
      </c>
      <c r="B465" s="0" t="n">
        <v>44053</v>
      </c>
      <c r="C465" s="0" t="s">
        <v>562</v>
      </c>
      <c r="D465" s="0" t="s">
        <v>29</v>
      </c>
      <c r="E465" s="0" t="s">
        <v>37</v>
      </c>
      <c r="F465" s="0" t="s">
        <v>38</v>
      </c>
      <c r="G465" s="0" t="s">
        <v>32</v>
      </c>
      <c r="H465" s="0" t="s">
        <v>39</v>
      </c>
      <c r="I465" s="0" t="s">
        <v>128</v>
      </c>
      <c r="J465" s="0" t="s">
        <v>40</v>
      </c>
      <c r="K465" s="0" t="s">
        <v>35</v>
      </c>
      <c r="L465" s="0" t="n">
        <v>5</v>
      </c>
      <c r="M465" s="0" t="n">
        <v>2</v>
      </c>
      <c r="N465" s="0" t="n">
        <v>11</v>
      </c>
      <c r="O465" s="0" t="n">
        <f aca="false">StoreData!$N465*StoreData!$L465</f>
        <v>55</v>
      </c>
      <c r="P465" s="0" t="n">
        <f aca="false">StoreData!$N465*StoreData!$M465</f>
        <v>22</v>
      </c>
      <c r="Q465" s="0" t="n">
        <f aca="false">StoreData!$O465-StoreData!$P465</f>
        <v>33</v>
      </c>
      <c r="R465" s="0" t="n">
        <f aca="false">MONTH(StoreData!$B465)</f>
        <v>8</v>
      </c>
      <c r="S465" s="0" t="str">
        <f aca="false">IF(StoreData!$R465=9,"August","Sept")</f>
        <v>Sept</v>
      </c>
    </row>
    <row r="466" customFormat="false" ht="15" hidden="false" customHeight="false" outlineLevel="0" collapsed="false">
      <c r="A466" s="0" t="n">
        <v>88065565819</v>
      </c>
      <c r="B466" s="0" t="n">
        <v>44054</v>
      </c>
      <c r="C466" s="0" t="s">
        <v>563</v>
      </c>
      <c r="D466" s="0" t="s">
        <v>29</v>
      </c>
      <c r="E466" s="0" t="s">
        <v>42</v>
      </c>
      <c r="F466" s="0" t="s">
        <v>43</v>
      </c>
      <c r="G466" s="0" t="s">
        <v>23</v>
      </c>
      <c r="H466" s="0" t="s">
        <v>44</v>
      </c>
      <c r="I466" s="0" t="s">
        <v>128</v>
      </c>
      <c r="J466" s="0" t="s">
        <v>140</v>
      </c>
      <c r="K466" s="0" t="s">
        <v>35</v>
      </c>
      <c r="L466" s="0" t="n">
        <v>18</v>
      </c>
      <c r="M466" s="0" t="n">
        <v>15</v>
      </c>
      <c r="N466" s="0" t="n">
        <v>60</v>
      </c>
      <c r="O466" s="0" t="n">
        <f aca="false">StoreData!$N466*StoreData!$L466</f>
        <v>1080</v>
      </c>
      <c r="P466" s="0" t="n">
        <f aca="false">StoreData!$N466*StoreData!$M466</f>
        <v>900</v>
      </c>
      <c r="Q466" s="0" t="n">
        <f aca="false">StoreData!$O466-StoreData!$P466</f>
        <v>180</v>
      </c>
      <c r="R466" s="0" t="n">
        <f aca="false">MONTH(StoreData!$B466)</f>
        <v>8</v>
      </c>
      <c r="S466" s="0" t="str">
        <f aca="false">IF(StoreData!$R466=9,"August","Sept")</f>
        <v>Sept</v>
      </c>
    </row>
    <row r="467" customFormat="false" ht="15" hidden="false" customHeight="false" outlineLevel="0" collapsed="false">
      <c r="A467" s="0" t="n">
        <v>88065565820</v>
      </c>
      <c r="B467" s="0" t="n">
        <v>44055</v>
      </c>
      <c r="C467" s="0" t="s">
        <v>564</v>
      </c>
      <c r="D467" s="0" t="s">
        <v>20</v>
      </c>
      <c r="E467" s="0" t="s">
        <v>48</v>
      </c>
      <c r="F467" s="0" t="s">
        <v>22</v>
      </c>
      <c r="G467" s="0" t="s">
        <v>23</v>
      </c>
      <c r="H467" s="0" t="s">
        <v>24</v>
      </c>
      <c r="I467" s="0" t="s">
        <v>128</v>
      </c>
      <c r="J467" s="0" t="s">
        <v>142</v>
      </c>
      <c r="K467" s="0" t="s">
        <v>35</v>
      </c>
      <c r="L467" s="0" t="n">
        <v>10</v>
      </c>
      <c r="M467" s="0" t="n">
        <v>7</v>
      </c>
      <c r="N467" s="0" t="n">
        <v>89</v>
      </c>
      <c r="O467" s="0" t="n">
        <f aca="false">StoreData!$N467*StoreData!$L467</f>
        <v>890</v>
      </c>
      <c r="P467" s="0" t="n">
        <f aca="false">StoreData!$N467*StoreData!$M467</f>
        <v>623</v>
      </c>
      <c r="Q467" s="0" t="n">
        <f aca="false">StoreData!$O467-StoreData!$P467</f>
        <v>267</v>
      </c>
      <c r="R467" s="0" t="n">
        <f aca="false">MONTH(StoreData!$B467)</f>
        <v>8</v>
      </c>
      <c r="S467" s="0" t="str">
        <f aca="false">IF(StoreData!$R467=9,"August","Sept")</f>
        <v>Sept</v>
      </c>
    </row>
    <row r="468" customFormat="false" ht="15" hidden="false" customHeight="false" outlineLevel="0" collapsed="false">
      <c r="A468" s="0" t="n">
        <v>88065565821</v>
      </c>
      <c r="B468" s="0" t="n">
        <v>44056</v>
      </c>
      <c r="C468" s="0" t="s">
        <v>565</v>
      </c>
      <c r="D468" s="0" t="s">
        <v>29</v>
      </c>
      <c r="E468" s="0" t="s">
        <v>50</v>
      </c>
      <c r="F468" s="0" t="s">
        <v>22</v>
      </c>
      <c r="G468" s="0" t="s">
        <v>23</v>
      </c>
      <c r="H468" s="0" t="s">
        <v>24</v>
      </c>
      <c r="I468" s="0" t="s">
        <v>128</v>
      </c>
      <c r="J468" s="0" t="s">
        <v>144</v>
      </c>
      <c r="K468" s="0" t="s">
        <v>35</v>
      </c>
      <c r="L468" s="0" t="n">
        <v>20</v>
      </c>
      <c r="M468" s="0" t="n">
        <v>17</v>
      </c>
      <c r="N468" s="0" t="n">
        <v>77</v>
      </c>
      <c r="O468" s="0" t="n">
        <f aca="false">StoreData!$N468*StoreData!$L468</f>
        <v>1540</v>
      </c>
      <c r="P468" s="0" t="n">
        <f aca="false">StoreData!$N468*StoreData!$M468</f>
        <v>1309</v>
      </c>
      <c r="Q468" s="0" t="n">
        <f aca="false">StoreData!$O468-StoreData!$P468</f>
        <v>231</v>
      </c>
      <c r="R468" s="0" t="n">
        <f aca="false">MONTH(StoreData!$B468)</f>
        <v>8</v>
      </c>
      <c r="S468" s="0" t="str">
        <f aca="false">IF(StoreData!$R468=9,"August","Sept")</f>
        <v>Sept</v>
      </c>
    </row>
    <row r="469" customFormat="false" ht="15" hidden="false" customHeight="false" outlineLevel="0" collapsed="false">
      <c r="A469" s="0" t="n">
        <v>88065565822</v>
      </c>
      <c r="B469" s="0" t="n">
        <v>44057</v>
      </c>
      <c r="C469" s="0" t="s">
        <v>566</v>
      </c>
      <c r="D469" s="0" t="s">
        <v>29</v>
      </c>
      <c r="E469" s="0" t="s">
        <v>69</v>
      </c>
      <c r="F469" s="0" t="s">
        <v>31</v>
      </c>
      <c r="G469" s="0" t="s">
        <v>32</v>
      </c>
      <c r="H469" s="0" t="s">
        <v>33</v>
      </c>
      <c r="I469" s="0" t="s">
        <v>128</v>
      </c>
      <c r="J469" s="0" t="s">
        <v>60</v>
      </c>
      <c r="K469" s="0" t="s">
        <v>35</v>
      </c>
      <c r="L469" s="0" t="n">
        <v>70</v>
      </c>
      <c r="M469" s="0" t="n">
        <v>67</v>
      </c>
      <c r="N469" s="0" t="n">
        <v>68</v>
      </c>
      <c r="O469" s="0" t="n">
        <f aca="false">StoreData!$N469*StoreData!$L469</f>
        <v>4760</v>
      </c>
      <c r="P469" s="0" t="n">
        <f aca="false">StoreData!$N469*StoreData!$M469</f>
        <v>4556</v>
      </c>
      <c r="Q469" s="0" t="n">
        <f aca="false">StoreData!$O469-StoreData!$P469</f>
        <v>204</v>
      </c>
      <c r="R469" s="0" t="n">
        <f aca="false">MONTH(StoreData!$B469)</f>
        <v>8</v>
      </c>
      <c r="S469" s="0" t="str">
        <f aca="false">IF(StoreData!$R469=9,"August","Sept")</f>
        <v>Sept</v>
      </c>
    </row>
    <row r="470" customFormat="false" ht="15" hidden="false" customHeight="false" outlineLevel="0" collapsed="false">
      <c r="A470" s="0" t="n">
        <v>88065565823</v>
      </c>
      <c r="B470" s="0" t="n">
        <v>44058</v>
      </c>
      <c r="C470" s="0" t="s">
        <v>567</v>
      </c>
      <c r="D470" s="0" t="s">
        <v>29</v>
      </c>
      <c r="E470" s="0" t="s">
        <v>117</v>
      </c>
      <c r="F470" s="0" t="s">
        <v>38</v>
      </c>
      <c r="G470" s="0" t="s">
        <v>32</v>
      </c>
      <c r="H470" s="0" t="s">
        <v>39</v>
      </c>
      <c r="I470" s="0" t="s">
        <v>128</v>
      </c>
      <c r="J470" s="0" t="s">
        <v>61</v>
      </c>
      <c r="K470" s="0" t="s">
        <v>35</v>
      </c>
      <c r="L470" s="0" t="n">
        <v>15</v>
      </c>
      <c r="M470" s="0" t="n">
        <v>12</v>
      </c>
      <c r="N470" s="0" t="n">
        <v>15</v>
      </c>
      <c r="O470" s="0" t="n">
        <f aca="false">StoreData!$N470*StoreData!$L470</f>
        <v>225</v>
      </c>
      <c r="P470" s="0" t="n">
        <f aca="false">StoreData!$N470*StoreData!$M470</f>
        <v>180</v>
      </c>
      <c r="Q470" s="0" t="n">
        <f aca="false">StoreData!$O470-StoreData!$P470</f>
        <v>45</v>
      </c>
      <c r="R470" s="0" t="n">
        <f aca="false">MONTH(StoreData!$B470)</f>
        <v>8</v>
      </c>
      <c r="S470" s="0" t="str">
        <f aca="false">IF(StoreData!$R470=9,"August","Sept")</f>
        <v>Sept</v>
      </c>
    </row>
    <row r="471" customFormat="false" ht="15" hidden="false" customHeight="false" outlineLevel="0" collapsed="false">
      <c r="A471" s="0" t="n">
        <v>88065565824</v>
      </c>
      <c r="B471" s="0" t="n">
        <v>44062</v>
      </c>
      <c r="C471" s="0" t="s">
        <v>568</v>
      </c>
      <c r="D471" s="0" t="s">
        <v>20</v>
      </c>
      <c r="E471" s="0" t="s">
        <v>119</v>
      </c>
      <c r="F471" s="0" t="s">
        <v>43</v>
      </c>
      <c r="G471" s="0" t="s">
        <v>23</v>
      </c>
      <c r="H471" s="0" t="s">
        <v>44</v>
      </c>
      <c r="I471" s="0" t="s">
        <v>128</v>
      </c>
      <c r="J471" s="0" t="s">
        <v>64</v>
      </c>
      <c r="K471" s="0" t="s">
        <v>35</v>
      </c>
      <c r="L471" s="0" t="n">
        <v>12</v>
      </c>
      <c r="M471" s="0" t="n">
        <v>9</v>
      </c>
      <c r="N471" s="0" t="n">
        <v>47</v>
      </c>
      <c r="O471" s="0" t="n">
        <f aca="false">StoreData!$N471*StoreData!$L471</f>
        <v>564</v>
      </c>
      <c r="P471" s="0" t="n">
        <f aca="false">StoreData!$N471*StoreData!$M471</f>
        <v>423</v>
      </c>
      <c r="Q471" s="0" t="n">
        <f aca="false">StoreData!$O471-StoreData!$P471</f>
        <v>141</v>
      </c>
      <c r="R471" s="0" t="n">
        <f aca="false">MONTH(StoreData!$B471)</f>
        <v>8</v>
      </c>
      <c r="S471" s="0" t="str">
        <f aca="false">IF(StoreData!$R471=9,"August","Sept")</f>
        <v>Sept</v>
      </c>
    </row>
    <row r="472" customFormat="false" ht="15" hidden="false" customHeight="false" outlineLevel="0" collapsed="false">
      <c r="A472" s="0" t="n">
        <v>88065565825</v>
      </c>
      <c r="B472" s="0" t="n">
        <v>44061</v>
      </c>
      <c r="C472" s="0" t="s">
        <v>569</v>
      </c>
      <c r="D472" s="0" t="s">
        <v>20</v>
      </c>
      <c r="E472" s="0" t="s">
        <v>50</v>
      </c>
      <c r="F472" s="0" t="s">
        <v>22</v>
      </c>
      <c r="G472" s="0" t="s">
        <v>23</v>
      </c>
      <c r="H472" s="0" t="s">
        <v>24</v>
      </c>
      <c r="I472" s="0" t="s">
        <v>128</v>
      </c>
      <c r="J472" s="0" t="s">
        <v>67</v>
      </c>
      <c r="K472" s="0" t="s">
        <v>35</v>
      </c>
      <c r="L472" s="0" t="n">
        <v>18</v>
      </c>
      <c r="M472" s="0" t="n">
        <v>15</v>
      </c>
      <c r="N472" s="0" t="n">
        <v>6</v>
      </c>
      <c r="O472" s="0" t="n">
        <f aca="false">StoreData!$N472*StoreData!$L472</f>
        <v>108</v>
      </c>
      <c r="P472" s="0" t="n">
        <f aca="false">StoreData!$N472*StoreData!$M472</f>
        <v>90</v>
      </c>
      <c r="Q472" s="0" t="n">
        <f aca="false">StoreData!$O472-StoreData!$P472</f>
        <v>18</v>
      </c>
      <c r="R472" s="0" t="n">
        <f aca="false">MONTH(StoreData!$B472)</f>
        <v>8</v>
      </c>
      <c r="S472" s="0" t="str">
        <f aca="false">IF(StoreData!$R472=9,"August","Sept")</f>
        <v>Sept</v>
      </c>
    </row>
    <row r="473" customFormat="false" ht="15" hidden="false" customHeight="false" outlineLevel="0" collapsed="false">
      <c r="A473" s="0" t="n">
        <v>88065565826</v>
      </c>
      <c r="B473" s="0" t="n">
        <v>44061</v>
      </c>
      <c r="C473" s="0" t="s">
        <v>570</v>
      </c>
      <c r="D473" s="0" t="s">
        <v>29</v>
      </c>
      <c r="E473" s="0" t="s">
        <v>52</v>
      </c>
      <c r="F473" s="0" t="s">
        <v>22</v>
      </c>
      <c r="G473" s="0" t="s">
        <v>23</v>
      </c>
      <c r="H473" s="0" t="s">
        <v>24</v>
      </c>
      <c r="I473" s="0" t="s">
        <v>128</v>
      </c>
      <c r="J473" s="0" t="s">
        <v>79</v>
      </c>
      <c r="K473" s="0" t="s">
        <v>35</v>
      </c>
      <c r="L473" s="0" t="n">
        <v>23</v>
      </c>
      <c r="M473" s="0" t="n">
        <v>20</v>
      </c>
      <c r="N473" s="0" t="n">
        <v>10</v>
      </c>
      <c r="O473" s="0" t="n">
        <f aca="false">StoreData!$N473*StoreData!$L473</f>
        <v>230</v>
      </c>
      <c r="P473" s="0" t="n">
        <f aca="false">StoreData!$N473*StoreData!$M473</f>
        <v>200</v>
      </c>
      <c r="Q473" s="0" t="n">
        <f aca="false">StoreData!$O473-StoreData!$P473</f>
        <v>30</v>
      </c>
      <c r="R473" s="0" t="n">
        <f aca="false">MONTH(StoreData!$B473)</f>
        <v>8</v>
      </c>
      <c r="S473" s="0" t="str">
        <f aca="false">IF(StoreData!$R473=9,"August","Sept")</f>
        <v>Sept</v>
      </c>
    </row>
    <row r="474" customFormat="false" ht="15" hidden="false" customHeight="false" outlineLevel="0" collapsed="false">
      <c r="A474" s="0" t="n">
        <v>88065565827</v>
      </c>
      <c r="B474" s="0" t="n">
        <v>44062</v>
      </c>
      <c r="C474" s="0" t="s">
        <v>571</v>
      </c>
      <c r="D474" s="0" t="s">
        <v>20</v>
      </c>
      <c r="E474" s="0" t="s">
        <v>55</v>
      </c>
      <c r="F474" s="0" t="s">
        <v>31</v>
      </c>
      <c r="G474" s="0" t="s">
        <v>32</v>
      </c>
      <c r="H474" s="0" t="s">
        <v>33</v>
      </c>
      <c r="I474" s="0" t="s">
        <v>128</v>
      </c>
      <c r="J474" s="0" t="s">
        <v>82</v>
      </c>
      <c r="K474" s="0" t="s">
        <v>35</v>
      </c>
      <c r="L474" s="0" t="n">
        <v>9</v>
      </c>
      <c r="M474" s="0" t="n">
        <v>6</v>
      </c>
      <c r="N474" s="0" t="n">
        <v>11</v>
      </c>
      <c r="O474" s="0" t="n">
        <f aca="false">StoreData!$N474*StoreData!$L474</f>
        <v>99</v>
      </c>
      <c r="P474" s="0" t="n">
        <f aca="false">StoreData!$N474*StoreData!$M474</f>
        <v>66</v>
      </c>
      <c r="Q474" s="0" t="n">
        <f aca="false">StoreData!$O474-StoreData!$P474</f>
        <v>33</v>
      </c>
      <c r="R474" s="0" t="n">
        <f aca="false">MONTH(StoreData!$B474)</f>
        <v>8</v>
      </c>
      <c r="S474" s="0" t="str">
        <f aca="false">IF(StoreData!$R474=9,"August","Sept")</f>
        <v>Sept</v>
      </c>
    </row>
    <row r="475" customFormat="false" ht="15" hidden="false" customHeight="false" outlineLevel="0" collapsed="false">
      <c r="A475" s="0" t="n">
        <v>88065565828</v>
      </c>
      <c r="B475" s="0" t="n">
        <v>44063</v>
      </c>
      <c r="C475" s="0" t="s">
        <v>572</v>
      </c>
      <c r="D475" s="0" t="s">
        <v>20</v>
      </c>
      <c r="E475" s="0" t="s">
        <v>58</v>
      </c>
      <c r="F475" s="0" t="s">
        <v>38</v>
      </c>
      <c r="G475" s="0" t="s">
        <v>32</v>
      </c>
      <c r="H475" s="0" t="s">
        <v>39</v>
      </c>
      <c r="I475" s="0" t="s">
        <v>128</v>
      </c>
      <c r="J475" s="0" t="s">
        <v>85</v>
      </c>
      <c r="K475" s="0" t="s">
        <v>35</v>
      </c>
      <c r="L475" s="0" t="n">
        <v>18</v>
      </c>
      <c r="M475" s="0" t="n">
        <v>15</v>
      </c>
      <c r="N475" s="0" t="n">
        <v>60</v>
      </c>
      <c r="O475" s="0" t="n">
        <f aca="false">StoreData!$N475*StoreData!$L475</f>
        <v>1080</v>
      </c>
      <c r="P475" s="0" t="n">
        <f aca="false">StoreData!$N475*StoreData!$M475</f>
        <v>900</v>
      </c>
      <c r="Q475" s="0" t="n">
        <f aca="false">StoreData!$O475-StoreData!$P475</f>
        <v>180</v>
      </c>
      <c r="R475" s="0" t="n">
        <f aca="false">MONTH(StoreData!$B475)</f>
        <v>8</v>
      </c>
      <c r="S475" s="0" t="str">
        <f aca="false">IF(StoreData!$R475=9,"August","Sept")</f>
        <v>Sept</v>
      </c>
    </row>
    <row r="476" customFormat="false" ht="15" hidden="false" customHeight="false" outlineLevel="0" collapsed="false">
      <c r="A476" s="0" t="n">
        <v>88065565829</v>
      </c>
      <c r="B476" s="0" t="n">
        <v>44064</v>
      </c>
      <c r="C476" s="0" t="s">
        <v>573</v>
      </c>
      <c r="D476" s="0" t="s">
        <v>20</v>
      </c>
      <c r="E476" s="0" t="s">
        <v>147</v>
      </c>
      <c r="F476" s="0" t="s">
        <v>43</v>
      </c>
      <c r="G476" s="0" t="s">
        <v>23</v>
      </c>
      <c r="H476" s="0" t="s">
        <v>44</v>
      </c>
      <c r="I476" s="0" t="s">
        <v>128</v>
      </c>
      <c r="J476" s="0" t="s">
        <v>40</v>
      </c>
      <c r="K476" s="0" t="s">
        <v>35</v>
      </c>
      <c r="L476" s="0" t="n">
        <v>5</v>
      </c>
      <c r="M476" s="0" t="n">
        <v>2</v>
      </c>
      <c r="N476" s="0" t="n">
        <v>89</v>
      </c>
      <c r="O476" s="0" t="n">
        <f aca="false">StoreData!$N476*StoreData!$L476</f>
        <v>445</v>
      </c>
      <c r="P476" s="0" t="n">
        <f aca="false">StoreData!$N476*StoreData!$M476</f>
        <v>178</v>
      </c>
      <c r="Q476" s="0" t="n">
        <f aca="false">StoreData!$O476-StoreData!$P476</f>
        <v>267</v>
      </c>
      <c r="R476" s="0" t="n">
        <f aca="false">MONTH(StoreData!$B476)</f>
        <v>8</v>
      </c>
      <c r="S476" s="0" t="str">
        <f aca="false">IF(StoreData!$R476=9,"August","Sept")</f>
        <v>Sept</v>
      </c>
    </row>
    <row r="477" customFormat="false" ht="15" hidden="false" customHeight="false" outlineLevel="0" collapsed="false">
      <c r="A477" s="0" t="n">
        <v>88065565830</v>
      </c>
      <c r="B477" s="0" t="n">
        <v>44065</v>
      </c>
      <c r="C477" s="0" t="s">
        <v>574</v>
      </c>
      <c r="D477" s="0" t="s">
        <v>20</v>
      </c>
      <c r="E477" s="0" t="s">
        <v>149</v>
      </c>
      <c r="F477" s="0" t="s">
        <v>22</v>
      </c>
      <c r="G477" s="0" t="s">
        <v>23</v>
      </c>
      <c r="H477" s="0" t="s">
        <v>24</v>
      </c>
      <c r="I477" s="0" t="s">
        <v>128</v>
      </c>
      <c r="J477" s="0" t="s">
        <v>99</v>
      </c>
      <c r="K477" s="0" t="s">
        <v>27</v>
      </c>
      <c r="L477" s="0" t="n">
        <v>14</v>
      </c>
      <c r="M477" s="0" t="n">
        <v>11</v>
      </c>
      <c r="N477" s="0" t="n">
        <v>77</v>
      </c>
      <c r="O477" s="0" t="n">
        <f aca="false">StoreData!$N477*StoreData!$L477</f>
        <v>1078</v>
      </c>
      <c r="P477" s="0" t="n">
        <f aca="false">StoreData!$N477*StoreData!$M477</f>
        <v>847</v>
      </c>
      <c r="Q477" s="0" t="n">
        <f aca="false">StoreData!$O477-StoreData!$P477</f>
        <v>231</v>
      </c>
      <c r="R477" s="0" t="n">
        <f aca="false">MONTH(StoreData!$B477)</f>
        <v>8</v>
      </c>
      <c r="S477" s="0" t="str">
        <f aca="false">IF(StoreData!$R477=9,"August","Sept")</f>
        <v>Sept</v>
      </c>
    </row>
    <row r="478" customFormat="false" ht="15" hidden="false" customHeight="false" outlineLevel="0" collapsed="false">
      <c r="A478" s="0" t="n">
        <v>88065565831</v>
      </c>
      <c r="B478" s="0" t="n">
        <v>44066</v>
      </c>
      <c r="C478" s="0" t="s">
        <v>575</v>
      </c>
      <c r="D478" s="0" t="s">
        <v>20</v>
      </c>
      <c r="E478" s="0" t="s">
        <v>21</v>
      </c>
      <c r="F478" s="0" t="s">
        <v>22</v>
      </c>
      <c r="G478" s="0" t="s">
        <v>23</v>
      </c>
      <c r="H478" s="0" t="s">
        <v>24</v>
      </c>
      <c r="I478" s="0" t="s">
        <v>128</v>
      </c>
      <c r="J478" s="0" t="s">
        <v>102</v>
      </c>
      <c r="K478" s="0" t="s">
        <v>27</v>
      </c>
      <c r="L478" s="0" t="n">
        <v>6</v>
      </c>
      <c r="M478" s="0" t="n">
        <v>3</v>
      </c>
      <c r="N478" s="0" t="n">
        <v>68</v>
      </c>
      <c r="O478" s="0" t="n">
        <f aca="false">StoreData!$N478*StoreData!$L478</f>
        <v>408</v>
      </c>
      <c r="P478" s="0" t="n">
        <f aca="false">StoreData!$N478*StoreData!$M478</f>
        <v>204</v>
      </c>
      <c r="Q478" s="0" t="n">
        <f aca="false">StoreData!$O478-StoreData!$P478</f>
        <v>204</v>
      </c>
      <c r="R478" s="0" t="n">
        <f aca="false">MONTH(StoreData!$B478)</f>
        <v>8</v>
      </c>
      <c r="S478" s="0" t="str">
        <f aca="false">IF(StoreData!$R478=9,"August","Sept")</f>
        <v>Sept</v>
      </c>
    </row>
    <row r="479" customFormat="false" ht="15" hidden="false" customHeight="false" outlineLevel="0" collapsed="false">
      <c r="A479" s="0" t="n">
        <v>88065565832</v>
      </c>
      <c r="B479" s="0" t="n">
        <v>44067</v>
      </c>
      <c r="C479" s="0" t="s">
        <v>576</v>
      </c>
      <c r="D479" s="0" t="s">
        <v>29</v>
      </c>
      <c r="E479" s="0" t="s">
        <v>152</v>
      </c>
      <c r="F479" s="0" t="s">
        <v>31</v>
      </c>
      <c r="G479" s="0" t="s">
        <v>32</v>
      </c>
      <c r="H479" s="0" t="s">
        <v>33</v>
      </c>
      <c r="I479" s="0" t="s">
        <v>128</v>
      </c>
      <c r="J479" s="0" t="s">
        <v>142</v>
      </c>
      <c r="K479" s="0" t="s">
        <v>35</v>
      </c>
      <c r="L479" s="0" t="n">
        <v>10</v>
      </c>
      <c r="M479" s="0" t="n">
        <v>7</v>
      </c>
      <c r="N479" s="0" t="n">
        <v>15</v>
      </c>
      <c r="O479" s="0" t="n">
        <f aca="false">StoreData!$N479*StoreData!$L479</f>
        <v>150</v>
      </c>
      <c r="P479" s="0" t="n">
        <f aca="false">StoreData!$N479*StoreData!$M479</f>
        <v>105</v>
      </c>
      <c r="Q479" s="0" t="n">
        <f aca="false">StoreData!$O479-StoreData!$P479</f>
        <v>45</v>
      </c>
      <c r="R479" s="0" t="n">
        <f aca="false">MONTH(StoreData!$B479)</f>
        <v>8</v>
      </c>
      <c r="S479" s="0" t="str">
        <f aca="false">IF(StoreData!$R479=9,"August","Sept")</f>
        <v>Sept</v>
      </c>
    </row>
    <row r="480" customFormat="false" ht="15" hidden="false" customHeight="false" outlineLevel="0" collapsed="false">
      <c r="A480" s="0" t="n">
        <v>88065565833</v>
      </c>
      <c r="B480" s="0" t="n">
        <v>44068</v>
      </c>
      <c r="C480" s="0" t="s">
        <v>577</v>
      </c>
      <c r="D480" s="0" t="s">
        <v>29</v>
      </c>
      <c r="E480" s="0" t="s">
        <v>154</v>
      </c>
      <c r="F480" s="0" t="s">
        <v>38</v>
      </c>
      <c r="G480" s="0" t="s">
        <v>32</v>
      </c>
      <c r="H480" s="0" t="s">
        <v>39</v>
      </c>
      <c r="I480" s="0" t="s">
        <v>128</v>
      </c>
      <c r="J480" s="0" t="s">
        <v>105</v>
      </c>
      <c r="K480" s="0" t="s">
        <v>27</v>
      </c>
      <c r="L480" s="0" t="n">
        <v>13</v>
      </c>
      <c r="M480" s="0" t="n">
        <v>10</v>
      </c>
      <c r="N480" s="0" t="n">
        <v>47</v>
      </c>
      <c r="O480" s="0" t="n">
        <f aca="false">StoreData!$N480*StoreData!$L480</f>
        <v>611</v>
      </c>
      <c r="P480" s="0" t="n">
        <f aca="false">StoreData!$N480*StoreData!$M480</f>
        <v>470</v>
      </c>
      <c r="Q480" s="0" t="n">
        <f aca="false">StoreData!$O480-StoreData!$P480</f>
        <v>141</v>
      </c>
      <c r="R480" s="0" t="n">
        <f aca="false">MONTH(StoreData!$B480)</f>
        <v>8</v>
      </c>
      <c r="S480" s="0" t="str">
        <f aca="false">IF(StoreData!$R480=9,"August","Sept")</f>
        <v>Sept</v>
      </c>
    </row>
    <row r="481" customFormat="false" ht="15" hidden="false" customHeight="false" outlineLevel="0" collapsed="false">
      <c r="A481" s="0" t="n">
        <v>88065565834</v>
      </c>
      <c r="B481" s="0" t="n">
        <v>44072</v>
      </c>
      <c r="C481" s="0" t="s">
        <v>578</v>
      </c>
      <c r="D481" s="0" t="s">
        <v>20</v>
      </c>
      <c r="E481" s="0" t="s">
        <v>156</v>
      </c>
      <c r="F481" s="0" t="s">
        <v>43</v>
      </c>
      <c r="G481" s="0" t="s">
        <v>23</v>
      </c>
      <c r="H481" s="0" t="s">
        <v>44</v>
      </c>
      <c r="I481" s="0" t="s">
        <v>128</v>
      </c>
      <c r="J481" s="0" t="s">
        <v>144</v>
      </c>
      <c r="K481" s="0" t="s">
        <v>35</v>
      </c>
      <c r="L481" s="0" t="n">
        <v>20</v>
      </c>
      <c r="M481" s="0" t="n">
        <v>17</v>
      </c>
      <c r="N481" s="0" t="n">
        <v>6</v>
      </c>
      <c r="O481" s="0" t="n">
        <f aca="false">StoreData!$N481*StoreData!$L481</f>
        <v>120</v>
      </c>
      <c r="P481" s="0" t="n">
        <f aca="false">StoreData!$N481*StoreData!$M481</f>
        <v>102</v>
      </c>
      <c r="Q481" s="0" t="n">
        <f aca="false">StoreData!$O481-StoreData!$P481</f>
        <v>18</v>
      </c>
      <c r="R481" s="0" t="n">
        <f aca="false">MONTH(StoreData!$B481)</f>
        <v>8</v>
      </c>
      <c r="S481" s="0" t="str">
        <f aca="false">IF(StoreData!$R481=9,"August","Sept")</f>
        <v>Sept</v>
      </c>
    </row>
    <row r="482" customFormat="false" ht="15" hidden="false" customHeight="false" outlineLevel="0" collapsed="false">
      <c r="A482" s="0" t="n">
        <v>88065565835</v>
      </c>
      <c r="B482" s="0" t="n">
        <v>44071</v>
      </c>
      <c r="C482" s="0" t="s">
        <v>579</v>
      </c>
      <c r="D482" s="0" t="s">
        <v>20</v>
      </c>
      <c r="E482" s="0" t="s">
        <v>66</v>
      </c>
      <c r="F482" s="0" t="s">
        <v>22</v>
      </c>
      <c r="G482" s="0" t="s">
        <v>23</v>
      </c>
      <c r="H482" s="0" t="s">
        <v>24</v>
      </c>
      <c r="I482" s="0" t="s">
        <v>128</v>
      </c>
      <c r="J482" s="0" t="s">
        <v>108</v>
      </c>
      <c r="K482" s="0" t="s">
        <v>27</v>
      </c>
      <c r="L482" s="0" t="n">
        <v>15</v>
      </c>
      <c r="M482" s="0" t="n">
        <v>12</v>
      </c>
      <c r="N482" s="0" t="n">
        <v>10</v>
      </c>
      <c r="O482" s="0" t="n">
        <f aca="false">StoreData!$N482*StoreData!$L482</f>
        <v>150</v>
      </c>
      <c r="P482" s="0" t="n">
        <f aca="false">StoreData!$N482*StoreData!$M482</f>
        <v>120</v>
      </c>
      <c r="Q482" s="0" t="n">
        <f aca="false">StoreData!$O482-StoreData!$P482</f>
        <v>30</v>
      </c>
      <c r="R482" s="0" t="n">
        <f aca="false">MONTH(StoreData!$B482)</f>
        <v>8</v>
      </c>
      <c r="S482" s="0" t="str">
        <f aca="false">IF(StoreData!$R482=9,"August","Sept")</f>
        <v>Sept</v>
      </c>
    </row>
    <row r="483" customFormat="false" ht="15" hidden="false" customHeight="false" outlineLevel="0" collapsed="false">
      <c r="A483" s="0" t="n">
        <v>88065565836</v>
      </c>
      <c r="B483" s="0" t="n">
        <v>44071</v>
      </c>
      <c r="C483" s="0" t="s">
        <v>580</v>
      </c>
      <c r="D483" s="0" t="s">
        <v>29</v>
      </c>
      <c r="E483" s="0" t="s">
        <v>69</v>
      </c>
      <c r="F483" s="0" t="s">
        <v>22</v>
      </c>
      <c r="G483" s="0" t="s">
        <v>23</v>
      </c>
      <c r="H483" s="0" t="s">
        <v>24</v>
      </c>
      <c r="I483" s="0" t="s">
        <v>128</v>
      </c>
      <c r="J483" s="0" t="s">
        <v>53</v>
      </c>
      <c r="K483" s="0" t="s">
        <v>27</v>
      </c>
      <c r="L483" s="0" t="n">
        <v>20</v>
      </c>
      <c r="M483" s="0" t="n">
        <v>17</v>
      </c>
      <c r="N483" s="0" t="n">
        <v>11</v>
      </c>
      <c r="O483" s="0" t="n">
        <f aca="false">StoreData!$N483*StoreData!$L483</f>
        <v>220</v>
      </c>
      <c r="P483" s="0" t="n">
        <f aca="false">StoreData!$N483*StoreData!$M483</f>
        <v>187</v>
      </c>
      <c r="Q483" s="0" t="n">
        <f aca="false">StoreData!$O483-StoreData!$P483</f>
        <v>33</v>
      </c>
      <c r="R483" s="0" t="n">
        <f aca="false">MONTH(StoreData!$B483)</f>
        <v>8</v>
      </c>
      <c r="S483" s="0" t="str">
        <f aca="false">IF(StoreData!$R483=9,"August","Sept")</f>
        <v>Sept</v>
      </c>
    </row>
    <row r="484" customFormat="false" ht="15" hidden="false" customHeight="false" outlineLevel="0" collapsed="false">
      <c r="A484" s="0" t="n">
        <v>88065565837</v>
      </c>
      <c r="B484" s="0" t="n">
        <v>44072</v>
      </c>
      <c r="C484" s="0" t="s">
        <v>581</v>
      </c>
      <c r="D484" s="0" t="s">
        <v>29</v>
      </c>
      <c r="E484" s="0" t="s">
        <v>96</v>
      </c>
      <c r="F484" s="0" t="s">
        <v>31</v>
      </c>
      <c r="G484" s="0" t="s">
        <v>32</v>
      </c>
      <c r="H484" s="0" t="s">
        <v>33</v>
      </c>
      <c r="I484" s="0" t="s">
        <v>128</v>
      </c>
      <c r="J484" s="0" t="s">
        <v>56</v>
      </c>
      <c r="K484" s="0" t="s">
        <v>27</v>
      </c>
      <c r="L484" s="0" t="n">
        <v>12</v>
      </c>
      <c r="M484" s="0" t="n">
        <v>9</v>
      </c>
      <c r="N484" s="0" t="n">
        <v>60</v>
      </c>
      <c r="O484" s="0" t="n">
        <f aca="false">StoreData!$N484*StoreData!$L484</f>
        <v>720</v>
      </c>
      <c r="P484" s="0" t="n">
        <f aca="false">StoreData!$N484*StoreData!$M484</f>
        <v>540</v>
      </c>
      <c r="Q484" s="0" t="n">
        <f aca="false">StoreData!$O484-StoreData!$P484</f>
        <v>180</v>
      </c>
      <c r="R484" s="0" t="n">
        <f aca="false">MONTH(StoreData!$B484)</f>
        <v>8</v>
      </c>
      <c r="S484" s="0" t="str">
        <f aca="false">IF(StoreData!$R484=9,"August","Sept")</f>
        <v>Sept</v>
      </c>
    </row>
    <row r="485" customFormat="false" ht="15" hidden="false" customHeight="false" outlineLevel="0" collapsed="false">
      <c r="A485" s="0" t="n">
        <v>88065565838</v>
      </c>
      <c r="B485" s="0" t="n">
        <v>44073</v>
      </c>
      <c r="C485" s="0" t="s">
        <v>582</v>
      </c>
      <c r="D485" s="0" t="s">
        <v>20</v>
      </c>
      <c r="E485" s="0" t="s">
        <v>98</v>
      </c>
      <c r="F485" s="0" t="s">
        <v>38</v>
      </c>
      <c r="G485" s="0" t="s">
        <v>32</v>
      </c>
      <c r="H485" s="0" t="s">
        <v>39</v>
      </c>
      <c r="I485" s="0" t="s">
        <v>128</v>
      </c>
      <c r="J485" s="0" t="s">
        <v>59</v>
      </c>
      <c r="K485" s="0" t="s">
        <v>27</v>
      </c>
      <c r="L485" s="0" t="n">
        <v>16</v>
      </c>
      <c r="M485" s="0" t="n">
        <v>13</v>
      </c>
      <c r="N485" s="0" t="n">
        <v>89</v>
      </c>
      <c r="O485" s="0" t="n">
        <f aca="false">StoreData!$N485*StoreData!$L485</f>
        <v>1424</v>
      </c>
      <c r="P485" s="0" t="n">
        <f aca="false">StoreData!$N485*StoreData!$M485</f>
        <v>1157</v>
      </c>
      <c r="Q485" s="0" t="n">
        <f aca="false">StoreData!$O485-StoreData!$P485</f>
        <v>267</v>
      </c>
      <c r="R485" s="0" t="n">
        <f aca="false">MONTH(StoreData!$B485)</f>
        <v>8</v>
      </c>
      <c r="S485" s="0" t="str">
        <f aca="false">IF(StoreData!$R485=9,"August","Sept")</f>
        <v>Sept</v>
      </c>
    </row>
    <row r="486" customFormat="false" ht="15" hidden="false" customHeight="false" outlineLevel="0" collapsed="false">
      <c r="A486" s="0" t="n">
        <v>88065565839</v>
      </c>
      <c r="B486" s="0" t="n">
        <v>44074</v>
      </c>
      <c r="C486" s="0" t="s">
        <v>583</v>
      </c>
      <c r="D486" s="0" t="s">
        <v>20</v>
      </c>
      <c r="E486" s="0" t="s">
        <v>101</v>
      </c>
      <c r="F486" s="0" t="s">
        <v>43</v>
      </c>
      <c r="G486" s="0" t="s">
        <v>23</v>
      </c>
      <c r="H486" s="0" t="s">
        <v>44</v>
      </c>
      <c r="I486" s="0" t="s">
        <v>128</v>
      </c>
      <c r="J486" s="0" t="s">
        <v>60</v>
      </c>
      <c r="K486" s="0" t="s">
        <v>35</v>
      </c>
      <c r="L486" s="0" t="n">
        <v>70</v>
      </c>
      <c r="M486" s="0" t="n">
        <v>67</v>
      </c>
      <c r="N486" s="0" t="n">
        <v>77</v>
      </c>
      <c r="O486" s="0" t="n">
        <f aca="false">StoreData!$N486*StoreData!$L486</f>
        <v>5390</v>
      </c>
      <c r="P486" s="0" t="n">
        <f aca="false">StoreData!$N486*StoreData!$M486</f>
        <v>5159</v>
      </c>
      <c r="Q486" s="0" t="n">
        <f aca="false">StoreData!$O486-StoreData!$P486</f>
        <v>231</v>
      </c>
      <c r="R486" s="0" t="n">
        <f aca="false">MONTH(StoreData!$B486)</f>
        <v>8</v>
      </c>
      <c r="S486" s="0" t="str">
        <f aca="false">IF(StoreData!$R486=9,"August","Sept")</f>
        <v>Sept</v>
      </c>
    </row>
    <row r="487" customFormat="false" ht="15" hidden="false" customHeight="false" outlineLevel="0" collapsed="false">
      <c r="A487" s="0" t="n">
        <v>88065565840</v>
      </c>
      <c r="B487" s="0" t="n">
        <v>44075</v>
      </c>
      <c r="C487" s="0" t="s">
        <v>584</v>
      </c>
      <c r="D487" s="0" t="s">
        <v>20</v>
      </c>
      <c r="E487" s="0" t="s">
        <v>104</v>
      </c>
      <c r="F487" s="0" t="s">
        <v>22</v>
      </c>
      <c r="G487" s="0" t="s">
        <v>23</v>
      </c>
      <c r="H487" s="0" t="s">
        <v>24</v>
      </c>
      <c r="I487" s="0" t="s">
        <v>128</v>
      </c>
      <c r="J487" s="0" t="s">
        <v>61</v>
      </c>
      <c r="K487" s="0" t="s">
        <v>35</v>
      </c>
      <c r="L487" s="0" t="n">
        <v>15</v>
      </c>
      <c r="M487" s="0" t="n">
        <v>12</v>
      </c>
      <c r="N487" s="0" t="n">
        <v>68</v>
      </c>
      <c r="O487" s="0" t="n">
        <f aca="false">StoreData!$N487*StoreData!$L487</f>
        <v>1020</v>
      </c>
      <c r="P487" s="0" t="n">
        <f aca="false">StoreData!$N487*StoreData!$M487</f>
        <v>816</v>
      </c>
      <c r="Q487" s="0" t="n">
        <f aca="false">StoreData!$O487-StoreData!$P487</f>
        <v>204</v>
      </c>
      <c r="R487" s="0" t="n">
        <f aca="false">MONTH(StoreData!$B487)</f>
        <v>9</v>
      </c>
      <c r="S487" s="0" t="str">
        <f aca="false">IF(StoreData!$R487=9,"August","Sept")</f>
        <v>August</v>
      </c>
    </row>
    <row r="488" customFormat="false" ht="15" hidden="false" customHeight="false" outlineLevel="0" collapsed="false">
      <c r="A488" s="0" t="n">
        <v>88065565841</v>
      </c>
      <c r="B488" s="0" t="n">
        <v>44076</v>
      </c>
      <c r="C488" s="0" t="s">
        <v>585</v>
      </c>
      <c r="D488" s="0" t="s">
        <v>29</v>
      </c>
      <c r="E488" s="0" t="s">
        <v>107</v>
      </c>
      <c r="F488" s="0" t="s">
        <v>22</v>
      </c>
      <c r="G488" s="0" t="s">
        <v>23</v>
      </c>
      <c r="H488" s="0" t="s">
        <v>24</v>
      </c>
      <c r="I488" s="0" t="s">
        <v>128</v>
      </c>
      <c r="J488" s="0" t="s">
        <v>59</v>
      </c>
      <c r="K488" s="0" t="s">
        <v>27</v>
      </c>
      <c r="L488" s="0" t="n">
        <v>16</v>
      </c>
      <c r="M488" s="0" t="n">
        <v>13</v>
      </c>
      <c r="N488" s="0" t="n">
        <v>15</v>
      </c>
      <c r="O488" s="0" t="n">
        <f aca="false">StoreData!$N488*StoreData!$L488</f>
        <v>240</v>
      </c>
      <c r="P488" s="0" t="n">
        <f aca="false">StoreData!$N488*StoreData!$M488</f>
        <v>195</v>
      </c>
      <c r="Q488" s="0" t="n">
        <f aca="false">StoreData!$O488-StoreData!$P488</f>
        <v>45</v>
      </c>
      <c r="R488" s="0" t="n">
        <f aca="false">MONTH(StoreData!$B488)</f>
        <v>9</v>
      </c>
      <c r="S488" s="0" t="str">
        <f aca="false">IF(StoreData!$R488=9,"August","Sept")</f>
        <v>August</v>
      </c>
    </row>
    <row r="489" customFormat="false" ht="15" hidden="false" customHeight="false" outlineLevel="0" collapsed="false">
      <c r="A489" s="0" t="n">
        <v>88065565842</v>
      </c>
      <c r="B489" s="0" t="n">
        <v>44077</v>
      </c>
      <c r="C489" s="0" t="s">
        <v>586</v>
      </c>
      <c r="D489" s="0" t="s">
        <v>29</v>
      </c>
      <c r="E489" s="0" t="s">
        <v>75</v>
      </c>
      <c r="F489" s="0" t="s">
        <v>31</v>
      </c>
      <c r="G489" s="0" t="s">
        <v>32</v>
      </c>
      <c r="H489" s="0" t="s">
        <v>33</v>
      </c>
      <c r="I489" s="0" t="s">
        <v>128</v>
      </c>
      <c r="J489" s="0" t="s">
        <v>62</v>
      </c>
      <c r="K489" s="0" t="s">
        <v>27</v>
      </c>
      <c r="L489" s="0" t="n">
        <v>20</v>
      </c>
      <c r="M489" s="0" t="n">
        <v>17</v>
      </c>
      <c r="N489" s="0" t="n">
        <v>47</v>
      </c>
      <c r="O489" s="0" t="n">
        <f aca="false">StoreData!$N489*StoreData!$L489</f>
        <v>940</v>
      </c>
      <c r="P489" s="0" t="n">
        <f aca="false">StoreData!$N489*StoreData!$M489</f>
        <v>799</v>
      </c>
      <c r="Q489" s="0" t="n">
        <f aca="false">StoreData!$O489-StoreData!$P489</f>
        <v>141</v>
      </c>
      <c r="R489" s="0" t="n">
        <f aca="false">MONTH(StoreData!$B489)</f>
        <v>9</v>
      </c>
      <c r="S489" s="0" t="str">
        <f aca="false">IF(StoreData!$R489=9,"August","Sept")</f>
        <v>August</v>
      </c>
    </row>
    <row r="490" customFormat="false" ht="15" hidden="false" customHeight="false" outlineLevel="0" collapsed="false">
      <c r="A490" s="0" t="n">
        <v>88065565843</v>
      </c>
      <c r="B490" s="0" t="n">
        <v>44078</v>
      </c>
      <c r="C490" s="0" t="s">
        <v>587</v>
      </c>
      <c r="D490" s="0" t="s">
        <v>29</v>
      </c>
      <c r="E490" s="0" t="s">
        <v>78</v>
      </c>
      <c r="F490" s="0" t="s">
        <v>38</v>
      </c>
      <c r="G490" s="0" t="s">
        <v>32</v>
      </c>
      <c r="H490" s="0" t="s">
        <v>39</v>
      </c>
      <c r="I490" s="0" t="s">
        <v>128</v>
      </c>
      <c r="J490" s="0" t="s">
        <v>63</v>
      </c>
      <c r="K490" s="0" t="s">
        <v>27</v>
      </c>
      <c r="L490" s="0" t="n">
        <v>12</v>
      </c>
      <c r="M490" s="0" t="n">
        <v>9</v>
      </c>
      <c r="N490" s="0" t="n">
        <v>6</v>
      </c>
      <c r="O490" s="0" t="n">
        <f aca="false">StoreData!$N490*StoreData!$L490</f>
        <v>72</v>
      </c>
      <c r="P490" s="0" t="n">
        <f aca="false">StoreData!$N490*StoreData!$M490</f>
        <v>54</v>
      </c>
      <c r="Q490" s="0" t="n">
        <f aca="false">StoreData!$O490-StoreData!$P490</f>
        <v>18</v>
      </c>
      <c r="R490" s="0" t="n">
        <f aca="false">MONTH(StoreData!$B490)</f>
        <v>9</v>
      </c>
      <c r="S490" s="0" t="str">
        <f aca="false">IF(StoreData!$R490=9,"August","Sept")</f>
        <v>August</v>
      </c>
    </row>
    <row r="491" customFormat="false" ht="15" hidden="false" customHeight="false" outlineLevel="0" collapsed="false">
      <c r="A491" s="0" t="n">
        <v>88065565844</v>
      </c>
      <c r="B491" s="0" t="n">
        <v>44079</v>
      </c>
      <c r="C491" s="0" t="s">
        <v>588</v>
      </c>
      <c r="D491" s="0" t="s">
        <v>29</v>
      </c>
      <c r="E491" s="0" t="s">
        <v>81</v>
      </c>
      <c r="F491" s="0" t="s">
        <v>43</v>
      </c>
      <c r="G491" s="0" t="s">
        <v>23</v>
      </c>
      <c r="H491" s="0" t="s">
        <v>44</v>
      </c>
      <c r="I491" s="0" t="s">
        <v>128</v>
      </c>
      <c r="J491" s="0" t="s">
        <v>64</v>
      </c>
      <c r="K491" s="0" t="s">
        <v>35</v>
      </c>
      <c r="L491" s="0" t="n">
        <v>12</v>
      </c>
      <c r="M491" s="0" t="n">
        <v>9</v>
      </c>
      <c r="N491" s="0" t="n">
        <v>10</v>
      </c>
      <c r="O491" s="0" t="n">
        <f aca="false">StoreData!$N491*StoreData!$L491</f>
        <v>120</v>
      </c>
      <c r="P491" s="0" t="n">
        <f aca="false">StoreData!$N491*StoreData!$M491</f>
        <v>90</v>
      </c>
      <c r="Q491" s="0" t="n">
        <f aca="false">StoreData!$O491-StoreData!$P491</f>
        <v>30</v>
      </c>
      <c r="R491" s="0" t="n">
        <f aca="false">MONTH(StoreData!$B491)</f>
        <v>9</v>
      </c>
      <c r="S491" s="0" t="str">
        <f aca="false">IF(StoreData!$R491=9,"August","Sept")</f>
        <v>August</v>
      </c>
    </row>
    <row r="492" customFormat="false" ht="15" hidden="false" customHeight="false" outlineLevel="0" collapsed="false">
      <c r="A492" s="0" t="n">
        <v>88065565845</v>
      </c>
      <c r="B492" s="0" t="n">
        <v>44083</v>
      </c>
      <c r="C492" s="0" t="s">
        <v>589</v>
      </c>
      <c r="D492" s="0" t="s">
        <v>20</v>
      </c>
      <c r="E492" s="0" t="s">
        <v>149</v>
      </c>
      <c r="F492" s="0" t="s">
        <v>22</v>
      </c>
      <c r="G492" s="0" t="s">
        <v>23</v>
      </c>
      <c r="H492" s="0" t="s">
        <v>24</v>
      </c>
      <c r="I492" s="0" t="s">
        <v>128</v>
      </c>
      <c r="J492" s="0" t="s">
        <v>67</v>
      </c>
      <c r="K492" s="0" t="s">
        <v>35</v>
      </c>
      <c r="L492" s="0" t="n">
        <v>18</v>
      </c>
      <c r="M492" s="0" t="n">
        <v>15</v>
      </c>
      <c r="N492" s="0" t="n">
        <v>11</v>
      </c>
      <c r="O492" s="0" t="n">
        <f aca="false">StoreData!$N492*StoreData!$L492</f>
        <v>198</v>
      </c>
      <c r="P492" s="0" t="n">
        <f aca="false">StoreData!$N492*StoreData!$M492</f>
        <v>165</v>
      </c>
      <c r="Q492" s="0" t="n">
        <f aca="false">StoreData!$O492-StoreData!$P492</f>
        <v>33</v>
      </c>
      <c r="R492" s="0" t="n">
        <f aca="false">MONTH(StoreData!$B492)</f>
        <v>9</v>
      </c>
      <c r="S492" s="0" t="str">
        <f aca="false">IF(StoreData!$R492=9,"August","Sept")</f>
        <v>August</v>
      </c>
    </row>
    <row r="493" customFormat="false" ht="15" hidden="false" customHeight="false" outlineLevel="0" collapsed="false">
      <c r="A493" s="0" t="n">
        <v>88065565846</v>
      </c>
      <c r="B493" s="0" t="n">
        <v>44082</v>
      </c>
      <c r="C493" s="0" t="s">
        <v>590</v>
      </c>
      <c r="D493" s="0" t="s">
        <v>20</v>
      </c>
      <c r="E493" s="0" t="s">
        <v>21</v>
      </c>
      <c r="F493" s="0" t="s">
        <v>22</v>
      </c>
      <c r="G493" s="0" t="s">
        <v>23</v>
      </c>
      <c r="H493" s="0" t="s">
        <v>24</v>
      </c>
      <c r="I493" s="0" t="s">
        <v>128</v>
      </c>
      <c r="J493" s="0" t="s">
        <v>70</v>
      </c>
      <c r="K493" s="0" t="s">
        <v>27</v>
      </c>
      <c r="L493" s="0" t="n">
        <v>10</v>
      </c>
      <c r="M493" s="0" t="n">
        <v>7</v>
      </c>
      <c r="N493" s="0" t="n">
        <v>60</v>
      </c>
      <c r="O493" s="0" t="n">
        <f aca="false">StoreData!$N493*StoreData!$L493</f>
        <v>600</v>
      </c>
      <c r="P493" s="0" t="n">
        <f aca="false">StoreData!$N493*StoreData!$M493</f>
        <v>420</v>
      </c>
      <c r="Q493" s="0" t="n">
        <f aca="false">StoreData!$O493-StoreData!$P493</f>
        <v>180</v>
      </c>
      <c r="R493" s="0" t="n">
        <f aca="false">MONTH(StoreData!$B493)</f>
        <v>9</v>
      </c>
      <c r="S493" s="0" t="str">
        <f aca="false">IF(StoreData!$R493=9,"August","Sept")</f>
        <v>August</v>
      </c>
    </row>
    <row r="494" customFormat="false" ht="15" hidden="false" customHeight="false" outlineLevel="0" collapsed="false">
      <c r="A494" s="0" t="n">
        <v>88065565847</v>
      </c>
      <c r="B494" s="0" t="n">
        <v>44082</v>
      </c>
      <c r="C494" s="0" t="s">
        <v>591</v>
      </c>
      <c r="D494" s="0" t="s">
        <v>20</v>
      </c>
      <c r="E494" s="0" t="s">
        <v>152</v>
      </c>
      <c r="F494" s="0" t="s">
        <v>31</v>
      </c>
      <c r="G494" s="0" t="s">
        <v>32</v>
      </c>
      <c r="H494" s="0" t="s">
        <v>33</v>
      </c>
      <c r="I494" s="0" t="s">
        <v>128</v>
      </c>
      <c r="J494" s="0" t="s">
        <v>67</v>
      </c>
      <c r="K494" s="0" t="s">
        <v>35</v>
      </c>
      <c r="L494" s="0" t="n">
        <v>18</v>
      </c>
      <c r="M494" s="0" t="n">
        <v>15</v>
      </c>
      <c r="N494" s="0" t="n">
        <v>89</v>
      </c>
      <c r="O494" s="0" t="n">
        <f aca="false">StoreData!$N494*StoreData!$L494</f>
        <v>1602</v>
      </c>
      <c r="P494" s="0" t="n">
        <f aca="false">StoreData!$N494*StoreData!$M494</f>
        <v>1335</v>
      </c>
      <c r="Q494" s="0" t="n">
        <f aca="false">StoreData!$O494-StoreData!$P494</f>
        <v>267</v>
      </c>
      <c r="R494" s="0" t="n">
        <f aca="false">MONTH(StoreData!$B494)</f>
        <v>9</v>
      </c>
      <c r="S494" s="0" t="str">
        <f aca="false">IF(StoreData!$R494=9,"August","Sept")</f>
        <v>August</v>
      </c>
    </row>
    <row r="495" customFormat="false" ht="15" hidden="false" customHeight="false" outlineLevel="0" collapsed="false">
      <c r="A495" s="0" t="n">
        <v>88065565848</v>
      </c>
      <c r="B495" s="0" t="n">
        <v>44083</v>
      </c>
      <c r="C495" s="0" t="s">
        <v>592</v>
      </c>
      <c r="D495" s="0" t="s">
        <v>29</v>
      </c>
      <c r="E495" s="0" t="s">
        <v>154</v>
      </c>
      <c r="F495" s="0" t="s">
        <v>38</v>
      </c>
      <c r="G495" s="0" t="s">
        <v>32</v>
      </c>
      <c r="H495" s="0" t="s">
        <v>39</v>
      </c>
      <c r="I495" s="0" t="s">
        <v>128</v>
      </c>
      <c r="J495" s="0" t="s">
        <v>70</v>
      </c>
      <c r="K495" s="0" t="s">
        <v>27</v>
      </c>
      <c r="L495" s="0" t="n">
        <v>10</v>
      </c>
      <c r="M495" s="0" t="n">
        <v>7</v>
      </c>
      <c r="N495" s="0" t="n">
        <v>77</v>
      </c>
      <c r="O495" s="0" t="n">
        <f aca="false">StoreData!$N495*StoreData!$L495</f>
        <v>770</v>
      </c>
      <c r="P495" s="0" t="n">
        <f aca="false">StoreData!$N495*StoreData!$M495</f>
        <v>539</v>
      </c>
      <c r="Q495" s="0" t="n">
        <f aca="false">StoreData!$O495-StoreData!$P495</f>
        <v>231</v>
      </c>
      <c r="R495" s="0" t="n">
        <f aca="false">MONTH(StoreData!$B495)</f>
        <v>9</v>
      </c>
      <c r="S495" s="0" t="str">
        <f aca="false">IF(StoreData!$R495=9,"August","Sept")</f>
        <v>August</v>
      </c>
    </row>
    <row r="496" customFormat="false" ht="15" hidden="false" customHeight="false" outlineLevel="0" collapsed="false">
      <c r="A496" s="0" t="n">
        <v>88065565849</v>
      </c>
      <c r="B496" s="0" t="n">
        <v>44084</v>
      </c>
      <c r="C496" s="0" t="s">
        <v>593</v>
      </c>
      <c r="D496" s="0" t="s">
        <v>20</v>
      </c>
      <c r="E496" s="0" t="s">
        <v>156</v>
      </c>
      <c r="F496" s="0" t="s">
        <v>43</v>
      </c>
      <c r="G496" s="0" t="s">
        <v>23</v>
      </c>
      <c r="H496" s="0" t="s">
        <v>44</v>
      </c>
      <c r="I496" s="0" t="s">
        <v>128</v>
      </c>
      <c r="J496" s="0" t="s">
        <v>76</v>
      </c>
      <c r="K496" s="0" t="s">
        <v>27</v>
      </c>
      <c r="L496" s="0" t="n">
        <v>15</v>
      </c>
      <c r="M496" s="0" t="n">
        <v>12</v>
      </c>
      <c r="N496" s="0" t="n">
        <v>68</v>
      </c>
      <c r="O496" s="0" t="n">
        <f aca="false">StoreData!$N496*StoreData!$L496</f>
        <v>1020</v>
      </c>
      <c r="P496" s="0" t="n">
        <f aca="false">StoreData!$N496*StoreData!$M496</f>
        <v>816</v>
      </c>
      <c r="Q496" s="0" t="n">
        <f aca="false">StoreData!$O496-StoreData!$P496</f>
        <v>204</v>
      </c>
      <c r="R496" s="0" t="n">
        <f aca="false">MONTH(StoreData!$B496)</f>
        <v>9</v>
      </c>
      <c r="S496" s="0" t="str">
        <f aca="false">IF(StoreData!$R496=9,"August","Sept")</f>
        <v>August</v>
      </c>
    </row>
    <row r="497" customFormat="false" ht="15" hidden="false" customHeight="false" outlineLevel="0" collapsed="false">
      <c r="A497" s="0" t="n">
        <v>88065565850</v>
      </c>
      <c r="B497" s="0" t="n">
        <v>44085</v>
      </c>
      <c r="C497" s="0" t="s">
        <v>594</v>
      </c>
      <c r="D497" s="0" t="s">
        <v>20</v>
      </c>
      <c r="E497" s="0" t="s">
        <v>112</v>
      </c>
      <c r="F497" s="0" t="s">
        <v>22</v>
      </c>
      <c r="G497" s="0" t="s">
        <v>23</v>
      </c>
      <c r="H497" s="0" t="s">
        <v>24</v>
      </c>
      <c r="I497" s="0" t="s">
        <v>128</v>
      </c>
      <c r="J497" s="0" t="s">
        <v>79</v>
      </c>
      <c r="K497" s="0" t="s">
        <v>35</v>
      </c>
      <c r="L497" s="0" t="n">
        <v>23</v>
      </c>
      <c r="M497" s="0" t="n">
        <v>20</v>
      </c>
      <c r="N497" s="0" t="n">
        <v>15</v>
      </c>
      <c r="O497" s="0" t="n">
        <f aca="false">StoreData!$N497*StoreData!$L497</f>
        <v>345</v>
      </c>
      <c r="P497" s="0" t="n">
        <f aca="false">StoreData!$N497*StoreData!$M497</f>
        <v>300</v>
      </c>
      <c r="Q497" s="0" t="n">
        <f aca="false">StoreData!$O497-StoreData!$P497</f>
        <v>45</v>
      </c>
      <c r="R497" s="0" t="n">
        <f aca="false">MONTH(StoreData!$B497)</f>
        <v>9</v>
      </c>
      <c r="S497" s="0" t="str">
        <f aca="false">IF(StoreData!$R497=9,"August","Sept")</f>
        <v>August</v>
      </c>
    </row>
    <row r="498" customFormat="false" ht="15" hidden="false" customHeight="false" outlineLevel="0" collapsed="false">
      <c r="A498" s="0" t="n">
        <v>88065565851</v>
      </c>
      <c r="B498" s="0" t="n">
        <v>44086</v>
      </c>
      <c r="C498" s="0" t="s">
        <v>595</v>
      </c>
      <c r="D498" s="0" t="s">
        <v>20</v>
      </c>
      <c r="E498" s="0" t="s">
        <v>114</v>
      </c>
      <c r="F498" s="0" t="s">
        <v>22</v>
      </c>
      <c r="G498" s="0" t="s">
        <v>23</v>
      </c>
      <c r="H498" s="0" t="s">
        <v>24</v>
      </c>
      <c r="I498" s="0" t="s">
        <v>128</v>
      </c>
      <c r="J498" s="0" t="s">
        <v>82</v>
      </c>
      <c r="K498" s="0" t="s">
        <v>35</v>
      </c>
      <c r="L498" s="0" t="n">
        <v>9</v>
      </c>
      <c r="M498" s="0" t="n">
        <v>6</v>
      </c>
      <c r="N498" s="0" t="n">
        <v>60</v>
      </c>
      <c r="O498" s="0" t="n">
        <f aca="false">StoreData!$N498*StoreData!$L498</f>
        <v>540</v>
      </c>
      <c r="P498" s="0" t="n">
        <f aca="false">StoreData!$N498*StoreData!$M498</f>
        <v>360</v>
      </c>
      <c r="Q498" s="0" t="n">
        <f aca="false">StoreData!$O498-StoreData!$P498</f>
        <v>180</v>
      </c>
      <c r="R498" s="0" t="n">
        <f aca="false">MONTH(StoreData!$B498)</f>
        <v>9</v>
      </c>
      <c r="S498" s="0" t="str">
        <f aca="false">IF(StoreData!$R498=9,"August","Sept")</f>
        <v>August</v>
      </c>
    </row>
    <row r="499" customFormat="false" ht="15" hidden="false" customHeight="false" outlineLevel="0" collapsed="false">
      <c r="A499" s="0" t="n">
        <v>88065565852</v>
      </c>
      <c r="B499" s="0" t="n">
        <v>44087</v>
      </c>
      <c r="C499" s="0" t="s">
        <v>596</v>
      </c>
      <c r="D499" s="0" t="s">
        <v>29</v>
      </c>
      <c r="E499" s="0" t="s">
        <v>69</v>
      </c>
      <c r="F499" s="0" t="s">
        <v>31</v>
      </c>
      <c r="G499" s="0" t="s">
        <v>32</v>
      </c>
      <c r="H499" s="0" t="s">
        <v>33</v>
      </c>
      <c r="I499" s="0" t="s">
        <v>128</v>
      </c>
      <c r="J499" s="0" t="s">
        <v>85</v>
      </c>
      <c r="K499" s="0" t="s">
        <v>35</v>
      </c>
      <c r="L499" s="0" t="n">
        <v>18</v>
      </c>
      <c r="M499" s="0" t="n">
        <v>15</v>
      </c>
      <c r="N499" s="0" t="n">
        <v>89</v>
      </c>
      <c r="O499" s="0" t="n">
        <f aca="false">StoreData!$N499*StoreData!$L499</f>
        <v>1602</v>
      </c>
      <c r="P499" s="0" t="n">
        <f aca="false">StoreData!$N499*StoreData!$M499</f>
        <v>1335</v>
      </c>
      <c r="Q499" s="0" t="n">
        <f aca="false">StoreData!$O499-StoreData!$P499</f>
        <v>267</v>
      </c>
      <c r="R499" s="0" t="n">
        <f aca="false">MONTH(StoreData!$B499)</f>
        <v>9</v>
      </c>
      <c r="S499" s="0" t="str">
        <f aca="false">IF(StoreData!$R499=9,"August","Sept")</f>
        <v>August</v>
      </c>
    </row>
    <row r="500" customFormat="false" ht="15" hidden="false" customHeight="false" outlineLevel="0" collapsed="false">
      <c r="A500" s="0" t="n">
        <v>88065565853</v>
      </c>
      <c r="B500" s="0" t="n">
        <v>44088</v>
      </c>
      <c r="C500" s="0" t="s">
        <v>597</v>
      </c>
      <c r="D500" s="0" t="s">
        <v>20</v>
      </c>
      <c r="E500" s="0" t="s">
        <v>117</v>
      </c>
      <c r="F500" s="0" t="s">
        <v>38</v>
      </c>
      <c r="G500" s="0" t="s">
        <v>32</v>
      </c>
      <c r="H500" s="0" t="s">
        <v>39</v>
      </c>
      <c r="I500" s="0" t="s">
        <v>128</v>
      </c>
      <c r="J500" s="0" t="s">
        <v>67</v>
      </c>
      <c r="K500" s="0" t="s">
        <v>35</v>
      </c>
      <c r="L500" s="0" t="n">
        <v>18</v>
      </c>
      <c r="M500" s="0" t="n">
        <v>15</v>
      </c>
      <c r="N500" s="0" t="n">
        <v>77</v>
      </c>
      <c r="O500" s="0" t="n">
        <f aca="false">StoreData!$N500*StoreData!$L500</f>
        <v>1386</v>
      </c>
      <c r="P500" s="0" t="n">
        <f aca="false">StoreData!$N500*StoreData!$M500</f>
        <v>1155</v>
      </c>
      <c r="Q500" s="0" t="n">
        <f aca="false">StoreData!$O500-StoreData!$P500</f>
        <v>231</v>
      </c>
      <c r="R500" s="0" t="n">
        <f aca="false">MONTH(StoreData!$B500)</f>
        <v>9</v>
      </c>
      <c r="S500" s="0" t="str">
        <f aca="false">IF(StoreData!$R500=9,"August","Sept")</f>
        <v>August</v>
      </c>
    </row>
    <row r="501" customFormat="false" ht="15" hidden="false" customHeight="false" outlineLevel="0" collapsed="false">
      <c r="A501" s="0" t="n">
        <v>88065565854</v>
      </c>
      <c r="B501" s="0" t="n">
        <v>44089</v>
      </c>
      <c r="C501" s="0" t="s">
        <v>598</v>
      </c>
      <c r="D501" s="0" t="s">
        <v>29</v>
      </c>
      <c r="E501" s="0" t="s">
        <v>69</v>
      </c>
      <c r="F501" s="0" t="s">
        <v>43</v>
      </c>
      <c r="G501" s="0" t="s">
        <v>23</v>
      </c>
      <c r="H501" s="0" t="s">
        <v>44</v>
      </c>
      <c r="I501" s="0" t="s">
        <v>128</v>
      </c>
      <c r="J501" s="0" t="s">
        <v>70</v>
      </c>
      <c r="K501" s="0" t="s">
        <v>27</v>
      </c>
      <c r="L501" s="0" t="n">
        <v>10</v>
      </c>
      <c r="M501" s="0" t="n">
        <v>7</v>
      </c>
      <c r="N501" s="0" t="n">
        <v>68</v>
      </c>
      <c r="O501" s="0" t="n">
        <f aca="false">StoreData!$N501*StoreData!$L501</f>
        <v>680</v>
      </c>
      <c r="P501" s="0" t="n">
        <f aca="false">StoreData!$N501*StoreData!$M501</f>
        <v>476</v>
      </c>
      <c r="Q501" s="0" t="n">
        <f aca="false">StoreData!$O501-StoreData!$P501</f>
        <v>204</v>
      </c>
      <c r="R501" s="0" t="n">
        <f aca="false">MONTH(StoreData!$B501)</f>
        <v>9</v>
      </c>
      <c r="S501" s="0" t="str">
        <f aca="false">IF(StoreData!$R501=9,"August","Sept")</f>
        <v>August</v>
      </c>
    </row>
    <row r="502" customFormat="false" ht="15" hidden="false" customHeight="false" outlineLevel="0" collapsed="false">
      <c r="A502" s="0" t="n">
        <v>88065565855</v>
      </c>
      <c r="B502" s="0" t="n">
        <v>44093</v>
      </c>
      <c r="C502" s="0" t="s">
        <v>599</v>
      </c>
      <c r="D502" s="0" t="s">
        <v>29</v>
      </c>
      <c r="E502" s="0" t="s">
        <v>117</v>
      </c>
      <c r="F502" s="0" t="s">
        <v>22</v>
      </c>
      <c r="G502" s="0" t="s">
        <v>23</v>
      </c>
      <c r="H502" s="0" t="s">
        <v>24</v>
      </c>
      <c r="I502" s="0" t="s">
        <v>128</v>
      </c>
      <c r="J502" s="0" t="s">
        <v>76</v>
      </c>
      <c r="K502" s="0" t="s">
        <v>27</v>
      </c>
      <c r="L502" s="0" t="n">
        <v>15</v>
      </c>
      <c r="M502" s="0" t="n">
        <v>12</v>
      </c>
      <c r="N502" s="0" t="n">
        <v>15</v>
      </c>
      <c r="O502" s="0" t="n">
        <f aca="false">StoreData!$N502*StoreData!$L502</f>
        <v>225</v>
      </c>
      <c r="P502" s="0" t="n">
        <f aca="false">StoreData!$N502*StoreData!$M502</f>
        <v>180</v>
      </c>
      <c r="Q502" s="0" t="n">
        <f aca="false">StoreData!$O502-StoreData!$P502</f>
        <v>45</v>
      </c>
      <c r="R502" s="0" t="n">
        <f aca="false">MONTH(StoreData!$B502)</f>
        <v>9</v>
      </c>
      <c r="S502" s="0" t="str">
        <f aca="false">IF(StoreData!$R502=9,"August","Sept")</f>
        <v>August</v>
      </c>
    </row>
    <row r="503" customFormat="false" ht="15" hidden="false" customHeight="false" outlineLevel="0" collapsed="false">
      <c r="A503" s="0" t="n">
        <v>88065565856</v>
      </c>
      <c r="B503" s="0" t="n">
        <v>44092</v>
      </c>
      <c r="C503" s="0" t="s">
        <v>600</v>
      </c>
      <c r="D503" s="0" t="s">
        <v>29</v>
      </c>
      <c r="E503" s="0" t="s">
        <v>119</v>
      </c>
      <c r="F503" s="0" t="s">
        <v>22</v>
      </c>
      <c r="G503" s="0" t="s">
        <v>23</v>
      </c>
      <c r="H503" s="0" t="s">
        <v>24</v>
      </c>
      <c r="I503" s="0" t="s">
        <v>128</v>
      </c>
      <c r="J503" s="0" t="s">
        <v>79</v>
      </c>
      <c r="K503" s="0" t="s">
        <v>35</v>
      </c>
      <c r="L503" s="0" t="n">
        <v>23</v>
      </c>
      <c r="M503" s="0" t="n">
        <v>20</v>
      </c>
      <c r="N503" s="0" t="n">
        <v>47</v>
      </c>
      <c r="O503" s="0" t="n">
        <f aca="false">StoreData!$N503*StoreData!$L503</f>
        <v>1081</v>
      </c>
      <c r="P503" s="0" t="n">
        <f aca="false">StoreData!$N503*StoreData!$M503</f>
        <v>940</v>
      </c>
      <c r="Q503" s="0" t="n">
        <f aca="false">StoreData!$O503-StoreData!$P503</f>
        <v>141</v>
      </c>
      <c r="R503" s="0" t="n">
        <f aca="false">MONTH(StoreData!$B503)</f>
        <v>9</v>
      </c>
      <c r="S503" s="0" t="str">
        <f aca="false">IF(StoreData!$R503=9,"August","Sept")</f>
        <v>August</v>
      </c>
    </row>
    <row r="504" customFormat="false" ht="15" hidden="false" customHeight="false" outlineLevel="0" collapsed="false">
      <c r="A504" s="0" t="n">
        <v>88065565857</v>
      </c>
      <c r="B504" s="0" t="n">
        <v>44092</v>
      </c>
      <c r="C504" s="0" t="s">
        <v>601</v>
      </c>
      <c r="D504" s="0" t="s">
        <v>29</v>
      </c>
      <c r="E504" s="0" t="s">
        <v>121</v>
      </c>
      <c r="F504" s="0" t="s">
        <v>31</v>
      </c>
      <c r="G504" s="0" t="s">
        <v>32</v>
      </c>
      <c r="H504" s="0" t="s">
        <v>33</v>
      </c>
      <c r="I504" s="0" t="s">
        <v>128</v>
      </c>
      <c r="J504" s="0" t="s">
        <v>82</v>
      </c>
      <c r="K504" s="0" t="s">
        <v>35</v>
      </c>
      <c r="L504" s="0" t="n">
        <v>9</v>
      </c>
      <c r="M504" s="0" t="n">
        <v>6</v>
      </c>
      <c r="N504" s="0" t="n">
        <v>6</v>
      </c>
      <c r="O504" s="0" t="n">
        <f aca="false">StoreData!$N504*StoreData!$L504</f>
        <v>54</v>
      </c>
      <c r="P504" s="0" t="n">
        <f aca="false">StoreData!$N504*StoreData!$M504</f>
        <v>36</v>
      </c>
      <c r="Q504" s="0" t="n">
        <f aca="false">StoreData!$O504-StoreData!$P504</f>
        <v>18</v>
      </c>
      <c r="R504" s="0" t="n">
        <f aca="false">MONTH(StoreData!$B504)</f>
        <v>9</v>
      </c>
      <c r="S504" s="0" t="str">
        <f aca="false">IF(StoreData!$R504=9,"August","Sept")</f>
        <v>August</v>
      </c>
    </row>
    <row r="505" customFormat="false" ht="15" hidden="false" customHeight="false" outlineLevel="0" collapsed="false">
      <c r="A505" s="0" t="n">
        <v>88065565858</v>
      </c>
      <c r="B505" s="0" t="n">
        <v>44093</v>
      </c>
      <c r="C505" s="0" t="s">
        <v>602</v>
      </c>
      <c r="D505" s="0" t="s">
        <v>20</v>
      </c>
      <c r="E505" s="0" t="s">
        <v>123</v>
      </c>
      <c r="F505" s="0" t="s">
        <v>38</v>
      </c>
      <c r="G505" s="0" t="s">
        <v>32</v>
      </c>
      <c r="H505" s="0" t="s">
        <v>39</v>
      </c>
      <c r="I505" s="0" t="s">
        <v>128</v>
      </c>
      <c r="J505" s="0" t="s">
        <v>85</v>
      </c>
      <c r="K505" s="0" t="s">
        <v>35</v>
      </c>
      <c r="L505" s="0" t="n">
        <v>18</v>
      </c>
      <c r="M505" s="0" t="n">
        <v>15</v>
      </c>
      <c r="N505" s="0" t="n">
        <v>10</v>
      </c>
      <c r="O505" s="0" t="n">
        <f aca="false">StoreData!$N505*StoreData!$L505</f>
        <v>180</v>
      </c>
      <c r="P505" s="0" t="n">
        <f aca="false">StoreData!$N505*StoreData!$M505</f>
        <v>150</v>
      </c>
      <c r="Q505" s="0" t="n">
        <f aca="false">StoreData!$O505-StoreData!$P505</f>
        <v>30</v>
      </c>
      <c r="R505" s="0" t="n">
        <f aca="false">MONTH(StoreData!$B505)</f>
        <v>9</v>
      </c>
      <c r="S505" s="0" t="str">
        <f aca="false">IF(StoreData!$R505=9,"August","Sept")</f>
        <v>August</v>
      </c>
    </row>
    <row r="506" customFormat="false" ht="15" hidden="false" customHeight="false" outlineLevel="0" collapsed="false">
      <c r="A506" s="0" t="n">
        <v>88065565859</v>
      </c>
      <c r="B506" s="0" t="n">
        <v>44094</v>
      </c>
      <c r="C506" s="0" t="s">
        <v>603</v>
      </c>
      <c r="D506" s="0" t="s">
        <v>29</v>
      </c>
      <c r="E506" s="0" t="s">
        <v>125</v>
      </c>
      <c r="F506" s="0" t="s">
        <v>43</v>
      </c>
      <c r="G506" s="0" t="s">
        <v>23</v>
      </c>
      <c r="H506" s="0" t="s">
        <v>44</v>
      </c>
      <c r="I506" s="0" t="s">
        <v>128</v>
      </c>
      <c r="J506" s="0" t="s">
        <v>67</v>
      </c>
      <c r="K506" s="0" t="s">
        <v>35</v>
      </c>
      <c r="L506" s="0" t="n">
        <v>18</v>
      </c>
      <c r="M506" s="0" t="n">
        <v>15</v>
      </c>
      <c r="N506" s="0" t="n">
        <v>11</v>
      </c>
      <c r="O506" s="0" t="n">
        <f aca="false">StoreData!$N506*StoreData!$L506</f>
        <v>198</v>
      </c>
      <c r="P506" s="0" t="n">
        <f aca="false">StoreData!$N506*StoreData!$M506</f>
        <v>165</v>
      </c>
      <c r="Q506" s="0" t="n">
        <f aca="false">StoreData!$O506-StoreData!$P506</f>
        <v>33</v>
      </c>
      <c r="R506" s="0" t="n">
        <f aca="false">MONTH(StoreData!$B506)</f>
        <v>9</v>
      </c>
      <c r="S506" s="0" t="str">
        <f aca="false">IF(StoreData!$R506=9,"August","Sept")</f>
        <v>August</v>
      </c>
    </row>
    <row r="507" customFormat="false" ht="15" hidden="false" customHeight="false" outlineLevel="0" collapsed="false">
      <c r="A507" s="0" t="n">
        <v>88065565860</v>
      </c>
      <c r="B507" s="0" t="n">
        <v>44095</v>
      </c>
      <c r="C507" s="0" t="s">
        <v>604</v>
      </c>
      <c r="D507" s="0" t="s">
        <v>20</v>
      </c>
      <c r="E507" s="0" t="s">
        <v>30</v>
      </c>
      <c r="F507" s="0" t="s">
        <v>22</v>
      </c>
      <c r="G507" s="0" t="s">
        <v>23</v>
      </c>
      <c r="H507" s="0" t="s">
        <v>24</v>
      </c>
      <c r="I507" s="0" t="s">
        <v>128</v>
      </c>
      <c r="J507" s="0" t="s">
        <v>70</v>
      </c>
      <c r="K507" s="0" t="s">
        <v>27</v>
      </c>
      <c r="L507" s="0" t="n">
        <v>10</v>
      </c>
      <c r="M507" s="0" t="n">
        <v>7</v>
      </c>
      <c r="N507" s="0" t="n">
        <v>60</v>
      </c>
      <c r="O507" s="0" t="n">
        <f aca="false">StoreData!$N507*StoreData!$L507</f>
        <v>600</v>
      </c>
      <c r="P507" s="0" t="n">
        <f aca="false">StoreData!$N507*StoreData!$M507</f>
        <v>420</v>
      </c>
      <c r="Q507" s="0" t="n">
        <f aca="false">StoreData!$O507-StoreData!$P507</f>
        <v>180</v>
      </c>
      <c r="R507" s="0" t="n">
        <f aca="false">MONTH(StoreData!$B507)</f>
        <v>9</v>
      </c>
      <c r="S507" s="0" t="str">
        <f aca="false">IF(StoreData!$R507=9,"August","Sept")</f>
        <v>August</v>
      </c>
    </row>
    <row r="508" customFormat="false" ht="15" hidden="false" customHeight="false" outlineLevel="0" collapsed="false">
      <c r="A508" s="0" t="n">
        <v>88065565861</v>
      </c>
      <c r="B508" s="0" t="n">
        <v>44096</v>
      </c>
      <c r="C508" s="0" t="s">
        <v>605</v>
      </c>
      <c r="D508" s="0" t="s">
        <v>20</v>
      </c>
      <c r="E508" s="0" t="s">
        <v>37</v>
      </c>
      <c r="F508" s="0" t="s">
        <v>22</v>
      </c>
      <c r="G508" s="0" t="s">
        <v>23</v>
      </c>
      <c r="H508" s="0" t="s">
        <v>24</v>
      </c>
      <c r="I508" s="0" t="s">
        <v>128</v>
      </c>
      <c r="J508" s="0" t="s">
        <v>76</v>
      </c>
      <c r="K508" s="0" t="s">
        <v>27</v>
      </c>
      <c r="L508" s="0" t="n">
        <v>15</v>
      </c>
      <c r="M508" s="0" t="n">
        <v>12</v>
      </c>
      <c r="N508" s="0" t="n">
        <v>89</v>
      </c>
      <c r="O508" s="0" t="n">
        <f aca="false">StoreData!$N508*StoreData!$L508</f>
        <v>1335</v>
      </c>
      <c r="P508" s="0" t="n">
        <f aca="false">StoreData!$N508*StoreData!$M508</f>
        <v>1068</v>
      </c>
      <c r="Q508" s="0" t="n">
        <f aca="false">StoreData!$O508-StoreData!$P508</f>
        <v>267</v>
      </c>
      <c r="R508" s="0" t="n">
        <f aca="false">MONTH(StoreData!$B508)</f>
        <v>9</v>
      </c>
      <c r="S508" s="0" t="str">
        <f aca="false">IF(StoreData!$R508=9,"August","Sept")</f>
        <v>August</v>
      </c>
    </row>
    <row r="509" customFormat="false" ht="15" hidden="false" customHeight="false" outlineLevel="0" collapsed="false">
      <c r="A509" s="0" t="n">
        <v>88065565862</v>
      </c>
      <c r="B509" s="0" t="n">
        <v>44097</v>
      </c>
      <c r="C509" s="0" t="s">
        <v>606</v>
      </c>
      <c r="D509" s="0" t="s">
        <v>29</v>
      </c>
      <c r="E509" s="0" t="s">
        <v>42</v>
      </c>
      <c r="F509" s="0" t="s">
        <v>31</v>
      </c>
      <c r="G509" s="0" t="s">
        <v>32</v>
      </c>
      <c r="H509" s="0" t="s">
        <v>33</v>
      </c>
      <c r="I509" s="0" t="s">
        <v>128</v>
      </c>
      <c r="J509" s="0" t="s">
        <v>79</v>
      </c>
      <c r="K509" s="0" t="s">
        <v>35</v>
      </c>
      <c r="L509" s="0" t="n">
        <v>23</v>
      </c>
      <c r="M509" s="0" t="n">
        <v>20</v>
      </c>
      <c r="N509" s="0" t="n">
        <v>77</v>
      </c>
      <c r="O509" s="0" t="n">
        <f aca="false">StoreData!$N509*StoreData!$L509</f>
        <v>1771</v>
      </c>
      <c r="P509" s="0" t="n">
        <f aca="false">StoreData!$N509*StoreData!$M509</f>
        <v>1540</v>
      </c>
      <c r="Q509" s="0" t="n">
        <f aca="false">StoreData!$O509-StoreData!$P509</f>
        <v>231</v>
      </c>
      <c r="R509" s="0" t="n">
        <f aca="false">MONTH(StoreData!$B509)</f>
        <v>9</v>
      </c>
      <c r="S509" s="0" t="str">
        <f aca="false">IF(StoreData!$R509=9,"August","Sept")</f>
        <v>August</v>
      </c>
    </row>
    <row r="510" customFormat="false" ht="15" hidden="false" customHeight="false" outlineLevel="0" collapsed="false">
      <c r="A510" s="0" t="n">
        <v>88065565863</v>
      </c>
      <c r="B510" s="0" t="n">
        <v>44098</v>
      </c>
      <c r="C510" s="0" t="s">
        <v>607</v>
      </c>
      <c r="D510" s="0" t="s">
        <v>20</v>
      </c>
      <c r="E510" s="0" t="s">
        <v>186</v>
      </c>
      <c r="F510" s="0" t="s">
        <v>38</v>
      </c>
      <c r="G510" s="0" t="s">
        <v>32</v>
      </c>
      <c r="H510" s="0" t="s">
        <v>39</v>
      </c>
      <c r="I510" s="0" t="s">
        <v>128</v>
      </c>
      <c r="J510" s="0" t="s">
        <v>82</v>
      </c>
      <c r="K510" s="0" t="s">
        <v>35</v>
      </c>
      <c r="L510" s="0" t="n">
        <v>9</v>
      </c>
      <c r="M510" s="0" t="n">
        <v>6</v>
      </c>
      <c r="N510" s="0" t="n">
        <v>68</v>
      </c>
      <c r="O510" s="0" t="n">
        <f aca="false">StoreData!$N510*StoreData!$L510</f>
        <v>612</v>
      </c>
      <c r="P510" s="0" t="n">
        <f aca="false">StoreData!$N510*StoreData!$M510</f>
        <v>408</v>
      </c>
      <c r="Q510" s="0" t="n">
        <f aca="false">StoreData!$O510-StoreData!$P510</f>
        <v>204</v>
      </c>
      <c r="R510" s="0" t="n">
        <f aca="false">MONTH(StoreData!$B510)</f>
        <v>9</v>
      </c>
      <c r="S510" s="0" t="str">
        <f aca="false">IF(StoreData!$R510=9,"August","Sept")</f>
        <v>August</v>
      </c>
    </row>
    <row r="511" customFormat="false" ht="15" hidden="false" customHeight="false" outlineLevel="0" collapsed="false">
      <c r="A511" s="0" t="n">
        <v>88065565864</v>
      </c>
      <c r="B511" s="0" t="n">
        <v>44099</v>
      </c>
      <c r="C511" s="0" t="s">
        <v>608</v>
      </c>
      <c r="D511" s="0" t="s">
        <v>29</v>
      </c>
      <c r="E511" s="0" t="s">
        <v>188</v>
      </c>
      <c r="F511" s="0" t="s">
        <v>43</v>
      </c>
      <c r="G511" s="0" t="s">
        <v>23</v>
      </c>
      <c r="H511" s="0" t="s">
        <v>44</v>
      </c>
      <c r="I511" s="0" t="s">
        <v>128</v>
      </c>
      <c r="J511" s="0" t="s">
        <v>85</v>
      </c>
      <c r="K511" s="0" t="s">
        <v>35</v>
      </c>
      <c r="L511" s="0" t="n">
        <v>18</v>
      </c>
      <c r="M511" s="0" t="n">
        <v>15</v>
      </c>
      <c r="N511" s="0" t="n">
        <v>15</v>
      </c>
      <c r="O511" s="0" t="n">
        <f aca="false">StoreData!$N511*StoreData!$L511</f>
        <v>270</v>
      </c>
      <c r="P511" s="0" t="n">
        <f aca="false">StoreData!$N511*StoreData!$M511</f>
        <v>225</v>
      </c>
      <c r="Q511" s="0" t="n">
        <f aca="false">StoreData!$O511-StoreData!$P511</f>
        <v>45</v>
      </c>
      <c r="R511" s="0" t="n">
        <f aca="false">MONTH(StoreData!$B511)</f>
        <v>9</v>
      </c>
      <c r="S511" s="0" t="str">
        <f aca="false">IF(StoreData!$R511=9,"August","Sept")</f>
        <v>August</v>
      </c>
    </row>
    <row r="512" customFormat="false" ht="15" hidden="false" customHeight="false" outlineLevel="0" collapsed="false">
      <c r="A512" s="0" t="n">
        <v>88065565865</v>
      </c>
      <c r="B512" s="0" t="n">
        <v>44103</v>
      </c>
      <c r="C512" s="0" t="s">
        <v>609</v>
      </c>
      <c r="D512" s="0" t="s">
        <v>29</v>
      </c>
      <c r="E512" s="0" t="s">
        <v>46</v>
      </c>
      <c r="F512" s="0" t="s">
        <v>22</v>
      </c>
      <c r="G512" s="0" t="s">
        <v>23</v>
      </c>
      <c r="H512" s="0" t="s">
        <v>24</v>
      </c>
      <c r="I512" s="0" t="s">
        <v>128</v>
      </c>
      <c r="J512" s="0" t="s">
        <v>73</v>
      </c>
      <c r="K512" s="0" t="s">
        <v>27</v>
      </c>
      <c r="L512" s="0" t="n">
        <v>15</v>
      </c>
      <c r="M512" s="0" t="n">
        <v>12</v>
      </c>
      <c r="N512" s="0" t="n">
        <v>47</v>
      </c>
      <c r="O512" s="0" t="n">
        <f aca="false">StoreData!$N512*StoreData!$L512</f>
        <v>705</v>
      </c>
      <c r="P512" s="0" t="n">
        <f aca="false">StoreData!$N512*StoreData!$M512</f>
        <v>564</v>
      </c>
      <c r="Q512" s="0" t="n">
        <f aca="false">StoreData!$O512-StoreData!$P512</f>
        <v>141</v>
      </c>
      <c r="R512" s="0" t="n">
        <f aca="false">MONTH(StoreData!$B512)</f>
        <v>9</v>
      </c>
      <c r="S512" s="0" t="str">
        <f aca="false">IF(StoreData!$R512=9,"August","Sept")</f>
        <v>August</v>
      </c>
    </row>
    <row r="513" customFormat="false" ht="15" hidden="false" customHeight="false" outlineLevel="0" collapsed="false">
      <c r="A513" s="0" t="n">
        <v>88065565866</v>
      </c>
      <c r="B513" s="0" t="n">
        <v>44102</v>
      </c>
      <c r="C513" s="0" t="s">
        <v>610</v>
      </c>
      <c r="D513" s="0" t="s">
        <v>29</v>
      </c>
      <c r="E513" s="0" t="s">
        <v>48</v>
      </c>
      <c r="F513" s="0" t="s">
        <v>22</v>
      </c>
      <c r="G513" s="0" t="s">
        <v>23</v>
      </c>
      <c r="H513" s="0" t="s">
        <v>24</v>
      </c>
      <c r="I513" s="0" t="s">
        <v>128</v>
      </c>
      <c r="J513" s="0" t="s">
        <v>76</v>
      </c>
      <c r="K513" s="0" t="s">
        <v>27</v>
      </c>
      <c r="L513" s="0" t="n">
        <v>15</v>
      </c>
      <c r="M513" s="0" t="n">
        <v>12</v>
      </c>
      <c r="N513" s="0" t="n">
        <v>6</v>
      </c>
      <c r="O513" s="0" t="n">
        <f aca="false">StoreData!$N513*StoreData!$L513</f>
        <v>90</v>
      </c>
      <c r="P513" s="0" t="n">
        <f aca="false">StoreData!$N513*StoreData!$M513</f>
        <v>72</v>
      </c>
      <c r="Q513" s="0" t="n">
        <f aca="false">StoreData!$O513-StoreData!$P513</f>
        <v>18</v>
      </c>
      <c r="R513" s="0" t="n">
        <f aca="false">MONTH(StoreData!$B513)</f>
        <v>9</v>
      </c>
      <c r="S513" s="0" t="str">
        <f aca="false">IF(StoreData!$R513=9,"August","Sept")</f>
        <v>August</v>
      </c>
    </row>
    <row r="514" customFormat="false" ht="15" hidden="false" customHeight="false" outlineLevel="0" collapsed="false">
      <c r="A514" s="0" t="n">
        <v>88065565867</v>
      </c>
      <c r="B514" s="0" t="n">
        <v>44102</v>
      </c>
      <c r="C514" s="0" t="s">
        <v>611</v>
      </c>
      <c r="D514" s="0" t="s">
        <v>29</v>
      </c>
      <c r="E514" s="0" t="s">
        <v>50</v>
      </c>
      <c r="F514" s="0" t="s">
        <v>31</v>
      </c>
      <c r="G514" s="0" t="s">
        <v>32</v>
      </c>
      <c r="H514" s="0" t="s">
        <v>33</v>
      </c>
      <c r="I514" s="0" t="s">
        <v>128</v>
      </c>
      <c r="J514" s="0" t="s">
        <v>126</v>
      </c>
      <c r="K514" s="0" t="s">
        <v>27</v>
      </c>
      <c r="L514" s="0" t="n">
        <v>20</v>
      </c>
      <c r="M514" s="0" t="n">
        <v>17</v>
      </c>
      <c r="N514" s="0" t="n">
        <v>10</v>
      </c>
      <c r="O514" s="0" t="n">
        <f aca="false">StoreData!$N514*StoreData!$L514</f>
        <v>200</v>
      </c>
      <c r="P514" s="0" t="n">
        <f aca="false">StoreData!$N514*StoreData!$M514</f>
        <v>170</v>
      </c>
      <c r="Q514" s="0" t="n">
        <f aca="false">StoreData!$O514-StoreData!$P514</f>
        <v>30</v>
      </c>
      <c r="R514" s="0" t="n">
        <f aca="false">MONTH(StoreData!$B514)</f>
        <v>9</v>
      </c>
      <c r="S514" s="0" t="str">
        <f aca="false">IF(StoreData!$R514=9,"August","Sept")</f>
        <v>August</v>
      </c>
    </row>
    <row r="515" customFormat="false" ht="15" hidden="false" customHeight="false" outlineLevel="0" collapsed="false">
      <c r="A515" s="0" t="n">
        <v>88065565868</v>
      </c>
      <c r="B515" s="0" t="n">
        <v>44103</v>
      </c>
      <c r="C515" s="0" t="s">
        <v>612</v>
      </c>
      <c r="D515" s="0" t="s">
        <v>20</v>
      </c>
      <c r="E515" s="0" t="s">
        <v>52</v>
      </c>
      <c r="F515" s="0" t="s">
        <v>31</v>
      </c>
      <c r="G515" s="0" t="s">
        <v>32</v>
      </c>
      <c r="H515" s="0" t="s">
        <v>33</v>
      </c>
      <c r="I515" s="0" t="s">
        <v>128</v>
      </c>
      <c r="J515" s="0" t="s">
        <v>129</v>
      </c>
      <c r="K515" s="0" t="s">
        <v>27</v>
      </c>
      <c r="L515" s="0" t="n">
        <v>12</v>
      </c>
      <c r="M515" s="0" t="n">
        <v>9</v>
      </c>
      <c r="N515" s="0" t="n">
        <v>11</v>
      </c>
      <c r="O515" s="0" t="n">
        <f aca="false">StoreData!$N515*StoreData!$L515</f>
        <v>132</v>
      </c>
      <c r="P515" s="0" t="n">
        <f aca="false">StoreData!$N515*StoreData!$M515</f>
        <v>99</v>
      </c>
      <c r="Q515" s="0" t="n">
        <f aca="false">StoreData!$O515-StoreData!$P515</f>
        <v>33</v>
      </c>
      <c r="R515" s="0" t="n">
        <f aca="false">MONTH(StoreData!$B515)</f>
        <v>9</v>
      </c>
      <c r="S515" s="0" t="str">
        <f aca="false">IF(StoreData!$R515=9,"August","Sept")</f>
        <v>August</v>
      </c>
    </row>
    <row r="516" customFormat="false" ht="15" hidden="false" customHeight="false" outlineLevel="0" collapsed="false">
      <c r="A516" s="0" t="n">
        <v>88065565869</v>
      </c>
      <c r="B516" s="0" t="n">
        <v>44104</v>
      </c>
      <c r="C516" s="0" t="s">
        <v>613</v>
      </c>
      <c r="D516" s="0" t="s">
        <v>29</v>
      </c>
      <c r="E516" s="0" t="s">
        <v>55</v>
      </c>
      <c r="F516" s="0" t="s">
        <v>31</v>
      </c>
      <c r="G516" s="0" t="s">
        <v>32</v>
      </c>
      <c r="H516" s="0" t="s">
        <v>33</v>
      </c>
      <c r="I516" s="0" t="s">
        <v>128</v>
      </c>
      <c r="J516" s="0" t="s">
        <v>131</v>
      </c>
      <c r="K516" s="0" t="s">
        <v>27</v>
      </c>
      <c r="L516" s="0" t="n">
        <v>13</v>
      </c>
      <c r="M516" s="0" t="n">
        <v>10</v>
      </c>
      <c r="N516" s="0" t="n">
        <v>60</v>
      </c>
      <c r="O516" s="0" t="n">
        <f aca="false">StoreData!$N516*StoreData!$L516</f>
        <v>780</v>
      </c>
      <c r="P516" s="0" t="n">
        <f aca="false">StoreData!$N516*StoreData!$M516</f>
        <v>600</v>
      </c>
      <c r="Q516" s="0" t="n">
        <f aca="false">StoreData!$O516-StoreData!$P516</f>
        <v>180</v>
      </c>
      <c r="R516" s="0" t="n">
        <f aca="false">MONTH(StoreData!$B516)</f>
        <v>9</v>
      </c>
      <c r="S516" s="0" t="str">
        <f aca="false">IF(StoreData!$R516=9,"August","Sept")</f>
        <v>August</v>
      </c>
    </row>
    <row r="517" customFormat="false" ht="15" hidden="false" customHeight="false" outlineLevel="0" collapsed="false">
      <c r="A517" s="0" t="n">
        <v>88065565870</v>
      </c>
      <c r="B517" s="0" t="n">
        <v>44102</v>
      </c>
      <c r="C517" s="0" t="s">
        <v>614</v>
      </c>
      <c r="D517" s="0" t="s">
        <v>20</v>
      </c>
      <c r="E517" s="0" t="s">
        <v>58</v>
      </c>
      <c r="F517" s="0" t="s">
        <v>31</v>
      </c>
      <c r="G517" s="0" t="s">
        <v>32</v>
      </c>
      <c r="H517" s="0" t="s">
        <v>33</v>
      </c>
      <c r="I517" s="0" t="s">
        <v>128</v>
      </c>
      <c r="J517" s="0" t="s">
        <v>133</v>
      </c>
      <c r="K517" s="0" t="s">
        <v>27</v>
      </c>
      <c r="L517" s="0" t="n">
        <v>15</v>
      </c>
      <c r="M517" s="0" t="n">
        <v>12</v>
      </c>
      <c r="N517" s="0" t="n">
        <v>89</v>
      </c>
      <c r="O517" s="0" t="n">
        <f aca="false">StoreData!$N517*StoreData!$L517</f>
        <v>1335</v>
      </c>
      <c r="P517" s="0" t="n">
        <f aca="false">StoreData!$N517*StoreData!$M517</f>
        <v>1068</v>
      </c>
      <c r="Q517" s="0" t="n">
        <f aca="false">StoreData!$O517-StoreData!$P517</f>
        <v>267</v>
      </c>
      <c r="R517" s="0" t="n">
        <f aca="false">MONTH(StoreData!$B517)</f>
        <v>9</v>
      </c>
      <c r="S517" s="0" t="str">
        <f aca="false">IF(StoreData!$R517=9,"August","Sept")</f>
        <v>August</v>
      </c>
    </row>
    <row r="518" customFormat="false" ht="15" hidden="false" customHeight="false" outlineLevel="0" collapsed="false">
      <c r="A518" s="0" t="n">
        <v>88065565871</v>
      </c>
      <c r="B518" s="0" t="n">
        <v>44103</v>
      </c>
      <c r="C518" s="0" t="s">
        <v>615</v>
      </c>
      <c r="D518" s="0" t="s">
        <v>29</v>
      </c>
      <c r="E518" s="0" t="s">
        <v>147</v>
      </c>
      <c r="F518" s="0" t="s">
        <v>31</v>
      </c>
      <c r="G518" s="0" t="s">
        <v>32</v>
      </c>
      <c r="H518" s="0" t="s">
        <v>33</v>
      </c>
      <c r="I518" s="0" t="s">
        <v>128</v>
      </c>
      <c r="J518" s="0" t="s">
        <v>88</v>
      </c>
      <c r="K518" s="0" t="s">
        <v>27</v>
      </c>
      <c r="L518" s="0" t="n">
        <v>14</v>
      </c>
      <c r="M518" s="0" t="n">
        <v>11</v>
      </c>
      <c r="N518" s="0" t="n">
        <v>77</v>
      </c>
      <c r="O518" s="0" t="n">
        <f aca="false">StoreData!$N518*StoreData!$L518</f>
        <v>1078</v>
      </c>
      <c r="P518" s="0" t="n">
        <f aca="false">StoreData!$N518*StoreData!$M518</f>
        <v>847</v>
      </c>
      <c r="Q518" s="0" t="n">
        <f aca="false">StoreData!$O518-StoreData!$P518</f>
        <v>231</v>
      </c>
      <c r="R518" s="0" t="n">
        <f aca="false">MONTH(StoreData!$B518)</f>
        <v>9</v>
      </c>
      <c r="S518" s="0" t="str">
        <f aca="false">IF(StoreData!$R518=9,"August","Sept")</f>
        <v>August</v>
      </c>
    </row>
    <row r="519" customFormat="false" ht="15" hidden="false" customHeight="false" outlineLevel="0" collapsed="false">
      <c r="A519" s="0" t="n">
        <v>88065565872</v>
      </c>
      <c r="B519" s="0" t="n">
        <v>44104</v>
      </c>
      <c r="C519" s="0" t="s">
        <v>616</v>
      </c>
      <c r="D519" s="0" t="s">
        <v>29</v>
      </c>
      <c r="E519" s="0" t="s">
        <v>149</v>
      </c>
      <c r="F519" s="0" t="s">
        <v>22</v>
      </c>
      <c r="G519" s="0" t="s">
        <v>23</v>
      </c>
      <c r="H519" s="0" t="s">
        <v>24</v>
      </c>
      <c r="I519" s="0" t="s">
        <v>128</v>
      </c>
      <c r="J519" s="0" t="s">
        <v>91</v>
      </c>
      <c r="K519" s="0" t="s">
        <v>27</v>
      </c>
      <c r="L519" s="0" t="n">
        <v>30</v>
      </c>
      <c r="M519" s="0" t="n">
        <v>27</v>
      </c>
      <c r="N519" s="0" t="n">
        <v>68</v>
      </c>
      <c r="O519" s="0" t="n">
        <f aca="false">StoreData!$N519*StoreData!$L519</f>
        <v>2040</v>
      </c>
      <c r="P519" s="0" t="n">
        <f aca="false">StoreData!$N519*StoreData!$M519</f>
        <v>1836</v>
      </c>
      <c r="Q519" s="0" t="n">
        <f aca="false">StoreData!$O519-StoreData!$P519</f>
        <v>204</v>
      </c>
      <c r="R519" s="0" t="n">
        <f aca="false">MONTH(StoreData!$B519)</f>
        <v>9</v>
      </c>
      <c r="S519" s="0" t="str">
        <f aca="false">IF(StoreData!$R519=9,"August","Sept")</f>
        <v>August</v>
      </c>
    </row>
    <row r="520" customFormat="false" ht="15" hidden="false" customHeight="false" outlineLevel="0" collapsed="false">
      <c r="A520" s="0" t="n">
        <v>88065565873</v>
      </c>
      <c r="B520" s="0" t="n">
        <v>44104</v>
      </c>
      <c r="C520" s="0" t="s">
        <v>617</v>
      </c>
      <c r="D520" s="0" t="s">
        <v>20</v>
      </c>
      <c r="E520" s="0" t="s">
        <v>21</v>
      </c>
      <c r="F520" s="0" t="s">
        <v>31</v>
      </c>
      <c r="G520" s="0" t="s">
        <v>32</v>
      </c>
      <c r="H520" s="0" t="s">
        <v>33</v>
      </c>
      <c r="I520" s="0" t="s">
        <v>25</v>
      </c>
      <c r="J520" s="0" t="s">
        <v>94</v>
      </c>
      <c r="K520" s="0" t="s">
        <v>27</v>
      </c>
      <c r="L520" s="0" t="n">
        <v>16</v>
      </c>
      <c r="M520" s="0" t="n">
        <v>13</v>
      </c>
      <c r="N520" s="0" t="n">
        <v>15</v>
      </c>
      <c r="O520" s="0" t="n">
        <f aca="false">StoreData!$N520*StoreData!$L520</f>
        <v>240</v>
      </c>
      <c r="P520" s="0" t="n">
        <f aca="false">StoreData!$N520*StoreData!$M520</f>
        <v>195</v>
      </c>
      <c r="Q520" s="0" t="n">
        <f aca="false">StoreData!$O520-StoreData!$P520</f>
        <v>45</v>
      </c>
      <c r="R520" s="0" t="n">
        <f aca="false">MONTH(StoreData!$B520)</f>
        <v>9</v>
      </c>
      <c r="S520" s="0" t="str">
        <f aca="false">IF(StoreData!$R520=9,"August","Sept")</f>
        <v>August</v>
      </c>
    </row>
    <row r="521" customFormat="false" ht="15" hidden="false" customHeight="false" outlineLevel="0" collapsed="false">
      <c r="A521" s="0" t="n">
        <v>88065565874</v>
      </c>
      <c r="B521" s="0" t="n">
        <v>44044</v>
      </c>
      <c r="C521" s="0" t="s">
        <v>28</v>
      </c>
      <c r="D521" s="0" t="s">
        <v>29</v>
      </c>
      <c r="E521" s="0" t="s">
        <v>30</v>
      </c>
      <c r="F521" s="0" t="s">
        <v>38</v>
      </c>
      <c r="G521" s="0" t="s">
        <v>32</v>
      </c>
      <c r="H521" s="0" t="s">
        <v>39</v>
      </c>
      <c r="I521" s="0" t="s">
        <v>25</v>
      </c>
      <c r="J521" s="0" t="s">
        <v>34</v>
      </c>
      <c r="K521" s="0" t="s">
        <v>35</v>
      </c>
      <c r="L521" s="0" t="n">
        <v>9</v>
      </c>
      <c r="M521" s="0" t="n">
        <v>6</v>
      </c>
      <c r="N521" s="0" t="n">
        <v>47</v>
      </c>
      <c r="O521" s="0" t="n">
        <f aca="false">StoreData!$N521*StoreData!$L521</f>
        <v>423</v>
      </c>
      <c r="P521" s="0" t="n">
        <f aca="false">StoreData!$N521*StoreData!$M521</f>
        <v>282</v>
      </c>
      <c r="Q521" s="0" t="n">
        <f aca="false">StoreData!$O521-StoreData!$P521</f>
        <v>141</v>
      </c>
      <c r="R521" s="0" t="n">
        <f aca="false">MONTH(StoreData!$B521)</f>
        <v>8</v>
      </c>
      <c r="S521" s="0" t="str">
        <f aca="false">IF(StoreData!$R521=9,"August","Sept")</f>
        <v>Sept</v>
      </c>
    </row>
    <row r="522" customFormat="false" ht="15" hidden="false" customHeight="false" outlineLevel="0" collapsed="false">
      <c r="A522" s="0" t="n">
        <v>88065565875</v>
      </c>
      <c r="B522" s="0" t="n">
        <v>44045</v>
      </c>
      <c r="C522" s="0" t="s">
        <v>36</v>
      </c>
      <c r="D522" s="0" t="s">
        <v>20</v>
      </c>
      <c r="E522" s="0" t="s">
        <v>37</v>
      </c>
      <c r="F522" s="0" t="s">
        <v>43</v>
      </c>
      <c r="G522" s="0" t="s">
        <v>23</v>
      </c>
      <c r="H522" s="0" t="s">
        <v>44</v>
      </c>
      <c r="I522" s="0" t="s">
        <v>25</v>
      </c>
      <c r="J522" s="0" t="s">
        <v>40</v>
      </c>
      <c r="K522" s="0" t="s">
        <v>35</v>
      </c>
      <c r="L522" s="0" t="n">
        <v>5</v>
      </c>
      <c r="M522" s="0" t="n">
        <v>2</v>
      </c>
      <c r="N522" s="0" t="n">
        <v>6</v>
      </c>
      <c r="O522" s="0" t="n">
        <f aca="false">StoreData!$N522*StoreData!$L522</f>
        <v>30</v>
      </c>
      <c r="P522" s="0" t="n">
        <f aca="false">StoreData!$N522*StoreData!$M522</f>
        <v>12</v>
      </c>
      <c r="Q522" s="0" t="n">
        <f aca="false">StoreData!$O522-StoreData!$P522</f>
        <v>18</v>
      </c>
      <c r="R522" s="0" t="n">
        <f aca="false">MONTH(StoreData!$B522)</f>
        <v>8</v>
      </c>
      <c r="S522" s="0" t="str">
        <f aca="false">IF(StoreData!$R522=9,"August","Sept")</f>
        <v>Sept</v>
      </c>
    </row>
    <row r="523" customFormat="false" ht="15" hidden="false" customHeight="false" outlineLevel="0" collapsed="false">
      <c r="A523" s="0" t="n">
        <v>88065565876</v>
      </c>
      <c r="B523" s="0" t="n">
        <v>44046</v>
      </c>
      <c r="C523" s="0" t="s">
        <v>618</v>
      </c>
      <c r="D523" s="0" t="s">
        <v>20</v>
      </c>
      <c r="E523" s="0" t="s">
        <v>156</v>
      </c>
      <c r="F523" s="0" t="s">
        <v>22</v>
      </c>
      <c r="G523" s="0" t="s">
        <v>23</v>
      </c>
      <c r="H523" s="0" t="s">
        <v>24</v>
      </c>
      <c r="I523" s="0" t="s">
        <v>25</v>
      </c>
      <c r="J523" s="0" t="s">
        <v>140</v>
      </c>
      <c r="K523" s="0" t="s">
        <v>35</v>
      </c>
      <c r="L523" s="0" t="n">
        <v>18</v>
      </c>
      <c r="M523" s="0" t="n">
        <v>15</v>
      </c>
      <c r="N523" s="0" t="n">
        <v>10</v>
      </c>
      <c r="O523" s="0" t="n">
        <f aca="false">StoreData!$N523*StoreData!$L523</f>
        <v>180</v>
      </c>
      <c r="P523" s="0" t="n">
        <f aca="false">StoreData!$N523*StoreData!$M523</f>
        <v>150</v>
      </c>
      <c r="Q523" s="0" t="n">
        <f aca="false">StoreData!$O523-StoreData!$P523</f>
        <v>30</v>
      </c>
      <c r="R523" s="0" t="n">
        <f aca="false">MONTH(StoreData!$B523)</f>
        <v>8</v>
      </c>
      <c r="S523" s="0" t="str">
        <f aca="false">IF(StoreData!$R523=9,"August","Sept")</f>
        <v>Sept</v>
      </c>
    </row>
    <row r="524" customFormat="false" ht="15" hidden="false" customHeight="false" outlineLevel="0" collapsed="false">
      <c r="A524" s="0" t="n">
        <v>88065565877</v>
      </c>
      <c r="B524" s="0" t="n">
        <v>44047</v>
      </c>
      <c r="C524" s="0" t="s">
        <v>619</v>
      </c>
      <c r="D524" s="0" t="s">
        <v>20</v>
      </c>
      <c r="E524" s="0" t="s">
        <v>66</v>
      </c>
      <c r="F524" s="0" t="s">
        <v>31</v>
      </c>
      <c r="G524" s="0" t="s">
        <v>32</v>
      </c>
      <c r="H524" s="0" t="s">
        <v>33</v>
      </c>
      <c r="I524" s="0" t="s">
        <v>25</v>
      </c>
      <c r="J524" s="0" t="s">
        <v>142</v>
      </c>
      <c r="K524" s="0" t="s">
        <v>35</v>
      </c>
      <c r="L524" s="0" t="n">
        <v>10</v>
      </c>
      <c r="M524" s="0" t="n">
        <v>7</v>
      </c>
      <c r="N524" s="0" t="n">
        <v>11</v>
      </c>
      <c r="O524" s="0" t="n">
        <f aca="false">StoreData!$N524*StoreData!$L524</f>
        <v>110</v>
      </c>
      <c r="P524" s="0" t="n">
        <f aca="false">StoreData!$N524*StoreData!$M524</f>
        <v>77</v>
      </c>
      <c r="Q524" s="0" t="n">
        <f aca="false">StoreData!$O524-StoreData!$P524</f>
        <v>33</v>
      </c>
      <c r="R524" s="0" t="n">
        <f aca="false">MONTH(StoreData!$B524)</f>
        <v>8</v>
      </c>
      <c r="S524" s="0" t="str">
        <f aca="false">IF(StoreData!$R524=9,"August","Sept")</f>
        <v>Sept</v>
      </c>
    </row>
    <row r="525" customFormat="false" ht="15" hidden="false" customHeight="false" outlineLevel="0" collapsed="false">
      <c r="A525" s="0" t="n">
        <v>88065565878</v>
      </c>
      <c r="B525" s="0" t="n">
        <v>44048</v>
      </c>
      <c r="C525" s="0" t="s">
        <v>620</v>
      </c>
      <c r="D525" s="0" t="s">
        <v>20</v>
      </c>
      <c r="E525" s="0" t="s">
        <v>69</v>
      </c>
      <c r="F525" s="0" t="s">
        <v>38</v>
      </c>
      <c r="G525" s="0" t="s">
        <v>32</v>
      </c>
      <c r="H525" s="0" t="s">
        <v>39</v>
      </c>
      <c r="I525" s="0" t="s">
        <v>25</v>
      </c>
      <c r="J525" s="0" t="s">
        <v>144</v>
      </c>
      <c r="K525" s="0" t="s">
        <v>35</v>
      </c>
      <c r="L525" s="0" t="n">
        <v>20</v>
      </c>
      <c r="M525" s="0" t="n">
        <v>17</v>
      </c>
      <c r="N525" s="0" t="n">
        <v>60</v>
      </c>
      <c r="O525" s="0" t="n">
        <f aca="false">StoreData!$N525*StoreData!$L525</f>
        <v>1200</v>
      </c>
      <c r="P525" s="0" t="n">
        <f aca="false">StoreData!$N525*StoreData!$M525</f>
        <v>1020</v>
      </c>
      <c r="Q525" s="0" t="n">
        <f aca="false">StoreData!$O525-StoreData!$P525</f>
        <v>180</v>
      </c>
      <c r="R525" s="0" t="n">
        <f aca="false">MONTH(StoreData!$B525)</f>
        <v>8</v>
      </c>
      <c r="S525" s="0" t="str">
        <f aca="false">IF(StoreData!$R525=9,"August","Sept")</f>
        <v>Sept</v>
      </c>
    </row>
    <row r="526" customFormat="false" ht="15" hidden="false" customHeight="false" outlineLevel="0" collapsed="false">
      <c r="A526" s="0" t="n">
        <v>88065565879</v>
      </c>
      <c r="B526" s="0" t="n">
        <v>44052</v>
      </c>
      <c r="C526" s="0" t="s">
        <v>45</v>
      </c>
      <c r="D526" s="0" t="s">
        <v>20</v>
      </c>
      <c r="E526" s="0" t="s">
        <v>46</v>
      </c>
      <c r="F526" s="0" t="s">
        <v>43</v>
      </c>
      <c r="G526" s="0" t="s">
        <v>23</v>
      </c>
      <c r="H526" s="0" t="s">
        <v>44</v>
      </c>
      <c r="I526" s="0" t="s">
        <v>25</v>
      </c>
      <c r="J526" s="0" t="s">
        <v>60</v>
      </c>
      <c r="K526" s="0" t="s">
        <v>35</v>
      </c>
      <c r="L526" s="0" t="n">
        <v>70</v>
      </c>
      <c r="M526" s="0" t="n">
        <v>67</v>
      </c>
      <c r="N526" s="0" t="n">
        <v>89</v>
      </c>
      <c r="O526" s="0" t="n">
        <f aca="false">StoreData!$N526*StoreData!$L526</f>
        <v>6230</v>
      </c>
      <c r="P526" s="0" t="n">
        <f aca="false">StoreData!$N526*StoreData!$M526</f>
        <v>5963</v>
      </c>
      <c r="Q526" s="0" t="n">
        <f aca="false">StoreData!$O526-StoreData!$P526</f>
        <v>267</v>
      </c>
      <c r="R526" s="0" t="n">
        <f aca="false">MONTH(StoreData!$B526)</f>
        <v>8</v>
      </c>
      <c r="S526" s="0" t="str">
        <f aca="false">IF(StoreData!$R526=9,"August","Sept")</f>
        <v>Sept</v>
      </c>
    </row>
    <row r="527" customFormat="false" ht="15" hidden="false" customHeight="false" outlineLevel="0" collapsed="false">
      <c r="A527" s="0" t="n">
        <v>88065565880</v>
      </c>
      <c r="B527" s="0" t="n">
        <v>44051</v>
      </c>
      <c r="C527" s="0" t="s">
        <v>47</v>
      </c>
      <c r="D527" s="0" t="s">
        <v>20</v>
      </c>
      <c r="E527" s="0" t="s">
        <v>48</v>
      </c>
      <c r="F527" s="0" t="s">
        <v>22</v>
      </c>
      <c r="G527" s="0" t="s">
        <v>23</v>
      </c>
      <c r="H527" s="0" t="s">
        <v>24</v>
      </c>
      <c r="I527" s="0" t="s">
        <v>25</v>
      </c>
      <c r="J527" s="0" t="s">
        <v>61</v>
      </c>
      <c r="K527" s="0" t="s">
        <v>35</v>
      </c>
      <c r="L527" s="0" t="n">
        <v>15</v>
      </c>
      <c r="M527" s="0" t="n">
        <v>12</v>
      </c>
      <c r="N527" s="0" t="n">
        <v>77</v>
      </c>
      <c r="O527" s="0" t="n">
        <f aca="false">StoreData!$N527*StoreData!$L527</f>
        <v>1155</v>
      </c>
      <c r="P527" s="0" t="n">
        <f aca="false">StoreData!$N527*StoreData!$M527</f>
        <v>924</v>
      </c>
      <c r="Q527" s="0" t="n">
        <f aca="false">StoreData!$O527-StoreData!$P527</f>
        <v>231</v>
      </c>
      <c r="R527" s="0" t="n">
        <f aca="false">MONTH(StoreData!$B527)</f>
        <v>8</v>
      </c>
      <c r="S527" s="0" t="str">
        <f aca="false">IF(StoreData!$R527=9,"August","Sept")</f>
        <v>Sept</v>
      </c>
    </row>
    <row r="528" customFormat="false" ht="15" hidden="false" customHeight="false" outlineLevel="0" collapsed="false">
      <c r="A528" s="0" t="n">
        <v>88065565881</v>
      </c>
      <c r="B528" s="0" t="n">
        <v>44051</v>
      </c>
      <c r="C528" s="0" t="s">
        <v>49</v>
      </c>
      <c r="D528" s="0" t="s">
        <v>29</v>
      </c>
      <c r="E528" s="0" t="s">
        <v>50</v>
      </c>
      <c r="F528" s="0" t="s">
        <v>31</v>
      </c>
      <c r="G528" s="0" t="s">
        <v>32</v>
      </c>
      <c r="H528" s="0" t="s">
        <v>33</v>
      </c>
      <c r="I528" s="0" t="s">
        <v>25</v>
      </c>
      <c r="J528" s="0" t="s">
        <v>73</v>
      </c>
      <c r="K528" s="0" t="s">
        <v>27</v>
      </c>
      <c r="L528" s="0" t="n">
        <v>15</v>
      </c>
      <c r="M528" s="0" t="n">
        <v>12</v>
      </c>
      <c r="N528" s="0" t="n">
        <v>68</v>
      </c>
      <c r="O528" s="0" t="n">
        <f aca="false">StoreData!$N528*StoreData!$L528</f>
        <v>1020</v>
      </c>
      <c r="P528" s="0" t="n">
        <f aca="false">StoreData!$N528*StoreData!$M528</f>
        <v>816</v>
      </c>
      <c r="Q528" s="0" t="n">
        <f aca="false">StoreData!$O528-StoreData!$P528</f>
        <v>204</v>
      </c>
      <c r="R528" s="0" t="n">
        <f aca="false">MONTH(StoreData!$B528)</f>
        <v>8</v>
      </c>
      <c r="S528" s="0" t="str">
        <f aca="false">IF(StoreData!$R528=9,"August","Sept")</f>
        <v>Sept</v>
      </c>
    </row>
    <row r="529" customFormat="false" ht="15" hidden="false" customHeight="false" outlineLevel="0" collapsed="false">
      <c r="A529" s="0" t="n">
        <v>88065565882</v>
      </c>
      <c r="B529" s="0" t="n">
        <v>44052</v>
      </c>
      <c r="C529" s="0" t="s">
        <v>51</v>
      </c>
      <c r="D529" s="0" t="s">
        <v>29</v>
      </c>
      <c r="E529" s="0" t="s">
        <v>52</v>
      </c>
      <c r="F529" s="0" t="s">
        <v>38</v>
      </c>
      <c r="G529" s="0" t="s">
        <v>32</v>
      </c>
      <c r="H529" s="0" t="s">
        <v>39</v>
      </c>
      <c r="I529" s="0" t="s">
        <v>25</v>
      </c>
      <c r="J529" s="0" t="s">
        <v>76</v>
      </c>
      <c r="K529" s="0" t="s">
        <v>27</v>
      </c>
      <c r="L529" s="0" t="n">
        <v>15</v>
      </c>
      <c r="M529" s="0" t="n">
        <v>12</v>
      </c>
      <c r="N529" s="0" t="n">
        <v>15</v>
      </c>
      <c r="O529" s="0" t="n">
        <f aca="false">StoreData!$N529*StoreData!$L529</f>
        <v>225</v>
      </c>
      <c r="P529" s="0" t="n">
        <f aca="false">StoreData!$N529*StoreData!$M529</f>
        <v>180</v>
      </c>
      <c r="Q529" s="0" t="n">
        <f aca="false">StoreData!$O529-StoreData!$P529</f>
        <v>45</v>
      </c>
      <c r="R529" s="0" t="n">
        <f aca="false">MONTH(StoreData!$B529)</f>
        <v>8</v>
      </c>
      <c r="S529" s="0" t="str">
        <f aca="false">IF(StoreData!$R529=9,"August","Sept")</f>
        <v>Sept</v>
      </c>
    </row>
    <row r="530" customFormat="false" ht="15" hidden="false" customHeight="false" outlineLevel="0" collapsed="false">
      <c r="A530" s="0" t="n">
        <v>88065565883</v>
      </c>
      <c r="B530" s="0" t="n">
        <v>44053</v>
      </c>
      <c r="C530" s="0" t="s">
        <v>54</v>
      </c>
      <c r="D530" s="0" t="s">
        <v>29</v>
      </c>
      <c r="E530" s="0" t="s">
        <v>55</v>
      </c>
      <c r="F530" s="0" t="s">
        <v>43</v>
      </c>
      <c r="G530" s="0" t="s">
        <v>23</v>
      </c>
      <c r="H530" s="0" t="s">
        <v>44</v>
      </c>
      <c r="I530" s="0" t="s">
        <v>25</v>
      </c>
      <c r="J530" s="0" t="s">
        <v>126</v>
      </c>
      <c r="K530" s="0" t="s">
        <v>27</v>
      </c>
      <c r="L530" s="0" t="n">
        <v>20</v>
      </c>
      <c r="M530" s="0" t="n">
        <v>17</v>
      </c>
      <c r="N530" s="0" t="n">
        <v>47</v>
      </c>
      <c r="O530" s="0" t="n">
        <f aca="false">StoreData!$N530*StoreData!$L530</f>
        <v>940</v>
      </c>
      <c r="P530" s="0" t="n">
        <f aca="false">StoreData!$N530*StoreData!$M530</f>
        <v>799</v>
      </c>
      <c r="Q530" s="0" t="n">
        <f aca="false">StoreData!$O530-StoreData!$P530</f>
        <v>141</v>
      </c>
      <c r="R530" s="0" t="n">
        <f aca="false">MONTH(StoreData!$B530)</f>
        <v>8</v>
      </c>
      <c r="S530" s="0" t="str">
        <f aca="false">IF(StoreData!$R530=9,"August","Sept")</f>
        <v>Sept</v>
      </c>
    </row>
    <row r="531" customFormat="false" ht="15" hidden="false" customHeight="false" outlineLevel="0" collapsed="false">
      <c r="A531" s="0" t="n">
        <v>88065565884</v>
      </c>
      <c r="B531" s="0" t="n">
        <v>44054</v>
      </c>
      <c r="C531" s="0" t="s">
        <v>57</v>
      </c>
      <c r="D531" s="0" t="s">
        <v>29</v>
      </c>
      <c r="E531" s="0" t="s">
        <v>58</v>
      </c>
      <c r="F531" s="0" t="s">
        <v>22</v>
      </c>
      <c r="G531" s="0" t="s">
        <v>23</v>
      </c>
      <c r="H531" s="0" t="s">
        <v>24</v>
      </c>
      <c r="I531" s="0" t="s">
        <v>25</v>
      </c>
      <c r="J531" s="0" t="s">
        <v>129</v>
      </c>
      <c r="K531" s="0" t="s">
        <v>27</v>
      </c>
      <c r="L531" s="0" t="n">
        <v>12</v>
      </c>
      <c r="M531" s="0" t="n">
        <v>9</v>
      </c>
      <c r="N531" s="0" t="n">
        <v>6</v>
      </c>
      <c r="O531" s="0" t="n">
        <f aca="false">StoreData!$N531*StoreData!$L531</f>
        <v>72</v>
      </c>
      <c r="P531" s="0" t="n">
        <f aca="false">StoreData!$N531*StoreData!$M531</f>
        <v>54</v>
      </c>
      <c r="Q531" s="0" t="n">
        <f aca="false">StoreData!$O531-StoreData!$P531</f>
        <v>18</v>
      </c>
      <c r="R531" s="0" t="n">
        <f aca="false">MONTH(StoreData!$B531)</f>
        <v>8</v>
      </c>
      <c r="S531" s="0" t="str">
        <f aca="false">IF(StoreData!$R531=9,"August","Sept")</f>
        <v>Sept</v>
      </c>
    </row>
    <row r="532" customFormat="false" ht="15" hidden="false" customHeight="false" outlineLevel="0" collapsed="false">
      <c r="A532" s="0" t="n">
        <v>88065565885</v>
      </c>
      <c r="B532" s="0" t="n">
        <v>44055</v>
      </c>
      <c r="C532" s="0" t="s">
        <v>621</v>
      </c>
      <c r="D532" s="0" t="s">
        <v>29</v>
      </c>
      <c r="E532" s="0" t="s">
        <v>147</v>
      </c>
      <c r="F532" s="0" t="s">
        <v>22</v>
      </c>
      <c r="G532" s="0" t="s">
        <v>23</v>
      </c>
      <c r="H532" s="0" t="s">
        <v>24</v>
      </c>
      <c r="I532" s="0" t="s">
        <v>25</v>
      </c>
      <c r="J532" s="0" t="s">
        <v>131</v>
      </c>
      <c r="K532" s="0" t="s">
        <v>27</v>
      </c>
      <c r="L532" s="0" t="n">
        <v>13</v>
      </c>
      <c r="M532" s="0" t="n">
        <v>10</v>
      </c>
      <c r="N532" s="0" t="n">
        <v>10</v>
      </c>
      <c r="O532" s="0" t="n">
        <f aca="false">StoreData!$N532*StoreData!$L532</f>
        <v>130</v>
      </c>
      <c r="P532" s="0" t="n">
        <f aca="false">StoreData!$N532*StoreData!$M532</f>
        <v>100</v>
      </c>
      <c r="Q532" s="0" t="n">
        <f aca="false">StoreData!$O532-StoreData!$P532</f>
        <v>30</v>
      </c>
      <c r="R532" s="0" t="n">
        <f aca="false">MONTH(StoreData!$B532)</f>
        <v>8</v>
      </c>
      <c r="S532" s="0" t="str">
        <f aca="false">IF(StoreData!$R532=9,"August","Sept")</f>
        <v>Sept</v>
      </c>
    </row>
    <row r="533" customFormat="false" ht="15" hidden="false" customHeight="false" outlineLevel="0" collapsed="false">
      <c r="A533" s="0" t="n">
        <v>88065565886</v>
      </c>
      <c r="B533" s="0" t="n">
        <v>44056</v>
      </c>
      <c r="C533" s="0" t="s">
        <v>617</v>
      </c>
      <c r="D533" s="0" t="s">
        <v>20</v>
      </c>
      <c r="E533" s="0" t="s">
        <v>21</v>
      </c>
      <c r="F533" s="0" t="s">
        <v>38</v>
      </c>
      <c r="G533" s="0" t="s">
        <v>32</v>
      </c>
      <c r="H533" s="0" t="s">
        <v>39</v>
      </c>
      <c r="I533" s="0" t="s">
        <v>128</v>
      </c>
      <c r="J533" s="0" t="s">
        <v>133</v>
      </c>
      <c r="K533" s="0" t="s">
        <v>27</v>
      </c>
      <c r="L533" s="0" t="n">
        <v>15</v>
      </c>
      <c r="M533" s="0" t="n">
        <v>12</v>
      </c>
      <c r="N533" s="0" t="n">
        <v>11</v>
      </c>
      <c r="O533" s="0" t="n">
        <f aca="false">StoreData!$N533*StoreData!$L533</f>
        <v>165</v>
      </c>
      <c r="P533" s="0" t="n">
        <f aca="false">StoreData!$N533*StoreData!$M533</f>
        <v>132</v>
      </c>
      <c r="Q533" s="0" t="n">
        <f aca="false">StoreData!$O533-StoreData!$P533</f>
        <v>33</v>
      </c>
      <c r="R533" s="0" t="n">
        <f aca="false">MONTH(StoreData!$B533)</f>
        <v>8</v>
      </c>
      <c r="S533" s="0" t="str">
        <f aca="false">IF(StoreData!$R533=9,"August","Sept")</f>
        <v>Sept</v>
      </c>
    </row>
    <row r="534" customFormat="false" ht="15" hidden="false" customHeight="false" outlineLevel="0" collapsed="false">
      <c r="A534" s="0" t="n">
        <v>88065565887</v>
      </c>
      <c r="B534" s="0" t="n">
        <v>44057</v>
      </c>
      <c r="C534" s="0" t="s">
        <v>28</v>
      </c>
      <c r="D534" s="0" t="s">
        <v>29</v>
      </c>
      <c r="E534" s="0" t="s">
        <v>30</v>
      </c>
      <c r="F534" s="0" t="s">
        <v>43</v>
      </c>
      <c r="G534" s="0" t="s">
        <v>23</v>
      </c>
      <c r="H534" s="0" t="s">
        <v>44</v>
      </c>
      <c r="I534" s="0" t="s">
        <v>128</v>
      </c>
      <c r="J534" s="0" t="s">
        <v>88</v>
      </c>
      <c r="K534" s="0" t="s">
        <v>27</v>
      </c>
      <c r="L534" s="0" t="n">
        <v>14</v>
      </c>
      <c r="M534" s="0" t="n">
        <v>11</v>
      </c>
      <c r="N534" s="0" t="n">
        <v>60</v>
      </c>
      <c r="O534" s="0" t="n">
        <f aca="false">StoreData!$N534*StoreData!$L534</f>
        <v>840</v>
      </c>
      <c r="P534" s="0" t="n">
        <f aca="false">StoreData!$N534*StoreData!$M534</f>
        <v>660</v>
      </c>
      <c r="Q534" s="0" t="n">
        <f aca="false">StoreData!$O534-StoreData!$P534</f>
        <v>180</v>
      </c>
      <c r="R534" s="0" t="n">
        <f aca="false">MONTH(StoreData!$B534)</f>
        <v>8</v>
      </c>
      <c r="S534" s="0" t="str">
        <f aca="false">IF(StoreData!$R534=9,"August","Sept")</f>
        <v>Sept</v>
      </c>
    </row>
    <row r="535" customFormat="false" ht="15" hidden="false" customHeight="false" outlineLevel="0" collapsed="false">
      <c r="A535" s="0" t="n">
        <v>88065565888</v>
      </c>
      <c r="B535" s="0" t="n">
        <v>44058</v>
      </c>
      <c r="C535" s="0" t="s">
        <v>36</v>
      </c>
      <c r="D535" s="0" t="s">
        <v>20</v>
      </c>
      <c r="E535" s="0" t="s">
        <v>37</v>
      </c>
      <c r="F535" s="0" t="s">
        <v>22</v>
      </c>
      <c r="G535" s="0" t="s">
        <v>23</v>
      </c>
      <c r="H535" s="0" t="s">
        <v>24</v>
      </c>
      <c r="I535" s="0" t="s">
        <v>128</v>
      </c>
      <c r="J535" s="0" t="s">
        <v>91</v>
      </c>
      <c r="K535" s="0" t="s">
        <v>27</v>
      </c>
      <c r="L535" s="0" t="n">
        <v>30</v>
      </c>
      <c r="M535" s="0" t="n">
        <v>27</v>
      </c>
      <c r="N535" s="0" t="n">
        <v>89</v>
      </c>
      <c r="O535" s="0" t="n">
        <f aca="false">StoreData!$N535*StoreData!$L535</f>
        <v>2670</v>
      </c>
      <c r="P535" s="0" t="n">
        <f aca="false">StoreData!$N535*StoreData!$M535</f>
        <v>2403</v>
      </c>
      <c r="Q535" s="0" t="n">
        <f aca="false">StoreData!$O535-StoreData!$P535</f>
        <v>267</v>
      </c>
      <c r="R535" s="0" t="n">
        <f aca="false">MONTH(StoreData!$B535)</f>
        <v>8</v>
      </c>
      <c r="S535" s="0" t="str">
        <f aca="false">IF(StoreData!$R535=9,"August","Sept")</f>
        <v>Sept</v>
      </c>
    </row>
    <row r="536" customFormat="false" ht="15" hidden="false" customHeight="false" outlineLevel="0" collapsed="false">
      <c r="A536" s="0" t="n">
        <v>88065565889</v>
      </c>
      <c r="B536" s="0" t="n">
        <v>44062</v>
      </c>
      <c r="C536" s="0" t="s">
        <v>618</v>
      </c>
      <c r="D536" s="0" t="s">
        <v>20</v>
      </c>
      <c r="E536" s="0" t="s">
        <v>156</v>
      </c>
      <c r="F536" s="0" t="s">
        <v>31</v>
      </c>
      <c r="G536" s="0" t="s">
        <v>32</v>
      </c>
      <c r="H536" s="0" t="s">
        <v>33</v>
      </c>
      <c r="I536" s="0" t="s">
        <v>128</v>
      </c>
      <c r="J536" s="0" t="s">
        <v>94</v>
      </c>
      <c r="K536" s="0" t="s">
        <v>27</v>
      </c>
      <c r="L536" s="0" t="n">
        <v>16</v>
      </c>
      <c r="M536" s="0" t="n">
        <v>13</v>
      </c>
      <c r="N536" s="0" t="n">
        <v>77</v>
      </c>
      <c r="O536" s="0" t="n">
        <f aca="false">StoreData!$N536*StoreData!$L536</f>
        <v>1232</v>
      </c>
      <c r="P536" s="0" t="n">
        <f aca="false">StoreData!$N536*StoreData!$M536</f>
        <v>1001</v>
      </c>
      <c r="Q536" s="0" t="n">
        <f aca="false">StoreData!$O536-StoreData!$P536</f>
        <v>231</v>
      </c>
      <c r="R536" s="0" t="n">
        <f aca="false">MONTH(StoreData!$B536)</f>
        <v>8</v>
      </c>
      <c r="S536" s="0" t="str">
        <f aca="false">IF(StoreData!$R536=9,"August","Sept")</f>
        <v>Sept</v>
      </c>
    </row>
    <row r="537" customFormat="false" ht="15" hidden="false" customHeight="false" outlineLevel="0" collapsed="false">
      <c r="A537" s="0" t="n">
        <v>88065565890</v>
      </c>
      <c r="B537" s="0" t="n">
        <v>44061</v>
      </c>
      <c r="C537" s="0" t="s">
        <v>619</v>
      </c>
      <c r="D537" s="0" t="s">
        <v>20</v>
      </c>
      <c r="E537" s="0" t="s">
        <v>66</v>
      </c>
      <c r="F537" s="0" t="s">
        <v>38</v>
      </c>
      <c r="G537" s="0" t="s">
        <v>32</v>
      </c>
      <c r="H537" s="0" t="s">
        <v>39</v>
      </c>
      <c r="I537" s="0" t="s">
        <v>128</v>
      </c>
      <c r="J537" s="0" t="s">
        <v>34</v>
      </c>
      <c r="K537" s="0" t="s">
        <v>35</v>
      </c>
      <c r="L537" s="0" t="n">
        <v>9</v>
      </c>
      <c r="M537" s="0" t="n">
        <v>6</v>
      </c>
      <c r="N537" s="0" t="n">
        <v>68</v>
      </c>
      <c r="O537" s="0" t="n">
        <f aca="false">StoreData!$N537*StoreData!$L537</f>
        <v>612</v>
      </c>
      <c r="P537" s="0" t="n">
        <f aca="false">StoreData!$N537*StoreData!$M537</f>
        <v>408</v>
      </c>
      <c r="Q537" s="0" t="n">
        <f aca="false">StoreData!$O537-StoreData!$P537</f>
        <v>204</v>
      </c>
      <c r="R537" s="0" t="n">
        <f aca="false">MONTH(StoreData!$B537)</f>
        <v>8</v>
      </c>
      <c r="S537" s="0" t="str">
        <f aca="false">IF(StoreData!$R537=9,"August","Sept")</f>
        <v>Sept</v>
      </c>
    </row>
    <row r="538" customFormat="false" ht="15" hidden="false" customHeight="false" outlineLevel="0" collapsed="false">
      <c r="A538" s="0" t="n">
        <v>88065565891</v>
      </c>
      <c r="B538" s="0" t="n">
        <v>44061</v>
      </c>
      <c r="C538" s="0" t="s">
        <v>620</v>
      </c>
      <c r="D538" s="0" t="s">
        <v>20</v>
      </c>
      <c r="E538" s="0" t="s">
        <v>69</v>
      </c>
      <c r="F538" s="0" t="s">
        <v>43</v>
      </c>
      <c r="G538" s="0" t="s">
        <v>23</v>
      </c>
      <c r="H538" s="0" t="s">
        <v>44</v>
      </c>
      <c r="I538" s="0" t="s">
        <v>128</v>
      </c>
      <c r="J538" s="0" t="s">
        <v>40</v>
      </c>
      <c r="K538" s="0" t="s">
        <v>35</v>
      </c>
      <c r="L538" s="0" t="n">
        <v>5</v>
      </c>
      <c r="M538" s="0" t="n">
        <v>2</v>
      </c>
      <c r="N538" s="0" t="n">
        <v>15</v>
      </c>
      <c r="O538" s="0" t="n">
        <f aca="false">StoreData!$N538*StoreData!$L538</f>
        <v>75</v>
      </c>
      <c r="P538" s="0" t="n">
        <f aca="false">StoreData!$N538*StoreData!$M538</f>
        <v>30</v>
      </c>
      <c r="Q538" s="0" t="n">
        <f aca="false">StoreData!$O538-StoreData!$P538</f>
        <v>45</v>
      </c>
      <c r="R538" s="0" t="n">
        <f aca="false">MONTH(StoreData!$B538)</f>
        <v>8</v>
      </c>
      <c r="S538" s="0" t="str">
        <f aca="false">IF(StoreData!$R538=9,"August","Sept")</f>
        <v>Sept</v>
      </c>
    </row>
    <row r="539" customFormat="false" ht="15" hidden="false" customHeight="false" outlineLevel="0" collapsed="false">
      <c r="A539" s="0" t="n">
        <v>88065565892</v>
      </c>
      <c r="B539" s="0" t="n">
        <v>44062</v>
      </c>
      <c r="C539" s="0" t="s">
        <v>45</v>
      </c>
      <c r="D539" s="0" t="s">
        <v>20</v>
      </c>
      <c r="E539" s="0" t="s">
        <v>46</v>
      </c>
      <c r="F539" s="0" t="s">
        <v>22</v>
      </c>
      <c r="G539" s="0" t="s">
        <v>23</v>
      </c>
      <c r="H539" s="0" t="s">
        <v>24</v>
      </c>
      <c r="I539" s="0" t="s">
        <v>128</v>
      </c>
      <c r="J539" s="0" t="s">
        <v>140</v>
      </c>
      <c r="K539" s="0" t="s">
        <v>35</v>
      </c>
      <c r="L539" s="0" t="n">
        <v>18</v>
      </c>
      <c r="M539" s="0" t="n">
        <v>15</v>
      </c>
      <c r="N539" s="0" t="n">
        <v>47</v>
      </c>
      <c r="O539" s="0" t="n">
        <f aca="false">StoreData!$N539*StoreData!$L539</f>
        <v>846</v>
      </c>
      <c r="P539" s="0" t="n">
        <f aca="false">StoreData!$N539*StoreData!$M539</f>
        <v>705</v>
      </c>
      <c r="Q539" s="0" t="n">
        <f aca="false">StoreData!$O539-StoreData!$P539</f>
        <v>141</v>
      </c>
      <c r="R539" s="0" t="n">
        <f aca="false">MONTH(StoreData!$B539)</f>
        <v>8</v>
      </c>
      <c r="S539" s="0" t="str">
        <f aca="false">IF(StoreData!$R539=9,"August","Sept")</f>
        <v>Sept</v>
      </c>
    </row>
    <row r="540" customFormat="false" ht="15" hidden="false" customHeight="false" outlineLevel="0" collapsed="false">
      <c r="A540" s="0" t="n">
        <v>88065565893</v>
      </c>
      <c r="B540" s="0" t="n">
        <v>44063</v>
      </c>
      <c r="C540" s="0" t="s">
        <v>47</v>
      </c>
      <c r="D540" s="0" t="s">
        <v>20</v>
      </c>
      <c r="E540" s="0" t="s">
        <v>48</v>
      </c>
      <c r="F540" s="0" t="s">
        <v>43</v>
      </c>
      <c r="G540" s="0" t="s">
        <v>23</v>
      </c>
      <c r="H540" s="0" t="s">
        <v>44</v>
      </c>
      <c r="I540" s="0" t="s">
        <v>25</v>
      </c>
      <c r="J540" s="0" t="s">
        <v>142</v>
      </c>
      <c r="K540" s="0" t="s">
        <v>35</v>
      </c>
      <c r="L540" s="0" t="n">
        <v>10</v>
      </c>
      <c r="M540" s="0" t="n">
        <v>7</v>
      </c>
      <c r="N540" s="0" t="n">
        <v>6</v>
      </c>
      <c r="O540" s="0" t="n">
        <f aca="false">StoreData!$N540*StoreData!$L540</f>
        <v>60</v>
      </c>
      <c r="P540" s="0" t="n">
        <f aca="false">StoreData!$N540*StoreData!$M540</f>
        <v>42</v>
      </c>
      <c r="Q540" s="0" t="n">
        <f aca="false">StoreData!$O540-StoreData!$P540</f>
        <v>18</v>
      </c>
      <c r="R540" s="0" t="n">
        <f aca="false">MONTH(StoreData!$B540)</f>
        <v>8</v>
      </c>
      <c r="S540" s="0" t="str">
        <f aca="false">IF(StoreData!$R540=9,"August","Sept")</f>
        <v>Sept</v>
      </c>
    </row>
    <row r="541" customFormat="false" ht="15" hidden="false" customHeight="false" outlineLevel="0" collapsed="false">
      <c r="A541" s="0" t="n">
        <v>88065565894</v>
      </c>
      <c r="B541" s="0" t="n">
        <v>44064</v>
      </c>
      <c r="C541" s="0" t="s">
        <v>49</v>
      </c>
      <c r="D541" s="0" t="s">
        <v>29</v>
      </c>
      <c r="E541" s="0" t="s">
        <v>50</v>
      </c>
      <c r="F541" s="0" t="s">
        <v>38</v>
      </c>
      <c r="G541" s="0" t="s">
        <v>32</v>
      </c>
      <c r="H541" s="0" t="s">
        <v>39</v>
      </c>
      <c r="I541" s="0" t="s">
        <v>25</v>
      </c>
      <c r="J541" s="0" t="s">
        <v>144</v>
      </c>
      <c r="K541" s="0" t="s">
        <v>35</v>
      </c>
      <c r="L541" s="0" t="n">
        <v>20</v>
      </c>
      <c r="M541" s="0" t="n">
        <v>17</v>
      </c>
      <c r="N541" s="0" t="n">
        <v>10</v>
      </c>
      <c r="O541" s="0" t="n">
        <f aca="false">StoreData!$N541*StoreData!$L541</f>
        <v>200</v>
      </c>
      <c r="P541" s="0" t="n">
        <f aca="false">StoreData!$N541*StoreData!$M541</f>
        <v>170</v>
      </c>
      <c r="Q541" s="0" t="n">
        <f aca="false">StoreData!$O541-StoreData!$P541</f>
        <v>30</v>
      </c>
      <c r="R541" s="0" t="n">
        <f aca="false">MONTH(StoreData!$B541)</f>
        <v>8</v>
      </c>
      <c r="S541" s="0" t="str">
        <f aca="false">IF(StoreData!$R541=9,"August","Sept")</f>
        <v>Sept</v>
      </c>
    </row>
    <row r="542" customFormat="false" ht="15" hidden="false" customHeight="false" outlineLevel="0" collapsed="false">
      <c r="A542" s="0" t="n">
        <v>88065565895</v>
      </c>
      <c r="B542" s="0" t="n">
        <v>44065</v>
      </c>
      <c r="C542" s="0" t="s">
        <v>51</v>
      </c>
      <c r="D542" s="0" t="s">
        <v>29</v>
      </c>
      <c r="E542" s="0" t="s">
        <v>52</v>
      </c>
      <c r="F542" s="0" t="s">
        <v>43</v>
      </c>
      <c r="G542" s="0" t="s">
        <v>23</v>
      </c>
      <c r="H542" s="0" t="s">
        <v>44</v>
      </c>
      <c r="I542" s="0" t="s">
        <v>25</v>
      </c>
      <c r="J542" s="0" t="s">
        <v>60</v>
      </c>
      <c r="K542" s="0" t="s">
        <v>35</v>
      </c>
      <c r="L542" s="0" t="n">
        <v>70</v>
      </c>
      <c r="M542" s="0" t="n">
        <v>67</v>
      </c>
      <c r="N542" s="0" t="n">
        <v>11</v>
      </c>
      <c r="O542" s="0" t="n">
        <f aca="false">StoreData!$N542*StoreData!$L542</f>
        <v>770</v>
      </c>
      <c r="P542" s="0" t="n">
        <f aca="false">StoreData!$N542*StoreData!$M542</f>
        <v>737</v>
      </c>
      <c r="Q542" s="0" t="n">
        <f aca="false">StoreData!$O542-StoreData!$P542</f>
        <v>33</v>
      </c>
      <c r="R542" s="0" t="n">
        <f aca="false">MONTH(StoreData!$B542)</f>
        <v>8</v>
      </c>
      <c r="S542" s="0" t="str">
        <f aca="false">IF(StoreData!$R542=9,"August","Sept")</f>
        <v>Sept</v>
      </c>
    </row>
    <row r="543" customFormat="false" ht="15" hidden="false" customHeight="false" outlineLevel="0" collapsed="false">
      <c r="A543" s="0" t="n">
        <v>88065565896</v>
      </c>
      <c r="B543" s="0" t="n">
        <v>44066</v>
      </c>
      <c r="C543" s="0" t="s">
        <v>54</v>
      </c>
      <c r="D543" s="0" t="s">
        <v>29</v>
      </c>
      <c r="E543" s="0" t="s">
        <v>55</v>
      </c>
      <c r="F543" s="0" t="s">
        <v>38</v>
      </c>
      <c r="G543" s="0" t="s">
        <v>32</v>
      </c>
      <c r="H543" s="0" t="s">
        <v>39</v>
      </c>
      <c r="I543" s="0" t="s">
        <v>25</v>
      </c>
      <c r="J543" s="0" t="s">
        <v>61</v>
      </c>
      <c r="K543" s="0" t="s">
        <v>35</v>
      </c>
      <c r="L543" s="0" t="n">
        <v>15</v>
      </c>
      <c r="M543" s="0" t="n">
        <v>12</v>
      </c>
      <c r="N543" s="0" t="n">
        <v>60</v>
      </c>
      <c r="O543" s="0" t="n">
        <f aca="false">StoreData!$N543*StoreData!$L543</f>
        <v>900</v>
      </c>
      <c r="P543" s="0" t="n">
        <f aca="false">StoreData!$N543*StoreData!$M543</f>
        <v>720</v>
      </c>
      <c r="Q543" s="0" t="n">
        <f aca="false">StoreData!$O543-StoreData!$P543</f>
        <v>180</v>
      </c>
      <c r="R543" s="0" t="n">
        <f aca="false">MONTH(StoreData!$B543)</f>
        <v>8</v>
      </c>
      <c r="S543" s="0" t="str">
        <f aca="false">IF(StoreData!$R543=9,"August","Sept")</f>
        <v>Sept</v>
      </c>
    </row>
    <row r="544" customFormat="false" ht="15" hidden="false" customHeight="false" outlineLevel="0" collapsed="false">
      <c r="A544" s="0" t="n">
        <v>88065565897</v>
      </c>
      <c r="B544" s="0" t="n">
        <v>44067</v>
      </c>
      <c r="C544" s="0" t="s">
        <v>57</v>
      </c>
      <c r="D544" s="0" t="s">
        <v>29</v>
      </c>
      <c r="E544" s="0" t="s">
        <v>58</v>
      </c>
      <c r="F544" s="0" t="s">
        <v>43</v>
      </c>
      <c r="G544" s="0" t="s">
        <v>23</v>
      </c>
      <c r="H544" s="0" t="s">
        <v>44</v>
      </c>
      <c r="I544" s="0" t="s">
        <v>25</v>
      </c>
      <c r="J544" s="0" t="s">
        <v>73</v>
      </c>
      <c r="K544" s="0" t="s">
        <v>27</v>
      </c>
      <c r="L544" s="0" t="n">
        <v>15</v>
      </c>
      <c r="M544" s="0" t="n">
        <v>12</v>
      </c>
      <c r="N544" s="0" t="n">
        <v>89</v>
      </c>
      <c r="O544" s="0" t="n">
        <f aca="false">StoreData!$N544*StoreData!$L544</f>
        <v>1335</v>
      </c>
      <c r="P544" s="0" t="n">
        <f aca="false">StoreData!$N544*StoreData!$M544</f>
        <v>1068</v>
      </c>
      <c r="Q544" s="0" t="n">
        <f aca="false">StoreData!$O544-StoreData!$P544</f>
        <v>267</v>
      </c>
      <c r="R544" s="0" t="n">
        <f aca="false">MONTH(StoreData!$B544)</f>
        <v>8</v>
      </c>
      <c r="S544" s="0" t="str">
        <f aca="false">IF(StoreData!$R544=9,"August","Sept")</f>
        <v>Sept</v>
      </c>
    </row>
    <row r="545" customFormat="false" ht="15" hidden="false" customHeight="false" outlineLevel="0" collapsed="false">
      <c r="A545" s="0" t="n">
        <v>88065565898</v>
      </c>
      <c r="B545" s="0" t="n">
        <v>44068</v>
      </c>
      <c r="C545" s="0" t="s">
        <v>621</v>
      </c>
      <c r="D545" s="0" t="s">
        <v>29</v>
      </c>
      <c r="E545" s="0" t="s">
        <v>147</v>
      </c>
      <c r="F545" s="0" t="s">
        <v>38</v>
      </c>
      <c r="G545" s="0" t="s">
        <v>32</v>
      </c>
      <c r="H545" s="0" t="s">
        <v>39</v>
      </c>
      <c r="I545" s="0" t="s">
        <v>25</v>
      </c>
      <c r="J545" s="0" t="s">
        <v>76</v>
      </c>
      <c r="K545" s="0" t="s">
        <v>27</v>
      </c>
      <c r="L545" s="0" t="n">
        <v>15</v>
      </c>
      <c r="M545" s="0" t="n">
        <v>12</v>
      </c>
      <c r="N545" s="0" t="n">
        <v>77</v>
      </c>
      <c r="O545" s="0" t="n">
        <f aca="false">StoreData!$N545*StoreData!$L545</f>
        <v>1155</v>
      </c>
      <c r="P545" s="0" t="n">
        <f aca="false">StoreData!$N545*StoreData!$M545</f>
        <v>924</v>
      </c>
      <c r="Q545" s="0" t="n">
        <f aca="false">StoreData!$O545-StoreData!$P545</f>
        <v>231</v>
      </c>
      <c r="R545" s="0" t="n">
        <f aca="false">MONTH(StoreData!$B545)</f>
        <v>8</v>
      </c>
      <c r="S545" s="0" t="str">
        <f aca="false">IF(StoreData!$R545=9,"August","Sept")</f>
        <v>Sept</v>
      </c>
    </row>
    <row r="546" customFormat="false" ht="15" hidden="false" customHeight="false" outlineLevel="0" collapsed="false">
      <c r="A546" s="0" t="n">
        <v>88065565899</v>
      </c>
      <c r="B546" s="0" t="n">
        <v>44072</v>
      </c>
      <c r="C546" s="0" t="s">
        <v>617</v>
      </c>
      <c r="D546" s="0" t="s">
        <v>20</v>
      </c>
      <c r="E546" s="0" t="s">
        <v>21</v>
      </c>
      <c r="F546" s="0" t="s">
        <v>43</v>
      </c>
      <c r="G546" s="0" t="s">
        <v>23</v>
      </c>
      <c r="H546" s="0" t="s">
        <v>44</v>
      </c>
      <c r="I546" s="0" t="s">
        <v>25</v>
      </c>
      <c r="J546" s="0" t="s">
        <v>126</v>
      </c>
      <c r="K546" s="0" t="s">
        <v>27</v>
      </c>
      <c r="L546" s="0" t="n">
        <v>20</v>
      </c>
      <c r="M546" s="0" t="n">
        <v>17</v>
      </c>
      <c r="N546" s="0" t="n">
        <v>68</v>
      </c>
      <c r="O546" s="0" t="n">
        <f aca="false">StoreData!$N546*StoreData!$L546</f>
        <v>1360</v>
      </c>
      <c r="P546" s="0" t="n">
        <f aca="false">StoreData!$N546*StoreData!$M546</f>
        <v>1156</v>
      </c>
      <c r="Q546" s="0" t="n">
        <f aca="false">StoreData!$O546-StoreData!$P546</f>
        <v>204</v>
      </c>
      <c r="R546" s="0" t="n">
        <f aca="false">MONTH(StoreData!$B546)</f>
        <v>8</v>
      </c>
      <c r="S546" s="0" t="str">
        <f aca="false">IF(StoreData!$R546=9,"August","Sept")</f>
        <v>Sept</v>
      </c>
    </row>
    <row r="547" customFormat="false" ht="15" hidden="false" customHeight="false" outlineLevel="0" collapsed="false">
      <c r="A547" s="0" t="n">
        <v>88065565900</v>
      </c>
      <c r="B547" s="0" t="n">
        <v>44071</v>
      </c>
      <c r="C547" s="0" t="s">
        <v>28</v>
      </c>
      <c r="D547" s="0" t="s">
        <v>29</v>
      </c>
      <c r="E547" s="0" t="s">
        <v>30</v>
      </c>
      <c r="F547" s="0" t="s">
        <v>38</v>
      </c>
      <c r="G547" s="0" t="s">
        <v>32</v>
      </c>
      <c r="H547" s="0" t="s">
        <v>39</v>
      </c>
      <c r="I547" s="0" t="s">
        <v>25</v>
      </c>
      <c r="J547" s="0" t="s">
        <v>129</v>
      </c>
      <c r="K547" s="0" t="s">
        <v>27</v>
      </c>
      <c r="L547" s="0" t="n">
        <v>12</v>
      </c>
      <c r="M547" s="0" t="n">
        <v>9</v>
      </c>
      <c r="N547" s="0" t="n">
        <v>15</v>
      </c>
      <c r="O547" s="0" t="n">
        <f aca="false">StoreData!$N547*StoreData!$L547</f>
        <v>180</v>
      </c>
      <c r="P547" s="0" t="n">
        <f aca="false">StoreData!$N547*StoreData!$M547</f>
        <v>135</v>
      </c>
      <c r="Q547" s="0" t="n">
        <f aca="false">StoreData!$O547-StoreData!$P547</f>
        <v>45</v>
      </c>
      <c r="R547" s="0" t="n">
        <f aca="false">MONTH(StoreData!$B547)</f>
        <v>8</v>
      </c>
      <c r="S547" s="0" t="str">
        <f aca="false">IF(StoreData!$R547=9,"August","Sept")</f>
        <v>Sept</v>
      </c>
    </row>
    <row r="548" customFormat="false" ht="15" hidden="false" customHeight="false" outlineLevel="0" collapsed="false">
      <c r="A548" s="0" t="n">
        <v>88065565901</v>
      </c>
      <c r="B548" s="0" t="n">
        <v>44071</v>
      </c>
      <c r="C548" s="0" t="s">
        <v>36</v>
      </c>
      <c r="D548" s="0" t="s">
        <v>20</v>
      </c>
      <c r="E548" s="0" t="s">
        <v>37</v>
      </c>
      <c r="F548" s="0" t="s">
        <v>43</v>
      </c>
      <c r="G548" s="0" t="s">
        <v>23</v>
      </c>
      <c r="H548" s="0" t="s">
        <v>44</v>
      </c>
      <c r="I548" s="0" t="s">
        <v>25</v>
      </c>
      <c r="J548" s="0" t="s">
        <v>131</v>
      </c>
      <c r="K548" s="0" t="s">
        <v>27</v>
      </c>
      <c r="L548" s="0" t="n">
        <v>13</v>
      </c>
      <c r="M548" s="0" t="n">
        <v>10</v>
      </c>
      <c r="N548" s="0" t="n">
        <v>47</v>
      </c>
      <c r="O548" s="0" t="n">
        <f aca="false">StoreData!$N548*StoreData!$L548</f>
        <v>611</v>
      </c>
      <c r="P548" s="0" t="n">
        <f aca="false">StoreData!$N548*StoreData!$M548</f>
        <v>470</v>
      </c>
      <c r="Q548" s="0" t="n">
        <f aca="false">StoreData!$O548-StoreData!$P548</f>
        <v>141</v>
      </c>
      <c r="R548" s="0" t="n">
        <f aca="false">MONTH(StoreData!$B548)</f>
        <v>8</v>
      </c>
      <c r="S548" s="0" t="str">
        <f aca="false">IF(StoreData!$R548=9,"August","Sept")</f>
        <v>Sept</v>
      </c>
    </row>
    <row r="549" customFormat="false" ht="15" hidden="false" customHeight="false" outlineLevel="0" collapsed="false">
      <c r="A549" s="0" t="n">
        <v>88065565902</v>
      </c>
      <c r="B549" s="0" t="n">
        <v>44072</v>
      </c>
      <c r="C549" s="0" t="s">
        <v>618</v>
      </c>
      <c r="D549" s="0" t="s">
        <v>20</v>
      </c>
      <c r="E549" s="0" t="s">
        <v>156</v>
      </c>
      <c r="F549" s="0" t="s">
        <v>38</v>
      </c>
      <c r="G549" s="0" t="s">
        <v>32</v>
      </c>
      <c r="H549" s="0" t="s">
        <v>39</v>
      </c>
      <c r="I549" s="0" t="s">
        <v>25</v>
      </c>
      <c r="J549" s="0" t="s">
        <v>133</v>
      </c>
      <c r="K549" s="0" t="s">
        <v>27</v>
      </c>
      <c r="L549" s="0" t="n">
        <v>15</v>
      </c>
      <c r="M549" s="0" t="n">
        <v>12</v>
      </c>
      <c r="N549" s="0" t="n">
        <v>6</v>
      </c>
      <c r="O549" s="0" t="n">
        <f aca="false">StoreData!$N549*StoreData!$L549</f>
        <v>90</v>
      </c>
      <c r="P549" s="0" t="n">
        <f aca="false">StoreData!$N549*StoreData!$M549</f>
        <v>72</v>
      </c>
      <c r="Q549" s="0" t="n">
        <f aca="false">StoreData!$O549-StoreData!$P549</f>
        <v>18</v>
      </c>
      <c r="R549" s="0" t="n">
        <f aca="false">MONTH(StoreData!$B549)</f>
        <v>8</v>
      </c>
      <c r="S549" s="0" t="str">
        <f aca="false">IF(StoreData!$R549=9,"August","Sept")</f>
        <v>Sept</v>
      </c>
    </row>
    <row r="550" customFormat="false" ht="15" hidden="false" customHeight="false" outlineLevel="0" collapsed="false">
      <c r="A550" s="0" t="n">
        <v>88065565903</v>
      </c>
      <c r="B550" s="0" t="n">
        <v>44073</v>
      </c>
      <c r="C550" s="0" t="s">
        <v>619</v>
      </c>
      <c r="D550" s="0" t="s">
        <v>20</v>
      </c>
      <c r="E550" s="0" t="s">
        <v>66</v>
      </c>
      <c r="F550" s="0" t="s">
        <v>43</v>
      </c>
      <c r="G550" s="0" t="s">
        <v>23</v>
      </c>
      <c r="H550" s="0" t="s">
        <v>44</v>
      </c>
      <c r="I550" s="0" t="s">
        <v>25</v>
      </c>
      <c r="J550" s="0" t="s">
        <v>88</v>
      </c>
      <c r="K550" s="0" t="s">
        <v>27</v>
      </c>
      <c r="L550" s="0" t="n">
        <v>14</v>
      </c>
      <c r="M550" s="0" t="n">
        <v>11</v>
      </c>
      <c r="N550" s="0" t="n">
        <v>10</v>
      </c>
      <c r="O550" s="0" t="n">
        <f aca="false">StoreData!$N550*StoreData!$L550</f>
        <v>140</v>
      </c>
      <c r="P550" s="0" t="n">
        <f aca="false">StoreData!$N550*StoreData!$M550</f>
        <v>110</v>
      </c>
      <c r="Q550" s="0" t="n">
        <f aca="false">StoreData!$O550-StoreData!$P550</f>
        <v>30</v>
      </c>
      <c r="R550" s="0" t="n">
        <f aca="false">MONTH(StoreData!$B550)</f>
        <v>8</v>
      </c>
      <c r="S550" s="0" t="str">
        <f aca="false">IF(StoreData!$R550=9,"August","Sept")</f>
        <v>Sept</v>
      </c>
    </row>
    <row r="551" customFormat="false" ht="15" hidden="false" customHeight="false" outlineLevel="0" collapsed="false">
      <c r="A551" s="0" t="n">
        <v>88065565904</v>
      </c>
      <c r="B551" s="0" t="n">
        <v>44074</v>
      </c>
      <c r="C551" s="0" t="s">
        <v>620</v>
      </c>
      <c r="D551" s="0" t="s">
        <v>20</v>
      </c>
      <c r="E551" s="0" t="s">
        <v>69</v>
      </c>
      <c r="F551" s="0" t="s">
        <v>38</v>
      </c>
      <c r="G551" s="0" t="s">
        <v>32</v>
      </c>
      <c r="H551" s="0" t="s">
        <v>39</v>
      </c>
      <c r="I551" s="0" t="s">
        <v>25</v>
      </c>
      <c r="J551" s="0" t="s">
        <v>91</v>
      </c>
      <c r="K551" s="0" t="s">
        <v>27</v>
      </c>
      <c r="L551" s="0" t="n">
        <v>30</v>
      </c>
      <c r="M551" s="0" t="n">
        <v>27</v>
      </c>
      <c r="N551" s="0" t="n">
        <v>11</v>
      </c>
      <c r="O551" s="0" t="n">
        <f aca="false">StoreData!$N551*StoreData!$L551</f>
        <v>330</v>
      </c>
      <c r="P551" s="0" t="n">
        <f aca="false">StoreData!$N551*StoreData!$M551</f>
        <v>297</v>
      </c>
      <c r="Q551" s="0" t="n">
        <f aca="false">StoreData!$O551-StoreData!$P551</f>
        <v>33</v>
      </c>
      <c r="R551" s="0" t="n">
        <f aca="false">MONTH(StoreData!$B551)</f>
        <v>8</v>
      </c>
      <c r="S551" s="0" t="str">
        <f aca="false">IF(StoreData!$R551=9,"August","Sept")</f>
        <v>Sept</v>
      </c>
    </row>
    <row r="552" customFormat="false" ht="15" hidden="false" customHeight="false" outlineLevel="0" collapsed="false">
      <c r="A552" s="0" t="n">
        <v>88065565905</v>
      </c>
      <c r="B552" s="0" t="n">
        <v>44044</v>
      </c>
      <c r="C552" s="0" t="s">
        <v>45</v>
      </c>
      <c r="D552" s="0" t="s">
        <v>20</v>
      </c>
      <c r="E552" s="0" t="s">
        <v>46</v>
      </c>
      <c r="F552" s="0" t="s">
        <v>43</v>
      </c>
      <c r="G552" s="0" t="s">
        <v>23</v>
      </c>
      <c r="H552" s="0" t="s">
        <v>44</v>
      </c>
      <c r="I552" s="0" t="s">
        <v>25</v>
      </c>
      <c r="J552" s="0" t="s">
        <v>94</v>
      </c>
      <c r="K552" s="0" t="s">
        <v>27</v>
      </c>
      <c r="L552" s="0" t="n">
        <v>16</v>
      </c>
      <c r="M552" s="0" t="n">
        <v>13</v>
      </c>
      <c r="N552" s="0" t="n">
        <v>60</v>
      </c>
      <c r="O552" s="0" t="n">
        <f aca="false">StoreData!$N552*StoreData!$L552</f>
        <v>960</v>
      </c>
      <c r="P552" s="0" t="n">
        <f aca="false">StoreData!$N552*StoreData!$M552</f>
        <v>780</v>
      </c>
      <c r="Q552" s="0" t="n">
        <f aca="false">StoreData!$O552-StoreData!$P552</f>
        <v>180</v>
      </c>
      <c r="R552" s="0" t="n">
        <f aca="false">MONTH(StoreData!$B552)</f>
        <v>8</v>
      </c>
      <c r="S552" s="0" t="str">
        <f aca="false">IF(StoreData!$R552=9,"August","Sept")</f>
        <v>Sept</v>
      </c>
    </row>
    <row r="553" customFormat="false" ht="15" hidden="false" customHeight="false" outlineLevel="0" collapsed="false">
      <c r="A553" s="0" t="n">
        <v>88065565906</v>
      </c>
      <c r="B553" s="0" t="n">
        <v>44045</v>
      </c>
      <c r="C553" s="0" t="s">
        <v>47</v>
      </c>
      <c r="D553" s="0" t="s">
        <v>20</v>
      </c>
      <c r="E553" s="0" t="s">
        <v>48</v>
      </c>
      <c r="F553" s="0" t="s">
        <v>38</v>
      </c>
      <c r="G553" s="0" t="s">
        <v>32</v>
      </c>
      <c r="H553" s="0" t="s">
        <v>39</v>
      </c>
      <c r="I553" s="0" t="s">
        <v>128</v>
      </c>
      <c r="J553" s="0" t="s">
        <v>34</v>
      </c>
      <c r="K553" s="0" t="s">
        <v>35</v>
      </c>
      <c r="L553" s="0" t="n">
        <v>9</v>
      </c>
      <c r="M553" s="0" t="n">
        <v>6</v>
      </c>
      <c r="N553" s="0" t="n">
        <v>89</v>
      </c>
      <c r="O553" s="0" t="n">
        <f aca="false">StoreData!$N553*StoreData!$L553</f>
        <v>801</v>
      </c>
      <c r="P553" s="0" t="n">
        <f aca="false">StoreData!$N553*StoreData!$M553</f>
        <v>534</v>
      </c>
      <c r="Q553" s="0" t="n">
        <f aca="false">StoreData!$O553-StoreData!$P553</f>
        <v>267</v>
      </c>
      <c r="R553" s="0" t="n">
        <f aca="false">MONTH(StoreData!$B553)</f>
        <v>8</v>
      </c>
      <c r="S553" s="0" t="str">
        <f aca="false">IF(StoreData!$R553=9,"August","Sept")</f>
        <v>Sept</v>
      </c>
    </row>
    <row r="554" customFormat="false" ht="15" hidden="false" customHeight="false" outlineLevel="0" collapsed="false">
      <c r="A554" s="0" t="n">
        <v>88065565907</v>
      </c>
      <c r="B554" s="0" t="n">
        <v>44046</v>
      </c>
      <c r="C554" s="0" t="s">
        <v>49</v>
      </c>
      <c r="D554" s="0" t="s">
        <v>29</v>
      </c>
      <c r="E554" s="0" t="s">
        <v>50</v>
      </c>
      <c r="F554" s="0" t="s">
        <v>43</v>
      </c>
      <c r="G554" s="0" t="s">
        <v>23</v>
      </c>
      <c r="H554" s="0" t="s">
        <v>44</v>
      </c>
      <c r="I554" s="0" t="s">
        <v>128</v>
      </c>
      <c r="J554" s="0" t="s">
        <v>40</v>
      </c>
      <c r="K554" s="0" t="s">
        <v>35</v>
      </c>
      <c r="L554" s="0" t="n">
        <v>5</v>
      </c>
      <c r="M554" s="0" t="n">
        <v>2</v>
      </c>
      <c r="N554" s="0" t="n">
        <v>77</v>
      </c>
      <c r="O554" s="0" t="n">
        <f aca="false">StoreData!$N554*StoreData!$L554</f>
        <v>385</v>
      </c>
      <c r="P554" s="0" t="n">
        <f aca="false">StoreData!$N554*StoreData!$M554</f>
        <v>154</v>
      </c>
      <c r="Q554" s="0" t="n">
        <f aca="false">StoreData!$O554-StoreData!$P554</f>
        <v>231</v>
      </c>
      <c r="R554" s="0" t="n">
        <f aca="false">MONTH(StoreData!$B554)</f>
        <v>8</v>
      </c>
      <c r="S554" s="0" t="str">
        <f aca="false">IF(StoreData!$R554=9,"August","Sept")</f>
        <v>Sept</v>
      </c>
    </row>
    <row r="555" customFormat="false" ht="15" hidden="false" customHeight="false" outlineLevel="0" collapsed="false">
      <c r="A555" s="0" t="n">
        <v>88065565908</v>
      </c>
      <c r="B555" s="0" t="n">
        <v>44047</v>
      </c>
      <c r="C555" s="0" t="s">
        <v>51</v>
      </c>
      <c r="D555" s="0" t="s">
        <v>29</v>
      </c>
      <c r="E555" s="0" t="s">
        <v>52</v>
      </c>
      <c r="F555" s="0" t="s">
        <v>38</v>
      </c>
      <c r="G555" s="0" t="s">
        <v>32</v>
      </c>
      <c r="H555" s="0" t="s">
        <v>39</v>
      </c>
      <c r="I555" s="0" t="s">
        <v>128</v>
      </c>
      <c r="J555" s="0" t="s">
        <v>140</v>
      </c>
      <c r="K555" s="0" t="s">
        <v>35</v>
      </c>
      <c r="L555" s="0" t="n">
        <v>18</v>
      </c>
      <c r="M555" s="0" t="n">
        <v>15</v>
      </c>
      <c r="N555" s="0" t="n">
        <v>68</v>
      </c>
      <c r="O555" s="0" t="n">
        <f aca="false">StoreData!$N555*StoreData!$L555</f>
        <v>1224</v>
      </c>
      <c r="P555" s="0" t="n">
        <f aca="false">StoreData!$N555*StoreData!$M555</f>
        <v>1020</v>
      </c>
      <c r="Q555" s="0" t="n">
        <f aca="false">StoreData!$O555-StoreData!$P555</f>
        <v>204</v>
      </c>
      <c r="R555" s="0" t="n">
        <f aca="false">MONTH(StoreData!$B555)</f>
        <v>8</v>
      </c>
      <c r="S555" s="0" t="str">
        <f aca="false">IF(StoreData!$R555=9,"August","Sept")</f>
        <v>Sept</v>
      </c>
    </row>
    <row r="556" customFormat="false" ht="15" hidden="false" customHeight="false" outlineLevel="0" collapsed="false">
      <c r="A556" s="0" t="n">
        <v>88065565909</v>
      </c>
      <c r="B556" s="0" t="n">
        <v>44048</v>
      </c>
      <c r="C556" s="0" t="s">
        <v>54</v>
      </c>
      <c r="D556" s="0" t="s">
        <v>29</v>
      </c>
      <c r="E556" s="0" t="s">
        <v>55</v>
      </c>
      <c r="F556" s="0" t="s">
        <v>43</v>
      </c>
      <c r="G556" s="0" t="s">
        <v>23</v>
      </c>
      <c r="H556" s="0" t="s">
        <v>44</v>
      </c>
      <c r="I556" s="0" t="s">
        <v>128</v>
      </c>
      <c r="J556" s="0" t="s">
        <v>142</v>
      </c>
      <c r="K556" s="0" t="s">
        <v>35</v>
      </c>
      <c r="L556" s="0" t="n">
        <v>10</v>
      </c>
      <c r="M556" s="0" t="n">
        <v>7</v>
      </c>
      <c r="N556" s="0" t="n">
        <v>15</v>
      </c>
      <c r="O556" s="0" t="n">
        <f aca="false">StoreData!$N556*StoreData!$L556</f>
        <v>150</v>
      </c>
      <c r="P556" s="0" t="n">
        <f aca="false">StoreData!$N556*StoreData!$M556</f>
        <v>105</v>
      </c>
      <c r="Q556" s="0" t="n">
        <f aca="false">StoreData!$O556-StoreData!$P556</f>
        <v>45</v>
      </c>
      <c r="R556" s="0" t="n">
        <f aca="false">MONTH(StoreData!$B556)</f>
        <v>8</v>
      </c>
      <c r="S556" s="0" t="str">
        <f aca="false">IF(StoreData!$R556=9,"August","Sept")</f>
        <v>Sept</v>
      </c>
    </row>
    <row r="557" customFormat="false" ht="15" hidden="false" customHeight="false" outlineLevel="0" collapsed="false">
      <c r="A557" s="0" t="n">
        <v>88065565910</v>
      </c>
      <c r="B557" s="0" t="n">
        <v>44052</v>
      </c>
      <c r="C557" s="0" t="s">
        <v>57</v>
      </c>
      <c r="D557" s="0" t="s">
        <v>29</v>
      </c>
      <c r="E557" s="0" t="s">
        <v>58</v>
      </c>
      <c r="F557" s="0" t="s">
        <v>38</v>
      </c>
      <c r="G557" s="0" t="s">
        <v>32</v>
      </c>
      <c r="H557" s="0" t="s">
        <v>39</v>
      </c>
      <c r="I557" s="0" t="s">
        <v>128</v>
      </c>
      <c r="J557" s="0" t="s">
        <v>144</v>
      </c>
      <c r="K557" s="0" t="s">
        <v>35</v>
      </c>
      <c r="L557" s="0" t="n">
        <v>20</v>
      </c>
      <c r="M557" s="0" t="n">
        <v>17</v>
      </c>
      <c r="N557" s="0" t="n">
        <v>47</v>
      </c>
      <c r="O557" s="0" t="n">
        <f aca="false">StoreData!$N557*StoreData!$L557</f>
        <v>940</v>
      </c>
      <c r="P557" s="0" t="n">
        <f aca="false">StoreData!$N557*StoreData!$M557</f>
        <v>799</v>
      </c>
      <c r="Q557" s="0" t="n">
        <f aca="false">StoreData!$O557-StoreData!$P557</f>
        <v>141</v>
      </c>
      <c r="R557" s="0" t="n">
        <f aca="false">MONTH(StoreData!$B557)</f>
        <v>8</v>
      </c>
      <c r="S557" s="0" t="str">
        <f aca="false">IF(StoreData!$R557=9,"August","Sept")</f>
        <v>Sept</v>
      </c>
    </row>
    <row r="558" customFormat="false" ht="15" hidden="false" customHeight="false" outlineLevel="0" collapsed="false">
      <c r="A558" s="0" t="n">
        <v>88065565911</v>
      </c>
      <c r="B558" s="0" t="n">
        <v>44051</v>
      </c>
      <c r="C558" s="0" t="s">
        <v>621</v>
      </c>
      <c r="D558" s="0" t="s">
        <v>29</v>
      </c>
      <c r="E558" s="0" t="s">
        <v>147</v>
      </c>
      <c r="F558" s="0" t="s">
        <v>43</v>
      </c>
      <c r="G558" s="0" t="s">
        <v>23</v>
      </c>
      <c r="H558" s="0" t="s">
        <v>44</v>
      </c>
      <c r="I558" s="0" t="s">
        <v>128</v>
      </c>
      <c r="J558" s="0" t="s">
        <v>60</v>
      </c>
      <c r="K558" s="0" t="s">
        <v>35</v>
      </c>
      <c r="L558" s="0" t="n">
        <v>70</v>
      </c>
      <c r="M558" s="0" t="n">
        <v>67</v>
      </c>
      <c r="N558" s="0" t="n">
        <v>6</v>
      </c>
      <c r="O558" s="0" t="n">
        <f aca="false">StoreData!$N558*StoreData!$L558</f>
        <v>420</v>
      </c>
      <c r="P558" s="0" t="n">
        <f aca="false">StoreData!$N558*StoreData!$M558</f>
        <v>402</v>
      </c>
      <c r="Q558" s="0" t="n">
        <f aca="false">StoreData!$O558-StoreData!$P558</f>
        <v>18</v>
      </c>
      <c r="R558" s="0" t="n">
        <f aca="false">MONTH(StoreData!$B558)</f>
        <v>8</v>
      </c>
      <c r="S558" s="0" t="str">
        <f aca="false">IF(StoreData!$R558=9,"August","Sept")</f>
        <v>Sept</v>
      </c>
    </row>
    <row r="559" customFormat="false" ht="15" hidden="false" customHeight="false" outlineLevel="0" collapsed="false">
      <c r="A559" s="0" t="n">
        <v>88065565912</v>
      </c>
      <c r="B559" s="0" t="n">
        <v>44094</v>
      </c>
      <c r="C559" s="0" t="s">
        <v>213</v>
      </c>
      <c r="D559" s="0" t="s">
        <v>20</v>
      </c>
      <c r="E559" s="0" t="s">
        <v>69</v>
      </c>
      <c r="F559" s="0" t="s">
        <v>38</v>
      </c>
      <c r="G559" s="0" t="s">
        <v>32</v>
      </c>
      <c r="H559" s="0" t="s">
        <v>39</v>
      </c>
      <c r="I559" s="0" t="s">
        <v>128</v>
      </c>
      <c r="J559" s="0" t="s">
        <v>61</v>
      </c>
      <c r="K559" s="0" t="s">
        <v>35</v>
      </c>
      <c r="L559" s="0" t="n">
        <v>15</v>
      </c>
      <c r="M559" s="0" t="n">
        <v>12</v>
      </c>
      <c r="N559" s="0" t="n">
        <v>10</v>
      </c>
      <c r="O559" s="0" t="n">
        <f aca="false">StoreData!$N559*StoreData!$L559</f>
        <v>150</v>
      </c>
      <c r="P559" s="0" t="n">
        <f aca="false">StoreData!$N559*StoreData!$M559</f>
        <v>120</v>
      </c>
      <c r="Q559" s="0" t="n">
        <f aca="false">StoreData!$O559-StoreData!$P559</f>
        <v>30</v>
      </c>
      <c r="R559" s="0" t="n">
        <f aca="false">MONTH(StoreData!$B559)</f>
        <v>9</v>
      </c>
      <c r="S559" s="0" t="str">
        <f aca="false">IF(StoreData!$R559=9,"August","Sept")</f>
        <v>August</v>
      </c>
    </row>
    <row r="560" customFormat="false" ht="15" hidden="false" customHeight="false" outlineLevel="0" collapsed="false">
      <c r="A560" s="0" t="n">
        <v>88065565913</v>
      </c>
      <c r="B560" s="0" t="n">
        <v>44095</v>
      </c>
      <c r="C560" s="0" t="s">
        <v>214</v>
      </c>
      <c r="D560" s="0" t="s">
        <v>20</v>
      </c>
      <c r="E560" s="0" t="s">
        <v>104</v>
      </c>
      <c r="F560" s="0" t="s">
        <v>43</v>
      </c>
      <c r="G560" s="0" t="s">
        <v>23</v>
      </c>
      <c r="H560" s="0" t="s">
        <v>44</v>
      </c>
      <c r="I560" s="0" t="s">
        <v>128</v>
      </c>
      <c r="J560" s="0" t="s">
        <v>62</v>
      </c>
      <c r="K560" s="0" t="s">
        <v>27</v>
      </c>
      <c r="L560" s="0" t="n">
        <v>20</v>
      </c>
      <c r="M560" s="0" t="n">
        <v>17</v>
      </c>
      <c r="N560" s="0" t="n">
        <v>11</v>
      </c>
      <c r="O560" s="0" t="n">
        <f aca="false">StoreData!$N560*StoreData!$L560</f>
        <v>220</v>
      </c>
      <c r="P560" s="0" t="n">
        <f aca="false">StoreData!$N560*StoreData!$M560</f>
        <v>187</v>
      </c>
      <c r="Q560" s="0" t="n">
        <f aca="false">StoreData!$O560-StoreData!$P560</f>
        <v>33</v>
      </c>
      <c r="R560" s="0" t="n">
        <f aca="false">MONTH(StoreData!$B560)</f>
        <v>9</v>
      </c>
      <c r="S560" s="0" t="str">
        <f aca="false">IF(StoreData!$R560=9,"August","Sept")</f>
        <v>August</v>
      </c>
    </row>
    <row r="561" customFormat="false" ht="15" hidden="false" customHeight="false" outlineLevel="0" collapsed="false">
      <c r="A561" s="0" t="n">
        <v>88065565914</v>
      </c>
      <c r="B561" s="0" t="n">
        <v>44096</v>
      </c>
      <c r="C561" s="0" t="s">
        <v>215</v>
      </c>
      <c r="D561" s="0" t="s">
        <v>29</v>
      </c>
      <c r="E561" s="0" t="s">
        <v>149</v>
      </c>
      <c r="F561" s="0" t="s">
        <v>38</v>
      </c>
      <c r="G561" s="0" t="s">
        <v>32</v>
      </c>
      <c r="H561" s="0" t="s">
        <v>39</v>
      </c>
      <c r="I561" s="0" t="s">
        <v>128</v>
      </c>
      <c r="J561" s="0" t="s">
        <v>63</v>
      </c>
      <c r="K561" s="0" t="s">
        <v>27</v>
      </c>
      <c r="L561" s="0" t="n">
        <v>12</v>
      </c>
      <c r="M561" s="0" t="n">
        <v>9</v>
      </c>
      <c r="N561" s="0" t="n">
        <v>60</v>
      </c>
      <c r="O561" s="0" t="n">
        <f aca="false">StoreData!$N561*StoreData!$L561</f>
        <v>720</v>
      </c>
      <c r="P561" s="0" t="n">
        <f aca="false">StoreData!$N561*StoreData!$M561</f>
        <v>540</v>
      </c>
      <c r="Q561" s="0" t="n">
        <f aca="false">StoreData!$O561-StoreData!$P561</f>
        <v>180</v>
      </c>
      <c r="R561" s="0" t="n">
        <f aca="false">MONTH(StoreData!$B561)</f>
        <v>9</v>
      </c>
      <c r="S561" s="0" t="str">
        <f aca="false">IF(StoreData!$R561=9,"August","Sept")</f>
        <v>August</v>
      </c>
    </row>
    <row r="562" customFormat="false" ht="15" hidden="false" customHeight="false" outlineLevel="0" collapsed="false">
      <c r="A562" s="0" t="n">
        <v>88065565915</v>
      </c>
      <c r="B562" s="0" t="n">
        <v>44097</v>
      </c>
      <c r="C562" s="0" t="s">
        <v>216</v>
      </c>
      <c r="D562" s="0" t="s">
        <v>29</v>
      </c>
      <c r="E562" s="0" t="s">
        <v>110</v>
      </c>
      <c r="F562" s="0" t="s">
        <v>43</v>
      </c>
      <c r="G562" s="0" t="s">
        <v>23</v>
      </c>
      <c r="H562" s="0" t="s">
        <v>44</v>
      </c>
      <c r="I562" s="0" t="s">
        <v>128</v>
      </c>
      <c r="J562" s="0" t="s">
        <v>70</v>
      </c>
      <c r="K562" s="0" t="s">
        <v>27</v>
      </c>
      <c r="L562" s="0" t="n">
        <v>10</v>
      </c>
      <c r="M562" s="0" t="n">
        <v>7</v>
      </c>
      <c r="N562" s="0" t="n">
        <v>89</v>
      </c>
      <c r="O562" s="0" t="n">
        <f aca="false">StoreData!$N562*StoreData!$L562</f>
        <v>890</v>
      </c>
      <c r="P562" s="0" t="n">
        <f aca="false">StoreData!$N562*StoreData!$M562</f>
        <v>623</v>
      </c>
      <c r="Q562" s="0" t="n">
        <f aca="false">StoreData!$O562-StoreData!$P562</f>
        <v>267</v>
      </c>
      <c r="R562" s="0" t="n">
        <f aca="false">MONTH(StoreData!$B562)</f>
        <v>9</v>
      </c>
      <c r="S562" s="0" t="str">
        <f aca="false">IF(StoreData!$R562=9,"August","Sept")</f>
        <v>August</v>
      </c>
    </row>
    <row r="563" customFormat="false" ht="15" hidden="false" customHeight="false" outlineLevel="0" collapsed="false">
      <c r="A563" s="0" t="n">
        <v>88065565916</v>
      </c>
      <c r="B563" s="0" t="n">
        <v>44098</v>
      </c>
      <c r="C563" s="0" t="s">
        <v>217</v>
      </c>
      <c r="D563" s="0" t="s">
        <v>20</v>
      </c>
      <c r="E563" s="0" t="s">
        <v>112</v>
      </c>
      <c r="F563" s="0" t="s">
        <v>43</v>
      </c>
      <c r="G563" s="0" t="s">
        <v>23</v>
      </c>
      <c r="H563" s="0" t="s">
        <v>44</v>
      </c>
      <c r="I563" s="0" t="s">
        <v>128</v>
      </c>
      <c r="J563" s="0" t="s">
        <v>73</v>
      </c>
      <c r="K563" s="0" t="s">
        <v>27</v>
      </c>
      <c r="L563" s="0" t="n">
        <v>15</v>
      </c>
      <c r="M563" s="0" t="n">
        <v>12</v>
      </c>
      <c r="N563" s="0" t="n">
        <v>77</v>
      </c>
      <c r="O563" s="0" t="n">
        <f aca="false">StoreData!$N563*StoreData!$L563</f>
        <v>1155</v>
      </c>
      <c r="P563" s="0" t="n">
        <f aca="false">StoreData!$N563*StoreData!$M563</f>
        <v>924</v>
      </c>
      <c r="Q563" s="0" t="n">
        <f aca="false">StoreData!$O563-StoreData!$P563</f>
        <v>231</v>
      </c>
      <c r="R563" s="0" t="n">
        <f aca="false">MONTH(StoreData!$B563)</f>
        <v>9</v>
      </c>
      <c r="S563" s="0" t="str">
        <f aca="false">IF(StoreData!$R563=9,"August","Sept")</f>
        <v>August</v>
      </c>
    </row>
    <row r="564" customFormat="false" ht="15" hidden="false" customHeight="false" outlineLevel="0" collapsed="false">
      <c r="A564" s="0" t="n">
        <v>88065565917</v>
      </c>
      <c r="B564" s="0" t="n">
        <v>44099</v>
      </c>
      <c r="C564" s="0" t="s">
        <v>218</v>
      </c>
      <c r="D564" s="0" t="s">
        <v>20</v>
      </c>
      <c r="E564" s="0" t="s">
        <v>114</v>
      </c>
      <c r="F564" s="0" t="s">
        <v>38</v>
      </c>
      <c r="G564" s="0" t="s">
        <v>32</v>
      </c>
      <c r="H564" s="0" t="s">
        <v>39</v>
      </c>
      <c r="I564" s="0" t="s">
        <v>128</v>
      </c>
      <c r="J564" s="0" t="s">
        <v>76</v>
      </c>
      <c r="K564" s="0" t="s">
        <v>27</v>
      </c>
      <c r="L564" s="0" t="n">
        <v>15</v>
      </c>
      <c r="M564" s="0" t="n">
        <v>12</v>
      </c>
      <c r="N564" s="0" t="n">
        <v>68</v>
      </c>
      <c r="O564" s="0" t="n">
        <f aca="false">StoreData!$N564*StoreData!$L564</f>
        <v>1020</v>
      </c>
      <c r="P564" s="0" t="n">
        <f aca="false">StoreData!$N564*StoreData!$M564</f>
        <v>816</v>
      </c>
      <c r="Q564" s="0" t="n">
        <f aca="false">StoreData!$O564-StoreData!$P564</f>
        <v>204</v>
      </c>
      <c r="R564" s="0" t="n">
        <f aca="false">MONTH(StoreData!$B564)</f>
        <v>9</v>
      </c>
      <c r="S564" s="0" t="str">
        <f aca="false">IF(StoreData!$R564=9,"August","Sept")</f>
        <v>August</v>
      </c>
    </row>
    <row r="565" customFormat="false" ht="15" hidden="false" customHeight="false" outlineLevel="0" collapsed="false">
      <c r="A565" s="0" t="n">
        <v>88065565918</v>
      </c>
      <c r="B565" s="0" t="n">
        <v>44103</v>
      </c>
      <c r="C565" s="0" t="s">
        <v>219</v>
      </c>
      <c r="D565" s="0" t="s">
        <v>20</v>
      </c>
      <c r="E565" s="0" t="s">
        <v>69</v>
      </c>
      <c r="F565" s="0" t="s">
        <v>43</v>
      </c>
      <c r="G565" s="0" t="s">
        <v>23</v>
      </c>
      <c r="H565" s="0" t="s">
        <v>44</v>
      </c>
      <c r="I565" s="0" t="s">
        <v>128</v>
      </c>
      <c r="J565" s="0" t="s">
        <v>126</v>
      </c>
      <c r="K565" s="0" t="s">
        <v>27</v>
      </c>
      <c r="L565" s="0" t="n">
        <v>20</v>
      </c>
      <c r="M565" s="0" t="n">
        <v>17</v>
      </c>
      <c r="N565" s="0" t="n">
        <v>15</v>
      </c>
      <c r="O565" s="0" t="n">
        <f aca="false">StoreData!$N565*StoreData!$L565</f>
        <v>300</v>
      </c>
      <c r="P565" s="0" t="n">
        <f aca="false">StoreData!$N565*StoreData!$M565</f>
        <v>255</v>
      </c>
      <c r="Q565" s="0" t="n">
        <f aca="false">StoreData!$O565-StoreData!$P565</f>
        <v>45</v>
      </c>
      <c r="R565" s="0" t="n">
        <f aca="false">MONTH(StoreData!$B565)</f>
        <v>9</v>
      </c>
      <c r="S565" s="0" t="str">
        <f aca="false">IF(StoreData!$R565=9,"August","Sept")</f>
        <v>August</v>
      </c>
    </row>
    <row r="566" customFormat="false" ht="15" hidden="false" customHeight="false" outlineLevel="0" collapsed="false">
      <c r="A566" s="0" t="n">
        <v>88065565919</v>
      </c>
      <c r="B566" s="0" t="n">
        <v>44102</v>
      </c>
      <c r="C566" s="0" t="s">
        <v>220</v>
      </c>
      <c r="D566" s="0" t="s">
        <v>20</v>
      </c>
      <c r="E566" s="0" t="s">
        <v>117</v>
      </c>
      <c r="F566" s="0" t="s">
        <v>43</v>
      </c>
      <c r="G566" s="0" t="s">
        <v>23</v>
      </c>
      <c r="H566" s="0" t="s">
        <v>44</v>
      </c>
      <c r="I566" s="0" t="s">
        <v>128</v>
      </c>
      <c r="J566" s="0" t="s">
        <v>129</v>
      </c>
      <c r="K566" s="0" t="s">
        <v>27</v>
      </c>
      <c r="L566" s="0" t="n">
        <v>12</v>
      </c>
      <c r="M566" s="0" t="n">
        <v>9</v>
      </c>
      <c r="N566" s="0" t="n">
        <v>47</v>
      </c>
      <c r="O566" s="0" t="n">
        <f aca="false">StoreData!$N566*StoreData!$L566</f>
        <v>564</v>
      </c>
      <c r="P566" s="0" t="n">
        <f aca="false">StoreData!$N566*StoreData!$M566</f>
        <v>423</v>
      </c>
      <c r="Q566" s="0" t="n">
        <f aca="false">StoreData!$O566-StoreData!$P566</f>
        <v>141</v>
      </c>
      <c r="R566" s="0" t="n">
        <f aca="false">MONTH(StoreData!$B566)</f>
        <v>9</v>
      </c>
      <c r="S566" s="0" t="str">
        <f aca="false">IF(StoreData!$R566=9,"August","Sept")</f>
        <v>August</v>
      </c>
    </row>
    <row r="567" customFormat="false" ht="15" hidden="false" customHeight="false" outlineLevel="0" collapsed="false">
      <c r="A567" s="0" t="n">
        <v>88065565920</v>
      </c>
      <c r="B567" s="0" t="n">
        <v>44102</v>
      </c>
      <c r="C567" s="0" t="s">
        <v>221</v>
      </c>
      <c r="D567" s="0" t="s">
        <v>29</v>
      </c>
      <c r="E567" s="0" t="s">
        <v>69</v>
      </c>
      <c r="F567" s="0" t="s">
        <v>43</v>
      </c>
      <c r="G567" s="0" t="s">
        <v>23</v>
      </c>
      <c r="H567" s="0" t="s">
        <v>44</v>
      </c>
      <c r="I567" s="0" t="s">
        <v>128</v>
      </c>
      <c r="J567" s="0" t="s">
        <v>131</v>
      </c>
      <c r="K567" s="0" t="s">
        <v>27</v>
      </c>
      <c r="L567" s="0" t="n">
        <v>13</v>
      </c>
      <c r="M567" s="0" t="n">
        <v>10</v>
      </c>
      <c r="N567" s="0" t="n">
        <v>6</v>
      </c>
      <c r="O567" s="0" t="n">
        <f aca="false">StoreData!$N567*StoreData!$L567</f>
        <v>78</v>
      </c>
      <c r="P567" s="0" t="n">
        <f aca="false">StoreData!$N567*StoreData!$M567</f>
        <v>60</v>
      </c>
      <c r="Q567" s="0" t="n">
        <f aca="false">StoreData!$O567-StoreData!$P567</f>
        <v>18</v>
      </c>
      <c r="R567" s="0" t="n">
        <f aca="false">MONTH(StoreData!$B567)</f>
        <v>9</v>
      </c>
      <c r="S567" s="0" t="str">
        <f aca="false">IF(StoreData!$R567=9,"August","Sept")</f>
        <v>August</v>
      </c>
    </row>
    <row r="568" customFormat="false" ht="15" hidden="false" customHeight="false" outlineLevel="0" collapsed="false">
      <c r="A568" s="0" t="n">
        <v>88065565921</v>
      </c>
      <c r="B568" s="0" t="n">
        <v>44103</v>
      </c>
      <c r="C568" s="0" t="s">
        <v>222</v>
      </c>
      <c r="D568" s="0" t="s">
        <v>29</v>
      </c>
      <c r="E568" s="0" t="s">
        <v>69</v>
      </c>
      <c r="F568" s="0" t="s">
        <v>22</v>
      </c>
      <c r="G568" s="0" t="s">
        <v>23</v>
      </c>
      <c r="H568" s="0" t="s">
        <v>24</v>
      </c>
      <c r="I568" s="0" t="s">
        <v>25</v>
      </c>
      <c r="J568" s="0" t="s">
        <v>133</v>
      </c>
      <c r="K568" s="0" t="s">
        <v>27</v>
      </c>
      <c r="L568" s="0" t="n">
        <v>15</v>
      </c>
      <c r="M568" s="0" t="n">
        <v>12</v>
      </c>
      <c r="N568" s="0" t="n">
        <v>10</v>
      </c>
      <c r="O568" s="0" t="n">
        <f aca="false">StoreData!$N568*StoreData!$L568</f>
        <v>150</v>
      </c>
      <c r="P568" s="0" t="n">
        <f aca="false">StoreData!$N568*StoreData!$M568</f>
        <v>120</v>
      </c>
      <c r="Q568" s="0" t="n">
        <f aca="false">StoreData!$O568-StoreData!$P568</f>
        <v>30</v>
      </c>
      <c r="R568" s="0" t="n">
        <f aca="false">MONTH(StoreData!$B568)</f>
        <v>9</v>
      </c>
      <c r="S568" s="0" t="str">
        <f aca="false">IF(StoreData!$R568=9,"August","Sept")</f>
        <v>August</v>
      </c>
    </row>
    <row r="569" customFormat="false" ht="15" hidden="false" customHeight="false" outlineLevel="0" collapsed="false">
      <c r="A569" s="0" t="n">
        <v>88065565922</v>
      </c>
      <c r="B569" s="0" t="n">
        <v>44104</v>
      </c>
      <c r="C569" s="0" t="s">
        <v>223</v>
      </c>
      <c r="D569" s="0" t="s">
        <v>29</v>
      </c>
      <c r="E569" s="0" t="s">
        <v>123</v>
      </c>
      <c r="F569" s="0" t="s">
        <v>22</v>
      </c>
      <c r="G569" s="0" t="s">
        <v>23</v>
      </c>
      <c r="H569" s="0" t="s">
        <v>24</v>
      </c>
      <c r="I569" s="0" t="s">
        <v>25</v>
      </c>
      <c r="J569" s="0" t="s">
        <v>88</v>
      </c>
      <c r="K569" s="0" t="s">
        <v>27</v>
      </c>
      <c r="L569" s="0" t="n">
        <v>14</v>
      </c>
      <c r="M569" s="0" t="n">
        <v>11</v>
      </c>
      <c r="N569" s="0" t="n">
        <v>11</v>
      </c>
      <c r="O569" s="0" t="n">
        <f aca="false">StoreData!$N569*StoreData!$L569</f>
        <v>154</v>
      </c>
      <c r="P569" s="0" t="n">
        <f aca="false">StoreData!$N569*StoreData!$M569</f>
        <v>121</v>
      </c>
      <c r="Q569" s="0" t="n">
        <f aca="false">StoreData!$O569-StoreData!$P569</f>
        <v>33</v>
      </c>
      <c r="R569" s="0" t="n">
        <f aca="false">MONTH(StoreData!$B569)</f>
        <v>9</v>
      </c>
      <c r="S569" s="0" t="str">
        <f aca="false">IF(StoreData!$R569=9,"August","Sept")</f>
        <v>August</v>
      </c>
    </row>
    <row r="570" customFormat="false" ht="15" hidden="false" customHeight="false" outlineLevel="0" collapsed="false">
      <c r="A570" s="0" t="n">
        <v>88065565923</v>
      </c>
      <c r="B570" s="0" t="n">
        <v>44044</v>
      </c>
      <c r="C570" s="0" t="s">
        <v>224</v>
      </c>
      <c r="D570" s="0" t="s">
        <v>29</v>
      </c>
      <c r="E570" s="0" t="s">
        <v>42</v>
      </c>
      <c r="F570" s="0" t="s">
        <v>31</v>
      </c>
      <c r="G570" s="0" t="s">
        <v>32</v>
      </c>
      <c r="H570" s="0" t="s">
        <v>33</v>
      </c>
      <c r="I570" s="0" t="s">
        <v>25</v>
      </c>
      <c r="J570" s="0" t="s">
        <v>91</v>
      </c>
      <c r="K570" s="0" t="s">
        <v>27</v>
      </c>
      <c r="L570" s="0" t="n">
        <v>30</v>
      </c>
      <c r="M570" s="0" t="n">
        <v>27</v>
      </c>
      <c r="N570" s="0" t="n">
        <v>60</v>
      </c>
      <c r="O570" s="0" t="n">
        <f aca="false">StoreData!$N570*StoreData!$L570</f>
        <v>1800</v>
      </c>
      <c r="P570" s="0" t="n">
        <f aca="false">StoreData!$N570*StoreData!$M570</f>
        <v>1620</v>
      </c>
      <c r="Q570" s="0" t="n">
        <f aca="false">StoreData!$O570-StoreData!$P570</f>
        <v>180</v>
      </c>
      <c r="R570" s="0" t="n">
        <f aca="false">MONTH(StoreData!$B570)</f>
        <v>8</v>
      </c>
      <c r="S570" s="0" t="str">
        <f aca="false">IF(StoreData!$R570=9,"August","Sept")</f>
        <v>Sept</v>
      </c>
    </row>
    <row r="571" customFormat="false" ht="15" hidden="false" customHeight="false" outlineLevel="0" collapsed="false">
      <c r="A571" s="0" t="n">
        <v>88065565924</v>
      </c>
      <c r="B571" s="0" t="n">
        <v>44045</v>
      </c>
      <c r="C571" s="0" t="s">
        <v>225</v>
      </c>
      <c r="D571" s="0" t="s">
        <v>29</v>
      </c>
      <c r="E571" s="0" t="s">
        <v>69</v>
      </c>
      <c r="F571" s="0" t="s">
        <v>38</v>
      </c>
      <c r="G571" s="0" t="s">
        <v>32</v>
      </c>
      <c r="H571" s="0" t="s">
        <v>39</v>
      </c>
      <c r="I571" s="0" t="s">
        <v>25</v>
      </c>
      <c r="J571" s="0" t="s">
        <v>94</v>
      </c>
      <c r="K571" s="0" t="s">
        <v>27</v>
      </c>
      <c r="L571" s="0" t="n">
        <v>16</v>
      </c>
      <c r="M571" s="0" t="n">
        <v>13</v>
      </c>
      <c r="N571" s="0" t="n">
        <v>89</v>
      </c>
      <c r="O571" s="0" t="n">
        <f aca="false">StoreData!$N571*StoreData!$L571</f>
        <v>1424</v>
      </c>
      <c r="P571" s="0" t="n">
        <f aca="false">StoreData!$N571*StoreData!$M571</f>
        <v>1157</v>
      </c>
      <c r="Q571" s="0" t="n">
        <f aca="false">StoreData!$O571-StoreData!$P571</f>
        <v>267</v>
      </c>
      <c r="R571" s="0" t="n">
        <f aca="false">MONTH(StoreData!$B571)</f>
        <v>8</v>
      </c>
      <c r="S571" s="0" t="str">
        <f aca="false">IF(StoreData!$R571=9,"August","Sept")</f>
        <v>Sept</v>
      </c>
    </row>
    <row r="572" customFormat="false" ht="15" hidden="false" customHeight="false" outlineLevel="0" collapsed="false">
      <c r="A572" s="0" t="n">
        <v>88065565925</v>
      </c>
      <c r="B572" s="0" t="n">
        <v>44046</v>
      </c>
      <c r="C572" s="0" t="s">
        <v>213</v>
      </c>
      <c r="D572" s="0" t="s">
        <v>20</v>
      </c>
      <c r="E572" s="0" t="s">
        <v>69</v>
      </c>
      <c r="F572" s="0" t="s">
        <v>43</v>
      </c>
      <c r="G572" s="0" t="s">
        <v>23</v>
      </c>
      <c r="H572" s="0" t="s">
        <v>44</v>
      </c>
      <c r="I572" s="0" t="s">
        <v>25</v>
      </c>
      <c r="J572" s="0" t="s">
        <v>34</v>
      </c>
      <c r="K572" s="0" t="s">
        <v>35</v>
      </c>
      <c r="L572" s="0" t="n">
        <v>9</v>
      </c>
      <c r="M572" s="0" t="n">
        <v>6</v>
      </c>
      <c r="N572" s="0" t="n">
        <v>77</v>
      </c>
      <c r="O572" s="0" t="n">
        <f aca="false">StoreData!$N572*StoreData!$L572</f>
        <v>693</v>
      </c>
      <c r="P572" s="0" t="n">
        <f aca="false">StoreData!$N572*StoreData!$M572</f>
        <v>462</v>
      </c>
      <c r="Q572" s="0" t="n">
        <f aca="false">StoreData!$O572-StoreData!$P572</f>
        <v>231</v>
      </c>
      <c r="R572" s="0" t="n">
        <f aca="false">MONTH(StoreData!$B572)</f>
        <v>8</v>
      </c>
      <c r="S572" s="0" t="str">
        <f aca="false">IF(StoreData!$R572=9,"August","Sept")</f>
        <v>Sept</v>
      </c>
    </row>
    <row r="573" customFormat="false" ht="15" hidden="false" customHeight="false" outlineLevel="0" collapsed="false">
      <c r="A573" s="0" t="n">
        <v>88065565926</v>
      </c>
      <c r="B573" s="0" t="n">
        <v>44047</v>
      </c>
      <c r="C573" s="0" t="s">
        <v>214</v>
      </c>
      <c r="D573" s="0" t="s">
        <v>20</v>
      </c>
      <c r="E573" s="0" t="s">
        <v>104</v>
      </c>
      <c r="F573" s="0" t="s">
        <v>22</v>
      </c>
      <c r="G573" s="0" t="s">
        <v>23</v>
      </c>
      <c r="H573" s="0" t="s">
        <v>24</v>
      </c>
      <c r="I573" s="0" t="s">
        <v>25</v>
      </c>
      <c r="J573" s="0" t="s">
        <v>40</v>
      </c>
      <c r="K573" s="0" t="s">
        <v>35</v>
      </c>
      <c r="L573" s="0" t="n">
        <v>5</v>
      </c>
      <c r="M573" s="0" t="n">
        <v>2</v>
      </c>
      <c r="N573" s="0" t="n">
        <v>68</v>
      </c>
      <c r="O573" s="0" t="n">
        <f aca="false">StoreData!$N573*StoreData!$L573</f>
        <v>340</v>
      </c>
      <c r="P573" s="0" t="n">
        <f aca="false">StoreData!$N573*StoreData!$M573</f>
        <v>136</v>
      </c>
      <c r="Q573" s="0" t="n">
        <f aca="false">StoreData!$O573-StoreData!$P573</f>
        <v>204</v>
      </c>
      <c r="R573" s="0" t="n">
        <f aca="false">MONTH(StoreData!$B573)</f>
        <v>8</v>
      </c>
      <c r="S573" s="0" t="str">
        <f aca="false">IF(StoreData!$R573=9,"August","Sept")</f>
        <v>Sept</v>
      </c>
    </row>
    <row r="574" customFormat="false" ht="15" hidden="false" customHeight="false" outlineLevel="0" collapsed="false">
      <c r="A574" s="0" t="n">
        <v>88065565927</v>
      </c>
      <c r="B574" s="0" t="n">
        <v>44048</v>
      </c>
      <c r="C574" s="0" t="s">
        <v>215</v>
      </c>
      <c r="D574" s="0" t="s">
        <v>29</v>
      </c>
      <c r="E574" s="0" t="s">
        <v>149</v>
      </c>
      <c r="F574" s="0" t="s">
        <v>22</v>
      </c>
      <c r="G574" s="0" t="s">
        <v>23</v>
      </c>
      <c r="H574" s="0" t="s">
        <v>24</v>
      </c>
      <c r="I574" s="0" t="s">
        <v>25</v>
      </c>
      <c r="J574" s="0" t="s">
        <v>140</v>
      </c>
      <c r="K574" s="0" t="s">
        <v>35</v>
      </c>
      <c r="L574" s="0" t="n">
        <v>18</v>
      </c>
      <c r="M574" s="0" t="n">
        <v>15</v>
      </c>
      <c r="N574" s="0" t="n">
        <v>15</v>
      </c>
      <c r="O574" s="0" t="n">
        <f aca="false">StoreData!$N574*StoreData!$L574</f>
        <v>270</v>
      </c>
      <c r="P574" s="0" t="n">
        <f aca="false">StoreData!$N574*StoreData!$M574</f>
        <v>225</v>
      </c>
      <c r="Q574" s="0" t="n">
        <f aca="false">StoreData!$O574-StoreData!$P574</f>
        <v>45</v>
      </c>
      <c r="R574" s="0" t="n">
        <f aca="false">MONTH(StoreData!$B574)</f>
        <v>8</v>
      </c>
      <c r="S574" s="0" t="str">
        <f aca="false">IF(StoreData!$R574=9,"August","Sept")</f>
        <v>Sept</v>
      </c>
    </row>
    <row r="575" customFormat="false" ht="15" hidden="false" customHeight="false" outlineLevel="0" collapsed="false">
      <c r="A575" s="0" t="n">
        <v>88065565928</v>
      </c>
      <c r="B575" s="0" t="n">
        <v>44052</v>
      </c>
      <c r="C575" s="0" t="s">
        <v>216</v>
      </c>
      <c r="D575" s="0" t="s">
        <v>29</v>
      </c>
      <c r="E575" s="0" t="s">
        <v>110</v>
      </c>
      <c r="F575" s="0" t="s">
        <v>31</v>
      </c>
      <c r="G575" s="0" t="s">
        <v>32</v>
      </c>
      <c r="H575" s="0" t="s">
        <v>33</v>
      </c>
      <c r="I575" s="0" t="s">
        <v>25</v>
      </c>
      <c r="J575" s="0" t="s">
        <v>142</v>
      </c>
      <c r="K575" s="0" t="s">
        <v>35</v>
      </c>
      <c r="L575" s="0" t="n">
        <v>10</v>
      </c>
      <c r="M575" s="0" t="n">
        <v>7</v>
      </c>
      <c r="N575" s="0" t="n">
        <v>47</v>
      </c>
      <c r="O575" s="0" t="n">
        <f aca="false">StoreData!$N575*StoreData!$L575</f>
        <v>470</v>
      </c>
      <c r="P575" s="0" t="n">
        <f aca="false">StoreData!$N575*StoreData!$M575</f>
        <v>329</v>
      </c>
      <c r="Q575" s="0" t="n">
        <f aca="false">StoreData!$O575-StoreData!$P575</f>
        <v>141</v>
      </c>
      <c r="R575" s="0" t="n">
        <f aca="false">MONTH(StoreData!$B575)</f>
        <v>8</v>
      </c>
      <c r="S575" s="0" t="str">
        <f aca="false">IF(StoreData!$R575=9,"August","Sept")</f>
        <v>Sept</v>
      </c>
    </row>
    <row r="576" customFormat="false" ht="15" hidden="false" customHeight="false" outlineLevel="0" collapsed="false">
      <c r="A576" s="0" t="n">
        <v>88065565929</v>
      </c>
      <c r="B576" s="0" t="n">
        <v>44051</v>
      </c>
      <c r="C576" s="0" t="s">
        <v>217</v>
      </c>
      <c r="D576" s="0" t="s">
        <v>20</v>
      </c>
      <c r="E576" s="0" t="s">
        <v>112</v>
      </c>
      <c r="F576" s="0" t="s">
        <v>38</v>
      </c>
      <c r="G576" s="0" t="s">
        <v>32</v>
      </c>
      <c r="H576" s="0" t="s">
        <v>39</v>
      </c>
      <c r="I576" s="0" t="s">
        <v>25</v>
      </c>
      <c r="J576" s="0" t="s">
        <v>144</v>
      </c>
      <c r="K576" s="0" t="s">
        <v>35</v>
      </c>
      <c r="L576" s="0" t="n">
        <v>20</v>
      </c>
      <c r="M576" s="0" t="n">
        <v>17</v>
      </c>
      <c r="N576" s="0" t="n">
        <v>6</v>
      </c>
      <c r="O576" s="0" t="n">
        <f aca="false">StoreData!$N576*StoreData!$L576</f>
        <v>120</v>
      </c>
      <c r="P576" s="0" t="n">
        <f aca="false">StoreData!$N576*StoreData!$M576</f>
        <v>102</v>
      </c>
      <c r="Q576" s="0" t="n">
        <f aca="false">StoreData!$O576-StoreData!$P576</f>
        <v>18</v>
      </c>
      <c r="R576" s="0" t="n">
        <f aca="false">MONTH(StoreData!$B576)</f>
        <v>8</v>
      </c>
      <c r="S576" s="0" t="str">
        <f aca="false">IF(StoreData!$R576=9,"August","Sept")</f>
        <v>Sept</v>
      </c>
    </row>
    <row r="577" customFormat="false" ht="15" hidden="false" customHeight="false" outlineLevel="0" collapsed="false">
      <c r="A577" s="0" t="n">
        <v>88065565930</v>
      </c>
      <c r="B577" s="0" t="n">
        <v>44051</v>
      </c>
      <c r="C577" s="0" t="s">
        <v>218</v>
      </c>
      <c r="D577" s="0" t="s">
        <v>20</v>
      </c>
      <c r="E577" s="0" t="s">
        <v>114</v>
      </c>
      <c r="F577" s="0" t="s">
        <v>43</v>
      </c>
      <c r="G577" s="0" t="s">
        <v>23</v>
      </c>
      <c r="H577" s="0" t="s">
        <v>44</v>
      </c>
      <c r="I577" s="0" t="s">
        <v>25</v>
      </c>
      <c r="J577" s="0" t="s">
        <v>60</v>
      </c>
      <c r="K577" s="0" t="s">
        <v>35</v>
      </c>
      <c r="L577" s="0" t="n">
        <v>70</v>
      </c>
      <c r="M577" s="0" t="n">
        <v>67</v>
      </c>
      <c r="N577" s="0" t="n">
        <v>10</v>
      </c>
      <c r="O577" s="0" t="n">
        <f aca="false">StoreData!$N577*StoreData!$L577</f>
        <v>700</v>
      </c>
      <c r="P577" s="0" t="n">
        <f aca="false">StoreData!$N577*StoreData!$M577</f>
        <v>670</v>
      </c>
      <c r="Q577" s="0" t="n">
        <f aca="false">StoreData!$O577-StoreData!$P577</f>
        <v>30</v>
      </c>
      <c r="R577" s="0" t="n">
        <f aca="false">MONTH(StoreData!$B577)</f>
        <v>8</v>
      </c>
      <c r="S577" s="0" t="str">
        <f aca="false">IF(StoreData!$R577=9,"August","Sept")</f>
        <v>Sept</v>
      </c>
    </row>
    <row r="578" customFormat="false" ht="15" hidden="false" customHeight="false" outlineLevel="0" collapsed="false">
      <c r="A578" s="0" t="n">
        <v>88065565931</v>
      </c>
      <c r="B578" s="0" t="n">
        <v>44052</v>
      </c>
      <c r="C578" s="0" t="s">
        <v>219</v>
      </c>
      <c r="D578" s="0" t="s">
        <v>20</v>
      </c>
      <c r="E578" s="0" t="s">
        <v>69</v>
      </c>
      <c r="F578" s="0" t="s">
        <v>22</v>
      </c>
      <c r="G578" s="0" t="s">
        <v>23</v>
      </c>
      <c r="H578" s="0" t="s">
        <v>24</v>
      </c>
      <c r="I578" s="0" t="s">
        <v>25</v>
      </c>
      <c r="J578" s="0" t="s">
        <v>61</v>
      </c>
      <c r="K578" s="0" t="s">
        <v>35</v>
      </c>
      <c r="L578" s="0" t="n">
        <v>15</v>
      </c>
      <c r="M578" s="0" t="n">
        <v>12</v>
      </c>
      <c r="N578" s="0" t="n">
        <v>11</v>
      </c>
      <c r="O578" s="0" t="n">
        <f aca="false">StoreData!$N578*StoreData!$L578</f>
        <v>165</v>
      </c>
      <c r="P578" s="0" t="n">
        <f aca="false">StoreData!$N578*StoreData!$M578</f>
        <v>132</v>
      </c>
      <c r="Q578" s="0" t="n">
        <f aca="false">StoreData!$O578-StoreData!$P578</f>
        <v>33</v>
      </c>
      <c r="R578" s="0" t="n">
        <f aca="false">MONTH(StoreData!$B578)</f>
        <v>8</v>
      </c>
      <c r="S578" s="0" t="str">
        <f aca="false">IF(StoreData!$R578=9,"August","Sept")</f>
        <v>Sept</v>
      </c>
    </row>
    <row r="579" customFormat="false" ht="15" hidden="false" customHeight="false" outlineLevel="0" collapsed="false">
      <c r="A579" s="0" t="n">
        <v>88065565932</v>
      </c>
      <c r="B579" s="0" t="n">
        <v>44053</v>
      </c>
      <c r="C579" s="0" t="s">
        <v>220</v>
      </c>
      <c r="D579" s="0" t="s">
        <v>20</v>
      </c>
      <c r="E579" s="0" t="s">
        <v>117</v>
      </c>
      <c r="F579" s="0" t="s">
        <v>22</v>
      </c>
      <c r="G579" s="0" t="s">
        <v>23</v>
      </c>
      <c r="H579" s="0" t="s">
        <v>24</v>
      </c>
      <c r="I579" s="0" t="s">
        <v>25</v>
      </c>
      <c r="J579" s="0" t="s">
        <v>64</v>
      </c>
      <c r="K579" s="0" t="s">
        <v>35</v>
      </c>
      <c r="L579" s="0" t="n">
        <v>12</v>
      </c>
      <c r="M579" s="0" t="n">
        <v>9</v>
      </c>
      <c r="N579" s="0" t="n">
        <v>60</v>
      </c>
      <c r="O579" s="0" t="n">
        <f aca="false">StoreData!$N579*StoreData!$L579</f>
        <v>720</v>
      </c>
      <c r="P579" s="0" t="n">
        <f aca="false">StoreData!$N579*StoreData!$M579</f>
        <v>540</v>
      </c>
      <c r="Q579" s="0" t="n">
        <f aca="false">StoreData!$O579-StoreData!$P579</f>
        <v>180</v>
      </c>
      <c r="R579" s="0" t="n">
        <f aca="false">MONTH(StoreData!$B579)</f>
        <v>8</v>
      </c>
      <c r="S579" s="0" t="str">
        <f aca="false">IF(StoreData!$R579=9,"August","Sept")</f>
        <v>Sept</v>
      </c>
    </row>
    <row r="580" customFormat="false" ht="15" hidden="false" customHeight="false" outlineLevel="0" collapsed="false">
      <c r="A580" s="0" t="n">
        <v>88065565933</v>
      </c>
      <c r="B580" s="0" t="n">
        <v>44054</v>
      </c>
      <c r="C580" s="0" t="s">
        <v>221</v>
      </c>
      <c r="D580" s="0" t="s">
        <v>29</v>
      </c>
      <c r="E580" s="0" t="s">
        <v>69</v>
      </c>
      <c r="F580" s="0" t="s">
        <v>31</v>
      </c>
      <c r="G580" s="0" t="s">
        <v>32</v>
      </c>
      <c r="H580" s="0" t="s">
        <v>33</v>
      </c>
      <c r="I580" s="0" t="s">
        <v>25</v>
      </c>
      <c r="J580" s="0" t="s">
        <v>67</v>
      </c>
      <c r="K580" s="0" t="s">
        <v>35</v>
      </c>
      <c r="L580" s="0" t="n">
        <v>18</v>
      </c>
      <c r="M580" s="0" t="n">
        <v>15</v>
      </c>
      <c r="N580" s="0" t="n">
        <v>89</v>
      </c>
      <c r="O580" s="0" t="n">
        <f aca="false">StoreData!$N580*StoreData!$L580</f>
        <v>1602</v>
      </c>
      <c r="P580" s="0" t="n">
        <f aca="false">StoreData!$N580*StoreData!$M580</f>
        <v>1335</v>
      </c>
      <c r="Q580" s="0" t="n">
        <f aca="false">StoreData!$O580-StoreData!$P580</f>
        <v>267</v>
      </c>
      <c r="R580" s="0" t="n">
        <f aca="false">MONTH(StoreData!$B580)</f>
        <v>8</v>
      </c>
      <c r="S580" s="0" t="str">
        <f aca="false">IF(StoreData!$R580=9,"August","Sept")</f>
        <v>Sept</v>
      </c>
    </row>
    <row r="581" customFormat="false" ht="15" hidden="false" customHeight="false" outlineLevel="0" collapsed="false">
      <c r="A581" s="0" t="n">
        <v>88065565934</v>
      </c>
      <c r="B581" s="0" t="n">
        <v>44055</v>
      </c>
      <c r="C581" s="0" t="s">
        <v>222</v>
      </c>
      <c r="D581" s="0" t="s">
        <v>29</v>
      </c>
      <c r="E581" s="0" t="s">
        <v>69</v>
      </c>
      <c r="F581" s="0" t="s">
        <v>38</v>
      </c>
      <c r="G581" s="0" t="s">
        <v>32</v>
      </c>
      <c r="H581" s="0" t="s">
        <v>39</v>
      </c>
      <c r="I581" s="0" t="s">
        <v>25</v>
      </c>
      <c r="J581" s="0" t="s">
        <v>79</v>
      </c>
      <c r="K581" s="0" t="s">
        <v>35</v>
      </c>
      <c r="L581" s="0" t="n">
        <v>23</v>
      </c>
      <c r="M581" s="0" t="n">
        <v>20</v>
      </c>
      <c r="N581" s="0" t="n">
        <v>77</v>
      </c>
      <c r="O581" s="0" t="n">
        <f aca="false">StoreData!$N581*StoreData!$L581</f>
        <v>1771</v>
      </c>
      <c r="P581" s="0" t="n">
        <f aca="false">StoreData!$N581*StoreData!$M581</f>
        <v>1540</v>
      </c>
      <c r="Q581" s="0" t="n">
        <f aca="false">StoreData!$O581-StoreData!$P581</f>
        <v>231</v>
      </c>
      <c r="R581" s="0" t="n">
        <f aca="false">MONTH(StoreData!$B581)</f>
        <v>8</v>
      </c>
      <c r="S581" s="0" t="str">
        <f aca="false">IF(StoreData!$R581=9,"August","Sept")</f>
        <v>Sept</v>
      </c>
    </row>
    <row r="582" customFormat="false" ht="15" hidden="false" customHeight="false" outlineLevel="0" collapsed="false">
      <c r="A582" s="0" t="n">
        <v>88065565935</v>
      </c>
      <c r="B582" s="0" t="n">
        <v>44056</v>
      </c>
      <c r="C582" s="0" t="s">
        <v>223</v>
      </c>
      <c r="D582" s="0" t="s">
        <v>29</v>
      </c>
      <c r="E582" s="0" t="s">
        <v>123</v>
      </c>
      <c r="F582" s="0" t="s">
        <v>43</v>
      </c>
      <c r="G582" s="0" t="s">
        <v>23</v>
      </c>
      <c r="H582" s="0" t="s">
        <v>44</v>
      </c>
      <c r="I582" s="0" t="s">
        <v>25</v>
      </c>
      <c r="J582" s="0" t="s">
        <v>82</v>
      </c>
      <c r="K582" s="0" t="s">
        <v>35</v>
      </c>
      <c r="L582" s="0" t="n">
        <v>9</v>
      </c>
      <c r="M582" s="0" t="n">
        <v>6</v>
      </c>
      <c r="N582" s="0" t="n">
        <v>68</v>
      </c>
      <c r="O582" s="0" t="n">
        <f aca="false">StoreData!$N582*StoreData!$L582</f>
        <v>612</v>
      </c>
      <c r="P582" s="0" t="n">
        <f aca="false">StoreData!$N582*StoreData!$M582</f>
        <v>408</v>
      </c>
      <c r="Q582" s="0" t="n">
        <f aca="false">StoreData!$O582-StoreData!$P582</f>
        <v>204</v>
      </c>
      <c r="R582" s="0" t="n">
        <f aca="false">MONTH(StoreData!$B582)</f>
        <v>8</v>
      </c>
      <c r="S582" s="0" t="str">
        <f aca="false">IF(StoreData!$R582=9,"August","Sept")</f>
        <v>Sept</v>
      </c>
    </row>
    <row r="583" customFormat="false" ht="15" hidden="false" customHeight="false" outlineLevel="0" collapsed="false">
      <c r="A583" s="0" t="n">
        <v>88065565936</v>
      </c>
      <c r="B583" s="0" t="n">
        <v>44057</v>
      </c>
      <c r="C583" s="0" t="s">
        <v>224</v>
      </c>
      <c r="D583" s="0" t="s">
        <v>29</v>
      </c>
      <c r="E583" s="0" t="s">
        <v>42</v>
      </c>
      <c r="F583" s="0" t="s">
        <v>22</v>
      </c>
      <c r="G583" s="0" t="s">
        <v>23</v>
      </c>
      <c r="H583" s="0" t="s">
        <v>24</v>
      </c>
      <c r="I583" s="0" t="s">
        <v>25</v>
      </c>
      <c r="J583" s="0" t="s">
        <v>85</v>
      </c>
      <c r="K583" s="0" t="s">
        <v>35</v>
      </c>
      <c r="L583" s="0" t="n">
        <v>18</v>
      </c>
      <c r="M583" s="0" t="n">
        <v>15</v>
      </c>
      <c r="N583" s="0" t="n">
        <v>15</v>
      </c>
      <c r="O583" s="0" t="n">
        <f aca="false">StoreData!$N583*StoreData!$L583</f>
        <v>270</v>
      </c>
      <c r="P583" s="0" t="n">
        <f aca="false">StoreData!$N583*StoreData!$M583</f>
        <v>225</v>
      </c>
      <c r="Q583" s="0" t="n">
        <f aca="false">StoreData!$O583-StoreData!$P583</f>
        <v>45</v>
      </c>
      <c r="R583" s="0" t="n">
        <f aca="false">MONTH(StoreData!$B583)</f>
        <v>8</v>
      </c>
      <c r="S583" s="0" t="str">
        <f aca="false">IF(StoreData!$R583=9,"August","Sept")</f>
        <v>Sept</v>
      </c>
    </row>
    <row r="584" customFormat="false" ht="15" hidden="false" customHeight="false" outlineLevel="0" collapsed="false">
      <c r="A584" s="0" t="n">
        <v>88065565937</v>
      </c>
      <c r="B584" s="0" t="n">
        <v>44058</v>
      </c>
      <c r="C584" s="0" t="s">
        <v>225</v>
      </c>
      <c r="D584" s="0" t="s">
        <v>29</v>
      </c>
      <c r="E584" s="0" t="s">
        <v>69</v>
      </c>
      <c r="F584" s="0" t="s">
        <v>22</v>
      </c>
      <c r="G584" s="0" t="s">
        <v>23</v>
      </c>
      <c r="H584" s="0" t="s">
        <v>24</v>
      </c>
      <c r="I584" s="0" t="s">
        <v>25</v>
      </c>
      <c r="J584" s="0" t="s">
        <v>26</v>
      </c>
      <c r="K584" s="0" t="s">
        <v>27</v>
      </c>
      <c r="L584" s="0" t="n">
        <v>52</v>
      </c>
      <c r="M584" s="0" t="n">
        <v>49</v>
      </c>
      <c r="N584" s="0" t="n">
        <v>47</v>
      </c>
      <c r="O584" s="0" t="n">
        <f aca="false">StoreData!$N584*StoreData!$L584</f>
        <v>2444</v>
      </c>
      <c r="P584" s="0" t="n">
        <f aca="false">StoreData!$N584*StoreData!$M584</f>
        <v>2303</v>
      </c>
      <c r="Q584" s="0" t="n">
        <f aca="false">StoreData!$O584-StoreData!$P584</f>
        <v>141</v>
      </c>
      <c r="R584" s="0" t="n">
        <f aca="false">MONTH(StoreData!$B584)</f>
        <v>8</v>
      </c>
      <c r="S584" s="0" t="str">
        <f aca="false">IF(StoreData!$R584=9,"August","Sept")</f>
        <v>Sept</v>
      </c>
    </row>
    <row r="585" customFormat="false" ht="15" hidden="false" customHeight="false" outlineLevel="0" collapsed="false">
      <c r="A585" s="0" t="n">
        <v>88065565938</v>
      </c>
      <c r="B585" s="0" t="n">
        <v>44062</v>
      </c>
      <c r="C585" s="0" t="s">
        <v>213</v>
      </c>
      <c r="D585" s="0" t="s">
        <v>20</v>
      </c>
      <c r="E585" s="0" t="s">
        <v>69</v>
      </c>
      <c r="F585" s="0" t="s">
        <v>31</v>
      </c>
      <c r="G585" s="0" t="s">
        <v>32</v>
      </c>
      <c r="H585" s="0" t="s">
        <v>33</v>
      </c>
      <c r="I585" s="0" t="s">
        <v>25</v>
      </c>
      <c r="J585" s="0" t="s">
        <v>34</v>
      </c>
      <c r="K585" s="0" t="s">
        <v>35</v>
      </c>
      <c r="L585" s="0" t="n">
        <v>9</v>
      </c>
      <c r="M585" s="0" t="n">
        <v>6</v>
      </c>
      <c r="N585" s="0" t="n">
        <v>6</v>
      </c>
      <c r="O585" s="0" t="n">
        <f aca="false">StoreData!$N585*StoreData!$L585</f>
        <v>54</v>
      </c>
      <c r="P585" s="0" t="n">
        <f aca="false">StoreData!$N585*StoreData!$M585</f>
        <v>36</v>
      </c>
      <c r="Q585" s="0" t="n">
        <f aca="false">StoreData!$O585-StoreData!$P585</f>
        <v>18</v>
      </c>
      <c r="R585" s="0" t="n">
        <f aca="false">MONTH(StoreData!$B585)</f>
        <v>8</v>
      </c>
      <c r="S585" s="0" t="str">
        <f aca="false">IF(StoreData!$R585=9,"August","Sept")</f>
        <v>Sept</v>
      </c>
    </row>
    <row r="586" customFormat="false" ht="15" hidden="false" customHeight="false" outlineLevel="0" collapsed="false">
      <c r="A586" s="0" t="n">
        <v>88065565939</v>
      </c>
      <c r="B586" s="0" t="n">
        <v>44061</v>
      </c>
      <c r="C586" s="0" t="s">
        <v>214</v>
      </c>
      <c r="D586" s="0" t="s">
        <v>20</v>
      </c>
      <c r="E586" s="0" t="s">
        <v>104</v>
      </c>
      <c r="F586" s="0" t="s">
        <v>38</v>
      </c>
      <c r="G586" s="0" t="s">
        <v>32</v>
      </c>
      <c r="H586" s="0" t="s">
        <v>39</v>
      </c>
      <c r="I586" s="0" t="s">
        <v>25</v>
      </c>
      <c r="J586" s="0" t="s">
        <v>40</v>
      </c>
      <c r="K586" s="0" t="s">
        <v>35</v>
      </c>
      <c r="L586" s="0" t="n">
        <v>5</v>
      </c>
      <c r="M586" s="0" t="n">
        <v>2</v>
      </c>
      <c r="N586" s="0" t="n">
        <v>10</v>
      </c>
      <c r="O586" s="0" t="n">
        <f aca="false">StoreData!$N586*StoreData!$L586</f>
        <v>50</v>
      </c>
      <c r="P586" s="0" t="n">
        <f aca="false">StoreData!$N586*StoreData!$M586</f>
        <v>20</v>
      </c>
      <c r="Q586" s="0" t="n">
        <f aca="false">StoreData!$O586-StoreData!$P586</f>
        <v>30</v>
      </c>
      <c r="R586" s="0" t="n">
        <f aca="false">MONTH(StoreData!$B586)</f>
        <v>8</v>
      </c>
      <c r="S586" s="0" t="str">
        <f aca="false">IF(StoreData!$R586=9,"August","Sept")</f>
        <v>Sept</v>
      </c>
    </row>
    <row r="587" customFormat="false" ht="15" hidden="false" customHeight="false" outlineLevel="0" collapsed="false">
      <c r="A587" s="0" t="n">
        <v>88065565940</v>
      </c>
      <c r="B587" s="0" t="n">
        <v>44061</v>
      </c>
      <c r="C587" s="0" t="s">
        <v>215</v>
      </c>
      <c r="D587" s="0" t="s">
        <v>29</v>
      </c>
      <c r="E587" s="0" t="s">
        <v>149</v>
      </c>
      <c r="F587" s="0" t="s">
        <v>43</v>
      </c>
      <c r="G587" s="0" t="s">
        <v>23</v>
      </c>
      <c r="H587" s="0" t="s">
        <v>44</v>
      </c>
      <c r="I587" s="0" t="s">
        <v>25</v>
      </c>
      <c r="J587" s="0" t="s">
        <v>99</v>
      </c>
      <c r="K587" s="0" t="s">
        <v>27</v>
      </c>
      <c r="L587" s="0" t="n">
        <v>14</v>
      </c>
      <c r="M587" s="0" t="n">
        <v>11</v>
      </c>
      <c r="N587" s="0" t="n">
        <v>11</v>
      </c>
      <c r="O587" s="0" t="n">
        <f aca="false">StoreData!$N587*StoreData!$L587</f>
        <v>154</v>
      </c>
      <c r="P587" s="0" t="n">
        <f aca="false">StoreData!$N587*StoreData!$M587</f>
        <v>121</v>
      </c>
      <c r="Q587" s="0" t="n">
        <f aca="false">StoreData!$O587-StoreData!$P587</f>
        <v>33</v>
      </c>
      <c r="R587" s="0" t="n">
        <f aca="false">MONTH(StoreData!$B587)</f>
        <v>8</v>
      </c>
      <c r="S587" s="0" t="str">
        <f aca="false">IF(StoreData!$R587=9,"August","Sept")</f>
        <v>Sept</v>
      </c>
    </row>
    <row r="588" customFormat="false" ht="15" hidden="false" customHeight="false" outlineLevel="0" collapsed="false">
      <c r="A588" s="0" t="n">
        <v>88065565941</v>
      </c>
      <c r="B588" s="0" t="n">
        <v>44062</v>
      </c>
      <c r="C588" s="0" t="s">
        <v>216</v>
      </c>
      <c r="D588" s="0" t="s">
        <v>29</v>
      </c>
      <c r="E588" s="0" t="s">
        <v>110</v>
      </c>
      <c r="F588" s="0" t="s">
        <v>22</v>
      </c>
      <c r="G588" s="0" t="s">
        <v>23</v>
      </c>
      <c r="H588" s="0" t="s">
        <v>24</v>
      </c>
      <c r="I588" s="0" t="s">
        <v>25</v>
      </c>
      <c r="J588" s="0" t="s">
        <v>102</v>
      </c>
      <c r="K588" s="0" t="s">
        <v>27</v>
      </c>
      <c r="L588" s="0" t="n">
        <v>6</v>
      </c>
      <c r="M588" s="0" t="n">
        <v>3</v>
      </c>
      <c r="N588" s="0" t="n">
        <v>60</v>
      </c>
      <c r="O588" s="0" t="n">
        <f aca="false">StoreData!$N588*StoreData!$L588</f>
        <v>360</v>
      </c>
      <c r="P588" s="0" t="n">
        <f aca="false">StoreData!$N588*StoreData!$M588</f>
        <v>180</v>
      </c>
      <c r="Q588" s="0" t="n">
        <f aca="false">StoreData!$O588-StoreData!$P588</f>
        <v>180</v>
      </c>
      <c r="R588" s="0" t="n">
        <f aca="false">MONTH(StoreData!$B588)</f>
        <v>8</v>
      </c>
      <c r="S588" s="0" t="str">
        <f aca="false">IF(StoreData!$R588=9,"August","Sept")</f>
        <v>Sept</v>
      </c>
    </row>
    <row r="589" customFormat="false" ht="15" hidden="false" customHeight="false" outlineLevel="0" collapsed="false">
      <c r="A589" s="0" t="n">
        <v>88065565942</v>
      </c>
      <c r="B589" s="0" t="n">
        <v>44063</v>
      </c>
      <c r="C589" s="0" t="s">
        <v>217</v>
      </c>
      <c r="D589" s="0" t="s">
        <v>20</v>
      </c>
      <c r="E589" s="0" t="s">
        <v>112</v>
      </c>
      <c r="F589" s="0" t="s">
        <v>22</v>
      </c>
      <c r="G589" s="0" t="s">
        <v>23</v>
      </c>
      <c r="H589" s="0" t="s">
        <v>24</v>
      </c>
      <c r="I589" s="0" t="s">
        <v>25</v>
      </c>
      <c r="J589" s="0" t="s">
        <v>142</v>
      </c>
      <c r="K589" s="0" t="s">
        <v>35</v>
      </c>
      <c r="L589" s="0" t="n">
        <v>10</v>
      </c>
      <c r="M589" s="0" t="n">
        <v>7</v>
      </c>
      <c r="N589" s="0" t="n">
        <v>89</v>
      </c>
      <c r="O589" s="0" t="n">
        <f aca="false">StoreData!$N589*StoreData!$L589</f>
        <v>890</v>
      </c>
      <c r="P589" s="0" t="n">
        <f aca="false">StoreData!$N589*StoreData!$M589</f>
        <v>623</v>
      </c>
      <c r="Q589" s="0" t="n">
        <f aca="false">StoreData!$O589-StoreData!$P589</f>
        <v>267</v>
      </c>
      <c r="R589" s="0" t="n">
        <f aca="false">MONTH(StoreData!$B589)</f>
        <v>8</v>
      </c>
      <c r="S589" s="0" t="str">
        <f aca="false">IF(StoreData!$R589=9,"August","Sept")</f>
        <v>Sept</v>
      </c>
    </row>
    <row r="590" customFormat="false" ht="15" hidden="false" customHeight="false" outlineLevel="0" collapsed="false">
      <c r="A590" s="0" t="n">
        <v>88065565943</v>
      </c>
      <c r="B590" s="0" t="n">
        <v>44064</v>
      </c>
      <c r="C590" s="0" t="s">
        <v>218</v>
      </c>
      <c r="D590" s="0" t="s">
        <v>20</v>
      </c>
      <c r="E590" s="0" t="s">
        <v>114</v>
      </c>
      <c r="F590" s="0" t="s">
        <v>31</v>
      </c>
      <c r="G590" s="0" t="s">
        <v>32</v>
      </c>
      <c r="H590" s="0" t="s">
        <v>33</v>
      </c>
      <c r="I590" s="0" t="s">
        <v>25</v>
      </c>
      <c r="J590" s="0" t="s">
        <v>105</v>
      </c>
      <c r="K590" s="0" t="s">
        <v>27</v>
      </c>
      <c r="L590" s="0" t="n">
        <v>13</v>
      </c>
      <c r="M590" s="0" t="n">
        <v>10</v>
      </c>
      <c r="N590" s="0" t="n">
        <v>77</v>
      </c>
      <c r="O590" s="0" t="n">
        <f aca="false">StoreData!$N590*StoreData!$L590</f>
        <v>1001</v>
      </c>
      <c r="P590" s="0" t="n">
        <f aca="false">StoreData!$N590*StoreData!$M590</f>
        <v>770</v>
      </c>
      <c r="Q590" s="0" t="n">
        <f aca="false">StoreData!$O590-StoreData!$P590</f>
        <v>231</v>
      </c>
      <c r="R590" s="0" t="n">
        <f aca="false">MONTH(StoreData!$B590)</f>
        <v>8</v>
      </c>
      <c r="S590" s="0" t="str">
        <f aca="false">IF(StoreData!$R590=9,"August","Sept")</f>
        <v>Sept</v>
      </c>
    </row>
    <row r="591" customFormat="false" ht="15" hidden="false" customHeight="false" outlineLevel="0" collapsed="false">
      <c r="A591" s="0" t="n">
        <v>88065565944</v>
      </c>
      <c r="B591" s="0" t="n">
        <v>44065</v>
      </c>
      <c r="C591" s="0" t="s">
        <v>219</v>
      </c>
      <c r="D591" s="0" t="s">
        <v>20</v>
      </c>
      <c r="E591" s="0" t="s">
        <v>69</v>
      </c>
      <c r="F591" s="0" t="s">
        <v>22</v>
      </c>
      <c r="G591" s="0" t="s">
        <v>23</v>
      </c>
      <c r="H591" s="0" t="s">
        <v>24</v>
      </c>
      <c r="I591" s="0" t="s">
        <v>25</v>
      </c>
      <c r="J591" s="0" t="s">
        <v>144</v>
      </c>
      <c r="K591" s="0" t="s">
        <v>35</v>
      </c>
      <c r="L591" s="0" t="n">
        <v>20</v>
      </c>
      <c r="M591" s="0" t="n">
        <v>17</v>
      </c>
      <c r="N591" s="0" t="n">
        <v>68</v>
      </c>
      <c r="O591" s="0" t="n">
        <f aca="false">StoreData!$N591*StoreData!$L591</f>
        <v>1360</v>
      </c>
      <c r="P591" s="0" t="n">
        <f aca="false">StoreData!$N591*StoreData!$M591</f>
        <v>1156</v>
      </c>
      <c r="Q591" s="0" t="n">
        <f aca="false">StoreData!$O591-StoreData!$P591</f>
        <v>204</v>
      </c>
      <c r="R591" s="0" t="n">
        <f aca="false">MONTH(StoreData!$B591)</f>
        <v>8</v>
      </c>
      <c r="S591" s="0" t="str">
        <f aca="false">IF(StoreData!$R591=9,"August","Sept")</f>
        <v>Sept</v>
      </c>
    </row>
    <row r="592" customFormat="false" ht="15" hidden="false" customHeight="false" outlineLevel="0" collapsed="false">
      <c r="A592" s="0" t="n">
        <v>88065565945</v>
      </c>
      <c r="B592" s="0" t="n">
        <v>44066</v>
      </c>
      <c r="C592" s="0" t="s">
        <v>220</v>
      </c>
      <c r="D592" s="0" t="s">
        <v>20</v>
      </c>
      <c r="E592" s="0" t="s">
        <v>117</v>
      </c>
      <c r="F592" s="0" t="s">
        <v>31</v>
      </c>
      <c r="G592" s="0" t="s">
        <v>32</v>
      </c>
      <c r="H592" s="0" t="s">
        <v>33</v>
      </c>
      <c r="I592" s="0" t="s">
        <v>25</v>
      </c>
      <c r="J592" s="0" t="s">
        <v>108</v>
      </c>
      <c r="K592" s="0" t="s">
        <v>27</v>
      </c>
      <c r="L592" s="0" t="n">
        <v>15</v>
      </c>
      <c r="M592" s="0" t="n">
        <v>12</v>
      </c>
      <c r="N592" s="0" t="n">
        <v>15</v>
      </c>
      <c r="O592" s="0" t="n">
        <f aca="false">StoreData!$N592*StoreData!$L592</f>
        <v>225</v>
      </c>
      <c r="P592" s="0" t="n">
        <f aca="false">StoreData!$N592*StoreData!$M592</f>
        <v>180</v>
      </c>
      <c r="Q592" s="0" t="n">
        <f aca="false">StoreData!$O592-StoreData!$P592</f>
        <v>45</v>
      </c>
      <c r="R592" s="0" t="n">
        <f aca="false">MONTH(StoreData!$B592)</f>
        <v>8</v>
      </c>
      <c r="S592" s="0" t="str">
        <f aca="false">IF(StoreData!$R592=9,"August","Sept")</f>
        <v>Sept</v>
      </c>
    </row>
    <row r="593" customFormat="false" ht="15" hidden="false" customHeight="false" outlineLevel="0" collapsed="false">
      <c r="A593" s="0" t="n">
        <v>88065565946</v>
      </c>
      <c r="B593" s="0" t="n">
        <v>44067</v>
      </c>
      <c r="C593" s="0" t="s">
        <v>221</v>
      </c>
      <c r="D593" s="0" t="s">
        <v>29</v>
      </c>
      <c r="E593" s="0" t="s">
        <v>69</v>
      </c>
      <c r="F593" s="0" t="s">
        <v>38</v>
      </c>
      <c r="G593" s="0" t="s">
        <v>32</v>
      </c>
      <c r="H593" s="0" t="s">
        <v>39</v>
      </c>
      <c r="I593" s="0" t="s">
        <v>25</v>
      </c>
      <c r="J593" s="0" t="s">
        <v>53</v>
      </c>
      <c r="K593" s="0" t="s">
        <v>27</v>
      </c>
      <c r="L593" s="0" t="n">
        <v>20</v>
      </c>
      <c r="M593" s="0" t="n">
        <v>17</v>
      </c>
      <c r="N593" s="0" t="n">
        <v>47</v>
      </c>
      <c r="O593" s="0" t="n">
        <f aca="false">StoreData!$N593*StoreData!$L593</f>
        <v>940</v>
      </c>
      <c r="P593" s="0" t="n">
        <f aca="false">StoreData!$N593*StoreData!$M593</f>
        <v>799</v>
      </c>
      <c r="Q593" s="0" t="n">
        <f aca="false">StoreData!$O593-StoreData!$P593</f>
        <v>141</v>
      </c>
      <c r="R593" s="0" t="n">
        <f aca="false">MONTH(StoreData!$B593)</f>
        <v>8</v>
      </c>
      <c r="S593" s="0" t="str">
        <f aca="false">IF(StoreData!$R593=9,"August","Sept")</f>
        <v>Sept</v>
      </c>
    </row>
    <row r="594" customFormat="false" ht="15" hidden="false" customHeight="false" outlineLevel="0" collapsed="false">
      <c r="A594" s="0" t="n">
        <v>88065565947</v>
      </c>
      <c r="B594" s="0" t="n">
        <v>44068</v>
      </c>
      <c r="C594" s="0" t="s">
        <v>222</v>
      </c>
      <c r="D594" s="0" t="s">
        <v>29</v>
      </c>
      <c r="E594" s="0" t="s">
        <v>69</v>
      </c>
      <c r="F594" s="0" t="s">
        <v>43</v>
      </c>
      <c r="G594" s="0" t="s">
        <v>23</v>
      </c>
      <c r="H594" s="0" t="s">
        <v>44</v>
      </c>
      <c r="I594" s="0" t="s">
        <v>25</v>
      </c>
      <c r="J594" s="0" t="s">
        <v>56</v>
      </c>
      <c r="K594" s="0" t="s">
        <v>27</v>
      </c>
      <c r="L594" s="0" t="n">
        <v>12</v>
      </c>
      <c r="M594" s="0" t="n">
        <v>9</v>
      </c>
      <c r="N594" s="0" t="n">
        <v>6</v>
      </c>
      <c r="O594" s="0" t="n">
        <f aca="false">StoreData!$N594*StoreData!$L594</f>
        <v>72</v>
      </c>
      <c r="P594" s="0" t="n">
        <f aca="false">StoreData!$N594*StoreData!$M594</f>
        <v>54</v>
      </c>
      <c r="Q594" s="0" t="n">
        <f aca="false">StoreData!$O594-StoreData!$P594</f>
        <v>18</v>
      </c>
      <c r="R594" s="0" t="n">
        <f aca="false">MONTH(StoreData!$B594)</f>
        <v>8</v>
      </c>
      <c r="S594" s="0" t="str">
        <f aca="false">IF(StoreData!$R594=9,"August","Sept")</f>
        <v>Sept</v>
      </c>
    </row>
    <row r="595" customFormat="false" ht="15" hidden="false" customHeight="false" outlineLevel="0" collapsed="false">
      <c r="A595" s="0" t="n">
        <v>88065565948</v>
      </c>
      <c r="B595" s="0" t="n">
        <v>44072</v>
      </c>
      <c r="C595" s="0" t="s">
        <v>223</v>
      </c>
      <c r="D595" s="0" t="s">
        <v>29</v>
      </c>
      <c r="E595" s="0" t="s">
        <v>123</v>
      </c>
      <c r="F595" s="0" t="s">
        <v>22</v>
      </c>
      <c r="G595" s="0" t="s">
        <v>23</v>
      </c>
      <c r="H595" s="0" t="s">
        <v>24</v>
      </c>
      <c r="I595" s="0" t="s">
        <v>25</v>
      </c>
      <c r="J595" s="0" t="s">
        <v>59</v>
      </c>
      <c r="K595" s="0" t="s">
        <v>27</v>
      </c>
      <c r="L595" s="0" t="n">
        <v>16</v>
      </c>
      <c r="M595" s="0" t="n">
        <v>13</v>
      </c>
      <c r="N595" s="0" t="n">
        <v>10</v>
      </c>
      <c r="O595" s="0" t="n">
        <f aca="false">StoreData!$N595*StoreData!$L595</f>
        <v>160</v>
      </c>
      <c r="P595" s="0" t="n">
        <f aca="false">StoreData!$N595*StoreData!$M595</f>
        <v>130</v>
      </c>
      <c r="Q595" s="0" t="n">
        <f aca="false">StoreData!$O595-StoreData!$P595</f>
        <v>30</v>
      </c>
      <c r="R595" s="0" t="n">
        <f aca="false">MONTH(StoreData!$B595)</f>
        <v>8</v>
      </c>
      <c r="S595" s="0" t="str">
        <f aca="false">IF(StoreData!$R595=9,"August","Sept")</f>
        <v>Sept</v>
      </c>
    </row>
    <row r="596" customFormat="false" ht="15" hidden="false" customHeight="false" outlineLevel="0" collapsed="false">
      <c r="A596" s="0" t="n">
        <v>88065565949</v>
      </c>
      <c r="B596" s="0" t="n">
        <v>44071</v>
      </c>
      <c r="C596" s="0" t="s">
        <v>224</v>
      </c>
      <c r="D596" s="0" t="s">
        <v>29</v>
      </c>
      <c r="E596" s="0" t="s">
        <v>42</v>
      </c>
      <c r="F596" s="0" t="s">
        <v>31</v>
      </c>
      <c r="G596" s="0" t="s">
        <v>32</v>
      </c>
      <c r="H596" s="0" t="s">
        <v>33</v>
      </c>
      <c r="I596" s="0" t="s">
        <v>25</v>
      </c>
      <c r="J596" s="0" t="s">
        <v>60</v>
      </c>
      <c r="K596" s="0" t="s">
        <v>35</v>
      </c>
      <c r="L596" s="0" t="n">
        <v>70</v>
      </c>
      <c r="M596" s="0" t="n">
        <v>67</v>
      </c>
      <c r="N596" s="0" t="n">
        <v>11</v>
      </c>
      <c r="O596" s="0" t="n">
        <f aca="false">StoreData!$N596*StoreData!$L596</f>
        <v>770</v>
      </c>
      <c r="P596" s="0" t="n">
        <f aca="false">StoreData!$N596*StoreData!$M596</f>
        <v>737</v>
      </c>
      <c r="Q596" s="0" t="n">
        <f aca="false">StoreData!$O596-StoreData!$P596</f>
        <v>33</v>
      </c>
      <c r="R596" s="0" t="n">
        <f aca="false">MONTH(StoreData!$B596)</f>
        <v>8</v>
      </c>
      <c r="S596" s="0" t="str">
        <f aca="false">IF(StoreData!$R596=9,"August","Sept")</f>
        <v>Sept</v>
      </c>
    </row>
    <row r="597" customFormat="false" ht="15" hidden="false" customHeight="false" outlineLevel="0" collapsed="false">
      <c r="A597" s="0" t="n">
        <v>88065565950</v>
      </c>
      <c r="B597" s="0" t="n">
        <v>44071</v>
      </c>
      <c r="C597" s="0" t="s">
        <v>225</v>
      </c>
      <c r="D597" s="0" t="s">
        <v>29</v>
      </c>
      <c r="E597" s="0" t="s">
        <v>69</v>
      </c>
      <c r="F597" s="0" t="s">
        <v>38</v>
      </c>
      <c r="G597" s="0" t="s">
        <v>32</v>
      </c>
      <c r="H597" s="0" t="s">
        <v>39</v>
      </c>
      <c r="I597" s="0" t="s">
        <v>25</v>
      </c>
      <c r="J597" s="0" t="s">
        <v>61</v>
      </c>
      <c r="K597" s="0" t="s">
        <v>35</v>
      </c>
      <c r="L597" s="0" t="n">
        <v>15</v>
      </c>
      <c r="M597" s="0" t="n">
        <v>12</v>
      </c>
      <c r="N597" s="0" t="n">
        <v>60</v>
      </c>
      <c r="O597" s="0" t="n">
        <f aca="false">StoreData!$N597*StoreData!$L597</f>
        <v>900</v>
      </c>
      <c r="P597" s="0" t="n">
        <f aca="false">StoreData!$N597*StoreData!$M597</f>
        <v>720</v>
      </c>
      <c r="Q597" s="0" t="n">
        <f aca="false">StoreData!$O597-StoreData!$P597</f>
        <v>180</v>
      </c>
      <c r="R597" s="0" t="n">
        <f aca="false">MONTH(StoreData!$B597)</f>
        <v>8</v>
      </c>
      <c r="S597" s="0" t="str">
        <f aca="false">IF(StoreData!$R597=9,"August","Sept")</f>
        <v>Sept</v>
      </c>
    </row>
    <row r="598" customFormat="false" ht="15" hidden="false" customHeight="false" outlineLevel="0" collapsed="false">
      <c r="A598" s="0" t="n">
        <v>88065565951</v>
      </c>
      <c r="B598" s="0" t="n">
        <v>44072</v>
      </c>
      <c r="C598" s="0" t="s">
        <v>213</v>
      </c>
      <c r="D598" s="0" t="s">
        <v>20</v>
      </c>
      <c r="E598" s="0" t="s">
        <v>69</v>
      </c>
      <c r="F598" s="0" t="s">
        <v>43</v>
      </c>
      <c r="G598" s="0" t="s">
        <v>23</v>
      </c>
      <c r="H598" s="0" t="s">
        <v>44</v>
      </c>
      <c r="I598" s="0" t="s">
        <v>25</v>
      </c>
      <c r="J598" s="0" t="s">
        <v>59</v>
      </c>
      <c r="K598" s="0" t="s">
        <v>27</v>
      </c>
      <c r="L598" s="0" t="n">
        <v>16</v>
      </c>
      <c r="M598" s="0" t="n">
        <v>13</v>
      </c>
      <c r="N598" s="0" t="n">
        <v>89</v>
      </c>
      <c r="O598" s="0" t="n">
        <f aca="false">StoreData!$N598*StoreData!$L598</f>
        <v>1424</v>
      </c>
      <c r="P598" s="0" t="n">
        <f aca="false">StoreData!$N598*StoreData!$M598</f>
        <v>1157</v>
      </c>
      <c r="Q598" s="0" t="n">
        <f aca="false">StoreData!$O598-StoreData!$P598</f>
        <v>267</v>
      </c>
      <c r="R598" s="0" t="n">
        <f aca="false">MONTH(StoreData!$B598)</f>
        <v>8</v>
      </c>
      <c r="S598" s="0" t="str">
        <f aca="false">IF(StoreData!$R598=9,"August","Sept")</f>
        <v>Sept</v>
      </c>
    </row>
    <row r="599" customFormat="false" ht="15" hidden="false" customHeight="false" outlineLevel="0" collapsed="false">
      <c r="A599" s="0" t="n">
        <v>88065565952</v>
      </c>
      <c r="B599" s="0" t="n">
        <v>44073</v>
      </c>
      <c r="C599" s="0" t="s">
        <v>214</v>
      </c>
      <c r="D599" s="0" t="s">
        <v>20</v>
      </c>
      <c r="E599" s="0" t="s">
        <v>104</v>
      </c>
      <c r="F599" s="0" t="s">
        <v>22</v>
      </c>
      <c r="G599" s="0" t="s">
        <v>23</v>
      </c>
      <c r="H599" s="0" t="s">
        <v>24</v>
      </c>
      <c r="I599" s="0" t="s">
        <v>25</v>
      </c>
      <c r="J599" s="0" t="s">
        <v>62</v>
      </c>
      <c r="K599" s="0" t="s">
        <v>27</v>
      </c>
      <c r="L599" s="0" t="n">
        <v>20</v>
      </c>
      <c r="M599" s="0" t="n">
        <v>17</v>
      </c>
      <c r="N599" s="0" t="n">
        <v>77</v>
      </c>
      <c r="O599" s="0" t="n">
        <f aca="false">StoreData!$N599*StoreData!$L599</f>
        <v>1540</v>
      </c>
      <c r="P599" s="0" t="n">
        <f aca="false">StoreData!$N599*StoreData!$M599</f>
        <v>1309</v>
      </c>
      <c r="Q599" s="0" t="n">
        <f aca="false">StoreData!$O599-StoreData!$P599</f>
        <v>231</v>
      </c>
      <c r="R599" s="0" t="n">
        <f aca="false">MONTH(StoreData!$B599)</f>
        <v>8</v>
      </c>
      <c r="S599" s="0" t="str">
        <f aca="false">IF(StoreData!$R599=9,"August","Sept")</f>
        <v>Sept</v>
      </c>
    </row>
    <row r="600" customFormat="false" ht="15" hidden="false" customHeight="false" outlineLevel="0" collapsed="false">
      <c r="A600" s="0" t="n">
        <v>88065565953</v>
      </c>
      <c r="B600" s="0" t="n">
        <v>44074</v>
      </c>
      <c r="C600" s="0" t="s">
        <v>215</v>
      </c>
      <c r="D600" s="0" t="s">
        <v>29</v>
      </c>
      <c r="E600" s="0" t="s">
        <v>149</v>
      </c>
      <c r="F600" s="0" t="s">
        <v>31</v>
      </c>
      <c r="G600" s="0" t="s">
        <v>32</v>
      </c>
      <c r="H600" s="0" t="s">
        <v>33</v>
      </c>
      <c r="I600" s="0" t="s">
        <v>25</v>
      </c>
      <c r="J600" s="0" t="s">
        <v>63</v>
      </c>
      <c r="K600" s="0" t="s">
        <v>27</v>
      </c>
      <c r="L600" s="0" t="n">
        <v>12</v>
      </c>
      <c r="M600" s="0" t="n">
        <v>9</v>
      </c>
      <c r="N600" s="0" t="n">
        <v>68</v>
      </c>
      <c r="O600" s="0" t="n">
        <f aca="false">StoreData!$N600*StoreData!$L600</f>
        <v>816</v>
      </c>
      <c r="P600" s="0" t="n">
        <f aca="false">StoreData!$N600*StoreData!$M600</f>
        <v>612</v>
      </c>
      <c r="Q600" s="0" t="n">
        <f aca="false">StoreData!$O600-StoreData!$P600</f>
        <v>204</v>
      </c>
      <c r="R600" s="0" t="n">
        <f aca="false">MONTH(StoreData!$B600)</f>
        <v>8</v>
      </c>
      <c r="S600" s="0" t="str">
        <f aca="false">IF(StoreData!$R600=9,"August","Sept")</f>
        <v>Sept</v>
      </c>
    </row>
    <row r="601" customFormat="false" ht="15" hidden="false" customHeight="false" outlineLevel="0" collapsed="false">
      <c r="A601" s="0" t="n">
        <v>88065565954</v>
      </c>
      <c r="B601" s="0" t="n">
        <v>44044</v>
      </c>
      <c r="C601" s="0" t="s">
        <v>216</v>
      </c>
      <c r="D601" s="0" t="s">
        <v>29</v>
      </c>
      <c r="E601" s="0" t="s">
        <v>110</v>
      </c>
      <c r="F601" s="0" t="s">
        <v>38</v>
      </c>
      <c r="G601" s="0" t="s">
        <v>32</v>
      </c>
      <c r="H601" s="0" t="s">
        <v>39</v>
      </c>
      <c r="I601" s="0" t="s">
        <v>25</v>
      </c>
      <c r="J601" s="0" t="s">
        <v>64</v>
      </c>
      <c r="K601" s="0" t="s">
        <v>35</v>
      </c>
      <c r="L601" s="0" t="n">
        <v>12</v>
      </c>
      <c r="M601" s="0" t="n">
        <v>9</v>
      </c>
      <c r="N601" s="0" t="n">
        <v>15</v>
      </c>
      <c r="O601" s="0" t="n">
        <f aca="false">StoreData!$N601*StoreData!$L601</f>
        <v>180</v>
      </c>
      <c r="P601" s="0" t="n">
        <f aca="false">StoreData!$N601*StoreData!$M601</f>
        <v>135</v>
      </c>
      <c r="Q601" s="0" t="n">
        <f aca="false">StoreData!$O601-StoreData!$P601</f>
        <v>45</v>
      </c>
      <c r="R601" s="0" t="n">
        <f aca="false">MONTH(StoreData!$B601)</f>
        <v>8</v>
      </c>
      <c r="S601" s="0" t="str">
        <f aca="false">IF(StoreData!$R601=9,"August","Sept")</f>
        <v>Sept</v>
      </c>
    </row>
    <row r="602" customFormat="false" ht="15" hidden="false" customHeight="false" outlineLevel="0" collapsed="false">
      <c r="A602" s="0" t="n">
        <v>88065565955</v>
      </c>
      <c r="B602" s="0" t="n">
        <v>44045</v>
      </c>
      <c r="C602" s="0" t="s">
        <v>217</v>
      </c>
      <c r="D602" s="0" t="s">
        <v>20</v>
      </c>
      <c r="E602" s="0" t="s">
        <v>112</v>
      </c>
      <c r="F602" s="0" t="s">
        <v>43</v>
      </c>
      <c r="G602" s="0" t="s">
        <v>23</v>
      </c>
      <c r="H602" s="0" t="s">
        <v>44</v>
      </c>
      <c r="I602" s="0" t="s">
        <v>25</v>
      </c>
      <c r="J602" s="0" t="s">
        <v>67</v>
      </c>
      <c r="K602" s="0" t="s">
        <v>35</v>
      </c>
      <c r="L602" s="0" t="n">
        <v>18</v>
      </c>
      <c r="M602" s="0" t="n">
        <v>15</v>
      </c>
      <c r="N602" s="0" t="n">
        <v>47</v>
      </c>
      <c r="O602" s="0" t="n">
        <f aca="false">StoreData!$N602*StoreData!$L602</f>
        <v>846</v>
      </c>
      <c r="P602" s="0" t="n">
        <f aca="false">StoreData!$N602*StoreData!$M602</f>
        <v>705</v>
      </c>
      <c r="Q602" s="0" t="n">
        <f aca="false">StoreData!$O602-StoreData!$P602</f>
        <v>141</v>
      </c>
      <c r="R602" s="0" t="n">
        <f aca="false">MONTH(StoreData!$B602)</f>
        <v>8</v>
      </c>
      <c r="S602" s="0" t="str">
        <f aca="false">IF(StoreData!$R602=9,"August","Sept")</f>
        <v>Sept</v>
      </c>
    </row>
    <row r="603" customFormat="false" ht="15" hidden="false" customHeight="false" outlineLevel="0" collapsed="false">
      <c r="A603" s="0" t="n">
        <v>88065565956</v>
      </c>
      <c r="B603" s="0" t="n">
        <v>44046</v>
      </c>
      <c r="C603" s="0" t="s">
        <v>218</v>
      </c>
      <c r="D603" s="0" t="s">
        <v>20</v>
      </c>
      <c r="E603" s="0" t="s">
        <v>114</v>
      </c>
      <c r="F603" s="0" t="s">
        <v>22</v>
      </c>
      <c r="G603" s="0" t="s">
        <v>23</v>
      </c>
      <c r="H603" s="0" t="s">
        <v>24</v>
      </c>
      <c r="I603" s="0" t="s">
        <v>25</v>
      </c>
      <c r="J603" s="0" t="s">
        <v>70</v>
      </c>
      <c r="K603" s="0" t="s">
        <v>27</v>
      </c>
      <c r="L603" s="0" t="n">
        <v>10</v>
      </c>
      <c r="M603" s="0" t="n">
        <v>7</v>
      </c>
      <c r="N603" s="0" t="n">
        <v>6</v>
      </c>
      <c r="O603" s="0" t="n">
        <f aca="false">StoreData!$N603*StoreData!$L603</f>
        <v>60</v>
      </c>
      <c r="P603" s="0" t="n">
        <f aca="false">StoreData!$N603*StoreData!$M603</f>
        <v>42</v>
      </c>
      <c r="Q603" s="0" t="n">
        <f aca="false">StoreData!$O603-StoreData!$P603</f>
        <v>18</v>
      </c>
      <c r="R603" s="0" t="n">
        <f aca="false">MONTH(StoreData!$B603)</f>
        <v>8</v>
      </c>
      <c r="S603" s="0" t="str">
        <f aca="false">IF(StoreData!$R603=9,"August","Sept")</f>
        <v>Sept</v>
      </c>
    </row>
    <row r="604" customFormat="false" ht="15" hidden="false" customHeight="false" outlineLevel="0" collapsed="false">
      <c r="A604" s="0" t="n">
        <v>88065565957</v>
      </c>
      <c r="B604" s="0" t="n">
        <v>44047</v>
      </c>
      <c r="C604" s="0" t="s">
        <v>219</v>
      </c>
      <c r="D604" s="0" t="s">
        <v>20</v>
      </c>
      <c r="E604" s="0" t="s">
        <v>69</v>
      </c>
      <c r="F604" s="0" t="s">
        <v>31</v>
      </c>
      <c r="G604" s="0" t="s">
        <v>32</v>
      </c>
      <c r="H604" s="0" t="s">
        <v>33</v>
      </c>
      <c r="I604" s="0" t="s">
        <v>25</v>
      </c>
      <c r="J604" s="0" t="s">
        <v>73</v>
      </c>
      <c r="K604" s="0" t="s">
        <v>27</v>
      </c>
      <c r="L604" s="0" t="n">
        <v>15</v>
      </c>
      <c r="M604" s="0" t="n">
        <v>12</v>
      </c>
      <c r="N604" s="0" t="n">
        <v>10</v>
      </c>
      <c r="O604" s="0" t="n">
        <f aca="false">StoreData!$N604*StoreData!$L604</f>
        <v>150</v>
      </c>
      <c r="P604" s="0" t="n">
        <f aca="false">StoreData!$N604*StoreData!$M604</f>
        <v>120</v>
      </c>
      <c r="Q604" s="0" t="n">
        <f aca="false">StoreData!$O604-StoreData!$P604</f>
        <v>30</v>
      </c>
      <c r="R604" s="0" t="n">
        <f aca="false">MONTH(StoreData!$B604)</f>
        <v>8</v>
      </c>
      <c r="S604" s="0" t="str">
        <f aca="false">IF(StoreData!$R604=9,"August","Sept")</f>
        <v>Sept</v>
      </c>
    </row>
    <row r="605" customFormat="false" ht="15" hidden="false" customHeight="false" outlineLevel="0" collapsed="false">
      <c r="A605" s="0" t="n">
        <v>88065565958</v>
      </c>
      <c r="B605" s="0" t="n">
        <v>44048</v>
      </c>
      <c r="C605" s="0" t="s">
        <v>220</v>
      </c>
      <c r="D605" s="0" t="s">
        <v>20</v>
      </c>
      <c r="E605" s="0" t="s">
        <v>117</v>
      </c>
      <c r="F605" s="0" t="s">
        <v>38</v>
      </c>
      <c r="G605" s="0" t="s">
        <v>32</v>
      </c>
      <c r="H605" s="0" t="s">
        <v>39</v>
      </c>
      <c r="I605" s="0" t="s">
        <v>25</v>
      </c>
      <c r="J605" s="0" t="s">
        <v>76</v>
      </c>
      <c r="K605" s="0" t="s">
        <v>27</v>
      </c>
      <c r="L605" s="0" t="n">
        <v>15</v>
      </c>
      <c r="M605" s="0" t="n">
        <v>12</v>
      </c>
      <c r="N605" s="0" t="n">
        <v>11</v>
      </c>
      <c r="O605" s="0" t="n">
        <f aca="false">StoreData!$N605*StoreData!$L605</f>
        <v>165</v>
      </c>
      <c r="P605" s="0" t="n">
        <f aca="false">StoreData!$N605*StoreData!$M605</f>
        <v>132</v>
      </c>
      <c r="Q605" s="0" t="n">
        <f aca="false">StoreData!$O605-StoreData!$P605</f>
        <v>33</v>
      </c>
      <c r="R605" s="0" t="n">
        <f aca="false">MONTH(StoreData!$B605)</f>
        <v>8</v>
      </c>
      <c r="S605" s="0" t="str">
        <f aca="false">IF(StoreData!$R605=9,"August","Sept")</f>
        <v>Sept</v>
      </c>
    </row>
    <row r="606" customFormat="false" ht="15" hidden="false" customHeight="false" outlineLevel="0" collapsed="false">
      <c r="A606" s="0" t="n">
        <v>88065565959</v>
      </c>
      <c r="B606" s="0" t="n">
        <v>44052</v>
      </c>
      <c r="C606" s="0" t="s">
        <v>221</v>
      </c>
      <c r="D606" s="0" t="s">
        <v>29</v>
      </c>
      <c r="E606" s="0" t="s">
        <v>69</v>
      </c>
      <c r="F606" s="0" t="s">
        <v>43</v>
      </c>
      <c r="G606" s="0" t="s">
        <v>23</v>
      </c>
      <c r="H606" s="0" t="s">
        <v>44</v>
      </c>
      <c r="I606" s="0" t="s">
        <v>25</v>
      </c>
      <c r="J606" s="0" t="s">
        <v>79</v>
      </c>
      <c r="K606" s="0" t="s">
        <v>35</v>
      </c>
      <c r="L606" s="0" t="n">
        <v>23</v>
      </c>
      <c r="M606" s="0" t="n">
        <v>20</v>
      </c>
      <c r="N606" s="0" t="n">
        <v>60</v>
      </c>
      <c r="O606" s="0" t="n">
        <f aca="false">StoreData!$N606*StoreData!$L606</f>
        <v>1380</v>
      </c>
      <c r="P606" s="0" t="n">
        <f aca="false">StoreData!$N606*StoreData!$M606</f>
        <v>1200</v>
      </c>
      <c r="Q606" s="0" t="n">
        <f aca="false">StoreData!$O606-StoreData!$P606</f>
        <v>180</v>
      </c>
      <c r="R606" s="0" t="n">
        <f aca="false">MONTH(StoreData!$B606)</f>
        <v>8</v>
      </c>
      <c r="S606" s="0" t="str">
        <f aca="false">IF(StoreData!$R606=9,"August","Sept")</f>
        <v>Sept</v>
      </c>
    </row>
    <row r="607" customFormat="false" ht="15" hidden="false" customHeight="false" outlineLevel="0" collapsed="false">
      <c r="A607" s="0" t="n">
        <v>88065565960</v>
      </c>
      <c r="B607" s="0" t="n">
        <v>44051</v>
      </c>
      <c r="C607" s="0" t="s">
        <v>222</v>
      </c>
      <c r="D607" s="0" t="s">
        <v>29</v>
      </c>
      <c r="E607" s="0" t="s">
        <v>69</v>
      </c>
      <c r="F607" s="0" t="s">
        <v>22</v>
      </c>
      <c r="G607" s="0" t="s">
        <v>23</v>
      </c>
      <c r="H607" s="0" t="s">
        <v>24</v>
      </c>
      <c r="I607" s="0" t="s">
        <v>25</v>
      </c>
      <c r="J607" s="0" t="s">
        <v>82</v>
      </c>
      <c r="K607" s="0" t="s">
        <v>35</v>
      </c>
      <c r="L607" s="0" t="n">
        <v>9</v>
      </c>
      <c r="M607" s="0" t="n">
        <v>6</v>
      </c>
      <c r="N607" s="0" t="n">
        <v>89</v>
      </c>
      <c r="O607" s="0" t="n">
        <f aca="false">StoreData!$N607*StoreData!$L607</f>
        <v>801</v>
      </c>
      <c r="P607" s="0" t="n">
        <f aca="false">StoreData!$N607*StoreData!$M607</f>
        <v>534</v>
      </c>
      <c r="Q607" s="0" t="n">
        <f aca="false">StoreData!$O607-StoreData!$P607</f>
        <v>267</v>
      </c>
      <c r="R607" s="0" t="n">
        <f aca="false">MONTH(StoreData!$B607)</f>
        <v>8</v>
      </c>
      <c r="S607" s="0" t="str">
        <f aca="false">IF(StoreData!$R607=9,"August","Sept")</f>
        <v>Sept</v>
      </c>
    </row>
    <row r="608" customFormat="false" ht="15" hidden="false" customHeight="false" outlineLevel="0" collapsed="false">
      <c r="A608" s="0" t="n">
        <v>88065565961</v>
      </c>
      <c r="B608" s="0" t="n">
        <v>44051</v>
      </c>
      <c r="C608" s="0" t="s">
        <v>223</v>
      </c>
      <c r="D608" s="0" t="s">
        <v>29</v>
      </c>
      <c r="E608" s="0" t="s">
        <v>123</v>
      </c>
      <c r="F608" s="0" t="s">
        <v>31</v>
      </c>
      <c r="G608" s="0" t="s">
        <v>32</v>
      </c>
      <c r="H608" s="0" t="s">
        <v>33</v>
      </c>
      <c r="I608" s="0" t="s">
        <v>25</v>
      </c>
      <c r="J608" s="0" t="s">
        <v>85</v>
      </c>
      <c r="K608" s="0" t="s">
        <v>35</v>
      </c>
      <c r="L608" s="0" t="n">
        <v>18</v>
      </c>
      <c r="M608" s="0" t="n">
        <v>15</v>
      </c>
      <c r="N608" s="0" t="n">
        <v>77</v>
      </c>
      <c r="O608" s="0" t="n">
        <f aca="false">StoreData!$N608*StoreData!$L608</f>
        <v>1386</v>
      </c>
      <c r="P608" s="0" t="n">
        <f aca="false">StoreData!$N608*StoreData!$M608</f>
        <v>1155</v>
      </c>
      <c r="Q608" s="0" t="n">
        <f aca="false">StoreData!$O608-StoreData!$P608</f>
        <v>231</v>
      </c>
      <c r="R608" s="0" t="n">
        <f aca="false">MONTH(StoreData!$B608)</f>
        <v>8</v>
      </c>
      <c r="S608" s="0" t="str">
        <f aca="false">IF(StoreData!$R608=9,"August","Sept")</f>
        <v>Sept</v>
      </c>
    </row>
    <row r="609" customFormat="false" ht="15" hidden="false" customHeight="false" outlineLevel="0" collapsed="false">
      <c r="A609" s="0" t="n">
        <v>88065565962</v>
      </c>
      <c r="B609" s="0" t="n">
        <v>44052</v>
      </c>
      <c r="C609" s="0" t="s">
        <v>224</v>
      </c>
      <c r="D609" s="0" t="s">
        <v>29</v>
      </c>
      <c r="E609" s="0" t="s">
        <v>42</v>
      </c>
      <c r="F609" s="0" t="s">
        <v>38</v>
      </c>
      <c r="G609" s="0" t="s">
        <v>32</v>
      </c>
      <c r="H609" s="0" t="s">
        <v>39</v>
      </c>
      <c r="I609" s="0" t="s">
        <v>25</v>
      </c>
      <c r="J609" s="0" t="s">
        <v>88</v>
      </c>
      <c r="K609" s="0" t="s">
        <v>27</v>
      </c>
      <c r="L609" s="0" t="n">
        <v>14</v>
      </c>
      <c r="M609" s="0" t="n">
        <v>11</v>
      </c>
      <c r="N609" s="0" t="n">
        <v>68</v>
      </c>
      <c r="O609" s="0" t="n">
        <f aca="false">StoreData!$N609*StoreData!$L609</f>
        <v>952</v>
      </c>
      <c r="P609" s="0" t="n">
        <f aca="false">StoreData!$N609*StoreData!$M609</f>
        <v>748</v>
      </c>
      <c r="Q609" s="0" t="n">
        <f aca="false">StoreData!$O609-StoreData!$P609</f>
        <v>204</v>
      </c>
      <c r="R609" s="0" t="n">
        <f aca="false">MONTH(StoreData!$B609)</f>
        <v>8</v>
      </c>
      <c r="S609" s="0" t="str">
        <f aca="false">IF(StoreData!$R609=9,"August","Sept")</f>
        <v>Sept</v>
      </c>
    </row>
    <row r="610" customFormat="false" ht="15" hidden="false" customHeight="false" outlineLevel="0" collapsed="false">
      <c r="A610" s="0" t="n">
        <v>88065565963</v>
      </c>
      <c r="B610" s="0" t="n">
        <v>44053</v>
      </c>
      <c r="C610" s="0" t="s">
        <v>225</v>
      </c>
      <c r="D610" s="0" t="s">
        <v>29</v>
      </c>
      <c r="E610" s="0" t="s">
        <v>69</v>
      </c>
      <c r="F610" s="0" t="s">
        <v>43</v>
      </c>
      <c r="G610" s="0" t="s">
        <v>23</v>
      </c>
      <c r="H610" s="0" t="s">
        <v>44</v>
      </c>
      <c r="I610" s="0" t="s">
        <v>25</v>
      </c>
      <c r="J610" s="0" t="s">
        <v>91</v>
      </c>
      <c r="K610" s="0" t="s">
        <v>27</v>
      </c>
      <c r="L610" s="0" t="n">
        <v>30</v>
      </c>
      <c r="M610" s="0" t="n">
        <v>27</v>
      </c>
      <c r="N610" s="0" t="n">
        <v>15</v>
      </c>
      <c r="O610" s="0" t="n">
        <f aca="false">StoreData!$N610*StoreData!$L610</f>
        <v>450</v>
      </c>
      <c r="P610" s="0" t="n">
        <f aca="false">StoreData!$N610*StoreData!$M610</f>
        <v>405</v>
      </c>
      <c r="Q610" s="0" t="n">
        <f aca="false">StoreData!$O610-StoreData!$P610</f>
        <v>45</v>
      </c>
      <c r="R610" s="0" t="n">
        <f aca="false">MONTH(StoreData!$B610)</f>
        <v>8</v>
      </c>
      <c r="S610" s="0" t="str">
        <f aca="false">IF(StoreData!$R610=9,"August","Sept")</f>
        <v>Sept</v>
      </c>
    </row>
    <row r="611" customFormat="false" ht="15" hidden="false" customHeight="false" outlineLevel="0" collapsed="false">
      <c r="A611" s="0" t="n">
        <v>88065565964</v>
      </c>
      <c r="B611" s="0" t="n">
        <v>44054</v>
      </c>
      <c r="C611" s="0" t="s">
        <v>213</v>
      </c>
      <c r="D611" s="0" t="s">
        <v>20</v>
      </c>
      <c r="E611" s="0" t="s">
        <v>69</v>
      </c>
      <c r="F611" s="0" t="s">
        <v>22</v>
      </c>
      <c r="G611" s="0" t="s">
        <v>23</v>
      </c>
      <c r="H611" s="0" t="s">
        <v>24</v>
      </c>
      <c r="I611" s="0" t="s">
        <v>25</v>
      </c>
      <c r="J611" s="0" t="s">
        <v>94</v>
      </c>
      <c r="K611" s="0" t="s">
        <v>27</v>
      </c>
      <c r="L611" s="0" t="n">
        <v>16</v>
      </c>
      <c r="M611" s="0" t="n">
        <v>13</v>
      </c>
      <c r="N611" s="0" t="n">
        <v>47</v>
      </c>
      <c r="O611" s="0" t="n">
        <f aca="false">StoreData!$N611*StoreData!$L611</f>
        <v>752</v>
      </c>
      <c r="P611" s="0" t="n">
        <f aca="false">StoreData!$N611*StoreData!$M611</f>
        <v>611</v>
      </c>
      <c r="Q611" s="0" t="n">
        <f aca="false">StoreData!$O611-StoreData!$P611</f>
        <v>141</v>
      </c>
      <c r="R611" s="0" t="n">
        <f aca="false">MONTH(StoreData!$B611)</f>
        <v>8</v>
      </c>
      <c r="S611" s="0" t="str">
        <f aca="false">IF(StoreData!$R611=9,"August","Sept")</f>
        <v>Sept</v>
      </c>
    </row>
    <row r="612" customFormat="false" ht="15" hidden="false" customHeight="false" outlineLevel="0" collapsed="false">
      <c r="A612" s="0" t="n">
        <v>88065565965</v>
      </c>
      <c r="B612" s="0" t="n">
        <v>44055</v>
      </c>
      <c r="C612" s="0" t="s">
        <v>214</v>
      </c>
      <c r="D612" s="0" t="s">
        <v>20</v>
      </c>
      <c r="E612" s="0" t="s">
        <v>104</v>
      </c>
      <c r="F612" s="0" t="s">
        <v>31</v>
      </c>
      <c r="G612" s="0" t="s">
        <v>32</v>
      </c>
      <c r="H612" s="0" t="s">
        <v>33</v>
      </c>
      <c r="I612" s="0" t="s">
        <v>25</v>
      </c>
      <c r="J612" s="0" t="s">
        <v>26</v>
      </c>
      <c r="K612" s="0" t="s">
        <v>27</v>
      </c>
      <c r="L612" s="0" t="n">
        <v>52</v>
      </c>
      <c r="M612" s="0" t="n">
        <v>49</v>
      </c>
      <c r="N612" s="0" t="n">
        <v>6</v>
      </c>
      <c r="O612" s="0" t="n">
        <f aca="false">StoreData!$N612*StoreData!$L612</f>
        <v>312</v>
      </c>
      <c r="P612" s="0" t="n">
        <f aca="false">StoreData!$N612*StoreData!$M612</f>
        <v>294</v>
      </c>
      <c r="Q612" s="0" t="n">
        <f aca="false">StoreData!$O612-StoreData!$P612</f>
        <v>18</v>
      </c>
      <c r="R612" s="0" t="n">
        <f aca="false">MONTH(StoreData!$B612)</f>
        <v>8</v>
      </c>
      <c r="S612" s="0" t="str">
        <f aca="false">IF(StoreData!$R612=9,"August","Sept")</f>
        <v>Sept</v>
      </c>
    </row>
    <row r="613" customFormat="false" ht="15" hidden="false" customHeight="false" outlineLevel="0" collapsed="false">
      <c r="A613" s="0" t="n">
        <v>88065565966</v>
      </c>
      <c r="B613" s="0" t="n">
        <v>44056</v>
      </c>
      <c r="C613" s="0" t="s">
        <v>215</v>
      </c>
      <c r="D613" s="0" t="s">
        <v>29</v>
      </c>
      <c r="E613" s="0" t="s">
        <v>149</v>
      </c>
      <c r="F613" s="0" t="s">
        <v>22</v>
      </c>
      <c r="G613" s="0" t="s">
        <v>23</v>
      </c>
      <c r="H613" s="0" t="s">
        <v>24</v>
      </c>
      <c r="I613" s="0" t="s">
        <v>25</v>
      </c>
      <c r="J613" s="0" t="s">
        <v>99</v>
      </c>
      <c r="K613" s="0" t="s">
        <v>27</v>
      </c>
      <c r="L613" s="0" t="n">
        <v>14</v>
      </c>
      <c r="M613" s="0" t="n">
        <v>11</v>
      </c>
      <c r="N613" s="0" t="n">
        <v>10</v>
      </c>
      <c r="O613" s="0" t="n">
        <f aca="false">StoreData!$N613*StoreData!$L613</f>
        <v>140</v>
      </c>
      <c r="P613" s="0" t="n">
        <f aca="false">StoreData!$N613*StoreData!$M613</f>
        <v>110</v>
      </c>
      <c r="Q613" s="0" t="n">
        <f aca="false">StoreData!$O613-StoreData!$P613</f>
        <v>30</v>
      </c>
      <c r="R613" s="0" t="n">
        <f aca="false">MONTH(StoreData!$B613)</f>
        <v>8</v>
      </c>
      <c r="S613" s="0" t="str">
        <f aca="false">IF(StoreData!$R613=9,"August","Sept")</f>
        <v>Sept</v>
      </c>
    </row>
    <row r="614" customFormat="false" ht="15" hidden="false" customHeight="false" outlineLevel="0" collapsed="false">
      <c r="A614" s="0" t="n">
        <v>88065565967</v>
      </c>
      <c r="B614" s="0" t="n">
        <v>44057</v>
      </c>
      <c r="C614" s="0" t="s">
        <v>216</v>
      </c>
      <c r="D614" s="0" t="s">
        <v>29</v>
      </c>
      <c r="E614" s="0" t="s">
        <v>110</v>
      </c>
      <c r="F614" s="0" t="s">
        <v>31</v>
      </c>
      <c r="G614" s="0" t="s">
        <v>32</v>
      </c>
      <c r="H614" s="0" t="s">
        <v>33</v>
      </c>
      <c r="I614" s="0" t="s">
        <v>25</v>
      </c>
      <c r="J614" s="0" t="s">
        <v>102</v>
      </c>
      <c r="K614" s="0" t="s">
        <v>27</v>
      </c>
      <c r="L614" s="0" t="n">
        <v>6</v>
      </c>
      <c r="M614" s="0" t="n">
        <v>3</v>
      </c>
      <c r="N614" s="0" t="n">
        <v>11</v>
      </c>
      <c r="O614" s="0" t="n">
        <f aca="false">StoreData!$N614*StoreData!$L614</f>
        <v>66</v>
      </c>
      <c r="P614" s="0" t="n">
        <f aca="false">StoreData!$N614*StoreData!$M614</f>
        <v>33</v>
      </c>
      <c r="Q614" s="0" t="n">
        <f aca="false">StoreData!$O614-StoreData!$P614</f>
        <v>33</v>
      </c>
      <c r="R614" s="0" t="n">
        <f aca="false">MONTH(StoreData!$B614)</f>
        <v>8</v>
      </c>
      <c r="S614" s="0" t="str">
        <f aca="false">IF(StoreData!$R614=9,"August","Sept")</f>
        <v>Sept</v>
      </c>
    </row>
    <row r="615" customFormat="false" ht="15" hidden="false" customHeight="false" outlineLevel="0" collapsed="false">
      <c r="A615" s="0" t="n">
        <v>88065565968</v>
      </c>
      <c r="B615" s="0" t="n">
        <v>44058</v>
      </c>
      <c r="C615" s="0" t="s">
        <v>217</v>
      </c>
      <c r="D615" s="0" t="s">
        <v>20</v>
      </c>
      <c r="E615" s="0" t="s">
        <v>112</v>
      </c>
      <c r="F615" s="0" t="s">
        <v>22</v>
      </c>
      <c r="G615" s="0" t="s">
        <v>23</v>
      </c>
      <c r="H615" s="0" t="s">
        <v>24</v>
      </c>
      <c r="I615" s="0" t="s">
        <v>25</v>
      </c>
      <c r="J615" s="0" t="s">
        <v>105</v>
      </c>
      <c r="K615" s="0" t="s">
        <v>27</v>
      </c>
      <c r="L615" s="0" t="n">
        <v>13</v>
      </c>
      <c r="M615" s="0" t="n">
        <v>10</v>
      </c>
      <c r="N615" s="0" t="n">
        <v>60</v>
      </c>
      <c r="O615" s="0" t="n">
        <f aca="false">StoreData!$N615*StoreData!$L615</f>
        <v>780</v>
      </c>
      <c r="P615" s="0" t="n">
        <f aca="false">StoreData!$N615*StoreData!$M615</f>
        <v>600</v>
      </c>
      <c r="Q615" s="0" t="n">
        <f aca="false">StoreData!$O615-StoreData!$P615</f>
        <v>180</v>
      </c>
      <c r="R615" s="0" t="n">
        <f aca="false">MONTH(StoreData!$B615)</f>
        <v>8</v>
      </c>
      <c r="S615" s="0" t="str">
        <f aca="false">IF(StoreData!$R615=9,"August","Sept")</f>
        <v>Sept</v>
      </c>
    </row>
    <row r="616" customFormat="false" ht="15" hidden="false" customHeight="false" outlineLevel="0" collapsed="false">
      <c r="A616" s="0" t="n">
        <v>88065565969</v>
      </c>
      <c r="B616" s="0" t="n">
        <v>44062</v>
      </c>
      <c r="C616" s="0" t="s">
        <v>218</v>
      </c>
      <c r="D616" s="0" t="s">
        <v>20</v>
      </c>
      <c r="E616" s="0" t="s">
        <v>114</v>
      </c>
      <c r="F616" s="0" t="s">
        <v>31</v>
      </c>
      <c r="G616" s="0" t="s">
        <v>32</v>
      </c>
      <c r="H616" s="0" t="s">
        <v>33</v>
      </c>
      <c r="I616" s="0" t="s">
        <v>25</v>
      </c>
      <c r="J616" s="0" t="s">
        <v>108</v>
      </c>
      <c r="K616" s="0" t="s">
        <v>27</v>
      </c>
      <c r="L616" s="0" t="n">
        <v>15</v>
      </c>
      <c r="M616" s="0" t="n">
        <v>12</v>
      </c>
      <c r="N616" s="0" t="n">
        <v>89</v>
      </c>
      <c r="O616" s="0" t="n">
        <f aca="false">StoreData!$N616*StoreData!$L616</f>
        <v>1335</v>
      </c>
      <c r="P616" s="0" t="n">
        <f aca="false">StoreData!$N616*StoreData!$M616</f>
        <v>1068</v>
      </c>
      <c r="Q616" s="0" t="n">
        <f aca="false">StoreData!$O616-StoreData!$P616</f>
        <v>267</v>
      </c>
      <c r="R616" s="0" t="n">
        <f aca="false">MONTH(StoreData!$B616)</f>
        <v>8</v>
      </c>
      <c r="S616" s="0" t="str">
        <f aca="false">IF(StoreData!$R616=9,"August","Sept")</f>
        <v>Sept</v>
      </c>
    </row>
    <row r="617" customFormat="false" ht="15" hidden="false" customHeight="false" outlineLevel="0" collapsed="false">
      <c r="A617" s="0" t="n">
        <v>88065565970</v>
      </c>
      <c r="B617" s="0" t="n">
        <v>44061</v>
      </c>
      <c r="C617" s="0" t="s">
        <v>219</v>
      </c>
      <c r="D617" s="0" t="s">
        <v>20</v>
      </c>
      <c r="E617" s="0" t="s">
        <v>69</v>
      </c>
      <c r="F617" s="0" t="s">
        <v>22</v>
      </c>
      <c r="G617" s="0" t="s">
        <v>23</v>
      </c>
      <c r="H617" s="0" t="s">
        <v>24</v>
      </c>
      <c r="I617" s="0" t="s">
        <v>25</v>
      </c>
      <c r="J617" s="0" t="s">
        <v>53</v>
      </c>
      <c r="K617" s="0" t="s">
        <v>27</v>
      </c>
      <c r="L617" s="0" t="n">
        <v>20</v>
      </c>
      <c r="M617" s="0" t="n">
        <v>17</v>
      </c>
      <c r="N617" s="0" t="n">
        <v>77</v>
      </c>
      <c r="O617" s="0" t="n">
        <f aca="false">StoreData!$N617*StoreData!$L617</f>
        <v>1540</v>
      </c>
      <c r="P617" s="0" t="n">
        <f aca="false">StoreData!$N617*StoreData!$M617</f>
        <v>1309</v>
      </c>
      <c r="Q617" s="0" t="n">
        <f aca="false">StoreData!$O617-StoreData!$P617</f>
        <v>231</v>
      </c>
      <c r="R617" s="0" t="n">
        <f aca="false">MONTH(StoreData!$B617)</f>
        <v>8</v>
      </c>
      <c r="S617" s="0" t="str">
        <f aca="false">IF(StoreData!$R617=9,"August","Sept")</f>
        <v>Sept</v>
      </c>
    </row>
    <row r="618" customFormat="false" ht="15" hidden="false" customHeight="false" outlineLevel="0" collapsed="false">
      <c r="A618" s="0" t="n">
        <v>88065565971</v>
      </c>
      <c r="B618" s="0" t="n">
        <v>44061</v>
      </c>
      <c r="C618" s="0" t="s">
        <v>220</v>
      </c>
      <c r="D618" s="0" t="s">
        <v>20</v>
      </c>
      <c r="E618" s="0" t="s">
        <v>117</v>
      </c>
      <c r="F618" s="0" t="s">
        <v>31</v>
      </c>
      <c r="G618" s="0" t="s">
        <v>32</v>
      </c>
      <c r="H618" s="0" t="s">
        <v>33</v>
      </c>
      <c r="I618" s="0" t="s">
        <v>25</v>
      </c>
      <c r="J618" s="0" t="s">
        <v>56</v>
      </c>
      <c r="K618" s="0" t="s">
        <v>27</v>
      </c>
      <c r="L618" s="0" t="n">
        <v>12</v>
      </c>
      <c r="M618" s="0" t="n">
        <v>9</v>
      </c>
      <c r="N618" s="0" t="n">
        <v>68</v>
      </c>
      <c r="O618" s="0" t="n">
        <f aca="false">StoreData!$N618*StoreData!$L618</f>
        <v>816</v>
      </c>
      <c r="P618" s="0" t="n">
        <f aca="false">StoreData!$N618*StoreData!$M618</f>
        <v>612</v>
      </c>
      <c r="Q618" s="0" t="n">
        <f aca="false">StoreData!$O618-StoreData!$P618</f>
        <v>204</v>
      </c>
      <c r="R618" s="0" t="n">
        <f aca="false">MONTH(StoreData!$B618)</f>
        <v>8</v>
      </c>
      <c r="S618" s="0" t="str">
        <f aca="false">IF(StoreData!$R618=9,"August","Sept")</f>
        <v>Sept</v>
      </c>
    </row>
    <row r="619" customFormat="false" ht="15" hidden="false" customHeight="false" outlineLevel="0" collapsed="false">
      <c r="A619" s="0" t="n">
        <v>88065565972</v>
      </c>
      <c r="B619" s="0" t="n">
        <v>44062</v>
      </c>
      <c r="C619" s="0" t="s">
        <v>221</v>
      </c>
      <c r="D619" s="0" t="s">
        <v>29</v>
      </c>
      <c r="E619" s="0" t="s">
        <v>69</v>
      </c>
      <c r="F619" s="0" t="s">
        <v>22</v>
      </c>
      <c r="G619" s="0" t="s">
        <v>23</v>
      </c>
      <c r="H619" s="0" t="s">
        <v>24</v>
      </c>
      <c r="I619" s="0" t="s">
        <v>25</v>
      </c>
      <c r="J619" s="0" t="s">
        <v>59</v>
      </c>
      <c r="K619" s="0" t="s">
        <v>27</v>
      </c>
      <c r="L619" s="0" t="n">
        <v>16</v>
      </c>
      <c r="M619" s="0" t="n">
        <v>13</v>
      </c>
      <c r="N619" s="0" t="n">
        <v>15</v>
      </c>
      <c r="O619" s="0" t="n">
        <f aca="false">StoreData!$N619*StoreData!$L619</f>
        <v>240</v>
      </c>
      <c r="P619" s="0" t="n">
        <f aca="false">StoreData!$N619*StoreData!$M619</f>
        <v>195</v>
      </c>
      <c r="Q619" s="0" t="n">
        <f aca="false">StoreData!$O619-StoreData!$P619</f>
        <v>45</v>
      </c>
      <c r="R619" s="0" t="n">
        <f aca="false">MONTH(StoreData!$B619)</f>
        <v>8</v>
      </c>
      <c r="S619" s="0" t="str">
        <f aca="false">IF(StoreData!$R619=9,"August","Sept")</f>
        <v>Sept</v>
      </c>
    </row>
    <row r="620" customFormat="false" ht="15" hidden="false" customHeight="false" outlineLevel="0" collapsed="false">
      <c r="A620" s="0" t="n">
        <v>88065565973</v>
      </c>
      <c r="B620" s="0" t="n">
        <v>44063</v>
      </c>
      <c r="C620" s="0" t="s">
        <v>222</v>
      </c>
      <c r="D620" s="0" t="s">
        <v>29</v>
      </c>
      <c r="E620" s="0" t="s">
        <v>69</v>
      </c>
      <c r="F620" s="0" t="s">
        <v>31</v>
      </c>
      <c r="G620" s="0" t="s">
        <v>32</v>
      </c>
      <c r="H620" s="0" t="s">
        <v>33</v>
      </c>
      <c r="I620" s="0" t="s">
        <v>25</v>
      </c>
      <c r="J620" s="0" t="s">
        <v>62</v>
      </c>
      <c r="K620" s="0" t="s">
        <v>27</v>
      </c>
      <c r="L620" s="0" t="n">
        <v>20</v>
      </c>
      <c r="M620" s="0" t="n">
        <v>17</v>
      </c>
      <c r="N620" s="0" t="n">
        <v>47</v>
      </c>
      <c r="O620" s="0" t="n">
        <f aca="false">StoreData!$N620*StoreData!$L620</f>
        <v>940</v>
      </c>
      <c r="P620" s="0" t="n">
        <f aca="false">StoreData!$N620*StoreData!$M620</f>
        <v>799</v>
      </c>
      <c r="Q620" s="0" t="n">
        <f aca="false">StoreData!$O620-StoreData!$P620</f>
        <v>141</v>
      </c>
      <c r="R620" s="0" t="n">
        <f aca="false">MONTH(StoreData!$B620)</f>
        <v>8</v>
      </c>
      <c r="S620" s="0" t="str">
        <f aca="false">IF(StoreData!$R620=9,"August","Sept")</f>
        <v>Sept</v>
      </c>
    </row>
    <row r="621" customFormat="false" ht="15" hidden="false" customHeight="false" outlineLevel="0" collapsed="false">
      <c r="A621" s="0" t="n">
        <v>88065565974</v>
      </c>
      <c r="B621" s="0" t="n">
        <v>44064</v>
      </c>
      <c r="C621" s="0" t="s">
        <v>223</v>
      </c>
      <c r="D621" s="0" t="s">
        <v>29</v>
      </c>
      <c r="E621" s="0" t="s">
        <v>123</v>
      </c>
      <c r="F621" s="0" t="s">
        <v>22</v>
      </c>
      <c r="G621" s="0" t="s">
        <v>23</v>
      </c>
      <c r="H621" s="0" t="s">
        <v>24</v>
      </c>
      <c r="I621" s="0" t="s">
        <v>25</v>
      </c>
      <c r="J621" s="0" t="s">
        <v>63</v>
      </c>
      <c r="K621" s="0" t="s">
        <v>27</v>
      </c>
      <c r="L621" s="0" t="n">
        <v>12</v>
      </c>
      <c r="M621" s="0" t="n">
        <v>9</v>
      </c>
      <c r="N621" s="0" t="n">
        <v>6</v>
      </c>
      <c r="O621" s="0" t="n">
        <f aca="false">StoreData!$N621*StoreData!$L621</f>
        <v>72</v>
      </c>
      <c r="P621" s="0" t="n">
        <f aca="false">StoreData!$N621*StoreData!$M621</f>
        <v>54</v>
      </c>
      <c r="Q621" s="0" t="n">
        <f aca="false">StoreData!$O621-StoreData!$P621</f>
        <v>18</v>
      </c>
      <c r="R621" s="0" t="n">
        <f aca="false">MONTH(StoreData!$B621)</f>
        <v>8</v>
      </c>
      <c r="S621" s="0" t="str">
        <f aca="false">IF(StoreData!$R621=9,"August","Sept")</f>
        <v>Sept</v>
      </c>
    </row>
    <row r="622" customFormat="false" ht="15" hidden="false" customHeight="false" outlineLevel="0" collapsed="false">
      <c r="A622" s="0" t="n">
        <v>88065565975</v>
      </c>
      <c r="B622" s="0" t="n">
        <v>44065</v>
      </c>
      <c r="C622" s="0" t="s">
        <v>224</v>
      </c>
      <c r="D622" s="0" t="s">
        <v>29</v>
      </c>
      <c r="E622" s="0" t="s">
        <v>42</v>
      </c>
      <c r="F622" s="0" t="s">
        <v>31</v>
      </c>
      <c r="G622" s="0" t="s">
        <v>32</v>
      </c>
      <c r="H622" s="0" t="s">
        <v>33</v>
      </c>
      <c r="I622" s="0" t="s">
        <v>25</v>
      </c>
      <c r="J622" s="0" t="s">
        <v>70</v>
      </c>
      <c r="K622" s="0" t="s">
        <v>27</v>
      </c>
      <c r="L622" s="0" t="n">
        <v>10</v>
      </c>
      <c r="M622" s="0" t="n">
        <v>7</v>
      </c>
      <c r="N622" s="0" t="n">
        <v>10</v>
      </c>
      <c r="O622" s="0" t="n">
        <f aca="false">StoreData!$N622*StoreData!$L622</f>
        <v>100</v>
      </c>
      <c r="P622" s="0" t="n">
        <f aca="false">StoreData!$N622*StoreData!$M622</f>
        <v>70</v>
      </c>
      <c r="Q622" s="0" t="n">
        <f aca="false">StoreData!$O622-StoreData!$P622</f>
        <v>30</v>
      </c>
      <c r="R622" s="0" t="n">
        <f aca="false">MONTH(StoreData!$B622)</f>
        <v>8</v>
      </c>
      <c r="S622" s="0" t="str">
        <f aca="false">IF(StoreData!$R622=9,"August","Sept")</f>
        <v>Sept</v>
      </c>
    </row>
    <row r="623" customFormat="false" ht="15" hidden="false" customHeight="false" outlineLevel="0" collapsed="false">
      <c r="A623" s="0" t="n">
        <v>88065565976</v>
      </c>
      <c r="B623" s="0" t="n">
        <v>44066</v>
      </c>
      <c r="C623" s="0" t="s">
        <v>225</v>
      </c>
      <c r="D623" s="0" t="s">
        <v>29</v>
      </c>
      <c r="E623" s="0" t="s">
        <v>69</v>
      </c>
      <c r="F623" s="0" t="s">
        <v>22</v>
      </c>
      <c r="G623" s="0" t="s">
        <v>23</v>
      </c>
      <c r="H623" s="0" t="s">
        <v>24</v>
      </c>
      <c r="I623" s="0" t="s">
        <v>25</v>
      </c>
      <c r="J623" s="0" t="s">
        <v>73</v>
      </c>
      <c r="K623" s="0" t="s">
        <v>27</v>
      </c>
      <c r="L623" s="0" t="n">
        <v>15</v>
      </c>
      <c r="M623" s="0" t="n">
        <v>12</v>
      </c>
      <c r="N623" s="0" t="n">
        <v>11</v>
      </c>
      <c r="O623" s="0" t="n">
        <f aca="false">StoreData!$N623*StoreData!$L623</f>
        <v>165</v>
      </c>
      <c r="P623" s="0" t="n">
        <f aca="false">StoreData!$N623*StoreData!$M623</f>
        <v>132</v>
      </c>
      <c r="Q623" s="0" t="n">
        <f aca="false">StoreData!$O623-StoreData!$P623</f>
        <v>33</v>
      </c>
      <c r="R623" s="0" t="n">
        <f aca="false">MONTH(StoreData!$B623)</f>
        <v>8</v>
      </c>
      <c r="S623" s="0" t="str">
        <f aca="false">IF(StoreData!$R623=9,"August","Sept")</f>
        <v>Sept</v>
      </c>
    </row>
    <row r="624" customFormat="false" ht="15" hidden="false" customHeight="false" outlineLevel="0" collapsed="false">
      <c r="A624" s="0" t="n">
        <v>88065565977</v>
      </c>
      <c r="B624" s="0" t="n">
        <v>44044</v>
      </c>
      <c r="C624" s="0" t="s">
        <v>622</v>
      </c>
      <c r="D624" s="0" t="s">
        <v>20</v>
      </c>
      <c r="E624" s="0" t="s">
        <v>110</v>
      </c>
      <c r="F624" s="0" t="s">
        <v>31</v>
      </c>
      <c r="G624" s="0" t="s">
        <v>32</v>
      </c>
      <c r="H624" s="0" t="s">
        <v>33</v>
      </c>
      <c r="I624" s="0" t="s">
        <v>25</v>
      </c>
      <c r="J624" s="0" t="s">
        <v>76</v>
      </c>
      <c r="K624" s="0" t="s">
        <v>27</v>
      </c>
      <c r="L624" s="0" t="n">
        <v>15</v>
      </c>
      <c r="M624" s="0" t="n">
        <v>12</v>
      </c>
      <c r="N624" s="0" t="n">
        <v>60</v>
      </c>
      <c r="O624" s="0" t="n">
        <f aca="false">StoreData!$N624*StoreData!$L624</f>
        <v>900</v>
      </c>
      <c r="P624" s="0" t="n">
        <f aca="false">StoreData!$N624*StoreData!$M624</f>
        <v>720</v>
      </c>
      <c r="Q624" s="0" t="n">
        <f aca="false">StoreData!$O624-StoreData!$P624</f>
        <v>180</v>
      </c>
      <c r="R624" s="0" t="n">
        <f aca="false">MONTH(StoreData!$B624)</f>
        <v>8</v>
      </c>
      <c r="S624" s="0" t="str">
        <f aca="false">IF(StoreData!$R624=9,"August","Sept")</f>
        <v>Sept</v>
      </c>
    </row>
    <row r="625" customFormat="false" ht="15" hidden="false" customHeight="false" outlineLevel="0" collapsed="false">
      <c r="A625" s="0" t="n">
        <v>88065565978</v>
      </c>
      <c r="B625" s="0" t="n">
        <v>44045</v>
      </c>
      <c r="C625" s="0" t="s">
        <v>623</v>
      </c>
      <c r="D625" s="0" t="s">
        <v>29</v>
      </c>
      <c r="E625" s="0" t="s">
        <v>112</v>
      </c>
      <c r="F625" s="0" t="s">
        <v>22</v>
      </c>
      <c r="G625" s="0" t="s">
        <v>23</v>
      </c>
      <c r="H625" s="0" t="s">
        <v>24</v>
      </c>
      <c r="I625" s="0" t="s">
        <v>25</v>
      </c>
      <c r="J625" s="0" t="s">
        <v>126</v>
      </c>
      <c r="K625" s="0" t="s">
        <v>27</v>
      </c>
      <c r="L625" s="0" t="n">
        <v>20</v>
      </c>
      <c r="M625" s="0" t="n">
        <v>17</v>
      </c>
      <c r="N625" s="0" t="n">
        <v>89</v>
      </c>
      <c r="O625" s="0" t="n">
        <f aca="false">StoreData!$N625*StoreData!$L625</f>
        <v>1780</v>
      </c>
      <c r="P625" s="0" t="n">
        <f aca="false">StoreData!$N625*StoreData!$M625</f>
        <v>1513</v>
      </c>
      <c r="Q625" s="0" t="n">
        <f aca="false">StoreData!$O625-StoreData!$P625</f>
        <v>267</v>
      </c>
      <c r="R625" s="0" t="n">
        <f aca="false">MONTH(StoreData!$B625)</f>
        <v>8</v>
      </c>
      <c r="S625" s="0" t="str">
        <f aca="false">IF(StoreData!$R625=9,"August","Sept")</f>
        <v>Sept</v>
      </c>
    </row>
    <row r="626" customFormat="false" ht="15" hidden="false" customHeight="false" outlineLevel="0" collapsed="false">
      <c r="A626" s="0" t="n">
        <v>88065565979</v>
      </c>
      <c r="B626" s="0" t="n">
        <v>44046</v>
      </c>
      <c r="C626" s="0" t="s">
        <v>624</v>
      </c>
      <c r="D626" s="0" t="s">
        <v>20</v>
      </c>
      <c r="E626" s="0" t="s">
        <v>114</v>
      </c>
      <c r="F626" s="0" t="s">
        <v>31</v>
      </c>
      <c r="G626" s="0" t="s">
        <v>32</v>
      </c>
      <c r="H626" s="0" t="s">
        <v>33</v>
      </c>
      <c r="I626" s="0" t="s">
        <v>25</v>
      </c>
      <c r="J626" s="0" t="s">
        <v>129</v>
      </c>
      <c r="K626" s="0" t="s">
        <v>27</v>
      </c>
      <c r="L626" s="0" t="n">
        <v>12</v>
      </c>
      <c r="M626" s="0" t="n">
        <v>9</v>
      </c>
      <c r="N626" s="0" t="n">
        <v>77</v>
      </c>
      <c r="O626" s="0" t="n">
        <f aca="false">StoreData!$N626*StoreData!$L626</f>
        <v>924</v>
      </c>
      <c r="P626" s="0" t="n">
        <f aca="false">StoreData!$N626*StoreData!$M626</f>
        <v>693</v>
      </c>
      <c r="Q626" s="0" t="n">
        <f aca="false">StoreData!$O626-StoreData!$P626</f>
        <v>231</v>
      </c>
      <c r="R626" s="0" t="n">
        <f aca="false">MONTH(StoreData!$B626)</f>
        <v>8</v>
      </c>
      <c r="S626" s="0" t="str">
        <f aca="false">IF(StoreData!$R626=9,"August","Sept")</f>
        <v>Sept</v>
      </c>
    </row>
    <row r="627" customFormat="false" ht="15" hidden="false" customHeight="false" outlineLevel="0" collapsed="false">
      <c r="A627" s="0" t="n">
        <v>88065565980</v>
      </c>
      <c r="B627" s="0" t="n">
        <v>44047</v>
      </c>
      <c r="C627" s="0" t="s">
        <v>625</v>
      </c>
      <c r="D627" s="0" t="s">
        <v>29</v>
      </c>
      <c r="E627" s="0" t="s">
        <v>69</v>
      </c>
      <c r="F627" s="0" t="s">
        <v>22</v>
      </c>
      <c r="G627" s="0" t="s">
        <v>23</v>
      </c>
      <c r="H627" s="0" t="s">
        <v>24</v>
      </c>
      <c r="I627" s="0" t="s">
        <v>25</v>
      </c>
      <c r="J627" s="0" t="s">
        <v>131</v>
      </c>
      <c r="K627" s="0" t="s">
        <v>27</v>
      </c>
      <c r="L627" s="0" t="n">
        <v>13</v>
      </c>
      <c r="M627" s="0" t="n">
        <v>10</v>
      </c>
      <c r="N627" s="0" t="n">
        <v>68</v>
      </c>
      <c r="O627" s="0" t="n">
        <f aca="false">StoreData!$N627*StoreData!$L627</f>
        <v>884</v>
      </c>
      <c r="P627" s="0" t="n">
        <f aca="false">StoreData!$N627*StoreData!$M627</f>
        <v>680</v>
      </c>
      <c r="Q627" s="0" t="n">
        <f aca="false">StoreData!$O627-StoreData!$P627</f>
        <v>204</v>
      </c>
      <c r="R627" s="0" t="n">
        <f aca="false">MONTH(StoreData!$B627)</f>
        <v>8</v>
      </c>
      <c r="S627" s="0" t="str">
        <f aca="false">IF(StoreData!$R627=9,"August","Sept")</f>
        <v>Sept</v>
      </c>
    </row>
    <row r="628" customFormat="false" ht="15" hidden="false" customHeight="false" outlineLevel="0" collapsed="false">
      <c r="A628" s="0" t="n">
        <v>88065565981</v>
      </c>
      <c r="B628" s="0" t="n">
        <v>44048</v>
      </c>
      <c r="C628" s="0" t="s">
        <v>626</v>
      </c>
      <c r="D628" s="0" t="s">
        <v>20</v>
      </c>
      <c r="E628" s="0" t="s">
        <v>117</v>
      </c>
      <c r="F628" s="0" t="s">
        <v>31</v>
      </c>
      <c r="G628" s="0" t="s">
        <v>32</v>
      </c>
      <c r="H628" s="0" t="s">
        <v>33</v>
      </c>
      <c r="I628" s="0" t="s">
        <v>25</v>
      </c>
      <c r="J628" s="0" t="s">
        <v>133</v>
      </c>
      <c r="K628" s="0" t="s">
        <v>27</v>
      </c>
      <c r="L628" s="0" t="n">
        <v>15</v>
      </c>
      <c r="M628" s="0" t="n">
        <v>12</v>
      </c>
      <c r="N628" s="0" t="n">
        <v>15</v>
      </c>
      <c r="O628" s="0" t="n">
        <f aca="false">StoreData!$N628*StoreData!$L628</f>
        <v>225</v>
      </c>
      <c r="P628" s="0" t="n">
        <f aca="false">StoreData!$N628*StoreData!$M628</f>
        <v>180</v>
      </c>
      <c r="Q628" s="0" t="n">
        <f aca="false">StoreData!$O628-StoreData!$P628</f>
        <v>45</v>
      </c>
      <c r="R628" s="0" t="n">
        <f aca="false">MONTH(StoreData!$B628)</f>
        <v>8</v>
      </c>
      <c r="S628" s="0" t="str">
        <f aca="false">IF(StoreData!$R628=9,"August","Sept")</f>
        <v>Sept</v>
      </c>
    </row>
    <row r="629" customFormat="false" ht="15" hidden="false" customHeight="false" outlineLevel="0" collapsed="false">
      <c r="A629" s="0" t="n">
        <v>88065565982</v>
      </c>
      <c r="B629" s="0" t="n">
        <v>44052</v>
      </c>
      <c r="C629" s="0" t="s">
        <v>627</v>
      </c>
      <c r="D629" s="0" t="s">
        <v>29</v>
      </c>
      <c r="E629" s="0" t="s">
        <v>119</v>
      </c>
      <c r="F629" s="0" t="s">
        <v>22</v>
      </c>
      <c r="G629" s="0" t="s">
        <v>23</v>
      </c>
      <c r="H629" s="0" t="s">
        <v>24</v>
      </c>
      <c r="I629" s="0" t="s">
        <v>25</v>
      </c>
      <c r="J629" s="0" t="s">
        <v>88</v>
      </c>
      <c r="K629" s="0" t="s">
        <v>27</v>
      </c>
      <c r="L629" s="0" t="n">
        <v>14</v>
      </c>
      <c r="M629" s="0" t="n">
        <v>11</v>
      </c>
      <c r="N629" s="0" t="n">
        <v>47</v>
      </c>
      <c r="O629" s="0" t="n">
        <f aca="false">StoreData!$N629*StoreData!$L629</f>
        <v>658</v>
      </c>
      <c r="P629" s="0" t="n">
        <f aca="false">StoreData!$N629*StoreData!$M629</f>
        <v>517</v>
      </c>
      <c r="Q629" s="0" t="n">
        <f aca="false">StoreData!$O629-StoreData!$P629</f>
        <v>141</v>
      </c>
      <c r="R629" s="0" t="n">
        <f aca="false">MONTH(StoreData!$B629)</f>
        <v>8</v>
      </c>
      <c r="S629" s="0" t="str">
        <f aca="false">IF(StoreData!$R629=9,"August","Sept")</f>
        <v>Sept</v>
      </c>
    </row>
    <row r="630" customFormat="false" ht="15" hidden="false" customHeight="false" outlineLevel="0" collapsed="false">
      <c r="A630" s="0" t="n">
        <v>88065565983</v>
      </c>
      <c r="B630" s="0" t="n">
        <v>44051</v>
      </c>
      <c r="C630" s="0" t="s">
        <v>628</v>
      </c>
      <c r="D630" s="0" t="s">
        <v>29</v>
      </c>
      <c r="E630" s="0" t="s">
        <v>121</v>
      </c>
      <c r="F630" s="0" t="s">
        <v>31</v>
      </c>
      <c r="G630" s="0" t="s">
        <v>32</v>
      </c>
      <c r="H630" s="0" t="s">
        <v>33</v>
      </c>
      <c r="I630" s="0" t="s">
        <v>25</v>
      </c>
      <c r="J630" s="0" t="s">
        <v>91</v>
      </c>
      <c r="K630" s="0" t="s">
        <v>27</v>
      </c>
      <c r="L630" s="0" t="n">
        <v>30</v>
      </c>
      <c r="M630" s="0" t="n">
        <v>27</v>
      </c>
      <c r="N630" s="0" t="n">
        <v>6</v>
      </c>
      <c r="O630" s="0" t="n">
        <f aca="false">StoreData!$N630*StoreData!$L630</f>
        <v>180</v>
      </c>
      <c r="P630" s="0" t="n">
        <f aca="false">StoreData!$N630*StoreData!$M630</f>
        <v>162</v>
      </c>
      <c r="Q630" s="0" t="n">
        <f aca="false">StoreData!$O630-StoreData!$P630</f>
        <v>18</v>
      </c>
      <c r="R630" s="0" t="n">
        <f aca="false">MONTH(StoreData!$B630)</f>
        <v>8</v>
      </c>
      <c r="S630" s="0" t="str">
        <f aca="false">IF(StoreData!$R630=9,"August","Sept")</f>
        <v>Sept</v>
      </c>
    </row>
    <row r="631" customFormat="false" ht="15" hidden="false" customHeight="false" outlineLevel="0" collapsed="false">
      <c r="A631" s="0" t="n">
        <v>88065565984</v>
      </c>
      <c r="B631" s="0" t="n">
        <v>44051</v>
      </c>
      <c r="C631" s="0" t="s">
        <v>629</v>
      </c>
      <c r="D631" s="0" t="s">
        <v>29</v>
      </c>
      <c r="E631" s="0" t="s">
        <v>123</v>
      </c>
      <c r="F631" s="0" t="s">
        <v>22</v>
      </c>
      <c r="G631" s="0" t="s">
        <v>23</v>
      </c>
      <c r="H631" s="0" t="s">
        <v>24</v>
      </c>
      <c r="I631" s="0" t="s">
        <v>25</v>
      </c>
      <c r="J631" s="0" t="s">
        <v>94</v>
      </c>
      <c r="K631" s="0" t="s">
        <v>27</v>
      </c>
      <c r="L631" s="0" t="n">
        <v>16</v>
      </c>
      <c r="M631" s="0" t="n">
        <v>13</v>
      </c>
      <c r="N631" s="0" t="n">
        <v>10</v>
      </c>
      <c r="O631" s="0" t="n">
        <f aca="false">StoreData!$N631*StoreData!$L631</f>
        <v>160</v>
      </c>
      <c r="P631" s="0" t="n">
        <f aca="false">StoreData!$N631*StoreData!$M631</f>
        <v>130</v>
      </c>
      <c r="Q631" s="0" t="n">
        <f aca="false">StoreData!$O631-StoreData!$P631</f>
        <v>30</v>
      </c>
      <c r="R631" s="0" t="n">
        <f aca="false">MONTH(StoreData!$B631)</f>
        <v>8</v>
      </c>
      <c r="S631" s="0" t="str">
        <f aca="false">IF(StoreData!$R631=9,"August","Sept")</f>
        <v>Sept</v>
      </c>
    </row>
    <row r="632" customFormat="false" ht="15" hidden="false" customHeight="false" outlineLevel="0" collapsed="false">
      <c r="A632" s="0" t="n">
        <v>88065565985</v>
      </c>
      <c r="B632" s="0" t="n">
        <v>44052</v>
      </c>
      <c r="C632" s="0" t="s">
        <v>630</v>
      </c>
      <c r="D632" s="0" t="s">
        <v>20</v>
      </c>
      <c r="E632" s="0" t="s">
        <v>125</v>
      </c>
      <c r="F632" s="0" t="s">
        <v>31</v>
      </c>
      <c r="G632" s="0" t="s">
        <v>32</v>
      </c>
      <c r="H632" s="0" t="s">
        <v>33</v>
      </c>
      <c r="I632" s="0" t="s">
        <v>25</v>
      </c>
      <c r="J632" s="0" t="s">
        <v>34</v>
      </c>
      <c r="K632" s="0" t="s">
        <v>35</v>
      </c>
      <c r="L632" s="0" t="n">
        <v>9</v>
      </c>
      <c r="M632" s="0" t="n">
        <v>6</v>
      </c>
      <c r="N632" s="0" t="n">
        <v>11</v>
      </c>
      <c r="O632" s="0" t="n">
        <f aca="false">StoreData!$N632*StoreData!$L632</f>
        <v>99</v>
      </c>
      <c r="P632" s="0" t="n">
        <f aca="false">StoreData!$N632*StoreData!$M632</f>
        <v>66</v>
      </c>
      <c r="Q632" s="0" t="n">
        <f aca="false">StoreData!$O632-StoreData!$P632</f>
        <v>33</v>
      </c>
      <c r="R632" s="0" t="n">
        <f aca="false">MONTH(StoreData!$B632)</f>
        <v>8</v>
      </c>
      <c r="S632" s="0" t="str">
        <f aca="false">IF(StoreData!$R632=9,"August","Sept")</f>
        <v>Sept</v>
      </c>
    </row>
    <row r="633" customFormat="false" ht="15" hidden="false" customHeight="false" outlineLevel="0" collapsed="false">
      <c r="A633" s="0" t="n">
        <v>88065565986</v>
      </c>
      <c r="B633" s="0" t="n">
        <v>44053</v>
      </c>
      <c r="C633" s="0" t="s">
        <v>631</v>
      </c>
      <c r="D633" s="0" t="s">
        <v>20</v>
      </c>
      <c r="E633" s="0" t="s">
        <v>30</v>
      </c>
      <c r="F633" s="0" t="s">
        <v>22</v>
      </c>
      <c r="G633" s="0" t="s">
        <v>23</v>
      </c>
      <c r="H633" s="0" t="s">
        <v>24</v>
      </c>
      <c r="I633" s="0" t="s">
        <v>128</v>
      </c>
      <c r="J633" s="0" t="s">
        <v>40</v>
      </c>
      <c r="K633" s="0" t="s">
        <v>35</v>
      </c>
      <c r="L633" s="0" t="n">
        <v>5</v>
      </c>
      <c r="M633" s="0" t="n">
        <v>2</v>
      </c>
      <c r="N633" s="0" t="n">
        <v>60</v>
      </c>
      <c r="O633" s="0" t="n">
        <f aca="false">StoreData!$N633*StoreData!$L633</f>
        <v>300</v>
      </c>
      <c r="P633" s="0" t="n">
        <f aca="false">StoreData!$N633*StoreData!$M633</f>
        <v>120</v>
      </c>
      <c r="Q633" s="0" t="n">
        <f aca="false">StoreData!$O633-StoreData!$P633</f>
        <v>180</v>
      </c>
      <c r="R633" s="0" t="n">
        <f aca="false">MONTH(StoreData!$B633)</f>
        <v>8</v>
      </c>
      <c r="S633" s="0" t="str">
        <f aca="false">IF(StoreData!$R633=9,"August","Sept")</f>
        <v>Sept</v>
      </c>
    </row>
    <row r="634" customFormat="false" ht="15" hidden="false" customHeight="false" outlineLevel="0" collapsed="false">
      <c r="A634" s="0" t="n">
        <v>88065565987</v>
      </c>
      <c r="B634" s="0" t="n">
        <v>44054</v>
      </c>
      <c r="C634" s="0" t="s">
        <v>632</v>
      </c>
      <c r="D634" s="0" t="s">
        <v>29</v>
      </c>
      <c r="E634" s="0" t="s">
        <v>37</v>
      </c>
      <c r="F634" s="0" t="s">
        <v>31</v>
      </c>
      <c r="G634" s="0" t="s">
        <v>32</v>
      </c>
      <c r="H634" s="0" t="s">
        <v>33</v>
      </c>
      <c r="I634" s="0" t="s">
        <v>128</v>
      </c>
      <c r="J634" s="0" t="s">
        <v>140</v>
      </c>
      <c r="K634" s="0" t="s">
        <v>35</v>
      </c>
      <c r="L634" s="0" t="n">
        <v>18</v>
      </c>
      <c r="M634" s="0" t="n">
        <v>15</v>
      </c>
      <c r="N634" s="0" t="n">
        <v>89</v>
      </c>
      <c r="O634" s="0" t="n">
        <f aca="false">StoreData!$N634*StoreData!$L634</f>
        <v>1602</v>
      </c>
      <c r="P634" s="0" t="n">
        <f aca="false">StoreData!$N634*StoreData!$M634</f>
        <v>1335</v>
      </c>
      <c r="Q634" s="0" t="n">
        <f aca="false">StoreData!$O634-StoreData!$P634</f>
        <v>267</v>
      </c>
      <c r="R634" s="0" t="n">
        <f aca="false">MONTH(StoreData!$B634)</f>
        <v>8</v>
      </c>
      <c r="S634" s="0" t="str">
        <f aca="false">IF(StoreData!$R634=9,"August","Sept")</f>
        <v>Sept</v>
      </c>
    </row>
    <row r="635" customFormat="false" ht="15" hidden="false" customHeight="false" outlineLevel="0" collapsed="false">
      <c r="A635" s="0" t="n">
        <v>88065565988</v>
      </c>
      <c r="B635" s="0" t="n">
        <v>44055</v>
      </c>
      <c r="C635" s="0" t="s">
        <v>633</v>
      </c>
      <c r="D635" s="0" t="s">
        <v>29</v>
      </c>
      <c r="E635" s="0" t="s">
        <v>42</v>
      </c>
      <c r="F635" s="0" t="s">
        <v>22</v>
      </c>
      <c r="G635" s="0" t="s">
        <v>23</v>
      </c>
      <c r="H635" s="0" t="s">
        <v>24</v>
      </c>
      <c r="I635" s="0" t="s">
        <v>128</v>
      </c>
      <c r="J635" s="0" t="s">
        <v>142</v>
      </c>
      <c r="K635" s="0" t="s">
        <v>35</v>
      </c>
      <c r="L635" s="0" t="n">
        <v>10</v>
      </c>
      <c r="M635" s="0" t="n">
        <v>7</v>
      </c>
      <c r="N635" s="0" t="n">
        <v>77</v>
      </c>
      <c r="O635" s="0" t="n">
        <f aca="false">StoreData!$N635*StoreData!$L635</f>
        <v>770</v>
      </c>
      <c r="P635" s="0" t="n">
        <f aca="false">StoreData!$N635*StoreData!$M635</f>
        <v>539</v>
      </c>
      <c r="Q635" s="0" t="n">
        <f aca="false">StoreData!$O635-StoreData!$P635</f>
        <v>231</v>
      </c>
      <c r="R635" s="0" t="n">
        <f aca="false">MONTH(StoreData!$B635)</f>
        <v>8</v>
      </c>
      <c r="S635" s="0" t="str">
        <f aca="false">IF(StoreData!$R635=9,"August","Sept")</f>
        <v>Sept</v>
      </c>
    </row>
    <row r="636" customFormat="false" ht="15" hidden="false" customHeight="false" outlineLevel="0" collapsed="false">
      <c r="A636" s="0" t="n">
        <v>88065565989</v>
      </c>
      <c r="B636" s="0" t="n">
        <v>44056</v>
      </c>
      <c r="C636" s="0" t="s">
        <v>634</v>
      </c>
      <c r="D636" s="0" t="s">
        <v>20</v>
      </c>
      <c r="E636" s="0" t="s">
        <v>48</v>
      </c>
      <c r="F636" s="0" t="s">
        <v>31</v>
      </c>
      <c r="G636" s="0" t="s">
        <v>32</v>
      </c>
      <c r="H636" s="0" t="s">
        <v>33</v>
      </c>
      <c r="I636" s="0" t="s">
        <v>128</v>
      </c>
      <c r="J636" s="0" t="s">
        <v>144</v>
      </c>
      <c r="K636" s="0" t="s">
        <v>35</v>
      </c>
      <c r="L636" s="0" t="n">
        <v>20</v>
      </c>
      <c r="M636" s="0" t="n">
        <v>17</v>
      </c>
      <c r="N636" s="0" t="n">
        <v>68</v>
      </c>
      <c r="O636" s="0" t="n">
        <f aca="false">StoreData!$N636*StoreData!$L636</f>
        <v>1360</v>
      </c>
      <c r="P636" s="0" t="n">
        <f aca="false">StoreData!$N636*StoreData!$M636</f>
        <v>1156</v>
      </c>
      <c r="Q636" s="0" t="n">
        <f aca="false">StoreData!$O636-StoreData!$P636</f>
        <v>204</v>
      </c>
      <c r="R636" s="0" t="n">
        <f aca="false">MONTH(StoreData!$B636)</f>
        <v>8</v>
      </c>
      <c r="S636" s="0" t="str">
        <f aca="false">IF(StoreData!$R636=9,"August","Sept")</f>
        <v>Sept</v>
      </c>
    </row>
    <row r="637" customFormat="false" ht="15" hidden="false" customHeight="false" outlineLevel="0" collapsed="false">
      <c r="A637" s="0" t="n">
        <v>88065565990</v>
      </c>
      <c r="B637" s="0" t="n">
        <v>44057</v>
      </c>
      <c r="C637" s="0" t="s">
        <v>635</v>
      </c>
      <c r="D637" s="0" t="s">
        <v>20</v>
      </c>
      <c r="E637" s="0" t="s">
        <v>50</v>
      </c>
      <c r="F637" s="0" t="s">
        <v>22</v>
      </c>
      <c r="G637" s="0" t="s">
        <v>23</v>
      </c>
      <c r="H637" s="0" t="s">
        <v>24</v>
      </c>
      <c r="I637" s="0" t="s">
        <v>128</v>
      </c>
      <c r="J637" s="0" t="s">
        <v>60</v>
      </c>
      <c r="K637" s="0" t="s">
        <v>35</v>
      </c>
      <c r="L637" s="0" t="n">
        <v>70</v>
      </c>
      <c r="M637" s="0" t="n">
        <v>67</v>
      </c>
      <c r="N637" s="0" t="n">
        <v>15</v>
      </c>
      <c r="O637" s="0" t="n">
        <f aca="false">StoreData!$N637*StoreData!$L637</f>
        <v>1050</v>
      </c>
      <c r="P637" s="0" t="n">
        <f aca="false">StoreData!$N637*StoreData!$M637</f>
        <v>1005</v>
      </c>
      <c r="Q637" s="0" t="n">
        <f aca="false">StoreData!$O637-StoreData!$P637</f>
        <v>45</v>
      </c>
      <c r="R637" s="0" t="n">
        <f aca="false">MONTH(StoreData!$B637)</f>
        <v>8</v>
      </c>
      <c r="S637" s="0" t="str">
        <f aca="false">IF(StoreData!$R637=9,"August","Sept")</f>
        <v>Sept</v>
      </c>
    </row>
    <row r="638" customFormat="false" ht="15" hidden="false" customHeight="false" outlineLevel="0" collapsed="false">
      <c r="A638" s="0" t="n">
        <v>88065565991</v>
      </c>
      <c r="B638" s="0" t="n">
        <v>44058</v>
      </c>
      <c r="C638" s="0" t="s">
        <v>636</v>
      </c>
      <c r="D638" s="0" t="s">
        <v>20</v>
      </c>
      <c r="E638" s="0" t="s">
        <v>69</v>
      </c>
      <c r="F638" s="0" t="s">
        <v>31</v>
      </c>
      <c r="G638" s="0" t="s">
        <v>32</v>
      </c>
      <c r="H638" s="0" t="s">
        <v>33</v>
      </c>
      <c r="I638" s="0" t="s">
        <v>128</v>
      </c>
      <c r="J638" s="0" t="s">
        <v>61</v>
      </c>
      <c r="K638" s="0" t="s">
        <v>35</v>
      </c>
      <c r="L638" s="0" t="n">
        <v>15</v>
      </c>
      <c r="M638" s="0" t="n">
        <v>12</v>
      </c>
      <c r="N638" s="0" t="n">
        <v>47</v>
      </c>
      <c r="O638" s="0" t="n">
        <f aca="false">StoreData!$N638*StoreData!$L638</f>
        <v>705</v>
      </c>
      <c r="P638" s="0" t="n">
        <f aca="false">StoreData!$N638*StoreData!$M638</f>
        <v>564</v>
      </c>
      <c r="Q638" s="0" t="n">
        <f aca="false">StoreData!$O638-StoreData!$P638</f>
        <v>141</v>
      </c>
      <c r="R638" s="0" t="n">
        <f aca="false">MONTH(StoreData!$B638)</f>
        <v>8</v>
      </c>
      <c r="S638" s="0" t="str">
        <f aca="false">IF(StoreData!$R638=9,"August","Sept")</f>
        <v>Sept</v>
      </c>
    </row>
    <row r="639" customFormat="false" ht="15" hidden="false" customHeight="false" outlineLevel="0" collapsed="false">
      <c r="A639" s="0" t="n">
        <v>88065565992</v>
      </c>
      <c r="B639" s="0" t="n">
        <v>44062</v>
      </c>
      <c r="C639" s="0" t="s">
        <v>637</v>
      </c>
      <c r="D639" s="0" t="s">
        <v>29</v>
      </c>
      <c r="E639" s="0" t="s">
        <v>117</v>
      </c>
      <c r="F639" s="0" t="s">
        <v>22</v>
      </c>
      <c r="G639" s="0" t="s">
        <v>23</v>
      </c>
      <c r="H639" s="0" t="s">
        <v>24</v>
      </c>
      <c r="I639" s="0" t="s">
        <v>128</v>
      </c>
      <c r="J639" s="0" t="s">
        <v>64</v>
      </c>
      <c r="K639" s="0" t="s">
        <v>35</v>
      </c>
      <c r="L639" s="0" t="n">
        <v>12</v>
      </c>
      <c r="M639" s="0" t="n">
        <v>9</v>
      </c>
      <c r="N639" s="0" t="n">
        <v>6</v>
      </c>
      <c r="O639" s="0" t="n">
        <f aca="false">StoreData!$N639*StoreData!$L639</f>
        <v>72</v>
      </c>
      <c r="P639" s="0" t="n">
        <f aca="false">StoreData!$N639*StoreData!$M639</f>
        <v>54</v>
      </c>
      <c r="Q639" s="0" t="n">
        <f aca="false">StoreData!$O639-StoreData!$P639</f>
        <v>18</v>
      </c>
      <c r="R639" s="0" t="n">
        <f aca="false">MONTH(StoreData!$B639)</f>
        <v>8</v>
      </c>
      <c r="S639" s="0" t="str">
        <f aca="false">IF(StoreData!$R639=9,"August","Sept")</f>
        <v>Sept</v>
      </c>
    </row>
    <row r="640" customFormat="false" ht="15" hidden="false" customHeight="false" outlineLevel="0" collapsed="false">
      <c r="A640" s="0" t="n">
        <v>88065565993</v>
      </c>
      <c r="B640" s="0" t="n">
        <v>44061</v>
      </c>
      <c r="C640" s="0" t="s">
        <v>638</v>
      </c>
      <c r="D640" s="0" t="s">
        <v>20</v>
      </c>
      <c r="E640" s="0" t="s">
        <v>119</v>
      </c>
      <c r="F640" s="0" t="s">
        <v>31</v>
      </c>
      <c r="G640" s="0" t="s">
        <v>32</v>
      </c>
      <c r="H640" s="0" t="s">
        <v>33</v>
      </c>
      <c r="I640" s="0" t="s">
        <v>128</v>
      </c>
      <c r="J640" s="0" t="s">
        <v>67</v>
      </c>
      <c r="K640" s="0" t="s">
        <v>35</v>
      </c>
      <c r="L640" s="0" t="n">
        <v>18</v>
      </c>
      <c r="M640" s="0" t="n">
        <v>15</v>
      </c>
      <c r="N640" s="0" t="n">
        <v>10</v>
      </c>
      <c r="O640" s="0" t="n">
        <f aca="false">StoreData!$N640*StoreData!$L640</f>
        <v>180</v>
      </c>
      <c r="P640" s="0" t="n">
        <f aca="false">StoreData!$N640*StoreData!$M640</f>
        <v>150</v>
      </c>
      <c r="Q640" s="0" t="n">
        <f aca="false">StoreData!$O640-StoreData!$P640</f>
        <v>30</v>
      </c>
      <c r="R640" s="0" t="n">
        <f aca="false">MONTH(StoreData!$B640)</f>
        <v>8</v>
      </c>
      <c r="S640" s="0" t="str">
        <f aca="false">IF(StoreData!$R640=9,"August","Sept")</f>
        <v>Sept</v>
      </c>
    </row>
    <row r="641" customFormat="false" ht="15" hidden="false" customHeight="false" outlineLevel="0" collapsed="false">
      <c r="A641" s="0" t="n">
        <v>88065565994</v>
      </c>
      <c r="B641" s="0" t="n">
        <v>44061</v>
      </c>
      <c r="C641" s="0" t="s">
        <v>639</v>
      </c>
      <c r="D641" s="0" t="s">
        <v>20</v>
      </c>
      <c r="E641" s="0" t="s">
        <v>50</v>
      </c>
      <c r="F641" s="0" t="s">
        <v>22</v>
      </c>
      <c r="G641" s="0" t="s">
        <v>23</v>
      </c>
      <c r="H641" s="0" t="s">
        <v>24</v>
      </c>
      <c r="I641" s="0" t="s">
        <v>128</v>
      </c>
      <c r="J641" s="0" t="s">
        <v>79</v>
      </c>
      <c r="K641" s="0" t="s">
        <v>35</v>
      </c>
      <c r="L641" s="0" t="n">
        <v>23</v>
      </c>
      <c r="M641" s="0" t="n">
        <v>20</v>
      </c>
      <c r="N641" s="0" t="n">
        <v>11</v>
      </c>
      <c r="O641" s="0" t="n">
        <f aca="false">StoreData!$N641*StoreData!$L641</f>
        <v>253</v>
      </c>
      <c r="P641" s="0" t="n">
        <f aca="false">StoreData!$N641*StoreData!$M641</f>
        <v>220</v>
      </c>
      <c r="Q641" s="0" t="n">
        <f aca="false">StoreData!$O641-StoreData!$P641</f>
        <v>33</v>
      </c>
      <c r="R641" s="0" t="n">
        <f aca="false">MONTH(StoreData!$B641)</f>
        <v>8</v>
      </c>
      <c r="S641" s="0" t="str">
        <f aca="false">IF(StoreData!$R641=9,"August","Sept")</f>
        <v>Sept</v>
      </c>
    </row>
    <row r="642" customFormat="false" ht="15" hidden="false" customHeight="false" outlineLevel="0" collapsed="false">
      <c r="A642" s="0" t="n">
        <v>88065565995</v>
      </c>
      <c r="B642" s="0" t="n">
        <v>44062</v>
      </c>
      <c r="C642" s="0" t="s">
        <v>640</v>
      </c>
      <c r="D642" s="0" t="s">
        <v>20</v>
      </c>
      <c r="E642" s="0" t="s">
        <v>52</v>
      </c>
      <c r="F642" s="0" t="s">
        <v>31</v>
      </c>
      <c r="G642" s="0" t="s">
        <v>32</v>
      </c>
      <c r="H642" s="0" t="s">
        <v>33</v>
      </c>
      <c r="I642" s="0" t="s">
        <v>128</v>
      </c>
      <c r="J642" s="0" t="s">
        <v>82</v>
      </c>
      <c r="K642" s="0" t="s">
        <v>35</v>
      </c>
      <c r="L642" s="0" t="n">
        <v>9</v>
      </c>
      <c r="M642" s="0" t="n">
        <v>6</v>
      </c>
      <c r="N642" s="0" t="n">
        <v>60</v>
      </c>
      <c r="O642" s="0" t="n">
        <f aca="false">StoreData!$N642*StoreData!$L642</f>
        <v>540</v>
      </c>
      <c r="P642" s="0" t="n">
        <f aca="false">StoreData!$N642*StoreData!$M642</f>
        <v>360</v>
      </c>
      <c r="Q642" s="0" t="n">
        <f aca="false">StoreData!$O642-StoreData!$P642</f>
        <v>180</v>
      </c>
      <c r="R642" s="0" t="n">
        <f aca="false">MONTH(StoreData!$B642)</f>
        <v>8</v>
      </c>
      <c r="S642" s="0" t="str">
        <f aca="false">IF(StoreData!$R642=9,"August","Sept")</f>
        <v>Sept</v>
      </c>
    </row>
    <row r="643" customFormat="false" ht="15" hidden="false" customHeight="false" outlineLevel="0" collapsed="false">
      <c r="A643" s="0" t="n">
        <v>88065565996</v>
      </c>
      <c r="B643" s="0" t="n">
        <v>44063</v>
      </c>
      <c r="C643" s="0" t="s">
        <v>641</v>
      </c>
      <c r="D643" s="0" t="s">
        <v>29</v>
      </c>
      <c r="E643" s="0" t="s">
        <v>55</v>
      </c>
      <c r="F643" s="0" t="s">
        <v>22</v>
      </c>
      <c r="G643" s="0" t="s">
        <v>23</v>
      </c>
      <c r="H643" s="0" t="s">
        <v>24</v>
      </c>
      <c r="I643" s="0" t="s">
        <v>128</v>
      </c>
      <c r="J643" s="0" t="s">
        <v>85</v>
      </c>
      <c r="K643" s="0" t="s">
        <v>35</v>
      </c>
      <c r="L643" s="0" t="n">
        <v>18</v>
      </c>
      <c r="M643" s="0" t="n">
        <v>15</v>
      </c>
      <c r="N643" s="0" t="n">
        <v>89</v>
      </c>
      <c r="O643" s="0" t="n">
        <f aca="false">StoreData!$N643*StoreData!$L643</f>
        <v>1602</v>
      </c>
      <c r="P643" s="0" t="n">
        <f aca="false">StoreData!$N643*StoreData!$M643</f>
        <v>1335</v>
      </c>
      <c r="Q643" s="0" t="n">
        <f aca="false">StoreData!$O643-StoreData!$P643</f>
        <v>267</v>
      </c>
      <c r="R643" s="0" t="n">
        <f aca="false">MONTH(StoreData!$B643)</f>
        <v>8</v>
      </c>
      <c r="S643" s="0" t="str">
        <f aca="false">IF(StoreData!$R643=9,"August","Sept")</f>
        <v>Sept</v>
      </c>
    </row>
    <row r="644" customFormat="false" ht="15" hidden="false" customHeight="false" outlineLevel="0" collapsed="false">
      <c r="A644" s="0" t="n">
        <v>88065565997</v>
      </c>
      <c r="B644" s="0" t="n">
        <v>44064</v>
      </c>
      <c r="C644" s="0" t="s">
        <v>642</v>
      </c>
      <c r="D644" s="0" t="s">
        <v>29</v>
      </c>
      <c r="E644" s="0" t="s">
        <v>58</v>
      </c>
      <c r="F644" s="0" t="s">
        <v>31</v>
      </c>
      <c r="G644" s="0" t="s">
        <v>32</v>
      </c>
      <c r="H644" s="0" t="s">
        <v>33</v>
      </c>
      <c r="I644" s="0" t="s">
        <v>128</v>
      </c>
      <c r="J644" s="0" t="s">
        <v>26</v>
      </c>
      <c r="K644" s="0" t="s">
        <v>27</v>
      </c>
      <c r="L644" s="0" t="n">
        <v>52</v>
      </c>
      <c r="M644" s="0" t="n">
        <v>49</v>
      </c>
      <c r="N644" s="0" t="n">
        <v>77</v>
      </c>
      <c r="O644" s="0" t="n">
        <f aca="false">StoreData!$N644*StoreData!$L644</f>
        <v>4004</v>
      </c>
      <c r="P644" s="0" t="n">
        <f aca="false">StoreData!$N644*StoreData!$M644</f>
        <v>3773</v>
      </c>
      <c r="Q644" s="0" t="n">
        <f aca="false">StoreData!$O644-StoreData!$P644</f>
        <v>231</v>
      </c>
      <c r="R644" s="0" t="n">
        <f aca="false">MONTH(StoreData!$B644)</f>
        <v>8</v>
      </c>
      <c r="S644" s="0" t="str">
        <f aca="false">IF(StoreData!$R644=9,"August","Sept")</f>
        <v>Sept</v>
      </c>
    </row>
    <row r="645" customFormat="false" ht="15" hidden="false" customHeight="false" outlineLevel="0" collapsed="false">
      <c r="A645" s="0" t="n">
        <v>88065565998</v>
      </c>
      <c r="B645" s="0" t="n">
        <v>44065</v>
      </c>
      <c r="C645" s="0" t="s">
        <v>643</v>
      </c>
      <c r="D645" s="0" t="s">
        <v>29</v>
      </c>
      <c r="E645" s="0" t="s">
        <v>147</v>
      </c>
      <c r="F645" s="0" t="s">
        <v>22</v>
      </c>
      <c r="G645" s="0" t="s">
        <v>23</v>
      </c>
      <c r="H645" s="0" t="s">
        <v>24</v>
      </c>
      <c r="I645" s="0" t="s">
        <v>128</v>
      </c>
      <c r="J645" s="0" t="s">
        <v>34</v>
      </c>
      <c r="K645" s="0" t="s">
        <v>35</v>
      </c>
      <c r="L645" s="0" t="n">
        <v>9</v>
      </c>
      <c r="M645" s="0" t="n">
        <v>6</v>
      </c>
      <c r="N645" s="0" t="n">
        <v>68</v>
      </c>
      <c r="O645" s="0" t="n">
        <f aca="false">StoreData!$N645*StoreData!$L645</f>
        <v>612</v>
      </c>
      <c r="P645" s="0" t="n">
        <f aca="false">StoreData!$N645*StoreData!$M645</f>
        <v>408</v>
      </c>
      <c r="Q645" s="0" t="n">
        <f aca="false">StoreData!$O645-StoreData!$P645</f>
        <v>204</v>
      </c>
      <c r="R645" s="0" t="n">
        <f aca="false">MONTH(StoreData!$B645)</f>
        <v>8</v>
      </c>
      <c r="S645" s="0" t="str">
        <f aca="false">IF(StoreData!$R645=9,"August","Sept")</f>
        <v>Sept</v>
      </c>
    </row>
    <row r="646" customFormat="false" ht="15" hidden="false" customHeight="false" outlineLevel="0" collapsed="false">
      <c r="A646" s="0" t="n">
        <v>88065565999</v>
      </c>
      <c r="B646" s="0" t="n">
        <v>44066</v>
      </c>
      <c r="C646" s="0" t="s">
        <v>644</v>
      </c>
      <c r="D646" s="0" t="s">
        <v>29</v>
      </c>
      <c r="E646" s="0" t="s">
        <v>149</v>
      </c>
      <c r="F646" s="0" t="s">
        <v>31</v>
      </c>
      <c r="G646" s="0" t="s">
        <v>32</v>
      </c>
      <c r="H646" s="0" t="s">
        <v>33</v>
      </c>
      <c r="I646" s="0" t="s">
        <v>128</v>
      </c>
      <c r="J646" s="0" t="s">
        <v>40</v>
      </c>
      <c r="K646" s="0" t="s">
        <v>35</v>
      </c>
      <c r="L646" s="0" t="n">
        <v>5</v>
      </c>
      <c r="M646" s="0" t="n">
        <v>2</v>
      </c>
      <c r="N646" s="0" t="n">
        <v>15</v>
      </c>
      <c r="O646" s="0" t="n">
        <f aca="false">StoreData!$N646*StoreData!$L646</f>
        <v>75</v>
      </c>
      <c r="P646" s="0" t="n">
        <f aca="false">StoreData!$N646*StoreData!$M646</f>
        <v>30</v>
      </c>
      <c r="Q646" s="0" t="n">
        <f aca="false">StoreData!$O646-StoreData!$P646</f>
        <v>45</v>
      </c>
      <c r="R646" s="0" t="n">
        <f aca="false">MONTH(StoreData!$B646)</f>
        <v>8</v>
      </c>
      <c r="S646" s="0" t="str">
        <f aca="false">IF(StoreData!$R646=9,"August","Sept")</f>
        <v>Sept</v>
      </c>
    </row>
    <row r="647" customFormat="false" ht="15" hidden="false" customHeight="false" outlineLevel="0" collapsed="false">
      <c r="A647" s="0" t="n">
        <v>88065566000</v>
      </c>
      <c r="B647" s="0" t="n">
        <v>44067</v>
      </c>
      <c r="C647" s="0" t="s">
        <v>645</v>
      </c>
      <c r="D647" s="0" t="s">
        <v>29</v>
      </c>
      <c r="E647" s="0" t="s">
        <v>21</v>
      </c>
      <c r="F647" s="0" t="s">
        <v>22</v>
      </c>
      <c r="G647" s="0" t="s">
        <v>23</v>
      </c>
      <c r="H647" s="0" t="s">
        <v>24</v>
      </c>
      <c r="I647" s="0" t="s">
        <v>128</v>
      </c>
      <c r="J647" s="0" t="s">
        <v>99</v>
      </c>
      <c r="K647" s="0" t="s">
        <v>27</v>
      </c>
      <c r="L647" s="0" t="n">
        <v>14</v>
      </c>
      <c r="M647" s="0" t="n">
        <v>11</v>
      </c>
      <c r="N647" s="0" t="n">
        <v>47</v>
      </c>
      <c r="O647" s="0" t="n">
        <f aca="false">StoreData!$N647*StoreData!$L647</f>
        <v>658</v>
      </c>
      <c r="P647" s="0" t="n">
        <f aca="false">StoreData!$N647*StoreData!$M647</f>
        <v>517</v>
      </c>
      <c r="Q647" s="0" t="n">
        <f aca="false">StoreData!$O647-StoreData!$P647</f>
        <v>141</v>
      </c>
      <c r="R647" s="0" t="n">
        <f aca="false">MONTH(StoreData!$B647)</f>
        <v>8</v>
      </c>
      <c r="S647" s="0" t="str">
        <f aca="false">IF(StoreData!$R647=9,"August","Sept")</f>
        <v>Sept</v>
      </c>
    </row>
    <row r="648" customFormat="false" ht="15" hidden="false" customHeight="false" outlineLevel="0" collapsed="false">
      <c r="A648" s="0" t="n">
        <v>88065566001</v>
      </c>
      <c r="B648" s="0" t="n">
        <v>44068</v>
      </c>
      <c r="C648" s="0" t="s">
        <v>646</v>
      </c>
      <c r="D648" s="0" t="s">
        <v>20</v>
      </c>
      <c r="E648" s="0" t="s">
        <v>152</v>
      </c>
      <c r="F648" s="0" t="s">
        <v>31</v>
      </c>
      <c r="G648" s="0" t="s">
        <v>32</v>
      </c>
      <c r="H648" s="0" t="s">
        <v>33</v>
      </c>
      <c r="I648" s="0" t="s">
        <v>128</v>
      </c>
      <c r="J648" s="0" t="s">
        <v>102</v>
      </c>
      <c r="K648" s="0" t="s">
        <v>27</v>
      </c>
      <c r="L648" s="0" t="n">
        <v>6</v>
      </c>
      <c r="M648" s="0" t="n">
        <v>3</v>
      </c>
      <c r="N648" s="0" t="n">
        <v>6</v>
      </c>
      <c r="O648" s="0" t="n">
        <f aca="false">StoreData!$N648*StoreData!$L648</f>
        <v>36</v>
      </c>
      <c r="P648" s="0" t="n">
        <f aca="false">StoreData!$N648*StoreData!$M648</f>
        <v>18</v>
      </c>
      <c r="Q648" s="0" t="n">
        <f aca="false">StoreData!$O648-StoreData!$P648</f>
        <v>18</v>
      </c>
      <c r="R648" s="0" t="n">
        <f aca="false">MONTH(StoreData!$B648)</f>
        <v>8</v>
      </c>
      <c r="S648" s="0" t="str">
        <f aca="false">IF(StoreData!$R648=9,"August","Sept")</f>
        <v>Sept</v>
      </c>
    </row>
    <row r="649" customFormat="false" ht="15" hidden="false" customHeight="false" outlineLevel="0" collapsed="false">
      <c r="A649" s="0" t="n">
        <v>88065566002</v>
      </c>
      <c r="B649" s="0" t="n">
        <v>44072</v>
      </c>
      <c r="C649" s="0" t="s">
        <v>647</v>
      </c>
      <c r="D649" s="0" t="s">
        <v>29</v>
      </c>
      <c r="E649" s="0" t="s">
        <v>154</v>
      </c>
      <c r="F649" s="0" t="s">
        <v>22</v>
      </c>
      <c r="G649" s="0" t="s">
        <v>23</v>
      </c>
      <c r="H649" s="0" t="s">
        <v>24</v>
      </c>
      <c r="I649" s="0" t="s">
        <v>128</v>
      </c>
      <c r="J649" s="0" t="s">
        <v>142</v>
      </c>
      <c r="K649" s="0" t="s">
        <v>35</v>
      </c>
      <c r="L649" s="0" t="n">
        <v>10</v>
      </c>
      <c r="M649" s="0" t="n">
        <v>7</v>
      </c>
      <c r="N649" s="0" t="n">
        <v>10</v>
      </c>
      <c r="O649" s="0" t="n">
        <f aca="false">StoreData!$N649*StoreData!$L649</f>
        <v>100</v>
      </c>
      <c r="P649" s="0" t="n">
        <f aca="false">StoreData!$N649*StoreData!$M649</f>
        <v>70</v>
      </c>
      <c r="Q649" s="0" t="n">
        <f aca="false">StoreData!$O649-StoreData!$P649</f>
        <v>30</v>
      </c>
      <c r="R649" s="0" t="n">
        <f aca="false">MONTH(StoreData!$B649)</f>
        <v>8</v>
      </c>
      <c r="S649" s="0" t="str">
        <f aca="false">IF(StoreData!$R649=9,"August","Sept")</f>
        <v>Sept</v>
      </c>
    </row>
    <row r="650" customFormat="false" ht="15" hidden="false" customHeight="false" outlineLevel="0" collapsed="false">
      <c r="A650" s="0" t="n">
        <v>88065566003</v>
      </c>
      <c r="B650" s="0" t="n">
        <v>44071</v>
      </c>
      <c r="C650" s="0" t="s">
        <v>648</v>
      </c>
      <c r="D650" s="0" t="s">
        <v>20</v>
      </c>
      <c r="E650" s="0" t="s">
        <v>156</v>
      </c>
      <c r="F650" s="0" t="s">
        <v>31</v>
      </c>
      <c r="G650" s="0" t="s">
        <v>32</v>
      </c>
      <c r="H650" s="0" t="s">
        <v>33</v>
      </c>
      <c r="I650" s="0" t="s">
        <v>128</v>
      </c>
      <c r="J650" s="0" t="s">
        <v>105</v>
      </c>
      <c r="K650" s="0" t="s">
        <v>27</v>
      </c>
      <c r="L650" s="0" t="n">
        <v>13</v>
      </c>
      <c r="M650" s="0" t="n">
        <v>10</v>
      </c>
      <c r="N650" s="0" t="n">
        <v>11</v>
      </c>
      <c r="O650" s="0" t="n">
        <f aca="false">StoreData!$N650*StoreData!$L650</f>
        <v>143</v>
      </c>
      <c r="P650" s="0" t="n">
        <f aca="false">StoreData!$N650*StoreData!$M650</f>
        <v>110</v>
      </c>
      <c r="Q650" s="0" t="n">
        <f aca="false">StoreData!$O650-StoreData!$P650</f>
        <v>33</v>
      </c>
      <c r="R650" s="0" t="n">
        <f aca="false">MONTH(StoreData!$B650)</f>
        <v>8</v>
      </c>
      <c r="S650" s="0" t="str">
        <f aca="false">IF(StoreData!$R650=9,"August","Sept")</f>
        <v>Sept</v>
      </c>
    </row>
    <row r="651" customFormat="false" ht="15" hidden="false" customHeight="false" outlineLevel="0" collapsed="false">
      <c r="A651" s="0" t="n">
        <v>88065566004</v>
      </c>
      <c r="B651" s="0" t="n">
        <v>44071</v>
      </c>
      <c r="C651" s="0" t="s">
        <v>649</v>
      </c>
      <c r="D651" s="0" t="s">
        <v>20</v>
      </c>
      <c r="E651" s="0" t="s">
        <v>66</v>
      </c>
      <c r="F651" s="0" t="s">
        <v>22</v>
      </c>
      <c r="G651" s="0" t="s">
        <v>23</v>
      </c>
      <c r="H651" s="0" t="s">
        <v>24</v>
      </c>
      <c r="I651" s="0" t="s">
        <v>128</v>
      </c>
      <c r="J651" s="0" t="s">
        <v>144</v>
      </c>
      <c r="K651" s="0" t="s">
        <v>35</v>
      </c>
      <c r="L651" s="0" t="n">
        <v>20</v>
      </c>
      <c r="M651" s="0" t="n">
        <v>17</v>
      </c>
      <c r="N651" s="0" t="n">
        <v>60</v>
      </c>
      <c r="O651" s="0" t="n">
        <f aca="false">StoreData!$N651*StoreData!$L651</f>
        <v>1200</v>
      </c>
      <c r="P651" s="0" t="n">
        <f aca="false">StoreData!$N651*StoreData!$M651</f>
        <v>1020</v>
      </c>
      <c r="Q651" s="0" t="n">
        <f aca="false">StoreData!$O651-StoreData!$P651</f>
        <v>180</v>
      </c>
      <c r="R651" s="0" t="n">
        <f aca="false">MONTH(StoreData!$B651)</f>
        <v>8</v>
      </c>
      <c r="S651" s="0" t="str">
        <f aca="false">IF(StoreData!$R651=9,"August","Sept")</f>
        <v>Sept</v>
      </c>
    </row>
    <row r="652" customFormat="false" ht="15" hidden="false" customHeight="false" outlineLevel="0" collapsed="false">
      <c r="A652" s="0" t="n">
        <v>88065566005</v>
      </c>
      <c r="B652" s="0" t="n">
        <v>44072</v>
      </c>
      <c r="C652" s="0" t="s">
        <v>650</v>
      </c>
      <c r="D652" s="0" t="s">
        <v>20</v>
      </c>
      <c r="E652" s="0" t="s">
        <v>69</v>
      </c>
      <c r="F652" s="0" t="s">
        <v>31</v>
      </c>
      <c r="G652" s="0" t="s">
        <v>32</v>
      </c>
      <c r="H652" s="0" t="s">
        <v>33</v>
      </c>
      <c r="I652" s="0" t="s">
        <v>128</v>
      </c>
      <c r="J652" s="0" t="s">
        <v>108</v>
      </c>
      <c r="K652" s="0" t="s">
        <v>27</v>
      </c>
      <c r="L652" s="0" t="n">
        <v>15</v>
      </c>
      <c r="M652" s="0" t="n">
        <v>12</v>
      </c>
      <c r="N652" s="0" t="n">
        <v>89</v>
      </c>
      <c r="O652" s="0" t="n">
        <f aca="false">StoreData!$N652*StoreData!$L652</f>
        <v>1335</v>
      </c>
      <c r="P652" s="0" t="n">
        <f aca="false">StoreData!$N652*StoreData!$M652</f>
        <v>1068</v>
      </c>
      <c r="Q652" s="0" t="n">
        <f aca="false">StoreData!$O652-StoreData!$P652</f>
        <v>267</v>
      </c>
      <c r="R652" s="0" t="n">
        <f aca="false">MONTH(StoreData!$B652)</f>
        <v>8</v>
      </c>
      <c r="S652" s="0" t="str">
        <f aca="false">IF(StoreData!$R652=9,"August","Sept")</f>
        <v>Sept</v>
      </c>
    </row>
    <row r="653" customFormat="false" ht="15" hidden="false" customHeight="false" outlineLevel="0" collapsed="false">
      <c r="A653" s="0" t="n">
        <v>88065566006</v>
      </c>
      <c r="B653" s="0" t="n">
        <v>44073</v>
      </c>
      <c r="C653" s="0" t="s">
        <v>651</v>
      </c>
      <c r="D653" s="0" t="s">
        <v>20</v>
      </c>
      <c r="E653" s="0" t="s">
        <v>96</v>
      </c>
      <c r="F653" s="0" t="s">
        <v>22</v>
      </c>
      <c r="G653" s="0" t="s">
        <v>23</v>
      </c>
      <c r="H653" s="0" t="s">
        <v>24</v>
      </c>
      <c r="I653" s="0" t="s">
        <v>128</v>
      </c>
      <c r="J653" s="0" t="s">
        <v>53</v>
      </c>
      <c r="K653" s="0" t="s">
        <v>27</v>
      </c>
      <c r="L653" s="0" t="n">
        <v>20</v>
      </c>
      <c r="M653" s="0" t="n">
        <v>17</v>
      </c>
      <c r="N653" s="0" t="n">
        <v>77</v>
      </c>
      <c r="O653" s="0" t="n">
        <f aca="false">StoreData!$N653*StoreData!$L653</f>
        <v>1540</v>
      </c>
      <c r="P653" s="0" t="n">
        <f aca="false">StoreData!$N653*StoreData!$M653</f>
        <v>1309</v>
      </c>
      <c r="Q653" s="0" t="n">
        <f aca="false">StoreData!$O653-StoreData!$P653</f>
        <v>231</v>
      </c>
      <c r="R653" s="0" t="n">
        <f aca="false">MONTH(StoreData!$B653)</f>
        <v>8</v>
      </c>
      <c r="S653" s="0" t="str">
        <f aca="false">IF(StoreData!$R653=9,"August","Sept")</f>
        <v>Sept</v>
      </c>
    </row>
    <row r="654" customFormat="false" ht="15" hidden="false" customHeight="false" outlineLevel="0" collapsed="false">
      <c r="A654" s="0" t="n">
        <v>88065566007</v>
      </c>
      <c r="B654" s="0" t="n">
        <v>44074</v>
      </c>
      <c r="C654" s="0" t="s">
        <v>652</v>
      </c>
      <c r="D654" s="0" t="s">
        <v>20</v>
      </c>
      <c r="E654" s="0" t="s">
        <v>98</v>
      </c>
      <c r="F654" s="0" t="s">
        <v>31</v>
      </c>
      <c r="G654" s="0" t="s">
        <v>32</v>
      </c>
      <c r="H654" s="0" t="s">
        <v>33</v>
      </c>
      <c r="I654" s="0" t="s">
        <v>128</v>
      </c>
      <c r="J654" s="0" t="s">
        <v>56</v>
      </c>
      <c r="K654" s="0" t="s">
        <v>27</v>
      </c>
      <c r="L654" s="0" t="n">
        <v>12</v>
      </c>
      <c r="M654" s="0" t="n">
        <v>9</v>
      </c>
      <c r="N654" s="0" t="n">
        <v>68</v>
      </c>
      <c r="O654" s="0" t="n">
        <f aca="false">StoreData!$N654*StoreData!$L654</f>
        <v>816</v>
      </c>
      <c r="P654" s="0" t="n">
        <f aca="false">StoreData!$N654*StoreData!$M654</f>
        <v>612</v>
      </c>
      <c r="Q654" s="0" t="n">
        <f aca="false">StoreData!$O654-StoreData!$P654</f>
        <v>204</v>
      </c>
      <c r="R654" s="0" t="n">
        <f aca="false">MONTH(StoreData!$B654)</f>
        <v>8</v>
      </c>
      <c r="S654" s="0" t="str">
        <f aca="false">IF(StoreData!$R654=9,"August","Sept")</f>
        <v>Sept</v>
      </c>
    </row>
    <row r="655" customFormat="false" ht="15" hidden="false" customHeight="false" outlineLevel="0" collapsed="false">
      <c r="A655" s="0" t="n">
        <v>88065566008</v>
      </c>
      <c r="B655" s="0" t="n">
        <v>44044</v>
      </c>
      <c r="C655" s="0" t="s">
        <v>653</v>
      </c>
      <c r="D655" s="0" t="s">
        <v>29</v>
      </c>
      <c r="E655" s="0" t="s">
        <v>101</v>
      </c>
      <c r="F655" s="0" t="s">
        <v>22</v>
      </c>
      <c r="G655" s="0" t="s">
        <v>23</v>
      </c>
      <c r="H655" s="0" t="s">
        <v>24</v>
      </c>
      <c r="I655" s="0" t="s">
        <v>128</v>
      </c>
      <c r="J655" s="0" t="s">
        <v>59</v>
      </c>
      <c r="K655" s="0" t="s">
        <v>27</v>
      </c>
      <c r="L655" s="0" t="n">
        <v>16</v>
      </c>
      <c r="M655" s="0" t="n">
        <v>13</v>
      </c>
      <c r="N655" s="0" t="n">
        <v>15</v>
      </c>
      <c r="O655" s="0" t="n">
        <f aca="false">StoreData!$N655*StoreData!$L655</f>
        <v>240</v>
      </c>
      <c r="P655" s="0" t="n">
        <f aca="false">StoreData!$N655*StoreData!$M655</f>
        <v>195</v>
      </c>
      <c r="Q655" s="0" t="n">
        <f aca="false">StoreData!$O655-StoreData!$P655</f>
        <v>45</v>
      </c>
      <c r="R655" s="0" t="n">
        <f aca="false">MONTH(StoreData!$B655)</f>
        <v>8</v>
      </c>
      <c r="S655" s="0" t="str">
        <f aca="false">IF(StoreData!$R655=9,"August","Sept")</f>
        <v>Sept</v>
      </c>
    </row>
    <row r="656" customFormat="false" ht="15" hidden="false" customHeight="false" outlineLevel="0" collapsed="false">
      <c r="A656" s="0" t="n">
        <v>88065566009</v>
      </c>
      <c r="B656" s="0" t="n">
        <v>44045</v>
      </c>
      <c r="C656" s="0" t="s">
        <v>654</v>
      </c>
      <c r="D656" s="0" t="s">
        <v>20</v>
      </c>
      <c r="E656" s="0" t="s">
        <v>104</v>
      </c>
      <c r="F656" s="0" t="s">
        <v>31</v>
      </c>
      <c r="G656" s="0" t="s">
        <v>32</v>
      </c>
      <c r="H656" s="0" t="s">
        <v>33</v>
      </c>
      <c r="I656" s="0" t="s">
        <v>128</v>
      </c>
      <c r="J656" s="0" t="s">
        <v>60</v>
      </c>
      <c r="K656" s="0" t="s">
        <v>35</v>
      </c>
      <c r="L656" s="0" t="n">
        <v>70</v>
      </c>
      <c r="M656" s="0" t="n">
        <v>67</v>
      </c>
      <c r="N656" s="0" t="n">
        <v>47</v>
      </c>
      <c r="O656" s="0" t="n">
        <f aca="false">StoreData!$N656*StoreData!$L656</f>
        <v>3290</v>
      </c>
      <c r="P656" s="0" t="n">
        <f aca="false">StoreData!$N656*StoreData!$M656</f>
        <v>3149</v>
      </c>
      <c r="Q656" s="0" t="n">
        <f aca="false">StoreData!$O656-StoreData!$P656</f>
        <v>141</v>
      </c>
      <c r="R656" s="0" t="n">
        <f aca="false">MONTH(StoreData!$B656)</f>
        <v>8</v>
      </c>
      <c r="S656" s="0" t="str">
        <f aca="false">IF(StoreData!$R656=9,"August","Sept")</f>
        <v>Sept</v>
      </c>
    </row>
    <row r="657" customFormat="false" ht="15" hidden="false" customHeight="false" outlineLevel="0" collapsed="false">
      <c r="A657" s="0" t="n">
        <v>88065566010</v>
      </c>
      <c r="B657" s="0" t="n">
        <v>44046</v>
      </c>
      <c r="C657" s="0" t="s">
        <v>655</v>
      </c>
      <c r="D657" s="0" t="s">
        <v>29</v>
      </c>
      <c r="E657" s="0" t="s">
        <v>107</v>
      </c>
      <c r="F657" s="0" t="s">
        <v>22</v>
      </c>
      <c r="G657" s="0" t="s">
        <v>23</v>
      </c>
      <c r="H657" s="0" t="s">
        <v>24</v>
      </c>
      <c r="I657" s="0" t="s">
        <v>128</v>
      </c>
      <c r="J657" s="0" t="s">
        <v>61</v>
      </c>
      <c r="K657" s="0" t="s">
        <v>35</v>
      </c>
      <c r="L657" s="0" t="n">
        <v>15</v>
      </c>
      <c r="M657" s="0" t="n">
        <v>12</v>
      </c>
      <c r="N657" s="0" t="n">
        <v>6</v>
      </c>
      <c r="O657" s="0" t="n">
        <f aca="false">StoreData!$N657*StoreData!$L657</f>
        <v>90</v>
      </c>
      <c r="P657" s="0" t="n">
        <f aca="false">StoreData!$N657*StoreData!$M657</f>
        <v>72</v>
      </c>
      <c r="Q657" s="0" t="n">
        <f aca="false">StoreData!$O657-StoreData!$P657</f>
        <v>18</v>
      </c>
      <c r="R657" s="0" t="n">
        <f aca="false">MONTH(StoreData!$B657)</f>
        <v>8</v>
      </c>
      <c r="S657" s="0" t="str">
        <f aca="false">IF(StoreData!$R657=9,"August","Sept")</f>
        <v>Sept</v>
      </c>
    </row>
    <row r="658" customFormat="false" ht="15" hidden="false" customHeight="false" outlineLevel="0" collapsed="false">
      <c r="A658" s="0" t="n">
        <v>88065566011</v>
      </c>
      <c r="B658" s="0" t="n">
        <v>44047</v>
      </c>
      <c r="C658" s="0" t="s">
        <v>656</v>
      </c>
      <c r="D658" s="0" t="s">
        <v>20</v>
      </c>
      <c r="E658" s="0" t="s">
        <v>75</v>
      </c>
      <c r="F658" s="0" t="s">
        <v>31</v>
      </c>
      <c r="G658" s="0" t="s">
        <v>32</v>
      </c>
      <c r="H658" s="0" t="s">
        <v>33</v>
      </c>
      <c r="I658" s="0" t="s">
        <v>128</v>
      </c>
      <c r="J658" s="0" t="s">
        <v>59</v>
      </c>
      <c r="K658" s="0" t="s">
        <v>27</v>
      </c>
      <c r="L658" s="0" t="n">
        <v>16</v>
      </c>
      <c r="M658" s="0" t="n">
        <v>13</v>
      </c>
      <c r="N658" s="0" t="n">
        <v>10</v>
      </c>
      <c r="O658" s="0" t="n">
        <f aca="false">StoreData!$N658*StoreData!$L658</f>
        <v>160</v>
      </c>
      <c r="P658" s="0" t="n">
        <f aca="false">StoreData!$N658*StoreData!$M658</f>
        <v>130</v>
      </c>
      <c r="Q658" s="0" t="n">
        <f aca="false">StoreData!$O658-StoreData!$P658</f>
        <v>30</v>
      </c>
      <c r="R658" s="0" t="n">
        <f aca="false">MONTH(StoreData!$B658)</f>
        <v>8</v>
      </c>
      <c r="S658" s="0" t="str">
        <f aca="false">IF(StoreData!$R658=9,"August","Sept")</f>
        <v>Sept</v>
      </c>
    </row>
    <row r="659" customFormat="false" ht="15" hidden="false" customHeight="false" outlineLevel="0" collapsed="false">
      <c r="A659" s="0" t="n">
        <v>88065566012</v>
      </c>
      <c r="B659" s="0" t="n">
        <v>44048</v>
      </c>
      <c r="C659" s="0" t="s">
        <v>657</v>
      </c>
      <c r="D659" s="0" t="s">
        <v>20</v>
      </c>
      <c r="E659" s="0" t="s">
        <v>78</v>
      </c>
      <c r="F659" s="0" t="s">
        <v>22</v>
      </c>
      <c r="G659" s="0" t="s">
        <v>23</v>
      </c>
      <c r="H659" s="0" t="s">
        <v>24</v>
      </c>
      <c r="I659" s="0" t="s">
        <v>128</v>
      </c>
      <c r="J659" s="0" t="s">
        <v>62</v>
      </c>
      <c r="K659" s="0" t="s">
        <v>27</v>
      </c>
      <c r="L659" s="0" t="n">
        <v>20</v>
      </c>
      <c r="M659" s="0" t="n">
        <v>17</v>
      </c>
      <c r="N659" s="0" t="n">
        <v>11</v>
      </c>
      <c r="O659" s="0" t="n">
        <f aca="false">StoreData!$N659*StoreData!$L659</f>
        <v>220</v>
      </c>
      <c r="P659" s="0" t="n">
        <f aca="false">StoreData!$N659*StoreData!$M659</f>
        <v>187</v>
      </c>
      <c r="Q659" s="0" t="n">
        <f aca="false">StoreData!$O659-StoreData!$P659</f>
        <v>33</v>
      </c>
      <c r="R659" s="0" t="n">
        <f aca="false">MONTH(StoreData!$B659)</f>
        <v>8</v>
      </c>
      <c r="S659" s="0" t="str">
        <f aca="false">IF(StoreData!$R659=9,"August","Sept")</f>
        <v>Sept</v>
      </c>
    </row>
    <row r="660" customFormat="false" ht="15" hidden="false" customHeight="false" outlineLevel="0" collapsed="false">
      <c r="A660" s="0" t="n">
        <v>88065566013</v>
      </c>
      <c r="B660" s="0" t="n">
        <v>44052</v>
      </c>
      <c r="C660" s="0" t="s">
        <v>658</v>
      </c>
      <c r="D660" s="0" t="s">
        <v>29</v>
      </c>
      <c r="E660" s="0" t="s">
        <v>81</v>
      </c>
      <c r="F660" s="0" t="s">
        <v>31</v>
      </c>
      <c r="G660" s="0" t="s">
        <v>32</v>
      </c>
      <c r="H660" s="0" t="s">
        <v>33</v>
      </c>
      <c r="I660" s="0" t="s">
        <v>128</v>
      </c>
      <c r="J660" s="0" t="s">
        <v>63</v>
      </c>
      <c r="K660" s="0" t="s">
        <v>27</v>
      </c>
      <c r="L660" s="0" t="n">
        <v>12</v>
      </c>
      <c r="M660" s="0" t="n">
        <v>9</v>
      </c>
      <c r="N660" s="0" t="n">
        <v>60</v>
      </c>
      <c r="O660" s="0" t="n">
        <f aca="false">StoreData!$N660*StoreData!$L660</f>
        <v>720</v>
      </c>
      <c r="P660" s="0" t="n">
        <f aca="false">StoreData!$N660*StoreData!$M660</f>
        <v>540</v>
      </c>
      <c r="Q660" s="0" t="n">
        <f aca="false">StoreData!$O660-StoreData!$P660</f>
        <v>180</v>
      </c>
      <c r="R660" s="0" t="n">
        <f aca="false">MONTH(StoreData!$B660)</f>
        <v>8</v>
      </c>
      <c r="S660" s="0" t="str">
        <f aca="false">IF(StoreData!$R660=9,"August","Sept")</f>
        <v>Sept</v>
      </c>
    </row>
    <row r="661" customFormat="false" ht="15" hidden="false" customHeight="false" outlineLevel="0" collapsed="false">
      <c r="A661" s="0" t="n">
        <v>88065566014</v>
      </c>
      <c r="B661" s="0" t="n">
        <v>44051</v>
      </c>
      <c r="C661" s="0" t="s">
        <v>659</v>
      </c>
      <c r="D661" s="0" t="s">
        <v>29</v>
      </c>
      <c r="E661" s="0" t="s">
        <v>149</v>
      </c>
      <c r="F661" s="0" t="s">
        <v>22</v>
      </c>
      <c r="G661" s="0" t="s">
        <v>23</v>
      </c>
      <c r="H661" s="0" t="s">
        <v>24</v>
      </c>
      <c r="I661" s="0" t="s">
        <v>128</v>
      </c>
      <c r="J661" s="0" t="s">
        <v>64</v>
      </c>
      <c r="K661" s="0" t="s">
        <v>35</v>
      </c>
      <c r="L661" s="0" t="n">
        <v>12</v>
      </c>
      <c r="M661" s="0" t="n">
        <v>9</v>
      </c>
      <c r="N661" s="0" t="n">
        <v>89</v>
      </c>
      <c r="O661" s="0" t="n">
        <f aca="false">StoreData!$N661*StoreData!$L661</f>
        <v>1068</v>
      </c>
      <c r="P661" s="0" t="n">
        <f aca="false">StoreData!$N661*StoreData!$M661</f>
        <v>801</v>
      </c>
      <c r="Q661" s="0" t="n">
        <f aca="false">StoreData!$O661-StoreData!$P661</f>
        <v>267</v>
      </c>
      <c r="R661" s="0" t="n">
        <f aca="false">MONTH(StoreData!$B661)</f>
        <v>8</v>
      </c>
      <c r="S661" s="0" t="str">
        <f aca="false">IF(StoreData!$R661=9,"August","Sept")</f>
        <v>Sept</v>
      </c>
    </row>
    <row r="662" customFormat="false" ht="15" hidden="false" customHeight="false" outlineLevel="0" collapsed="false">
      <c r="A662" s="0" t="n">
        <v>88065566015</v>
      </c>
      <c r="B662" s="0" t="n">
        <v>44051</v>
      </c>
      <c r="C662" s="0" t="s">
        <v>660</v>
      </c>
      <c r="D662" s="0" t="s">
        <v>29</v>
      </c>
      <c r="E662" s="0" t="s">
        <v>21</v>
      </c>
      <c r="F662" s="0" t="s">
        <v>31</v>
      </c>
      <c r="G662" s="0" t="s">
        <v>32</v>
      </c>
      <c r="H662" s="0" t="s">
        <v>33</v>
      </c>
      <c r="I662" s="0" t="s">
        <v>128</v>
      </c>
      <c r="J662" s="0" t="s">
        <v>67</v>
      </c>
      <c r="K662" s="0" t="s">
        <v>35</v>
      </c>
      <c r="L662" s="0" t="n">
        <v>18</v>
      </c>
      <c r="M662" s="0" t="n">
        <v>15</v>
      </c>
      <c r="N662" s="0" t="n">
        <v>77</v>
      </c>
      <c r="O662" s="0" t="n">
        <f aca="false">StoreData!$N662*StoreData!$L662</f>
        <v>1386</v>
      </c>
      <c r="P662" s="0" t="n">
        <f aca="false">StoreData!$N662*StoreData!$M662</f>
        <v>1155</v>
      </c>
      <c r="Q662" s="0" t="n">
        <f aca="false">StoreData!$O662-StoreData!$P662</f>
        <v>231</v>
      </c>
      <c r="R662" s="0" t="n">
        <f aca="false">MONTH(StoreData!$B662)</f>
        <v>8</v>
      </c>
      <c r="S662" s="0" t="str">
        <f aca="false">IF(StoreData!$R662=9,"August","Sept")</f>
        <v>Sept</v>
      </c>
    </row>
    <row r="663" customFormat="false" ht="15" hidden="false" customHeight="false" outlineLevel="0" collapsed="false">
      <c r="A663" s="0" t="n">
        <v>88065566016</v>
      </c>
      <c r="B663" s="0" t="n">
        <v>44052</v>
      </c>
      <c r="C663" s="0" t="s">
        <v>661</v>
      </c>
      <c r="D663" s="0" t="s">
        <v>29</v>
      </c>
      <c r="E663" s="0" t="s">
        <v>152</v>
      </c>
      <c r="F663" s="0" t="s">
        <v>22</v>
      </c>
      <c r="G663" s="0" t="s">
        <v>23</v>
      </c>
      <c r="H663" s="0" t="s">
        <v>24</v>
      </c>
      <c r="I663" s="0" t="s">
        <v>128</v>
      </c>
      <c r="J663" s="0" t="s">
        <v>70</v>
      </c>
      <c r="K663" s="0" t="s">
        <v>27</v>
      </c>
      <c r="L663" s="0" t="n">
        <v>10</v>
      </c>
      <c r="M663" s="0" t="n">
        <v>7</v>
      </c>
      <c r="N663" s="0" t="n">
        <v>68</v>
      </c>
      <c r="O663" s="0" t="n">
        <f aca="false">StoreData!$N663*StoreData!$L663</f>
        <v>680</v>
      </c>
      <c r="P663" s="0" t="n">
        <f aca="false">StoreData!$N663*StoreData!$M663</f>
        <v>476</v>
      </c>
      <c r="Q663" s="0" t="n">
        <f aca="false">StoreData!$O663-StoreData!$P663</f>
        <v>204</v>
      </c>
      <c r="R663" s="0" t="n">
        <f aca="false">MONTH(StoreData!$B663)</f>
        <v>8</v>
      </c>
      <c r="S663" s="0" t="str">
        <f aca="false">IF(StoreData!$R663=9,"August","Sept")</f>
        <v>Sept</v>
      </c>
    </row>
    <row r="664" customFormat="false" ht="15" hidden="false" customHeight="false" outlineLevel="0" collapsed="false">
      <c r="A664" s="0" t="n">
        <v>88065566017</v>
      </c>
      <c r="B664" s="0" t="n">
        <v>44053</v>
      </c>
      <c r="C664" s="0" t="s">
        <v>662</v>
      </c>
      <c r="D664" s="0" t="s">
        <v>20</v>
      </c>
      <c r="E664" s="0" t="s">
        <v>154</v>
      </c>
      <c r="F664" s="0" t="s">
        <v>31</v>
      </c>
      <c r="G664" s="0" t="s">
        <v>32</v>
      </c>
      <c r="H664" s="0" t="s">
        <v>33</v>
      </c>
      <c r="I664" s="0" t="s">
        <v>128</v>
      </c>
      <c r="J664" s="0" t="s">
        <v>73</v>
      </c>
      <c r="K664" s="0" t="s">
        <v>27</v>
      </c>
      <c r="L664" s="0" t="n">
        <v>15</v>
      </c>
      <c r="M664" s="0" t="n">
        <v>12</v>
      </c>
      <c r="N664" s="0" t="n">
        <v>15</v>
      </c>
      <c r="O664" s="0" t="n">
        <f aca="false">StoreData!$N664*StoreData!$L664</f>
        <v>225</v>
      </c>
      <c r="P664" s="0" t="n">
        <f aca="false">StoreData!$N664*StoreData!$M664</f>
        <v>180</v>
      </c>
      <c r="Q664" s="0" t="n">
        <f aca="false">StoreData!$O664-StoreData!$P664</f>
        <v>45</v>
      </c>
      <c r="R664" s="0" t="n">
        <f aca="false">MONTH(StoreData!$B664)</f>
        <v>8</v>
      </c>
      <c r="S664" s="0" t="str">
        <f aca="false">IF(StoreData!$R664=9,"August","Sept")</f>
        <v>Sept</v>
      </c>
    </row>
    <row r="665" customFormat="false" ht="15" hidden="false" customHeight="false" outlineLevel="0" collapsed="false">
      <c r="A665" s="0" t="n">
        <v>88065566018</v>
      </c>
      <c r="B665" s="0" t="n">
        <v>44054</v>
      </c>
      <c r="C665" s="0" t="s">
        <v>663</v>
      </c>
      <c r="D665" s="0" t="s">
        <v>20</v>
      </c>
      <c r="E665" s="0" t="s">
        <v>156</v>
      </c>
      <c r="F665" s="0" t="s">
        <v>22</v>
      </c>
      <c r="G665" s="0" t="s">
        <v>23</v>
      </c>
      <c r="H665" s="0" t="s">
        <v>24</v>
      </c>
      <c r="I665" s="0" t="s">
        <v>128</v>
      </c>
      <c r="J665" s="0" t="s">
        <v>76</v>
      </c>
      <c r="K665" s="0" t="s">
        <v>27</v>
      </c>
      <c r="L665" s="0" t="n">
        <v>15</v>
      </c>
      <c r="M665" s="0" t="n">
        <v>12</v>
      </c>
      <c r="N665" s="0" t="n">
        <v>47</v>
      </c>
      <c r="O665" s="0" t="n">
        <f aca="false">StoreData!$N665*StoreData!$L665</f>
        <v>705</v>
      </c>
      <c r="P665" s="0" t="n">
        <f aca="false">StoreData!$N665*StoreData!$M665</f>
        <v>564</v>
      </c>
      <c r="Q665" s="0" t="n">
        <f aca="false">StoreData!$O665-StoreData!$P665</f>
        <v>141</v>
      </c>
      <c r="R665" s="0" t="n">
        <f aca="false">MONTH(StoreData!$B665)</f>
        <v>8</v>
      </c>
      <c r="S665" s="0" t="str">
        <f aca="false">IF(StoreData!$R665=9,"August","Sept")</f>
        <v>Sept</v>
      </c>
    </row>
    <row r="666" customFormat="false" ht="15" hidden="false" customHeight="false" outlineLevel="0" collapsed="false">
      <c r="A666" s="0" t="n">
        <v>88065566019</v>
      </c>
      <c r="B666" s="0" t="n">
        <v>44055</v>
      </c>
      <c r="C666" s="0" t="s">
        <v>664</v>
      </c>
      <c r="D666" s="0" t="s">
        <v>20</v>
      </c>
      <c r="E666" s="0" t="s">
        <v>112</v>
      </c>
      <c r="F666" s="0" t="s">
        <v>31</v>
      </c>
      <c r="G666" s="0" t="s">
        <v>32</v>
      </c>
      <c r="H666" s="0" t="s">
        <v>33</v>
      </c>
      <c r="I666" s="0" t="s">
        <v>128</v>
      </c>
      <c r="J666" s="0" t="s">
        <v>79</v>
      </c>
      <c r="K666" s="0" t="s">
        <v>35</v>
      </c>
      <c r="L666" s="0" t="n">
        <v>23</v>
      </c>
      <c r="M666" s="0" t="n">
        <v>20</v>
      </c>
      <c r="N666" s="0" t="n">
        <v>6</v>
      </c>
      <c r="O666" s="0" t="n">
        <f aca="false">StoreData!$N666*StoreData!$L666</f>
        <v>138</v>
      </c>
      <c r="P666" s="0" t="n">
        <f aca="false">StoreData!$N666*StoreData!$M666</f>
        <v>120</v>
      </c>
      <c r="Q666" s="0" t="n">
        <f aca="false">StoreData!$O666-StoreData!$P666</f>
        <v>18</v>
      </c>
      <c r="R666" s="0" t="n">
        <f aca="false">MONTH(StoreData!$B666)</f>
        <v>8</v>
      </c>
      <c r="S666" s="0" t="str">
        <f aca="false">IF(StoreData!$R666=9,"August","Sept")</f>
        <v>Sept</v>
      </c>
    </row>
    <row r="667" customFormat="false" ht="15" hidden="false" customHeight="false" outlineLevel="0" collapsed="false">
      <c r="A667" s="0" t="n">
        <v>88065566020</v>
      </c>
      <c r="B667" s="0" t="n">
        <v>44056</v>
      </c>
      <c r="C667" s="0" t="s">
        <v>665</v>
      </c>
      <c r="D667" s="0" t="s">
        <v>29</v>
      </c>
      <c r="E667" s="0" t="s">
        <v>114</v>
      </c>
      <c r="F667" s="0" t="s">
        <v>22</v>
      </c>
      <c r="G667" s="0" t="s">
        <v>23</v>
      </c>
      <c r="H667" s="0" t="s">
        <v>24</v>
      </c>
      <c r="I667" s="0" t="s">
        <v>128</v>
      </c>
      <c r="J667" s="0" t="s">
        <v>82</v>
      </c>
      <c r="K667" s="0" t="s">
        <v>35</v>
      </c>
      <c r="L667" s="0" t="n">
        <v>9</v>
      </c>
      <c r="M667" s="0" t="n">
        <v>6</v>
      </c>
      <c r="N667" s="0" t="n">
        <v>10</v>
      </c>
      <c r="O667" s="0" t="n">
        <f aca="false">StoreData!$N667*StoreData!$L667</f>
        <v>90</v>
      </c>
      <c r="P667" s="0" t="n">
        <f aca="false">StoreData!$N667*StoreData!$M667</f>
        <v>60</v>
      </c>
      <c r="Q667" s="0" t="n">
        <f aca="false">StoreData!$O667-StoreData!$P667</f>
        <v>30</v>
      </c>
      <c r="R667" s="0" t="n">
        <f aca="false">MONTH(StoreData!$B667)</f>
        <v>8</v>
      </c>
      <c r="S667" s="0" t="str">
        <f aca="false">IF(StoreData!$R667=9,"August","Sept")</f>
        <v>Sept</v>
      </c>
    </row>
    <row r="668" customFormat="false" ht="15" hidden="false" customHeight="false" outlineLevel="0" collapsed="false">
      <c r="A668" s="0" t="n">
        <v>88065566021</v>
      </c>
      <c r="B668" s="0" t="n">
        <v>44057</v>
      </c>
      <c r="C668" s="0" t="s">
        <v>666</v>
      </c>
      <c r="D668" s="0" t="s">
        <v>20</v>
      </c>
      <c r="E668" s="0" t="s">
        <v>69</v>
      </c>
      <c r="F668" s="0" t="s">
        <v>31</v>
      </c>
      <c r="G668" s="0" t="s">
        <v>32</v>
      </c>
      <c r="H668" s="0" t="s">
        <v>33</v>
      </c>
      <c r="I668" s="0" t="s">
        <v>128</v>
      </c>
      <c r="J668" s="0" t="s">
        <v>85</v>
      </c>
      <c r="K668" s="0" t="s">
        <v>35</v>
      </c>
      <c r="L668" s="0" t="n">
        <v>18</v>
      </c>
      <c r="M668" s="0" t="n">
        <v>15</v>
      </c>
      <c r="N668" s="0" t="n">
        <v>11</v>
      </c>
      <c r="O668" s="0" t="n">
        <f aca="false">StoreData!$N668*StoreData!$L668</f>
        <v>198</v>
      </c>
      <c r="P668" s="0" t="n">
        <f aca="false">StoreData!$N668*StoreData!$M668</f>
        <v>165</v>
      </c>
      <c r="Q668" s="0" t="n">
        <f aca="false">StoreData!$O668-StoreData!$P668</f>
        <v>33</v>
      </c>
      <c r="R668" s="0" t="n">
        <f aca="false">MONTH(StoreData!$B668)</f>
        <v>8</v>
      </c>
      <c r="S668" s="0" t="str">
        <f aca="false">IF(StoreData!$R668=9,"August","Sept")</f>
        <v>Sept</v>
      </c>
    </row>
    <row r="669" customFormat="false" ht="15" hidden="false" customHeight="false" outlineLevel="0" collapsed="false">
      <c r="A669" s="0" t="n">
        <v>88065566022</v>
      </c>
      <c r="B669" s="0" t="n">
        <v>44058</v>
      </c>
      <c r="C669" s="0" t="s">
        <v>667</v>
      </c>
      <c r="D669" s="0" t="s">
        <v>20</v>
      </c>
      <c r="E669" s="0" t="s">
        <v>117</v>
      </c>
      <c r="F669" s="0" t="s">
        <v>22</v>
      </c>
      <c r="G669" s="0" t="s">
        <v>23</v>
      </c>
      <c r="H669" s="0" t="s">
        <v>24</v>
      </c>
      <c r="I669" s="0" t="s">
        <v>128</v>
      </c>
      <c r="J669" s="0" t="s">
        <v>88</v>
      </c>
      <c r="K669" s="0" t="s">
        <v>27</v>
      </c>
      <c r="L669" s="0" t="n">
        <v>14</v>
      </c>
      <c r="M669" s="0" t="n">
        <v>11</v>
      </c>
      <c r="N669" s="0" t="n">
        <v>60</v>
      </c>
      <c r="O669" s="0" t="n">
        <f aca="false">StoreData!$N669*StoreData!$L669</f>
        <v>840</v>
      </c>
      <c r="P669" s="0" t="n">
        <f aca="false">StoreData!$N669*StoreData!$M669</f>
        <v>660</v>
      </c>
      <c r="Q669" s="0" t="n">
        <f aca="false">StoreData!$O669-StoreData!$P669</f>
        <v>180</v>
      </c>
      <c r="R669" s="0" t="n">
        <f aca="false">MONTH(StoreData!$B669)</f>
        <v>8</v>
      </c>
      <c r="S669" s="0" t="str">
        <f aca="false">IF(StoreData!$R669=9,"August","Sept")</f>
        <v>Sept</v>
      </c>
    </row>
    <row r="670" customFormat="false" ht="15" hidden="false" customHeight="false" outlineLevel="0" collapsed="false">
      <c r="A670" s="0" t="n">
        <v>88065566023</v>
      </c>
      <c r="B670" s="0" t="n">
        <v>44062</v>
      </c>
      <c r="C670" s="0" t="s">
        <v>668</v>
      </c>
      <c r="D670" s="0" t="s">
        <v>20</v>
      </c>
      <c r="E670" s="0" t="s">
        <v>69</v>
      </c>
      <c r="F670" s="0" t="s">
        <v>31</v>
      </c>
      <c r="G670" s="0" t="s">
        <v>32</v>
      </c>
      <c r="H670" s="0" t="s">
        <v>33</v>
      </c>
      <c r="I670" s="0" t="s">
        <v>128</v>
      </c>
      <c r="J670" s="0" t="s">
        <v>91</v>
      </c>
      <c r="K670" s="0" t="s">
        <v>27</v>
      </c>
      <c r="L670" s="0" t="n">
        <v>30</v>
      </c>
      <c r="M670" s="0" t="n">
        <v>27</v>
      </c>
      <c r="N670" s="0" t="n">
        <v>89</v>
      </c>
      <c r="O670" s="0" t="n">
        <f aca="false">StoreData!$N670*StoreData!$L670</f>
        <v>2670</v>
      </c>
      <c r="P670" s="0" t="n">
        <f aca="false">StoreData!$N670*StoreData!$M670</f>
        <v>2403</v>
      </c>
      <c r="Q670" s="0" t="n">
        <f aca="false">StoreData!$O670-StoreData!$P670</f>
        <v>267</v>
      </c>
      <c r="R670" s="0" t="n">
        <f aca="false">MONTH(StoreData!$B670)</f>
        <v>8</v>
      </c>
      <c r="S670" s="0" t="str">
        <f aca="false">IF(StoreData!$R670=9,"August","Sept")</f>
        <v>Sept</v>
      </c>
    </row>
    <row r="671" customFormat="false" ht="15" hidden="false" customHeight="false" outlineLevel="0" collapsed="false">
      <c r="A671" s="0" t="n">
        <v>88065566024</v>
      </c>
      <c r="B671" s="0" t="n">
        <v>44061</v>
      </c>
      <c r="C671" s="0" t="s">
        <v>669</v>
      </c>
      <c r="D671" s="0" t="s">
        <v>20</v>
      </c>
      <c r="E671" s="0" t="s">
        <v>117</v>
      </c>
      <c r="F671" s="0" t="s">
        <v>22</v>
      </c>
      <c r="G671" s="0" t="s">
        <v>23</v>
      </c>
      <c r="H671" s="0" t="s">
        <v>24</v>
      </c>
      <c r="I671" s="0" t="s">
        <v>128</v>
      </c>
      <c r="J671" s="0" t="s">
        <v>94</v>
      </c>
      <c r="K671" s="0" t="s">
        <v>27</v>
      </c>
      <c r="L671" s="0" t="n">
        <v>16</v>
      </c>
      <c r="M671" s="0" t="n">
        <v>13</v>
      </c>
      <c r="N671" s="0" t="n">
        <v>77</v>
      </c>
      <c r="O671" s="0" t="n">
        <f aca="false">StoreData!$N671*StoreData!$L671</f>
        <v>1232</v>
      </c>
      <c r="P671" s="0" t="n">
        <f aca="false">StoreData!$N671*StoreData!$M671</f>
        <v>1001</v>
      </c>
      <c r="Q671" s="0" t="n">
        <f aca="false">StoreData!$O671-StoreData!$P671</f>
        <v>231</v>
      </c>
      <c r="R671" s="0" t="n">
        <f aca="false">MONTH(StoreData!$B671)</f>
        <v>8</v>
      </c>
      <c r="S671" s="0" t="str">
        <f aca="false">IF(StoreData!$R671=9,"August","Sept")</f>
        <v>Sept</v>
      </c>
    </row>
    <row r="672" customFormat="false" ht="15" hidden="false" customHeight="false" outlineLevel="0" collapsed="false">
      <c r="A672" s="0" t="n">
        <v>88065566025</v>
      </c>
      <c r="B672" s="0" t="n">
        <v>44061</v>
      </c>
      <c r="C672" s="0" t="s">
        <v>670</v>
      </c>
      <c r="D672" s="0" t="s">
        <v>29</v>
      </c>
      <c r="E672" s="0" t="s">
        <v>119</v>
      </c>
      <c r="F672" s="0" t="s">
        <v>31</v>
      </c>
      <c r="G672" s="0" t="s">
        <v>32</v>
      </c>
      <c r="H672" s="0" t="s">
        <v>33</v>
      </c>
      <c r="I672" s="0" t="s">
        <v>128</v>
      </c>
      <c r="J672" s="0" t="s">
        <v>26</v>
      </c>
      <c r="K672" s="0" t="s">
        <v>27</v>
      </c>
      <c r="L672" s="0" t="n">
        <v>52</v>
      </c>
      <c r="M672" s="0" t="n">
        <v>49</v>
      </c>
      <c r="N672" s="0" t="n">
        <v>68</v>
      </c>
      <c r="O672" s="0" t="n">
        <f aca="false">StoreData!$N672*StoreData!$L672</f>
        <v>3536</v>
      </c>
      <c r="P672" s="0" t="n">
        <f aca="false">StoreData!$N672*StoreData!$M672</f>
        <v>3332</v>
      </c>
      <c r="Q672" s="0" t="n">
        <f aca="false">StoreData!$O672-StoreData!$P672</f>
        <v>204</v>
      </c>
      <c r="R672" s="0" t="n">
        <f aca="false">MONTH(StoreData!$B672)</f>
        <v>8</v>
      </c>
      <c r="S672" s="0" t="str">
        <f aca="false">IF(StoreData!$R672=9,"August","Sept")</f>
        <v>Sept</v>
      </c>
    </row>
    <row r="673" customFormat="false" ht="15" hidden="false" customHeight="false" outlineLevel="0" collapsed="false">
      <c r="A673" s="0" t="n">
        <v>88065566026</v>
      </c>
      <c r="B673" s="0" t="n">
        <v>44062</v>
      </c>
      <c r="C673" s="0" t="s">
        <v>671</v>
      </c>
      <c r="D673" s="0" t="s">
        <v>29</v>
      </c>
      <c r="E673" s="0" t="s">
        <v>121</v>
      </c>
      <c r="F673" s="0" t="s">
        <v>22</v>
      </c>
      <c r="G673" s="0" t="s">
        <v>23</v>
      </c>
      <c r="H673" s="0" t="s">
        <v>24</v>
      </c>
      <c r="I673" s="0" t="s">
        <v>128</v>
      </c>
      <c r="J673" s="0" t="s">
        <v>99</v>
      </c>
      <c r="K673" s="0" t="s">
        <v>27</v>
      </c>
      <c r="L673" s="0" t="n">
        <v>14</v>
      </c>
      <c r="M673" s="0" t="n">
        <v>11</v>
      </c>
      <c r="N673" s="0" t="n">
        <v>15</v>
      </c>
      <c r="O673" s="0" t="n">
        <f aca="false">StoreData!$N673*StoreData!$L673</f>
        <v>210</v>
      </c>
      <c r="P673" s="0" t="n">
        <f aca="false">StoreData!$N673*StoreData!$M673</f>
        <v>165</v>
      </c>
      <c r="Q673" s="0" t="n">
        <f aca="false">StoreData!$O673-StoreData!$P673</f>
        <v>45</v>
      </c>
      <c r="R673" s="0" t="n">
        <f aca="false">MONTH(StoreData!$B673)</f>
        <v>8</v>
      </c>
      <c r="S673" s="0" t="str">
        <f aca="false">IF(StoreData!$R673=9,"August","Sept")</f>
        <v>Sept</v>
      </c>
    </row>
    <row r="674" customFormat="false" ht="15" hidden="false" customHeight="false" outlineLevel="0" collapsed="false">
      <c r="A674" s="0" t="n">
        <v>88065566027</v>
      </c>
      <c r="B674" s="0" t="n">
        <v>44063</v>
      </c>
      <c r="C674" s="0" t="s">
        <v>672</v>
      </c>
      <c r="D674" s="0" t="s">
        <v>20</v>
      </c>
      <c r="E674" s="0" t="s">
        <v>123</v>
      </c>
      <c r="F674" s="0" t="s">
        <v>31</v>
      </c>
      <c r="G674" s="0" t="s">
        <v>32</v>
      </c>
      <c r="H674" s="0" t="s">
        <v>33</v>
      </c>
      <c r="I674" s="0" t="s">
        <v>128</v>
      </c>
      <c r="J674" s="0" t="s">
        <v>102</v>
      </c>
      <c r="K674" s="0" t="s">
        <v>27</v>
      </c>
      <c r="L674" s="0" t="n">
        <v>6</v>
      </c>
      <c r="M674" s="0" t="n">
        <v>3</v>
      </c>
      <c r="N674" s="0" t="n">
        <v>47</v>
      </c>
      <c r="O674" s="0" t="n">
        <f aca="false">StoreData!$N674*StoreData!$L674</f>
        <v>282</v>
      </c>
      <c r="P674" s="0" t="n">
        <f aca="false">StoreData!$N674*StoreData!$M674</f>
        <v>141</v>
      </c>
      <c r="Q674" s="0" t="n">
        <f aca="false">StoreData!$O674-StoreData!$P674</f>
        <v>141</v>
      </c>
      <c r="R674" s="0" t="n">
        <f aca="false">MONTH(StoreData!$B674)</f>
        <v>8</v>
      </c>
      <c r="S674" s="0" t="str">
        <f aca="false">IF(StoreData!$R674=9,"August","Sept")</f>
        <v>Sept</v>
      </c>
    </row>
    <row r="675" customFormat="false" ht="15" hidden="false" customHeight="false" outlineLevel="0" collapsed="false">
      <c r="A675" s="0" t="n">
        <v>88065566028</v>
      </c>
      <c r="B675" s="0" t="n">
        <v>44064</v>
      </c>
      <c r="C675" s="0" t="s">
        <v>673</v>
      </c>
      <c r="D675" s="0" t="s">
        <v>29</v>
      </c>
      <c r="E675" s="0" t="s">
        <v>125</v>
      </c>
      <c r="F675" s="0" t="s">
        <v>22</v>
      </c>
      <c r="G675" s="0" t="s">
        <v>23</v>
      </c>
      <c r="H675" s="0" t="s">
        <v>24</v>
      </c>
      <c r="I675" s="0" t="s">
        <v>128</v>
      </c>
      <c r="J675" s="0" t="s">
        <v>105</v>
      </c>
      <c r="K675" s="0" t="s">
        <v>27</v>
      </c>
      <c r="L675" s="0" t="n">
        <v>13</v>
      </c>
      <c r="M675" s="0" t="n">
        <v>10</v>
      </c>
      <c r="N675" s="0" t="n">
        <v>6</v>
      </c>
      <c r="O675" s="0" t="n">
        <f aca="false">StoreData!$N675*StoreData!$L675</f>
        <v>78</v>
      </c>
      <c r="P675" s="0" t="n">
        <f aca="false">StoreData!$N675*StoreData!$M675</f>
        <v>60</v>
      </c>
      <c r="Q675" s="0" t="n">
        <f aca="false">StoreData!$O675-StoreData!$P675</f>
        <v>18</v>
      </c>
      <c r="R675" s="0" t="n">
        <f aca="false">MONTH(StoreData!$B675)</f>
        <v>8</v>
      </c>
      <c r="S675" s="0" t="str">
        <f aca="false">IF(StoreData!$R675=9,"August","Sept")</f>
        <v>Sept</v>
      </c>
    </row>
    <row r="676" customFormat="false" ht="15" hidden="false" customHeight="false" outlineLevel="0" collapsed="false">
      <c r="A676" s="0" t="n">
        <v>88065566029</v>
      </c>
      <c r="B676" s="0" t="n">
        <v>44065</v>
      </c>
      <c r="C676" s="0" t="s">
        <v>674</v>
      </c>
      <c r="D676" s="0" t="s">
        <v>29</v>
      </c>
      <c r="E676" s="0" t="s">
        <v>30</v>
      </c>
      <c r="F676" s="0" t="s">
        <v>31</v>
      </c>
      <c r="G676" s="0" t="s">
        <v>32</v>
      </c>
      <c r="H676" s="0" t="s">
        <v>33</v>
      </c>
      <c r="I676" s="0" t="s">
        <v>128</v>
      </c>
      <c r="J676" s="0" t="s">
        <v>108</v>
      </c>
      <c r="K676" s="0" t="s">
        <v>27</v>
      </c>
      <c r="L676" s="0" t="n">
        <v>15</v>
      </c>
      <c r="M676" s="0" t="n">
        <v>12</v>
      </c>
      <c r="N676" s="0" t="n">
        <v>10</v>
      </c>
      <c r="O676" s="0" t="n">
        <f aca="false">StoreData!$N676*StoreData!$L676</f>
        <v>150</v>
      </c>
      <c r="P676" s="0" t="n">
        <f aca="false">StoreData!$N676*StoreData!$M676</f>
        <v>120</v>
      </c>
      <c r="Q676" s="0" t="n">
        <f aca="false">StoreData!$O676-StoreData!$P676</f>
        <v>30</v>
      </c>
      <c r="R676" s="0" t="n">
        <f aca="false">MONTH(StoreData!$B676)</f>
        <v>8</v>
      </c>
      <c r="S676" s="0" t="str">
        <f aca="false">IF(StoreData!$R676=9,"August","Sept")</f>
        <v>Sept</v>
      </c>
    </row>
    <row r="677" customFormat="false" ht="15" hidden="false" customHeight="false" outlineLevel="0" collapsed="false">
      <c r="A677" s="0" t="n">
        <v>88065566030</v>
      </c>
      <c r="B677" s="0" t="n">
        <v>44066</v>
      </c>
      <c r="C677" s="0" t="s">
        <v>675</v>
      </c>
      <c r="D677" s="0" t="s">
        <v>20</v>
      </c>
      <c r="E677" s="0" t="s">
        <v>37</v>
      </c>
      <c r="F677" s="0" t="s">
        <v>22</v>
      </c>
      <c r="G677" s="0" t="s">
        <v>23</v>
      </c>
      <c r="H677" s="0" t="s">
        <v>24</v>
      </c>
      <c r="I677" s="0" t="s">
        <v>128</v>
      </c>
      <c r="J677" s="0" t="s">
        <v>53</v>
      </c>
      <c r="K677" s="0" t="s">
        <v>27</v>
      </c>
      <c r="L677" s="0" t="n">
        <v>20</v>
      </c>
      <c r="M677" s="0" t="n">
        <v>17</v>
      </c>
      <c r="N677" s="0" t="n">
        <v>3</v>
      </c>
      <c r="O677" s="0" t="n">
        <f aca="false">StoreData!$N677*StoreData!$L677</f>
        <v>60</v>
      </c>
      <c r="P677" s="0" t="n">
        <f aca="false">StoreData!$N677*StoreData!$M677</f>
        <v>51</v>
      </c>
      <c r="Q677" s="0" t="n">
        <f aca="false">StoreData!$O677-StoreData!$P677</f>
        <v>9</v>
      </c>
      <c r="R677" s="0" t="n">
        <f aca="false">MONTH(StoreData!$B677)</f>
        <v>8</v>
      </c>
      <c r="S677" s="0" t="str">
        <f aca="false">IF(StoreData!$R677=9,"August","Sept")</f>
        <v>Sept</v>
      </c>
    </row>
    <row r="678" customFormat="false" ht="15" hidden="false" customHeight="false" outlineLevel="0" collapsed="false">
      <c r="A678" s="0" t="n">
        <v>88065566031</v>
      </c>
      <c r="B678" s="0" t="n">
        <v>44067</v>
      </c>
      <c r="C678" s="0" t="s">
        <v>676</v>
      </c>
      <c r="D678" s="0" t="s">
        <v>20</v>
      </c>
      <c r="E678" s="0" t="s">
        <v>42</v>
      </c>
      <c r="F678" s="0" t="s">
        <v>31</v>
      </c>
      <c r="G678" s="0" t="s">
        <v>32</v>
      </c>
      <c r="H678" s="0" t="s">
        <v>33</v>
      </c>
      <c r="I678" s="0" t="s">
        <v>128</v>
      </c>
      <c r="J678" s="0" t="s">
        <v>56</v>
      </c>
      <c r="K678" s="0" t="s">
        <v>27</v>
      </c>
      <c r="L678" s="0" t="n">
        <v>12</v>
      </c>
      <c r="M678" s="0" t="n">
        <v>9</v>
      </c>
      <c r="N678" s="0" t="n">
        <v>4</v>
      </c>
      <c r="O678" s="0" t="n">
        <f aca="false">StoreData!$N678*StoreData!$L678</f>
        <v>48</v>
      </c>
      <c r="P678" s="0" t="n">
        <f aca="false">StoreData!$N678*StoreData!$M678</f>
        <v>36</v>
      </c>
      <c r="Q678" s="0" t="n">
        <f aca="false">StoreData!$O678-StoreData!$P678</f>
        <v>12</v>
      </c>
      <c r="R678" s="0" t="n">
        <f aca="false">MONTH(StoreData!$B678)</f>
        <v>8</v>
      </c>
      <c r="S678" s="0" t="str">
        <f aca="false">IF(StoreData!$R678=9,"August","Sept")</f>
        <v>Sept</v>
      </c>
    </row>
    <row r="679" customFormat="false" ht="15" hidden="false" customHeight="false" outlineLevel="0" collapsed="false">
      <c r="A679" s="0" t="n">
        <v>88065566032</v>
      </c>
      <c r="B679" s="0" t="n">
        <v>44068</v>
      </c>
      <c r="C679" s="0" t="s">
        <v>677</v>
      </c>
      <c r="D679" s="0" t="s">
        <v>29</v>
      </c>
      <c r="E679" s="0" t="s">
        <v>186</v>
      </c>
      <c r="F679" s="0" t="s">
        <v>22</v>
      </c>
      <c r="G679" s="0" t="s">
        <v>23</v>
      </c>
      <c r="H679" s="0" t="s">
        <v>24</v>
      </c>
      <c r="I679" s="0" t="s">
        <v>128</v>
      </c>
      <c r="J679" s="0" t="s">
        <v>59</v>
      </c>
      <c r="K679" s="0" t="s">
        <v>27</v>
      </c>
      <c r="L679" s="0" t="n">
        <v>16</v>
      </c>
      <c r="M679" s="0" t="n">
        <v>13</v>
      </c>
      <c r="N679" s="0" t="n">
        <v>5</v>
      </c>
      <c r="O679" s="0" t="n">
        <f aca="false">StoreData!$N679*StoreData!$L679</f>
        <v>80</v>
      </c>
      <c r="P679" s="0" t="n">
        <f aca="false">StoreData!$N679*StoreData!$M679</f>
        <v>65</v>
      </c>
      <c r="Q679" s="0" t="n">
        <f aca="false">StoreData!$O679-StoreData!$P679</f>
        <v>15</v>
      </c>
      <c r="R679" s="0" t="n">
        <f aca="false">MONTH(StoreData!$B679)</f>
        <v>8</v>
      </c>
      <c r="S679" s="0" t="str">
        <f aca="false">IF(StoreData!$R679=9,"August","Sept")</f>
        <v>Sept</v>
      </c>
    </row>
    <row r="680" customFormat="false" ht="15" hidden="false" customHeight="false" outlineLevel="0" collapsed="false">
      <c r="A680" s="0" t="n">
        <v>88065566033</v>
      </c>
      <c r="B680" s="0" t="n">
        <v>44072</v>
      </c>
      <c r="C680" s="0" t="s">
        <v>678</v>
      </c>
      <c r="D680" s="0" t="s">
        <v>20</v>
      </c>
      <c r="E680" s="0" t="s">
        <v>188</v>
      </c>
      <c r="F680" s="0" t="s">
        <v>31</v>
      </c>
      <c r="G680" s="0" t="s">
        <v>32</v>
      </c>
      <c r="H680" s="0" t="s">
        <v>33</v>
      </c>
      <c r="I680" s="0" t="s">
        <v>128</v>
      </c>
      <c r="J680" s="0" t="s">
        <v>62</v>
      </c>
      <c r="K680" s="0" t="s">
        <v>27</v>
      </c>
      <c r="L680" s="0" t="n">
        <v>20</v>
      </c>
      <c r="M680" s="0" t="n">
        <v>17</v>
      </c>
      <c r="N680" s="0" t="n">
        <v>6</v>
      </c>
      <c r="O680" s="0" t="n">
        <f aca="false">StoreData!$N680*StoreData!$L680</f>
        <v>120</v>
      </c>
      <c r="P680" s="0" t="n">
        <f aca="false">StoreData!$N680*StoreData!$M680</f>
        <v>102</v>
      </c>
      <c r="Q680" s="0" t="n">
        <f aca="false">StoreData!$O680-StoreData!$P680</f>
        <v>18</v>
      </c>
      <c r="R680" s="0" t="n">
        <f aca="false">MONTH(StoreData!$B680)</f>
        <v>8</v>
      </c>
      <c r="S680" s="0" t="str">
        <f aca="false">IF(StoreData!$R680=9,"August","Sept")</f>
        <v>Sept</v>
      </c>
    </row>
    <row r="681" customFormat="false" ht="15" hidden="false" customHeight="false" outlineLevel="0" collapsed="false">
      <c r="A681" s="0" t="n">
        <v>88065566034</v>
      </c>
      <c r="B681" s="0" t="n">
        <v>44071</v>
      </c>
      <c r="C681" s="0" t="s">
        <v>679</v>
      </c>
      <c r="D681" s="0" t="s">
        <v>20</v>
      </c>
      <c r="E681" s="0" t="s">
        <v>46</v>
      </c>
      <c r="F681" s="0" t="s">
        <v>22</v>
      </c>
      <c r="G681" s="0" t="s">
        <v>23</v>
      </c>
      <c r="H681" s="0" t="s">
        <v>24</v>
      </c>
      <c r="I681" s="0" t="s">
        <v>128</v>
      </c>
      <c r="J681" s="0" t="s">
        <v>63</v>
      </c>
      <c r="K681" s="0" t="s">
        <v>27</v>
      </c>
      <c r="L681" s="0" t="n">
        <v>12</v>
      </c>
      <c r="M681" s="0" t="n">
        <v>9</v>
      </c>
      <c r="N681" s="0" t="n">
        <v>3</v>
      </c>
      <c r="O681" s="0" t="n">
        <f aca="false">StoreData!$N681*StoreData!$L681</f>
        <v>36</v>
      </c>
      <c r="P681" s="0" t="n">
        <f aca="false">StoreData!$N681*StoreData!$M681</f>
        <v>27</v>
      </c>
      <c r="Q681" s="0" t="n">
        <f aca="false">StoreData!$O681-StoreData!$P681</f>
        <v>9</v>
      </c>
      <c r="R681" s="0" t="n">
        <f aca="false">MONTH(StoreData!$B681)</f>
        <v>8</v>
      </c>
      <c r="S681" s="0" t="str">
        <f aca="false">IF(StoreData!$R681=9,"August","Sept")</f>
        <v>Sept</v>
      </c>
    </row>
    <row r="682" customFormat="false" ht="15" hidden="false" customHeight="false" outlineLevel="0" collapsed="false">
      <c r="A682" s="0" t="n">
        <v>88065566035</v>
      </c>
      <c r="B682" s="0" t="n">
        <v>44071</v>
      </c>
      <c r="C682" s="0" t="s">
        <v>680</v>
      </c>
      <c r="D682" s="0" t="s">
        <v>29</v>
      </c>
      <c r="E682" s="0" t="s">
        <v>48</v>
      </c>
      <c r="F682" s="0" t="s">
        <v>31</v>
      </c>
      <c r="G682" s="0" t="s">
        <v>32</v>
      </c>
      <c r="H682" s="0" t="s">
        <v>33</v>
      </c>
      <c r="I682" s="0" t="s">
        <v>128</v>
      </c>
      <c r="J682" s="0" t="s">
        <v>70</v>
      </c>
      <c r="K682" s="0" t="s">
        <v>27</v>
      </c>
      <c r="L682" s="0" t="n">
        <v>10</v>
      </c>
      <c r="M682" s="0" t="n">
        <v>7</v>
      </c>
      <c r="N682" s="0" t="n">
        <v>7</v>
      </c>
      <c r="O682" s="0" t="n">
        <f aca="false">StoreData!$N682*StoreData!$L682</f>
        <v>70</v>
      </c>
      <c r="P682" s="0" t="n">
        <f aca="false">StoreData!$N682*StoreData!$M682</f>
        <v>49</v>
      </c>
      <c r="Q682" s="0" t="n">
        <f aca="false">StoreData!$O682-StoreData!$P682</f>
        <v>21</v>
      </c>
      <c r="R682" s="0" t="n">
        <f aca="false">MONTH(StoreData!$B682)</f>
        <v>8</v>
      </c>
      <c r="S682" s="0" t="str">
        <f aca="false">IF(StoreData!$R682=9,"August","Sept")</f>
        <v>Sept</v>
      </c>
    </row>
    <row r="683" customFormat="false" ht="15" hidden="false" customHeight="false" outlineLevel="0" collapsed="false">
      <c r="A683" s="0" t="n">
        <v>88065566036</v>
      </c>
      <c r="B683" s="0" t="n">
        <v>44072</v>
      </c>
      <c r="C683" s="0" t="s">
        <v>681</v>
      </c>
      <c r="D683" s="0" t="s">
        <v>20</v>
      </c>
      <c r="E683" s="0" t="s">
        <v>50</v>
      </c>
      <c r="F683" s="0" t="s">
        <v>22</v>
      </c>
      <c r="G683" s="0" t="s">
        <v>23</v>
      </c>
      <c r="H683" s="0" t="s">
        <v>24</v>
      </c>
      <c r="I683" s="0" t="s">
        <v>128</v>
      </c>
      <c r="J683" s="0" t="s">
        <v>73</v>
      </c>
      <c r="K683" s="0" t="s">
        <v>27</v>
      </c>
      <c r="L683" s="0" t="n">
        <v>15</v>
      </c>
      <c r="M683" s="0" t="n">
        <v>12</v>
      </c>
      <c r="N683" s="0" t="n">
        <v>5</v>
      </c>
      <c r="O683" s="0" t="n">
        <f aca="false">StoreData!$N683*StoreData!$L683</f>
        <v>75</v>
      </c>
      <c r="P683" s="0" t="n">
        <f aca="false">StoreData!$N683*StoreData!$M683</f>
        <v>60</v>
      </c>
      <c r="Q683" s="0" t="n">
        <f aca="false">StoreData!$O683-StoreData!$P683</f>
        <v>15</v>
      </c>
      <c r="R683" s="0" t="n">
        <f aca="false">MONTH(StoreData!$B683)</f>
        <v>8</v>
      </c>
      <c r="S683" s="0" t="str">
        <f aca="false">IF(StoreData!$R683=9,"August","Sept")</f>
        <v>Sept</v>
      </c>
    </row>
    <row r="684" customFormat="false" ht="15" hidden="false" customHeight="false" outlineLevel="0" collapsed="false">
      <c r="A684" s="0" t="n">
        <v>88065566037</v>
      </c>
      <c r="B684" s="0" t="n">
        <v>44073</v>
      </c>
      <c r="C684" s="0" t="s">
        <v>682</v>
      </c>
      <c r="D684" s="0" t="s">
        <v>20</v>
      </c>
      <c r="E684" s="0" t="s">
        <v>52</v>
      </c>
      <c r="F684" s="0" t="s">
        <v>31</v>
      </c>
      <c r="G684" s="0" t="s">
        <v>32</v>
      </c>
      <c r="H684" s="0" t="s">
        <v>33</v>
      </c>
      <c r="I684" s="0" t="s">
        <v>128</v>
      </c>
      <c r="J684" s="0" t="s">
        <v>76</v>
      </c>
      <c r="K684" s="0" t="s">
        <v>27</v>
      </c>
      <c r="L684" s="0" t="n">
        <v>15</v>
      </c>
      <c r="M684" s="0" t="n">
        <v>12</v>
      </c>
      <c r="N684" s="0" t="n">
        <v>8</v>
      </c>
      <c r="O684" s="0" t="n">
        <f aca="false">StoreData!$N684*StoreData!$L684</f>
        <v>120</v>
      </c>
      <c r="P684" s="0" t="n">
        <f aca="false">StoreData!$N684*StoreData!$M684</f>
        <v>96</v>
      </c>
      <c r="Q684" s="0" t="n">
        <f aca="false">StoreData!$O684-StoreData!$P684</f>
        <v>24</v>
      </c>
      <c r="R684" s="0" t="n">
        <f aca="false">MONTH(StoreData!$B684)</f>
        <v>8</v>
      </c>
      <c r="S684" s="0" t="str">
        <f aca="false">IF(StoreData!$R684=9,"August","Sept")</f>
        <v>Sept</v>
      </c>
    </row>
    <row r="685" customFormat="false" ht="15" hidden="false" customHeight="false" outlineLevel="0" collapsed="false">
      <c r="A685" s="0" t="n">
        <v>88065566038</v>
      </c>
      <c r="B685" s="0" t="n">
        <v>44074</v>
      </c>
      <c r="C685" s="0" t="s">
        <v>683</v>
      </c>
      <c r="D685" s="0" t="s">
        <v>20</v>
      </c>
      <c r="E685" s="0" t="s">
        <v>55</v>
      </c>
      <c r="F685" s="0" t="s">
        <v>22</v>
      </c>
      <c r="G685" s="0" t="s">
        <v>23</v>
      </c>
      <c r="H685" s="0" t="s">
        <v>24</v>
      </c>
      <c r="I685" s="0" t="s">
        <v>128</v>
      </c>
      <c r="J685" s="0" t="s">
        <v>126</v>
      </c>
      <c r="K685" s="0" t="s">
        <v>27</v>
      </c>
      <c r="L685" s="0" t="n">
        <v>20</v>
      </c>
      <c r="M685" s="0" t="n">
        <v>17</v>
      </c>
      <c r="N685" s="0" t="n">
        <v>9</v>
      </c>
      <c r="O685" s="0" t="n">
        <f aca="false">StoreData!$N685*StoreData!$L685</f>
        <v>180</v>
      </c>
      <c r="P685" s="0" t="n">
        <f aca="false">StoreData!$N685*StoreData!$M685</f>
        <v>153</v>
      </c>
      <c r="Q685" s="0" t="n">
        <f aca="false">StoreData!$O685-StoreData!$P685</f>
        <v>27</v>
      </c>
      <c r="R685" s="0" t="n">
        <f aca="false">MONTH(StoreData!$B685)</f>
        <v>8</v>
      </c>
      <c r="S685" s="0" t="str">
        <f aca="false">IF(StoreData!$R685=9,"August","Sept")</f>
        <v>Sept</v>
      </c>
    </row>
    <row r="686" customFormat="false" ht="15" hidden="false" customHeight="false" outlineLevel="0" collapsed="false">
      <c r="A686" s="0" t="n">
        <v>88065566039</v>
      </c>
      <c r="B686" s="0" t="n">
        <v>44075</v>
      </c>
      <c r="C686" s="0" t="s">
        <v>684</v>
      </c>
      <c r="D686" s="0" t="s">
        <v>29</v>
      </c>
      <c r="E686" s="0" t="s">
        <v>58</v>
      </c>
      <c r="F686" s="0" t="s">
        <v>31</v>
      </c>
      <c r="G686" s="0" t="s">
        <v>32</v>
      </c>
      <c r="H686" s="0" t="s">
        <v>33</v>
      </c>
      <c r="I686" s="0" t="s">
        <v>128</v>
      </c>
      <c r="J686" s="0" t="s">
        <v>129</v>
      </c>
      <c r="K686" s="0" t="s">
        <v>27</v>
      </c>
      <c r="L686" s="0" t="n">
        <v>12</v>
      </c>
      <c r="M686" s="0" t="n">
        <v>9</v>
      </c>
      <c r="N686" s="0" t="n">
        <v>2</v>
      </c>
      <c r="O686" s="0" t="n">
        <f aca="false">StoreData!$N686*StoreData!$L686</f>
        <v>24</v>
      </c>
      <c r="P686" s="0" t="n">
        <f aca="false">StoreData!$N686*StoreData!$M686</f>
        <v>18</v>
      </c>
      <c r="Q686" s="0" t="n">
        <f aca="false">StoreData!$O686-StoreData!$P686</f>
        <v>6</v>
      </c>
      <c r="R686" s="0" t="n">
        <f aca="false">MONTH(StoreData!$B686)</f>
        <v>9</v>
      </c>
      <c r="S686" s="0" t="str">
        <f aca="false">IF(StoreData!$R686=9,"August","Sept")</f>
        <v>August</v>
      </c>
    </row>
    <row r="687" customFormat="false" ht="15" hidden="false" customHeight="false" outlineLevel="0" collapsed="false">
      <c r="A687" s="0" t="n">
        <v>88065566040</v>
      </c>
      <c r="B687" s="0" t="n">
        <v>44076</v>
      </c>
      <c r="C687" s="0" t="s">
        <v>685</v>
      </c>
      <c r="D687" s="0" t="s">
        <v>29</v>
      </c>
      <c r="E687" s="0" t="s">
        <v>147</v>
      </c>
      <c r="F687" s="0" t="s">
        <v>22</v>
      </c>
      <c r="G687" s="0" t="s">
        <v>23</v>
      </c>
      <c r="H687" s="0" t="s">
        <v>24</v>
      </c>
      <c r="I687" s="0" t="s">
        <v>128</v>
      </c>
      <c r="J687" s="0" t="s">
        <v>131</v>
      </c>
      <c r="K687" s="0" t="s">
        <v>27</v>
      </c>
      <c r="L687" s="0" t="n">
        <v>13</v>
      </c>
      <c r="M687" s="0" t="n">
        <v>10</v>
      </c>
      <c r="N687" s="0" t="n">
        <v>5</v>
      </c>
      <c r="O687" s="0" t="n">
        <f aca="false">StoreData!$N687*StoreData!$L687</f>
        <v>65</v>
      </c>
      <c r="P687" s="0" t="n">
        <f aca="false">StoreData!$N687*StoreData!$M687</f>
        <v>50</v>
      </c>
      <c r="Q687" s="0" t="n">
        <f aca="false">StoreData!$O687-StoreData!$P687</f>
        <v>15</v>
      </c>
      <c r="R687" s="0" t="n">
        <f aca="false">MONTH(StoreData!$B687)</f>
        <v>9</v>
      </c>
      <c r="S687" s="0" t="str">
        <f aca="false">IF(StoreData!$R687=9,"August","Sept")</f>
        <v>August</v>
      </c>
    </row>
    <row r="688" customFormat="false" ht="15" hidden="false" customHeight="false" outlineLevel="0" collapsed="false">
      <c r="A688" s="0" t="n">
        <v>88065566041</v>
      </c>
      <c r="B688" s="0" t="n">
        <v>44077</v>
      </c>
      <c r="C688" s="0" t="s">
        <v>686</v>
      </c>
      <c r="D688" s="0" t="s">
        <v>29</v>
      </c>
      <c r="E688" s="0" t="s">
        <v>149</v>
      </c>
      <c r="F688" s="0" t="s">
        <v>31</v>
      </c>
      <c r="G688" s="0" t="s">
        <v>32</v>
      </c>
      <c r="H688" s="0" t="s">
        <v>33</v>
      </c>
      <c r="I688" s="0" t="s">
        <v>128</v>
      </c>
      <c r="J688" s="0" t="s">
        <v>133</v>
      </c>
      <c r="K688" s="0" t="s">
        <v>27</v>
      </c>
      <c r="L688" s="0" t="n">
        <v>15</v>
      </c>
      <c r="M688" s="0" t="n">
        <v>12</v>
      </c>
      <c r="N688" s="0" t="n">
        <v>7</v>
      </c>
      <c r="O688" s="0" t="n">
        <f aca="false">StoreData!$N688*StoreData!$L688</f>
        <v>105</v>
      </c>
      <c r="P688" s="0" t="n">
        <f aca="false">StoreData!$N688*StoreData!$M688</f>
        <v>84</v>
      </c>
      <c r="Q688" s="0" t="n">
        <f aca="false">StoreData!$O688-StoreData!$P688</f>
        <v>21</v>
      </c>
      <c r="R688" s="0" t="n">
        <f aca="false">MONTH(StoreData!$B688)</f>
        <v>9</v>
      </c>
      <c r="S688" s="0" t="str">
        <f aca="false">IF(StoreData!$R688=9,"August","Sept")</f>
        <v>August</v>
      </c>
    </row>
    <row r="689" customFormat="false" ht="15" hidden="false" customHeight="false" outlineLevel="0" collapsed="false">
      <c r="A689" s="0" t="n">
        <v>88065566042</v>
      </c>
      <c r="B689" s="0" t="n">
        <v>44078</v>
      </c>
      <c r="C689" s="0" t="s">
        <v>687</v>
      </c>
      <c r="D689" s="0" t="s">
        <v>29</v>
      </c>
      <c r="E689" s="0" t="s">
        <v>21</v>
      </c>
      <c r="F689" s="0" t="s">
        <v>22</v>
      </c>
      <c r="G689" s="0" t="s">
        <v>23</v>
      </c>
      <c r="H689" s="0" t="s">
        <v>24</v>
      </c>
      <c r="I689" s="0" t="s">
        <v>128</v>
      </c>
      <c r="J689" s="0" t="s">
        <v>88</v>
      </c>
      <c r="K689" s="0" t="s">
        <v>27</v>
      </c>
      <c r="L689" s="0" t="n">
        <v>14</v>
      </c>
      <c r="M689" s="0" t="n">
        <v>11</v>
      </c>
      <c r="N689" s="0" t="n">
        <v>7</v>
      </c>
      <c r="O689" s="0" t="n">
        <f aca="false">StoreData!$N689*StoreData!$L689</f>
        <v>98</v>
      </c>
      <c r="P689" s="0" t="n">
        <f aca="false">StoreData!$N689*StoreData!$M689</f>
        <v>77</v>
      </c>
      <c r="Q689" s="0" t="n">
        <f aca="false">StoreData!$O689-StoreData!$P689</f>
        <v>21</v>
      </c>
      <c r="R689" s="0" t="n">
        <f aca="false">MONTH(StoreData!$B689)</f>
        <v>9</v>
      </c>
      <c r="S689" s="0" t="str">
        <f aca="false">IF(StoreData!$R689=9,"August","Sept")</f>
        <v>August</v>
      </c>
    </row>
    <row r="690" customFormat="false" ht="15" hidden="false" customHeight="false" outlineLevel="0" collapsed="false">
      <c r="A690" s="0" t="n">
        <v>88065566043</v>
      </c>
      <c r="B690" s="0" t="n">
        <v>44079</v>
      </c>
      <c r="C690" s="0" t="s">
        <v>688</v>
      </c>
      <c r="D690" s="0" t="s">
        <v>20</v>
      </c>
      <c r="E690" s="0" t="s">
        <v>152</v>
      </c>
      <c r="F690" s="0" t="s">
        <v>31</v>
      </c>
      <c r="G690" s="0" t="s">
        <v>32</v>
      </c>
      <c r="H690" s="0" t="s">
        <v>33</v>
      </c>
      <c r="I690" s="0" t="s">
        <v>128</v>
      </c>
      <c r="J690" s="0" t="s">
        <v>91</v>
      </c>
      <c r="K690" s="0" t="s">
        <v>27</v>
      </c>
      <c r="L690" s="0" t="n">
        <v>30</v>
      </c>
      <c r="M690" s="0" t="n">
        <v>27</v>
      </c>
      <c r="N690" s="0" t="n">
        <v>15</v>
      </c>
      <c r="O690" s="0" t="n">
        <f aca="false">StoreData!$N690*StoreData!$L690</f>
        <v>450</v>
      </c>
      <c r="P690" s="0" t="n">
        <f aca="false">StoreData!$N690*StoreData!$M690</f>
        <v>405</v>
      </c>
      <c r="Q690" s="0" t="n">
        <f aca="false">StoreData!$O690-StoreData!$P690</f>
        <v>45</v>
      </c>
      <c r="R690" s="0" t="n">
        <f aca="false">MONTH(StoreData!$B690)</f>
        <v>9</v>
      </c>
      <c r="S690" s="0" t="str">
        <f aca="false">IF(StoreData!$R690=9,"August","Sept")</f>
        <v>August</v>
      </c>
    </row>
    <row r="691" customFormat="false" ht="15" hidden="false" customHeight="false" outlineLevel="0" collapsed="false">
      <c r="A691" s="0" t="n">
        <v>88065566044</v>
      </c>
      <c r="B691" s="0" t="n">
        <v>44083</v>
      </c>
      <c r="C691" s="0" t="s">
        <v>689</v>
      </c>
      <c r="D691" s="0" t="s">
        <v>29</v>
      </c>
      <c r="E691" s="0" t="s">
        <v>154</v>
      </c>
      <c r="F691" s="0" t="s">
        <v>22</v>
      </c>
      <c r="G691" s="0" t="s">
        <v>23</v>
      </c>
      <c r="H691" s="0" t="s">
        <v>24</v>
      </c>
      <c r="I691" s="0" t="s">
        <v>128</v>
      </c>
      <c r="J691" s="0" t="s">
        <v>94</v>
      </c>
      <c r="K691" s="0" t="s">
        <v>27</v>
      </c>
      <c r="L691" s="0" t="n">
        <v>16</v>
      </c>
      <c r="M691" s="0" t="n">
        <v>13</v>
      </c>
      <c r="N691" s="0" t="n">
        <v>3</v>
      </c>
      <c r="O691" s="0" t="n">
        <f aca="false">StoreData!$N691*StoreData!$L691</f>
        <v>48</v>
      </c>
      <c r="P691" s="0" t="n">
        <f aca="false">StoreData!$N691*StoreData!$M691</f>
        <v>39</v>
      </c>
      <c r="Q691" s="0" t="n">
        <f aca="false">StoreData!$O691-StoreData!$P691</f>
        <v>9</v>
      </c>
      <c r="R691" s="0" t="n">
        <f aca="false">MONTH(StoreData!$B691)</f>
        <v>9</v>
      </c>
      <c r="S691" s="0" t="str">
        <f aca="false">IF(StoreData!$R691=9,"August","Sept")</f>
        <v>August</v>
      </c>
    </row>
    <row r="692" customFormat="false" ht="15" hidden="false" customHeight="false" outlineLevel="0" collapsed="false">
      <c r="A692" s="0" t="n">
        <v>88065566045</v>
      </c>
      <c r="B692" s="0" t="n">
        <v>44082</v>
      </c>
      <c r="C692" s="0" t="s">
        <v>690</v>
      </c>
      <c r="D692" s="0" t="s">
        <v>29</v>
      </c>
      <c r="E692" s="0" t="s">
        <v>156</v>
      </c>
      <c r="F692" s="0" t="s">
        <v>31</v>
      </c>
      <c r="G692" s="0" t="s">
        <v>32</v>
      </c>
      <c r="H692" s="0" t="s">
        <v>33</v>
      </c>
      <c r="I692" s="0" t="s">
        <v>128</v>
      </c>
      <c r="J692" s="0" t="s">
        <v>34</v>
      </c>
      <c r="K692" s="0" t="s">
        <v>35</v>
      </c>
      <c r="L692" s="0" t="n">
        <v>9</v>
      </c>
      <c r="M692" s="0" t="n">
        <v>6</v>
      </c>
      <c r="N692" s="0" t="n">
        <v>6</v>
      </c>
      <c r="O692" s="0" t="n">
        <f aca="false">StoreData!$N692*StoreData!$L692</f>
        <v>54</v>
      </c>
      <c r="P692" s="0" t="n">
        <f aca="false">StoreData!$N692*StoreData!$M692</f>
        <v>36</v>
      </c>
      <c r="Q692" s="0" t="n">
        <f aca="false">StoreData!$O692-StoreData!$P692</f>
        <v>18</v>
      </c>
      <c r="R692" s="0" t="n">
        <f aca="false">MONTH(StoreData!$B692)</f>
        <v>9</v>
      </c>
      <c r="S692" s="0" t="str">
        <f aca="false">IF(StoreData!$R692=9,"August","Sept")</f>
        <v>August</v>
      </c>
    </row>
    <row r="693" customFormat="false" ht="15" hidden="false" customHeight="false" outlineLevel="0" collapsed="false">
      <c r="A693" s="0" t="n">
        <v>88065566046</v>
      </c>
      <c r="B693" s="0" t="n">
        <v>44082</v>
      </c>
      <c r="C693" s="0" t="s">
        <v>691</v>
      </c>
      <c r="D693" s="0" t="s">
        <v>20</v>
      </c>
      <c r="E693" s="0" t="s">
        <v>66</v>
      </c>
      <c r="F693" s="0" t="s">
        <v>22</v>
      </c>
      <c r="G693" s="0" t="s">
        <v>23</v>
      </c>
      <c r="H693" s="0" t="s">
        <v>24</v>
      </c>
      <c r="I693" s="0" t="s">
        <v>128</v>
      </c>
      <c r="J693" s="0" t="s">
        <v>40</v>
      </c>
      <c r="K693" s="0" t="s">
        <v>35</v>
      </c>
      <c r="L693" s="0" t="n">
        <v>5</v>
      </c>
      <c r="M693" s="0" t="n">
        <v>2</v>
      </c>
      <c r="N693" s="0" t="n">
        <v>10</v>
      </c>
      <c r="O693" s="0" t="n">
        <f aca="false">StoreData!$N693*StoreData!$L693</f>
        <v>50</v>
      </c>
      <c r="P693" s="0" t="n">
        <f aca="false">StoreData!$N693*StoreData!$M693</f>
        <v>20</v>
      </c>
      <c r="Q693" s="0" t="n">
        <f aca="false">StoreData!$O693-StoreData!$P693</f>
        <v>30</v>
      </c>
      <c r="R693" s="0" t="n">
        <f aca="false">MONTH(StoreData!$B693)</f>
        <v>9</v>
      </c>
      <c r="S693" s="0" t="str">
        <f aca="false">IF(StoreData!$R693=9,"August","Sept")</f>
        <v>August</v>
      </c>
    </row>
    <row r="694" customFormat="false" ht="15" hidden="false" customHeight="false" outlineLevel="0" collapsed="false">
      <c r="A694" s="0" t="n">
        <v>88065566047</v>
      </c>
      <c r="B694" s="0" t="n">
        <v>44083</v>
      </c>
      <c r="C694" s="0" t="s">
        <v>692</v>
      </c>
      <c r="D694" s="0" t="s">
        <v>20</v>
      </c>
      <c r="E694" s="0" t="s">
        <v>69</v>
      </c>
      <c r="F694" s="0" t="s">
        <v>31</v>
      </c>
      <c r="G694" s="0" t="s">
        <v>32</v>
      </c>
      <c r="H694" s="0" t="s">
        <v>33</v>
      </c>
      <c r="I694" s="0" t="s">
        <v>25</v>
      </c>
      <c r="J694" s="0" t="s">
        <v>140</v>
      </c>
      <c r="K694" s="0" t="s">
        <v>35</v>
      </c>
      <c r="L694" s="0" t="n">
        <v>18</v>
      </c>
      <c r="M694" s="0" t="n">
        <v>15</v>
      </c>
      <c r="N694" s="0" t="n">
        <v>11</v>
      </c>
      <c r="O694" s="0" t="n">
        <f aca="false">StoreData!$N694*StoreData!$L694</f>
        <v>198</v>
      </c>
      <c r="P694" s="0" t="n">
        <f aca="false">StoreData!$N694*StoreData!$M694</f>
        <v>165</v>
      </c>
      <c r="Q694" s="0" t="n">
        <f aca="false">StoreData!$O694-StoreData!$P694</f>
        <v>33</v>
      </c>
      <c r="R694" s="0" t="n">
        <f aca="false">MONTH(StoreData!$B694)</f>
        <v>9</v>
      </c>
      <c r="S694" s="0" t="str">
        <f aca="false">IF(StoreData!$R694=9,"August","Sept")</f>
        <v>August</v>
      </c>
    </row>
    <row r="695" customFormat="false" ht="15" hidden="false" customHeight="false" outlineLevel="0" collapsed="false">
      <c r="A695" s="0" t="n">
        <v>88065566048</v>
      </c>
      <c r="B695" s="0" t="n">
        <v>44084</v>
      </c>
      <c r="C695" s="0" t="s">
        <v>693</v>
      </c>
      <c r="D695" s="0" t="s">
        <v>20</v>
      </c>
      <c r="E695" s="0" t="s">
        <v>72</v>
      </c>
      <c r="F695" s="0" t="s">
        <v>22</v>
      </c>
      <c r="G695" s="0" t="s">
        <v>23</v>
      </c>
      <c r="H695" s="0" t="s">
        <v>24</v>
      </c>
      <c r="I695" s="0" t="s">
        <v>25</v>
      </c>
      <c r="J695" s="0" t="s">
        <v>142</v>
      </c>
      <c r="K695" s="0" t="s">
        <v>35</v>
      </c>
      <c r="L695" s="0" t="n">
        <v>10</v>
      </c>
      <c r="M695" s="0" t="n">
        <v>7</v>
      </c>
      <c r="N695" s="0" t="n">
        <v>3</v>
      </c>
      <c r="O695" s="0" t="n">
        <f aca="false">StoreData!$N695*StoreData!$L695</f>
        <v>30</v>
      </c>
      <c r="P695" s="0" t="n">
        <f aca="false">StoreData!$N695*StoreData!$M695</f>
        <v>21</v>
      </c>
      <c r="Q695" s="0" t="n">
        <f aca="false">StoreData!$O695-StoreData!$P695</f>
        <v>9</v>
      </c>
      <c r="R695" s="0" t="n">
        <f aca="false">MONTH(StoreData!$B695)</f>
        <v>9</v>
      </c>
      <c r="S695" s="0" t="str">
        <f aca="false">IF(StoreData!$R695=9,"August","Sept")</f>
        <v>August</v>
      </c>
    </row>
    <row r="696" customFormat="false" ht="15" hidden="false" customHeight="false" outlineLevel="0" collapsed="false">
      <c r="A696" s="0" t="n">
        <v>88065566049</v>
      </c>
      <c r="B696" s="0" t="n">
        <v>44085</v>
      </c>
      <c r="C696" s="0" t="s">
        <v>694</v>
      </c>
      <c r="D696" s="0" t="s">
        <v>29</v>
      </c>
      <c r="E696" s="0" t="s">
        <v>75</v>
      </c>
      <c r="F696" s="0" t="s">
        <v>31</v>
      </c>
      <c r="G696" s="0" t="s">
        <v>32</v>
      </c>
      <c r="H696" s="0" t="s">
        <v>33</v>
      </c>
      <c r="I696" s="0" t="s">
        <v>25</v>
      </c>
      <c r="J696" s="0" t="s">
        <v>62</v>
      </c>
      <c r="K696" s="0" t="s">
        <v>27</v>
      </c>
      <c r="L696" s="0" t="n">
        <v>20</v>
      </c>
      <c r="M696" s="0" t="n">
        <v>17</v>
      </c>
      <c r="N696" s="0" t="n">
        <v>1</v>
      </c>
      <c r="O696" s="0" t="n">
        <f aca="false">StoreData!$N696*StoreData!$L696</f>
        <v>20</v>
      </c>
      <c r="P696" s="0" t="n">
        <f aca="false">StoreData!$N696*StoreData!$M696</f>
        <v>17</v>
      </c>
      <c r="Q696" s="0" t="n">
        <f aca="false">StoreData!$O696-StoreData!$P696</f>
        <v>3</v>
      </c>
      <c r="R696" s="0" t="n">
        <f aca="false">MONTH(StoreData!$B696)</f>
        <v>9</v>
      </c>
      <c r="S696" s="0" t="str">
        <f aca="false">IF(StoreData!$R696=9,"August","Sept")</f>
        <v>August</v>
      </c>
    </row>
    <row r="697" customFormat="false" ht="15" hidden="false" customHeight="false" outlineLevel="0" collapsed="false">
      <c r="A697" s="0" t="n">
        <v>88065566050</v>
      </c>
      <c r="B697" s="0" t="n">
        <v>44086</v>
      </c>
      <c r="C697" s="0" t="s">
        <v>695</v>
      </c>
      <c r="D697" s="0" t="s">
        <v>29</v>
      </c>
      <c r="E697" s="0" t="s">
        <v>78</v>
      </c>
      <c r="F697" s="0" t="s">
        <v>22</v>
      </c>
      <c r="G697" s="0" t="s">
        <v>23</v>
      </c>
      <c r="H697" s="0" t="s">
        <v>24</v>
      </c>
      <c r="I697" s="0" t="s">
        <v>25</v>
      </c>
      <c r="J697" s="0" t="s">
        <v>63</v>
      </c>
      <c r="K697" s="0" t="s">
        <v>27</v>
      </c>
      <c r="L697" s="0" t="n">
        <v>12</v>
      </c>
      <c r="M697" s="0" t="n">
        <v>9</v>
      </c>
      <c r="N697" s="0" t="n">
        <v>1</v>
      </c>
      <c r="O697" s="0" t="n">
        <f aca="false">StoreData!$N697*StoreData!$L697</f>
        <v>12</v>
      </c>
      <c r="P697" s="0" t="n">
        <f aca="false">StoreData!$N697*StoreData!$M697</f>
        <v>9</v>
      </c>
      <c r="Q697" s="0" t="n">
        <f aca="false">StoreData!$O697-StoreData!$P697</f>
        <v>3</v>
      </c>
      <c r="R697" s="0" t="n">
        <f aca="false">MONTH(StoreData!$B697)</f>
        <v>9</v>
      </c>
      <c r="S697" s="0" t="str">
        <f aca="false">IF(StoreData!$R697=9,"August","Sept")</f>
        <v>August</v>
      </c>
    </row>
    <row r="698" customFormat="false" ht="15" hidden="false" customHeight="false" outlineLevel="0" collapsed="false">
      <c r="A698" s="0" t="n">
        <v>88065566051</v>
      </c>
      <c r="B698" s="0" t="n">
        <v>44087</v>
      </c>
      <c r="C698" s="0" t="s">
        <v>696</v>
      </c>
      <c r="D698" s="0" t="s">
        <v>20</v>
      </c>
      <c r="E698" s="0" t="s">
        <v>81</v>
      </c>
      <c r="F698" s="0" t="s">
        <v>31</v>
      </c>
      <c r="G698" s="0" t="s">
        <v>32</v>
      </c>
      <c r="H698" s="0" t="s">
        <v>33</v>
      </c>
      <c r="I698" s="0" t="s">
        <v>25</v>
      </c>
      <c r="J698" s="0" t="s">
        <v>70</v>
      </c>
      <c r="K698" s="0" t="s">
        <v>27</v>
      </c>
      <c r="L698" s="0" t="n">
        <v>10</v>
      </c>
      <c r="M698" s="0" t="n">
        <v>7</v>
      </c>
      <c r="N698" s="0" t="n">
        <v>1</v>
      </c>
      <c r="O698" s="0" t="n">
        <f aca="false">StoreData!$N698*StoreData!$L698</f>
        <v>10</v>
      </c>
      <c r="P698" s="0" t="n">
        <f aca="false">StoreData!$N698*StoreData!$M698</f>
        <v>7</v>
      </c>
      <c r="Q698" s="0" t="n">
        <f aca="false">StoreData!$O698-StoreData!$P698</f>
        <v>3</v>
      </c>
      <c r="R698" s="0" t="n">
        <f aca="false">MONTH(StoreData!$B698)</f>
        <v>9</v>
      </c>
      <c r="S698" s="0" t="str">
        <f aca="false">IF(StoreData!$R698=9,"August","Sept")</f>
        <v>August</v>
      </c>
    </row>
    <row r="699" customFormat="false" ht="15" hidden="false" customHeight="false" outlineLevel="0" collapsed="false">
      <c r="A699" s="0" t="n">
        <v>88065566052</v>
      </c>
      <c r="B699" s="0" t="n">
        <v>44088</v>
      </c>
      <c r="C699" s="0" t="s">
        <v>697</v>
      </c>
      <c r="D699" s="0" t="s">
        <v>20</v>
      </c>
      <c r="E699" s="0" t="s">
        <v>84</v>
      </c>
      <c r="F699" s="0" t="s">
        <v>22</v>
      </c>
      <c r="G699" s="0" t="s">
        <v>23</v>
      </c>
      <c r="H699" s="0" t="s">
        <v>24</v>
      </c>
      <c r="I699" s="0" t="s">
        <v>25</v>
      </c>
      <c r="J699" s="0" t="s">
        <v>73</v>
      </c>
      <c r="K699" s="0" t="s">
        <v>27</v>
      </c>
      <c r="L699" s="0" t="n">
        <v>15</v>
      </c>
      <c r="M699" s="0" t="n">
        <v>12</v>
      </c>
      <c r="N699" s="0" t="n">
        <v>3</v>
      </c>
      <c r="O699" s="0" t="n">
        <f aca="false">StoreData!$N699*StoreData!$L699</f>
        <v>45</v>
      </c>
      <c r="P699" s="0" t="n">
        <f aca="false">StoreData!$N699*StoreData!$M699</f>
        <v>36</v>
      </c>
      <c r="Q699" s="0" t="n">
        <f aca="false">StoreData!$O699-StoreData!$P699</f>
        <v>9</v>
      </c>
      <c r="R699" s="0" t="n">
        <f aca="false">MONTH(StoreData!$B699)</f>
        <v>9</v>
      </c>
      <c r="S699" s="0" t="str">
        <f aca="false">IF(StoreData!$R699=9,"August","Sept")</f>
        <v>August</v>
      </c>
    </row>
    <row r="700" customFormat="false" ht="15" hidden="false" customHeight="false" outlineLevel="0" collapsed="false">
      <c r="A700" s="0" t="n">
        <v>88065566053</v>
      </c>
      <c r="B700" s="0" t="n">
        <v>44089</v>
      </c>
      <c r="C700" s="0" t="s">
        <v>698</v>
      </c>
      <c r="D700" s="0" t="s">
        <v>20</v>
      </c>
      <c r="E700" s="0" t="s">
        <v>87</v>
      </c>
      <c r="F700" s="0" t="s">
        <v>38</v>
      </c>
      <c r="G700" s="0" t="s">
        <v>32</v>
      </c>
      <c r="H700" s="0" t="s">
        <v>39</v>
      </c>
      <c r="I700" s="0" t="s">
        <v>25</v>
      </c>
      <c r="J700" s="0" t="s">
        <v>76</v>
      </c>
      <c r="K700" s="0" t="s">
        <v>27</v>
      </c>
      <c r="L700" s="0" t="n">
        <v>15</v>
      </c>
      <c r="M700" s="0" t="n">
        <v>12</v>
      </c>
      <c r="N700" s="0" t="n">
        <v>4</v>
      </c>
      <c r="O700" s="0" t="n">
        <f aca="false">StoreData!$N700*StoreData!$L700</f>
        <v>60</v>
      </c>
      <c r="P700" s="0" t="n">
        <f aca="false">StoreData!$N700*StoreData!$M700</f>
        <v>48</v>
      </c>
      <c r="Q700" s="0" t="n">
        <f aca="false">StoreData!$O700-StoreData!$P700</f>
        <v>12</v>
      </c>
      <c r="R700" s="0" t="n">
        <f aca="false">MONTH(StoreData!$B700)</f>
        <v>9</v>
      </c>
      <c r="S700" s="0" t="str">
        <f aca="false">IF(StoreData!$R700=9,"August","Sept")</f>
        <v>August</v>
      </c>
    </row>
    <row r="701" customFormat="false" ht="15" hidden="false" customHeight="false" outlineLevel="0" collapsed="false">
      <c r="A701" s="0" t="n">
        <v>88065566054</v>
      </c>
      <c r="B701" s="0" t="n">
        <v>44093</v>
      </c>
      <c r="C701" s="0" t="s">
        <v>699</v>
      </c>
      <c r="D701" s="0" t="s">
        <v>20</v>
      </c>
      <c r="E701" s="0" t="s">
        <v>90</v>
      </c>
      <c r="F701" s="0" t="s">
        <v>43</v>
      </c>
      <c r="G701" s="0" t="s">
        <v>23</v>
      </c>
      <c r="H701" s="0" t="s">
        <v>44</v>
      </c>
      <c r="I701" s="0" t="s">
        <v>25</v>
      </c>
      <c r="J701" s="0" t="s">
        <v>126</v>
      </c>
      <c r="K701" s="0" t="s">
        <v>27</v>
      </c>
      <c r="L701" s="0" t="n">
        <v>20</v>
      </c>
      <c r="M701" s="0" t="n">
        <v>17</v>
      </c>
      <c r="N701" s="0" t="n">
        <v>5</v>
      </c>
      <c r="O701" s="0" t="n">
        <f aca="false">StoreData!$N701*StoreData!$L701</f>
        <v>100</v>
      </c>
      <c r="P701" s="0" t="n">
        <f aca="false">StoreData!$N701*StoreData!$M701</f>
        <v>85</v>
      </c>
      <c r="Q701" s="0" t="n">
        <f aca="false">StoreData!$O701-StoreData!$P701</f>
        <v>15</v>
      </c>
      <c r="R701" s="0" t="n">
        <f aca="false">MONTH(StoreData!$B701)</f>
        <v>9</v>
      </c>
      <c r="S701" s="0" t="str">
        <f aca="false">IF(StoreData!$R701=9,"August","Sept")</f>
        <v>August</v>
      </c>
    </row>
    <row r="702" customFormat="false" ht="15" hidden="false" customHeight="false" outlineLevel="0" collapsed="false">
      <c r="A702" s="0" t="n">
        <v>88065566055</v>
      </c>
      <c r="B702" s="0" t="n">
        <v>44092</v>
      </c>
      <c r="C702" s="0" t="s">
        <v>700</v>
      </c>
      <c r="D702" s="0" t="s">
        <v>29</v>
      </c>
      <c r="E702" s="0" t="s">
        <v>93</v>
      </c>
      <c r="F702" s="0" t="s">
        <v>38</v>
      </c>
      <c r="G702" s="0" t="s">
        <v>32</v>
      </c>
      <c r="H702" s="0" t="s">
        <v>39</v>
      </c>
      <c r="I702" s="0" t="s">
        <v>25</v>
      </c>
      <c r="J702" s="0" t="s">
        <v>129</v>
      </c>
      <c r="K702" s="0" t="s">
        <v>27</v>
      </c>
      <c r="L702" s="0" t="n">
        <v>12</v>
      </c>
      <c r="M702" s="0" t="n">
        <v>9</v>
      </c>
      <c r="N702" s="0" t="n">
        <v>6</v>
      </c>
      <c r="O702" s="0" t="n">
        <f aca="false">StoreData!$N702*StoreData!$L702</f>
        <v>72</v>
      </c>
      <c r="P702" s="0" t="n">
        <f aca="false">StoreData!$N702*StoreData!$M702</f>
        <v>54</v>
      </c>
      <c r="Q702" s="0" t="n">
        <f aca="false">StoreData!$O702-StoreData!$P702</f>
        <v>18</v>
      </c>
      <c r="R702" s="0" t="n">
        <f aca="false">MONTH(StoreData!$B702)</f>
        <v>9</v>
      </c>
      <c r="S702" s="0" t="str">
        <f aca="false">IF(StoreData!$R702=9,"August","Sept")</f>
        <v>August</v>
      </c>
    </row>
    <row r="703" customFormat="false" ht="15" hidden="false" customHeight="false" outlineLevel="0" collapsed="false">
      <c r="A703" s="0" t="n">
        <v>88065566056</v>
      </c>
      <c r="B703" s="0" t="n">
        <v>44092</v>
      </c>
      <c r="C703" s="0" t="s">
        <v>701</v>
      </c>
      <c r="D703" s="0" t="s">
        <v>29</v>
      </c>
      <c r="E703" s="0" t="s">
        <v>96</v>
      </c>
      <c r="F703" s="0" t="s">
        <v>43</v>
      </c>
      <c r="G703" s="0" t="s">
        <v>23</v>
      </c>
      <c r="H703" s="0" t="s">
        <v>44</v>
      </c>
      <c r="I703" s="0" t="s">
        <v>25</v>
      </c>
      <c r="J703" s="0" t="s">
        <v>131</v>
      </c>
      <c r="K703" s="0" t="s">
        <v>27</v>
      </c>
      <c r="L703" s="0" t="n">
        <v>13</v>
      </c>
      <c r="M703" s="0" t="n">
        <v>10</v>
      </c>
      <c r="N703" s="0" t="n">
        <v>7</v>
      </c>
      <c r="O703" s="0" t="n">
        <f aca="false">StoreData!$N703*StoreData!$L703</f>
        <v>91</v>
      </c>
      <c r="P703" s="0" t="n">
        <f aca="false">StoreData!$N703*StoreData!$M703</f>
        <v>70</v>
      </c>
      <c r="Q703" s="0" t="n">
        <f aca="false">StoreData!$O703-StoreData!$P703</f>
        <v>21</v>
      </c>
      <c r="R703" s="0" t="n">
        <f aca="false">MONTH(StoreData!$B703)</f>
        <v>9</v>
      </c>
      <c r="S703" s="0" t="str">
        <f aca="false">IF(StoreData!$R703=9,"August","Sept")</f>
        <v>August</v>
      </c>
    </row>
    <row r="704" customFormat="false" ht="15" hidden="false" customHeight="false" outlineLevel="0" collapsed="false">
      <c r="A704" s="0" t="n">
        <v>88065566057</v>
      </c>
      <c r="B704" s="0" t="n">
        <v>44093</v>
      </c>
      <c r="C704" s="0" t="s">
        <v>702</v>
      </c>
      <c r="D704" s="0" t="s">
        <v>20</v>
      </c>
      <c r="E704" s="0" t="s">
        <v>98</v>
      </c>
      <c r="F704" s="0" t="s">
        <v>38</v>
      </c>
      <c r="G704" s="0" t="s">
        <v>32</v>
      </c>
      <c r="H704" s="0" t="s">
        <v>39</v>
      </c>
      <c r="I704" s="0" t="s">
        <v>25</v>
      </c>
      <c r="J704" s="0" t="s">
        <v>133</v>
      </c>
      <c r="K704" s="0" t="s">
        <v>27</v>
      </c>
      <c r="L704" s="0" t="n">
        <v>15</v>
      </c>
      <c r="M704" s="0" t="n">
        <v>12</v>
      </c>
      <c r="N704" s="0" t="n">
        <v>11</v>
      </c>
      <c r="O704" s="0" t="n">
        <f aca="false">StoreData!$N704*StoreData!$L704</f>
        <v>165</v>
      </c>
      <c r="P704" s="0" t="n">
        <f aca="false">StoreData!$N704*StoreData!$M704</f>
        <v>132</v>
      </c>
      <c r="Q704" s="0" t="n">
        <f aca="false">StoreData!$O704-StoreData!$P704</f>
        <v>33</v>
      </c>
      <c r="R704" s="0" t="n">
        <f aca="false">MONTH(StoreData!$B704)</f>
        <v>9</v>
      </c>
      <c r="S704" s="0" t="str">
        <f aca="false">IF(StoreData!$R704=9,"August","Sept")</f>
        <v>August</v>
      </c>
    </row>
    <row r="705" customFormat="false" ht="15" hidden="false" customHeight="false" outlineLevel="0" collapsed="false">
      <c r="A705" s="0" t="n">
        <v>88065566058</v>
      </c>
      <c r="B705" s="0" t="n">
        <v>44094</v>
      </c>
      <c r="C705" s="0" t="s">
        <v>703</v>
      </c>
      <c r="D705" s="0" t="s">
        <v>29</v>
      </c>
      <c r="E705" s="0" t="s">
        <v>101</v>
      </c>
      <c r="F705" s="0" t="s">
        <v>43</v>
      </c>
      <c r="G705" s="0" t="s">
        <v>23</v>
      </c>
      <c r="H705" s="0" t="s">
        <v>44</v>
      </c>
      <c r="I705" s="0" t="s">
        <v>25</v>
      </c>
      <c r="J705" s="0" t="s">
        <v>88</v>
      </c>
      <c r="K705" s="0" t="s">
        <v>27</v>
      </c>
      <c r="L705" s="0" t="n">
        <v>14</v>
      </c>
      <c r="M705" s="0" t="n">
        <v>11</v>
      </c>
      <c r="N705" s="0" t="n">
        <v>2</v>
      </c>
      <c r="O705" s="0" t="n">
        <f aca="false">StoreData!$N705*StoreData!$L705</f>
        <v>28</v>
      </c>
      <c r="P705" s="0" t="n">
        <f aca="false">StoreData!$N705*StoreData!$M705</f>
        <v>22</v>
      </c>
      <c r="Q705" s="0" t="n">
        <f aca="false">StoreData!$O705-StoreData!$P705</f>
        <v>6</v>
      </c>
      <c r="R705" s="0" t="n">
        <f aca="false">MONTH(StoreData!$B705)</f>
        <v>9</v>
      </c>
      <c r="S705" s="0" t="str">
        <f aca="false">IF(StoreData!$R705=9,"August","Sept")</f>
        <v>August</v>
      </c>
    </row>
    <row r="706" customFormat="false" ht="15" hidden="false" customHeight="false" outlineLevel="0" collapsed="false">
      <c r="A706" s="0" t="n">
        <v>88065566059</v>
      </c>
      <c r="B706" s="0" t="n">
        <v>44095</v>
      </c>
      <c r="C706" s="0" t="s">
        <v>704</v>
      </c>
      <c r="D706" s="0" t="s">
        <v>20</v>
      </c>
      <c r="E706" s="0" t="s">
        <v>104</v>
      </c>
      <c r="F706" s="0" t="s">
        <v>38</v>
      </c>
      <c r="G706" s="0" t="s">
        <v>32</v>
      </c>
      <c r="H706" s="0" t="s">
        <v>39</v>
      </c>
      <c r="I706" s="0" t="s">
        <v>25</v>
      </c>
      <c r="J706" s="0" t="s">
        <v>91</v>
      </c>
      <c r="K706" s="0" t="s">
        <v>27</v>
      </c>
      <c r="L706" s="0" t="n">
        <v>30</v>
      </c>
      <c r="M706" s="0" t="n">
        <v>27</v>
      </c>
      <c r="N706" s="0" t="n">
        <v>3</v>
      </c>
      <c r="O706" s="0" t="n">
        <f aca="false">StoreData!$N706*StoreData!$L706</f>
        <v>90</v>
      </c>
      <c r="P706" s="0" t="n">
        <f aca="false">StoreData!$N706*StoreData!$M706</f>
        <v>81</v>
      </c>
      <c r="Q706" s="0" t="n">
        <f aca="false">StoreData!$O706-StoreData!$P706</f>
        <v>9</v>
      </c>
      <c r="R706" s="0" t="n">
        <f aca="false">MONTH(StoreData!$B706)</f>
        <v>9</v>
      </c>
      <c r="S706" s="0" t="str">
        <f aca="false">IF(StoreData!$R706=9,"August","Sept")</f>
        <v>August</v>
      </c>
    </row>
    <row r="707" customFormat="false" ht="15" hidden="false" customHeight="false" outlineLevel="0" collapsed="false">
      <c r="A707" s="0" t="n">
        <v>88065566060</v>
      </c>
      <c r="B707" s="0" t="n">
        <v>44096</v>
      </c>
      <c r="C707" s="0" t="s">
        <v>705</v>
      </c>
      <c r="D707" s="0" t="s">
        <v>20</v>
      </c>
      <c r="E707" s="0" t="s">
        <v>107</v>
      </c>
      <c r="F707" s="0" t="s">
        <v>43</v>
      </c>
      <c r="G707" s="0" t="s">
        <v>23</v>
      </c>
      <c r="H707" s="0" t="s">
        <v>44</v>
      </c>
      <c r="I707" s="0" t="s">
        <v>25</v>
      </c>
      <c r="J707" s="0" t="s">
        <v>94</v>
      </c>
      <c r="K707" s="0" t="s">
        <v>27</v>
      </c>
      <c r="L707" s="0" t="n">
        <v>16</v>
      </c>
      <c r="M707" s="0" t="n">
        <v>13</v>
      </c>
      <c r="N707" s="0" t="n">
        <v>5</v>
      </c>
      <c r="O707" s="0" t="n">
        <f aca="false">StoreData!$N707*StoreData!$L707</f>
        <v>80</v>
      </c>
      <c r="P707" s="0" t="n">
        <f aca="false">StoreData!$N707*StoreData!$M707</f>
        <v>65</v>
      </c>
      <c r="Q707" s="0" t="n">
        <f aca="false">StoreData!$O707-StoreData!$P707</f>
        <v>15</v>
      </c>
      <c r="R707" s="0" t="n">
        <f aca="false">MONTH(StoreData!$B707)</f>
        <v>9</v>
      </c>
      <c r="S707" s="0" t="str">
        <f aca="false">IF(StoreData!$R707=9,"August","Sept")</f>
        <v>August</v>
      </c>
    </row>
    <row r="708" customFormat="false" ht="15" hidden="false" customHeight="false" outlineLevel="0" collapsed="false">
      <c r="A708" s="0" t="n">
        <v>88065566061</v>
      </c>
      <c r="B708" s="0" t="n">
        <v>44097</v>
      </c>
      <c r="C708" s="0" t="s">
        <v>706</v>
      </c>
      <c r="D708" s="0" t="s">
        <v>20</v>
      </c>
      <c r="E708" s="0" t="s">
        <v>110</v>
      </c>
      <c r="F708" s="0" t="s">
        <v>38</v>
      </c>
      <c r="G708" s="0" t="s">
        <v>32</v>
      </c>
      <c r="H708" s="0" t="s">
        <v>39</v>
      </c>
      <c r="I708" s="0" t="s">
        <v>25</v>
      </c>
      <c r="J708" s="0" t="s">
        <v>34</v>
      </c>
      <c r="K708" s="0" t="s">
        <v>35</v>
      </c>
      <c r="L708" s="0" t="n">
        <v>9</v>
      </c>
      <c r="M708" s="0" t="n">
        <v>6</v>
      </c>
      <c r="N708" s="0" t="n">
        <v>2</v>
      </c>
      <c r="O708" s="0" t="n">
        <f aca="false">StoreData!$N708*StoreData!$L708</f>
        <v>18</v>
      </c>
      <c r="P708" s="0" t="n">
        <f aca="false">StoreData!$N708*StoreData!$M708</f>
        <v>12</v>
      </c>
      <c r="Q708" s="0" t="n">
        <f aca="false">StoreData!$O708-StoreData!$P708</f>
        <v>6</v>
      </c>
      <c r="R708" s="0" t="n">
        <f aca="false">MONTH(StoreData!$B708)</f>
        <v>9</v>
      </c>
      <c r="S708" s="0" t="str">
        <f aca="false">IF(StoreData!$R708=9,"August","Sept")</f>
        <v>August</v>
      </c>
    </row>
    <row r="709" customFormat="false" ht="15" hidden="false" customHeight="false" outlineLevel="0" collapsed="false">
      <c r="A709" s="0" t="n">
        <v>88065566062</v>
      </c>
      <c r="B709" s="0" t="n">
        <v>44098</v>
      </c>
      <c r="C709" s="0" t="s">
        <v>707</v>
      </c>
      <c r="D709" s="0" t="s">
        <v>29</v>
      </c>
      <c r="E709" s="0" t="s">
        <v>112</v>
      </c>
      <c r="F709" s="0" t="s">
        <v>43</v>
      </c>
      <c r="G709" s="0" t="s">
        <v>23</v>
      </c>
      <c r="H709" s="0" t="s">
        <v>44</v>
      </c>
      <c r="I709" s="0" t="s">
        <v>25</v>
      </c>
      <c r="J709" s="0" t="s">
        <v>40</v>
      </c>
      <c r="K709" s="0" t="s">
        <v>35</v>
      </c>
      <c r="L709" s="0" t="n">
        <v>5</v>
      </c>
      <c r="M709" s="0" t="n">
        <v>2</v>
      </c>
      <c r="N709" s="0" t="n">
        <v>1</v>
      </c>
      <c r="O709" s="0" t="n">
        <f aca="false">StoreData!$N709*StoreData!$L709</f>
        <v>5</v>
      </c>
      <c r="P709" s="0" t="n">
        <f aca="false">StoreData!$N709*StoreData!$M709</f>
        <v>2</v>
      </c>
      <c r="Q709" s="0" t="n">
        <f aca="false">StoreData!$O709-StoreData!$P709</f>
        <v>3</v>
      </c>
      <c r="R709" s="0" t="n">
        <f aca="false">MONTH(StoreData!$B709)</f>
        <v>9</v>
      </c>
      <c r="S709" s="0" t="str">
        <f aca="false">IF(StoreData!$R709=9,"August","Sept")</f>
        <v>August</v>
      </c>
    </row>
    <row r="710" customFormat="false" ht="15" hidden="false" customHeight="false" outlineLevel="0" collapsed="false">
      <c r="A710" s="0" t="n">
        <v>88065566063</v>
      </c>
      <c r="B710" s="0" t="n">
        <v>44099</v>
      </c>
      <c r="C710" s="0" t="s">
        <v>708</v>
      </c>
      <c r="D710" s="0" t="s">
        <v>20</v>
      </c>
      <c r="E710" s="0" t="s">
        <v>114</v>
      </c>
      <c r="F710" s="0" t="s">
        <v>38</v>
      </c>
      <c r="G710" s="0" t="s">
        <v>32</v>
      </c>
      <c r="H710" s="0" t="s">
        <v>39</v>
      </c>
      <c r="I710" s="0" t="s">
        <v>25</v>
      </c>
      <c r="J710" s="0" t="s">
        <v>140</v>
      </c>
      <c r="K710" s="0" t="s">
        <v>35</v>
      </c>
      <c r="L710" s="0" t="n">
        <v>18</v>
      </c>
      <c r="M710" s="0" t="n">
        <v>15</v>
      </c>
      <c r="N710" s="0" t="n">
        <v>6</v>
      </c>
      <c r="O710" s="0" t="n">
        <f aca="false">StoreData!$N710*StoreData!$L710</f>
        <v>108</v>
      </c>
      <c r="P710" s="0" t="n">
        <f aca="false">StoreData!$N710*StoreData!$M710</f>
        <v>90</v>
      </c>
      <c r="Q710" s="0" t="n">
        <f aca="false">StoreData!$O710-StoreData!$P710</f>
        <v>18</v>
      </c>
      <c r="R710" s="0" t="n">
        <f aca="false">MONTH(StoreData!$B710)</f>
        <v>9</v>
      </c>
      <c r="S710" s="0" t="str">
        <f aca="false">IF(StoreData!$R710=9,"August","Sept")</f>
        <v>August</v>
      </c>
    </row>
    <row r="711" customFormat="false" ht="15" hidden="false" customHeight="false" outlineLevel="0" collapsed="false">
      <c r="A711" s="0" t="n">
        <v>88065566064</v>
      </c>
      <c r="B711" s="0" t="n">
        <v>44103</v>
      </c>
      <c r="C711" s="0" t="s">
        <v>709</v>
      </c>
      <c r="D711" s="0" t="s">
        <v>29</v>
      </c>
      <c r="E711" s="0" t="s">
        <v>69</v>
      </c>
      <c r="F711" s="0" t="s">
        <v>43</v>
      </c>
      <c r="G711" s="0" t="s">
        <v>23</v>
      </c>
      <c r="H711" s="0" t="s">
        <v>44</v>
      </c>
      <c r="I711" s="0" t="s">
        <v>25</v>
      </c>
      <c r="J711" s="0" t="s">
        <v>142</v>
      </c>
      <c r="K711" s="0" t="s">
        <v>35</v>
      </c>
      <c r="L711" s="0" t="n">
        <v>10</v>
      </c>
      <c r="M711" s="0" t="n">
        <v>7</v>
      </c>
      <c r="N711" s="0" t="n">
        <v>9</v>
      </c>
      <c r="O711" s="0" t="n">
        <f aca="false">StoreData!$N711*StoreData!$L711</f>
        <v>90</v>
      </c>
      <c r="P711" s="0" t="n">
        <f aca="false">StoreData!$N711*StoreData!$M711</f>
        <v>63</v>
      </c>
      <c r="Q711" s="0" t="n">
        <f aca="false">StoreData!$O711-StoreData!$P711</f>
        <v>27</v>
      </c>
      <c r="R711" s="0" t="n">
        <f aca="false">MONTH(StoreData!$B711)</f>
        <v>9</v>
      </c>
      <c r="S711" s="0" t="str">
        <f aca="false">IF(StoreData!$R711=9,"August","Sept")</f>
        <v>August</v>
      </c>
    </row>
    <row r="712" customFormat="false" ht="15" hidden="false" customHeight="false" outlineLevel="0" collapsed="false">
      <c r="A712" s="0" t="n">
        <v>88065566065</v>
      </c>
      <c r="B712" s="0" t="n">
        <v>44102</v>
      </c>
      <c r="C712" s="0" t="s">
        <v>710</v>
      </c>
      <c r="D712" s="0" t="s">
        <v>29</v>
      </c>
      <c r="E712" s="0" t="s">
        <v>117</v>
      </c>
      <c r="F712" s="0" t="s">
        <v>38</v>
      </c>
      <c r="G712" s="0" t="s">
        <v>32</v>
      </c>
      <c r="H712" s="0" t="s">
        <v>39</v>
      </c>
      <c r="I712" s="0" t="s">
        <v>25</v>
      </c>
      <c r="J712" s="0" t="s">
        <v>144</v>
      </c>
      <c r="K712" s="0" t="s">
        <v>35</v>
      </c>
      <c r="L712" s="0" t="n">
        <v>20</v>
      </c>
      <c r="M712" s="0" t="n">
        <v>17</v>
      </c>
      <c r="N712" s="0" t="n">
        <v>10</v>
      </c>
      <c r="O712" s="0" t="n">
        <f aca="false">StoreData!$N712*StoreData!$L712</f>
        <v>200</v>
      </c>
      <c r="P712" s="0" t="n">
        <f aca="false">StoreData!$N712*StoreData!$M712</f>
        <v>170</v>
      </c>
      <c r="Q712" s="0" t="n">
        <f aca="false">StoreData!$O712-StoreData!$P712</f>
        <v>30</v>
      </c>
      <c r="R712" s="0" t="n">
        <f aca="false">MONTH(StoreData!$B712)</f>
        <v>9</v>
      </c>
      <c r="S712" s="0" t="str">
        <f aca="false">IF(StoreData!$R712=9,"August","Sept")</f>
        <v>August</v>
      </c>
    </row>
    <row r="713" customFormat="false" ht="15" hidden="false" customHeight="false" outlineLevel="0" collapsed="false">
      <c r="A713" s="0" t="n">
        <v>88065566066</v>
      </c>
      <c r="B713" s="0" t="n">
        <v>44102</v>
      </c>
      <c r="C713" s="0" t="s">
        <v>711</v>
      </c>
      <c r="D713" s="0" t="s">
        <v>20</v>
      </c>
      <c r="E713" s="0" t="s">
        <v>119</v>
      </c>
      <c r="F713" s="0" t="s">
        <v>43</v>
      </c>
      <c r="G713" s="0" t="s">
        <v>23</v>
      </c>
      <c r="H713" s="0" t="s">
        <v>44</v>
      </c>
      <c r="I713" s="0" t="s">
        <v>25</v>
      </c>
      <c r="J713" s="0" t="s">
        <v>60</v>
      </c>
      <c r="K713" s="0" t="s">
        <v>35</v>
      </c>
      <c r="L713" s="0" t="n">
        <v>70</v>
      </c>
      <c r="M713" s="0" t="n">
        <v>67</v>
      </c>
      <c r="N713" s="0" t="n">
        <v>3</v>
      </c>
      <c r="O713" s="0" t="n">
        <f aca="false">StoreData!$N713*StoreData!$L713</f>
        <v>210</v>
      </c>
      <c r="P713" s="0" t="n">
        <f aca="false">StoreData!$N713*StoreData!$M713</f>
        <v>201</v>
      </c>
      <c r="Q713" s="0" t="n">
        <f aca="false">StoreData!$O713-StoreData!$P713</f>
        <v>9</v>
      </c>
      <c r="R713" s="0" t="n">
        <f aca="false">MONTH(StoreData!$B713)</f>
        <v>9</v>
      </c>
      <c r="S713" s="0" t="str">
        <f aca="false">IF(StoreData!$R713=9,"August","Sept")</f>
        <v>August</v>
      </c>
    </row>
    <row r="714" customFormat="false" ht="15" hidden="false" customHeight="false" outlineLevel="0" collapsed="false">
      <c r="A714" s="0" t="n">
        <v>88065566067</v>
      </c>
      <c r="B714" s="0" t="n">
        <v>44103</v>
      </c>
      <c r="C714" s="0" t="s">
        <v>712</v>
      </c>
      <c r="D714" s="0" t="s">
        <v>29</v>
      </c>
      <c r="E714" s="0" t="s">
        <v>121</v>
      </c>
      <c r="F714" s="0" t="s">
        <v>38</v>
      </c>
      <c r="G714" s="0" t="s">
        <v>32</v>
      </c>
      <c r="H714" s="0" t="s">
        <v>39</v>
      </c>
      <c r="I714" s="0" t="s">
        <v>25</v>
      </c>
      <c r="J714" s="0" t="s">
        <v>61</v>
      </c>
      <c r="K714" s="0" t="s">
        <v>35</v>
      </c>
      <c r="L714" s="0" t="n">
        <v>15</v>
      </c>
      <c r="M714" s="0" t="n">
        <v>12</v>
      </c>
      <c r="N714" s="0" t="n">
        <v>4</v>
      </c>
      <c r="O714" s="0" t="n">
        <f aca="false">StoreData!$N714*StoreData!$L714</f>
        <v>60</v>
      </c>
      <c r="P714" s="0" t="n">
        <f aca="false">StoreData!$N714*StoreData!$M714</f>
        <v>48</v>
      </c>
      <c r="Q714" s="0" t="n">
        <f aca="false">StoreData!$O714-StoreData!$P714</f>
        <v>12</v>
      </c>
      <c r="R714" s="0" t="n">
        <f aca="false">MONTH(StoreData!$B714)</f>
        <v>9</v>
      </c>
      <c r="S714" s="0" t="str">
        <f aca="false">IF(StoreData!$R714=9,"August","Sept")</f>
        <v>August</v>
      </c>
    </row>
    <row r="715" customFormat="false" ht="15" hidden="false" customHeight="false" outlineLevel="0" collapsed="false">
      <c r="A715" s="0" t="n">
        <v>88065566068</v>
      </c>
      <c r="B715" s="0" t="n">
        <v>44058</v>
      </c>
      <c r="C715" s="0" t="s">
        <v>713</v>
      </c>
      <c r="D715" s="0" t="s">
        <v>29</v>
      </c>
      <c r="E715" s="0" t="s">
        <v>123</v>
      </c>
      <c r="F715" s="0" t="s">
        <v>43</v>
      </c>
      <c r="G715" s="0" t="s">
        <v>23</v>
      </c>
      <c r="H715" s="0" t="s">
        <v>44</v>
      </c>
      <c r="I715" s="0" t="s">
        <v>25</v>
      </c>
      <c r="J715" s="0" t="s">
        <v>64</v>
      </c>
      <c r="K715" s="0" t="s">
        <v>35</v>
      </c>
      <c r="L715" s="0" t="n">
        <v>12</v>
      </c>
      <c r="M715" s="0" t="n">
        <v>9</v>
      </c>
      <c r="N715" s="0" t="n">
        <v>5</v>
      </c>
      <c r="O715" s="0" t="n">
        <f aca="false">StoreData!$N715*StoreData!$L715</f>
        <v>60</v>
      </c>
      <c r="P715" s="0" t="n">
        <f aca="false">StoreData!$N715*StoreData!$M715</f>
        <v>45</v>
      </c>
      <c r="Q715" s="0" t="n">
        <f aca="false">StoreData!$O715-StoreData!$P715</f>
        <v>15</v>
      </c>
      <c r="R715" s="0" t="n">
        <f aca="false">MONTH(StoreData!$B715)</f>
        <v>8</v>
      </c>
      <c r="S715" s="0" t="str">
        <f aca="false">IF(StoreData!$R715=9,"August","Sept")</f>
        <v>Sept</v>
      </c>
    </row>
    <row r="716" customFormat="false" ht="15" hidden="false" customHeight="false" outlineLevel="0" collapsed="false">
      <c r="A716" s="0" t="n">
        <v>88065566069</v>
      </c>
      <c r="B716" s="0" t="n">
        <v>44062</v>
      </c>
      <c r="C716" s="0" t="s">
        <v>714</v>
      </c>
      <c r="D716" s="0" t="s">
        <v>20</v>
      </c>
      <c r="E716" s="0" t="s">
        <v>125</v>
      </c>
      <c r="F716" s="0" t="s">
        <v>38</v>
      </c>
      <c r="G716" s="0" t="s">
        <v>32</v>
      </c>
      <c r="H716" s="0" t="s">
        <v>39</v>
      </c>
      <c r="I716" s="0" t="s">
        <v>25</v>
      </c>
      <c r="J716" s="0" t="s">
        <v>67</v>
      </c>
      <c r="K716" s="0" t="s">
        <v>35</v>
      </c>
      <c r="L716" s="0" t="n">
        <v>18</v>
      </c>
      <c r="M716" s="0" t="n">
        <v>15</v>
      </c>
      <c r="N716" s="0" t="n">
        <v>6</v>
      </c>
      <c r="O716" s="0" t="n">
        <f aca="false">StoreData!$N716*StoreData!$L716</f>
        <v>108</v>
      </c>
      <c r="P716" s="0" t="n">
        <f aca="false">StoreData!$N716*StoreData!$M716</f>
        <v>90</v>
      </c>
      <c r="Q716" s="0" t="n">
        <f aca="false">StoreData!$O716-StoreData!$P716</f>
        <v>18</v>
      </c>
      <c r="R716" s="0" t="n">
        <f aca="false">MONTH(StoreData!$B716)</f>
        <v>8</v>
      </c>
      <c r="S716" s="0" t="str">
        <f aca="false">IF(StoreData!$R716=9,"August","Sept")</f>
        <v>Sept</v>
      </c>
    </row>
    <row r="717" customFormat="false" ht="15" hidden="false" customHeight="false" outlineLevel="0" collapsed="false">
      <c r="A717" s="0" t="n">
        <v>88065566070</v>
      </c>
      <c r="B717" s="0" t="n">
        <v>44061</v>
      </c>
      <c r="C717" s="0" t="s">
        <v>715</v>
      </c>
      <c r="D717" s="0" t="s">
        <v>20</v>
      </c>
      <c r="E717" s="0" t="s">
        <v>30</v>
      </c>
      <c r="F717" s="0" t="s">
        <v>43</v>
      </c>
      <c r="G717" s="0" t="s">
        <v>23</v>
      </c>
      <c r="H717" s="0" t="s">
        <v>44</v>
      </c>
      <c r="I717" s="0" t="s">
        <v>25</v>
      </c>
      <c r="J717" s="0" t="s">
        <v>79</v>
      </c>
      <c r="K717" s="0" t="s">
        <v>35</v>
      </c>
      <c r="L717" s="0" t="n">
        <v>23</v>
      </c>
      <c r="M717" s="0" t="n">
        <v>20</v>
      </c>
      <c r="N717" s="0" t="n">
        <v>3</v>
      </c>
      <c r="O717" s="0" t="n">
        <f aca="false">StoreData!$N717*StoreData!$L717</f>
        <v>69</v>
      </c>
      <c r="P717" s="0" t="n">
        <f aca="false">StoreData!$N717*StoreData!$M717</f>
        <v>60</v>
      </c>
      <c r="Q717" s="0" t="n">
        <f aca="false">StoreData!$O717-StoreData!$P717</f>
        <v>9</v>
      </c>
      <c r="R717" s="0" t="n">
        <f aca="false">MONTH(StoreData!$B717)</f>
        <v>8</v>
      </c>
      <c r="S717" s="0" t="str">
        <f aca="false">IF(StoreData!$R717=9,"August","Sept")</f>
        <v>Sept</v>
      </c>
    </row>
    <row r="718" customFormat="false" ht="15" hidden="false" customHeight="false" outlineLevel="0" collapsed="false">
      <c r="A718" s="0" t="n">
        <v>88065566071</v>
      </c>
      <c r="B718" s="0" t="n">
        <v>44061</v>
      </c>
      <c r="C718" s="0" t="s">
        <v>716</v>
      </c>
      <c r="D718" s="0" t="s">
        <v>29</v>
      </c>
      <c r="E718" s="0" t="s">
        <v>37</v>
      </c>
      <c r="F718" s="0" t="s">
        <v>38</v>
      </c>
      <c r="G718" s="0" t="s">
        <v>32</v>
      </c>
      <c r="H718" s="0" t="s">
        <v>39</v>
      </c>
      <c r="I718" s="0" t="s">
        <v>25</v>
      </c>
      <c r="J718" s="0" t="s">
        <v>82</v>
      </c>
      <c r="K718" s="0" t="s">
        <v>35</v>
      </c>
      <c r="L718" s="0" t="n">
        <v>9</v>
      </c>
      <c r="M718" s="0" t="n">
        <v>6</v>
      </c>
      <c r="N718" s="0" t="n">
        <v>7</v>
      </c>
      <c r="O718" s="0" t="n">
        <f aca="false">StoreData!$N718*StoreData!$L718</f>
        <v>63</v>
      </c>
      <c r="P718" s="0" t="n">
        <f aca="false">StoreData!$N718*StoreData!$M718</f>
        <v>42</v>
      </c>
      <c r="Q718" s="0" t="n">
        <f aca="false">StoreData!$O718-StoreData!$P718</f>
        <v>21</v>
      </c>
      <c r="R718" s="0" t="n">
        <f aca="false">MONTH(StoreData!$B718)</f>
        <v>8</v>
      </c>
      <c r="S718" s="0" t="str">
        <f aca="false">IF(StoreData!$R718=9,"August","Sept")</f>
        <v>Sept</v>
      </c>
    </row>
    <row r="719" customFormat="false" ht="15" hidden="false" customHeight="false" outlineLevel="0" collapsed="false">
      <c r="A719" s="0" t="n">
        <v>88065566072</v>
      </c>
      <c r="B719" s="0" t="n">
        <v>44062</v>
      </c>
      <c r="C719" s="0" t="s">
        <v>717</v>
      </c>
      <c r="D719" s="0" t="s">
        <v>20</v>
      </c>
      <c r="E719" s="0" t="s">
        <v>42</v>
      </c>
      <c r="F719" s="0" t="s">
        <v>43</v>
      </c>
      <c r="G719" s="0" t="s">
        <v>23</v>
      </c>
      <c r="H719" s="0" t="s">
        <v>44</v>
      </c>
      <c r="I719" s="0" t="s">
        <v>25</v>
      </c>
      <c r="J719" s="0" t="s">
        <v>85</v>
      </c>
      <c r="K719" s="0" t="s">
        <v>35</v>
      </c>
      <c r="L719" s="0" t="n">
        <v>18</v>
      </c>
      <c r="M719" s="0" t="n">
        <v>15</v>
      </c>
      <c r="N719" s="0" t="n">
        <v>5</v>
      </c>
      <c r="O719" s="0" t="n">
        <f aca="false">StoreData!$N719*StoreData!$L719</f>
        <v>90</v>
      </c>
      <c r="P719" s="0" t="n">
        <f aca="false">StoreData!$N719*StoreData!$M719</f>
        <v>75</v>
      </c>
      <c r="Q719" s="0" t="n">
        <f aca="false">StoreData!$O719-StoreData!$P719</f>
        <v>15</v>
      </c>
      <c r="R719" s="0" t="n">
        <f aca="false">MONTH(StoreData!$B719)</f>
        <v>8</v>
      </c>
      <c r="S719" s="0" t="str">
        <f aca="false">IF(StoreData!$R719=9,"August","Sept")</f>
        <v>Sept</v>
      </c>
    </row>
    <row r="720" customFormat="false" ht="15" hidden="false" customHeight="false" outlineLevel="0" collapsed="false">
      <c r="A720" s="0" t="n">
        <v>88065566073</v>
      </c>
      <c r="B720" s="0" t="n">
        <v>44063</v>
      </c>
      <c r="C720" s="0" t="s">
        <v>718</v>
      </c>
      <c r="D720" s="0" t="s">
        <v>20</v>
      </c>
      <c r="E720" s="0" t="s">
        <v>48</v>
      </c>
      <c r="F720" s="0" t="s">
        <v>22</v>
      </c>
      <c r="G720" s="0" t="s">
        <v>23</v>
      </c>
      <c r="H720" s="0" t="s">
        <v>24</v>
      </c>
      <c r="I720" s="0" t="s">
        <v>25</v>
      </c>
      <c r="J720" s="0" t="s">
        <v>26</v>
      </c>
      <c r="K720" s="0" t="s">
        <v>27</v>
      </c>
      <c r="L720" s="0" t="n">
        <v>52</v>
      </c>
      <c r="M720" s="0" t="n">
        <v>49</v>
      </c>
      <c r="N720" s="0" t="n">
        <v>8</v>
      </c>
      <c r="O720" s="0" t="n">
        <f aca="false">StoreData!$N720*StoreData!$L720</f>
        <v>416</v>
      </c>
      <c r="P720" s="0" t="n">
        <f aca="false">StoreData!$N720*StoreData!$M720</f>
        <v>392</v>
      </c>
      <c r="Q720" s="0" t="n">
        <f aca="false">StoreData!$O720-StoreData!$P720</f>
        <v>24</v>
      </c>
      <c r="R720" s="0" t="n">
        <f aca="false">MONTH(StoreData!$B720)</f>
        <v>8</v>
      </c>
      <c r="S720" s="0" t="str">
        <f aca="false">IF(StoreData!$R720=9,"August","Sept")</f>
        <v>Sept</v>
      </c>
    </row>
    <row r="721" customFormat="false" ht="15" hidden="false" customHeight="false" outlineLevel="0" collapsed="false">
      <c r="A721" s="0" t="n">
        <v>88065566074</v>
      </c>
      <c r="B721" s="0" t="n">
        <v>44064</v>
      </c>
      <c r="C721" s="0" t="s">
        <v>719</v>
      </c>
      <c r="D721" s="0" t="s">
        <v>20</v>
      </c>
      <c r="E721" s="0" t="s">
        <v>50</v>
      </c>
      <c r="F721" s="0" t="s">
        <v>31</v>
      </c>
      <c r="G721" s="0" t="s">
        <v>32</v>
      </c>
      <c r="H721" s="0" t="s">
        <v>33</v>
      </c>
      <c r="I721" s="0" t="s">
        <v>25</v>
      </c>
      <c r="J721" s="0" t="s">
        <v>34</v>
      </c>
      <c r="K721" s="0" t="s">
        <v>35</v>
      </c>
      <c r="L721" s="0" t="n">
        <v>9</v>
      </c>
      <c r="M721" s="0" t="n">
        <v>6</v>
      </c>
      <c r="N721" s="0" t="n">
        <v>9</v>
      </c>
      <c r="O721" s="0" t="n">
        <f aca="false">StoreData!$N721*StoreData!$L721</f>
        <v>81</v>
      </c>
      <c r="P721" s="0" t="n">
        <f aca="false">StoreData!$N721*StoreData!$M721</f>
        <v>54</v>
      </c>
      <c r="Q721" s="0" t="n">
        <f aca="false">StoreData!$O721-StoreData!$P721</f>
        <v>27</v>
      </c>
      <c r="R721" s="0" t="n">
        <f aca="false">MONTH(StoreData!$B721)</f>
        <v>8</v>
      </c>
      <c r="S721" s="0" t="str">
        <f aca="false">IF(StoreData!$R721=9,"August","Sept")</f>
        <v>Sept</v>
      </c>
    </row>
    <row r="722" customFormat="false" ht="15" hidden="false" customHeight="false" outlineLevel="0" collapsed="false">
      <c r="A722" s="0" t="n">
        <v>88065566075</v>
      </c>
      <c r="B722" s="0" t="n">
        <v>44065</v>
      </c>
      <c r="C722" s="0" t="s">
        <v>720</v>
      </c>
      <c r="D722" s="0" t="s">
        <v>20</v>
      </c>
      <c r="E722" s="0" t="s">
        <v>69</v>
      </c>
      <c r="F722" s="0" t="s">
        <v>38</v>
      </c>
      <c r="G722" s="0" t="s">
        <v>32</v>
      </c>
      <c r="H722" s="0" t="s">
        <v>39</v>
      </c>
      <c r="I722" s="0" t="s">
        <v>25</v>
      </c>
      <c r="J722" s="0" t="s">
        <v>40</v>
      </c>
      <c r="K722" s="0" t="s">
        <v>35</v>
      </c>
      <c r="L722" s="0" t="n">
        <v>5</v>
      </c>
      <c r="M722" s="0" t="n">
        <v>2</v>
      </c>
      <c r="N722" s="0" t="n">
        <v>2</v>
      </c>
      <c r="O722" s="0" t="n">
        <f aca="false">StoreData!$N722*StoreData!$L722</f>
        <v>10</v>
      </c>
      <c r="P722" s="0" t="n">
        <f aca="false">StoreData!$N722*StoreData!$M722</f>
        <v>4</v>
      </c>
      <c r="Q722" s="0" t="n">
        <f aca="false">StoreData!$O722-StoreData!$P722</f>
        <v>6</v>
      </c>
      <c r="R722" s="0" t="n">
        <f aca="false">MONTH(StoreData!$B722)</f>
        <v>8</v>
      </c>
      <c r="S722" s="0" t="str">
        <f aca="false">IF(StoreData!$R722=9,"August","Sept")</f>
        <v>Sept</v>
      </c>
    </row>
    <row r="723" customFormat="false" ht="15" hidden="false" customHeight="false" outlineLevel="0" collapsed="false">
      <c r="A723" s="0" t="n">
        <v>88065566076</v>
      </c>
      <c r="B723" s="0" t="n">
        <v>44066</v>
      </c>
      <c r="C723" s="0" t="s">
        <v>721</v>
      </c>
      <c r="D723" s="0" t="s">
        <v>20</v>
      </c>
      <c r="E723" s="0" t="s">
        <v>117</v>
      </c>
      <c r="F723" s="0" t="s">
        <v>43</v>
      </c>
      <c r="G723" s="0" t="s">
        <v>23</v>
      </c>
      <c r="H723" s="0" t="s">
        <v>44</v>
      </c>
      <c r="I723" s="0" t="s">
        <v>25</v>
      </c>
      <c r="J723" s="0" t="s">
        <v>99</v>
      </c>
      <c r="K723" s="0" t="s">
        <v>27</v>
      </c>
      <c r="L723" s="0" t="n">
        <v>14</v>
      </c>
      <c r="M723" s="0" t="n">
        <v>11</v>
      </c>
      <c r="N723" s="0" t="n">
        <v>5</v>
      </c>
      <c r="O723" s="0" t="n">
        <f aca="false">StoreData!$N723*StoreData!$L723</f>
        <v>70</v>
      </c>
      <c r="P723" s="0" t="n">
        <f aca="false">StoreData!$N723*StoreData!$M723</f>
        <v>55</v>
      </c>
      <c r="Q723" s="0" t="n">
        <f aca="false">StoreData!$O723-StoreData!$P723</f>
        <v>15</v>
      </c>
      <c r="R723" s="0" t="n">
        <f aca="false">MONTH(StoreData!$B723)</f>
        <v>8</v>
      </c>
      <c r="S723" s="0" t="str">
        <f aca="false">IF(StoreData!$R723=9,"August","Sept")</f>
        <v>Sept</v>
      </c>
    </row>
    <row r="724" customFormat="false" ht="15" hidden="false" customHeight="false" outlineLevel="0" collapsed="false">
      <c r="A724" s="0" t="n">
        <v>88065566077</v>
      </c>
      <c r="B724" s="0" t="n">
        <v>44067</v>
      </c>
      <c r="C724" s="0" t="s">
        <v>722</v>
      </c>
      <c r="D724" s="0" t="s">
        <v>20</v>
      </c>
      <c r="E724" s="0" t="s">
        <v>119</v>
      </c>
      <c r="F724" s="0" t="s">
        <v>22</v>
      </c>
      <c r="G724" s="0" t="s">
        <v>23</v>
      </c>
      <c r="H724" s="0" t="s">
        <v>24</v>
      </c>
      <c r="I724" s="0" t="s">
        <v>25</v>
      </c>
      <c r="J724" s="0" t="s">
        <v>102</v>
      </c>
      <c r="K724" s="0" t="s">
        <v>27</v>
      </c>
      <c r="L724" s="0" t="n">
        <v>6</v>
      </c>
      <c r="M724" s="0" t="n">
        <v>3</v>
      </c>
      <c r="N724" s="0" t="n">
        <v>7</v>
      </c>
      <c r="O724" s="0" t="n">
        <f aca="false">StoreData!$N724*StoreData!$L724</f>
        <v>42</v>
      </c>
      <c r="P724" s="0" t="n">
        <f aca="false">StoreData!$N724*StoreData!$M724</f>
        <v>21</v>
      </c>
      <c r="Q724" s="0" t="n">
        <f aca="false">StoreData!$O724-StoreData!$P724</f>
        <v>21</v>
      </c>
      <c r="R724" s="0" t="n">
        <f aca="false">MONTH(StoreData!$B724)</f>
        <v>8</v>
      </c>
      <c r="S724" s="0" t="str">
        <f aca="false">IF(StoreData!$R724=9,"August","Sept")</f>
        <v>Sept</v>
      </c>
    </row>
    <row r="725" customFormat="false" ht="15" hidden="false" customHeight="false" outlineLevel="0" collapsed="false">
      <c r="A725" s="0" t="n">
        <v>88065566078</v>
      </c>
      <c r="B725" s="0" t="n">
        <v>44068</v>
      </c>
      <c r="C725" s="0" t="s">
        <v>723</v>
      </c>
      <c r="D725" s="0" t="s">
        <v>29</v>
      </c>
      <c r="E725" s="0" t="s">
        <v>50</v>
      </c>
      <c r="F725" s="0" t="s">
        <v>31</v>
      </c>
      <c r="G725" s="0" t="s">
        <v>32</v>
      </c>
      <c r="H725" s="0" t="s">
        <v>33</v>
      </c>
      <c r="I725" s="0" t="s">
        <v>25</v>
      </c>
      <c r="J725" s="0" t="s">
        <v>142</v>
      </c>
      <c r="K725" s="0" t="s">
        <v>35</v>
      </c>
      <c r="L725" s="0" t="n">
        <v>10</v>
      </c>
      <c r="M725" s="0" t="n">
        <v>7</v>
      </c>
      <c r="N725" s="0" t="n">
        <v>7</v>
      </c>
      <c r="O725" s="0" t="n">
        <f aca="false">StoreData!$N725*StoreData!$L725</f>
        <v>70</v>
      </c>
      <c r="P725" s="0" t="n">
        <f aca="false">StoreData!$N725*StoreData!$M725</f>
        <v>49</v>
      </c>
      <c r="Q725" s="0" t="n">
        <f aca="false">StoreData!$O725-StoreData!$P725</f>
        <v>21</v>
      </c>
      <c r="R725" s="0" t="n">
        <f aca="false">MONTH(StoreData!$B725)</f>
        <v>8</v>
      </c>
      <c r="S725" s="0" t="str">
        <f aca="false">IF(StoreData!$R725=9,"August","Sept")</f>
        <v>Sept</v>
      </c>
    </row>
    <row r="726" customFormat="false" ht="15" hidden="false" customHeight="false" outlineLevel="0" collapsed="false">
      <c r="A726" s="0" t="n">
        <v>88065566079</v>
      </c>
      <c r="B726" s="0" t="n">
        <v>44072</v>
      </c>
      <c r="C726" s="0" t="s">
        <v>724</v>
      </c>
      <c r="D726" s="0" t="s">
        <v>20</v>
      </c>
      <c r="E726" s="0" t="s">
        <v>52</v>
      </c>
      <c r="F726" s="0" t="s">
        <v>38</v>
      </c>
      <c r="G726" s="0" t="s">
        <v>32</v>
      </c>
      <c r="H726" s="0" t="s">
        <v>39</v>
      </c>
      <c r="I726" s="0" t="s">
        <v>25</v>
      </c>
      <c r="J726" s="0" t="s">
        <v>105</v>
      </c>
      <c r="K726" s="0" t="s">
        <v>27</v>
      </c>
      <c r="L726" s="0" t="n">
        <v>13</v>
      </c>
      <c r="M726" s="0" t="n">
        <v>10</v>
      </c>
      <c r="N726" s="0" t="n">
        <v>15</v>
      </c>
      <c r="O726" s="0" t="n">
        <f aca="false">StoreData!$N726*StoreData!$L726</f>
        <v>195</v>
      </c>
      <c r="P726" s="0" t="n">
        <f aca="false">StoreData!$N726*StoreData!$M726</f>
        <v>150</v>
      </c>
      <c r="Q726" s="0" t="n">
        <f aca="false">StoreData!$O726-StoreData!$P726</f>
        <v>45</v>
      </c>
      <c r="R726" s="0" t="n">
        <f aca="false">MONTH(StoreData!$B726)</f>
        <v>8</v>
      </c>
      <c r="S726" s="0" t="str">
        <f aca="false">IF(StoreData!$R726=9,"August","Sept")</f>
        <v>Sept</v>
      </c>
    </row>
    <row r="727" customFormat="false" ht="15" hidden="false" customHeight="false" outlineLevel="0" collapsed="false">
      <c r="A727" s="0" t="n">
        <v>88065566080</v>
      </c>
      <c r="B727" s="0" t="n">
        <v>44071</v>
      </c>
      <c r="C727" s="0" t="s">
        <v>725</v>
      </c>
      <c r="D727" s="0" t="s">
        <v>20</v>
      </c>
      <c r="E727" s="0" t="s">
        <v>55</v>
      </c>
      <c r="F727" s="0" t="s">
        <v>43</v>
      </c>
      <c r="G727" s="0" t="s">
        <v>23</v>
      </c>
      <c r="H727" s="0" t="s">
        <v>44</v>
      </c>
      <c r="I727" s="0" t="s">
        <v>25</v>
      </c>
      <c r="J727" s="0" t="s">
        <v>144</v>
      </c>
      <c r="K727" s="0" t="s">
        <v>35</v>
      </c>
      <c r="L727" s="0" t="n">
        <v>20</v>
      </c>
      <c r="M727" s="0" t="n">
        <v>17</v>
      </c>
      <c r="N727" s="0" t="n">
        <v>3</v>
      </c>
      <c r="O727" s="0" t="n">
        <f aca="false">StoreData!$N727*StoreData!$L727</f>
        <v>60</v>
      </c>
      <c r="P727" s="0" t="n">
        <f aca="false">StoreData!$N727*StoreData!$M727</f>
        <v>51</v>
      </c>
      <c r="Q727" s="0" t="n">
        <f aca="false">StoreData!$O727-StoreData!$P727</f>
        <v>9</v>
      </c>
      <c r="R727" s="0" t="n">
        <f aca="false">MONTH(StoreData!$B727)</f>
        <v>8</v>
      </c>
      <c r="S727" s="0" t="str">
        <f aca="false">IF(StoreData!$R727=9,"August","Sept")</f>
        <v>Sept</v>
      </c>
    </row>
    <row r="728" customFormat="false" ht="15" hidden="false" customHeight="false" outlineLevel="0" collapsed="false">
      <c r="A728" s="0" t="n">
        <v>88065566081</v>
      </c>
      <c r="B728" s="0" t="n">
        <v>44071</v>
      </c>
      <c r="C728" s="0" t="s">
        <v>726</v>
      </c>
      <c r="D728" s="0" t="s">
        <v>29</v>
      </c>
      <c r="E728" s="0" t="s">
        <v>58</v>
      </c>
      <c r="F728" s="0" t="s">
        <v>22</v>
      </c>
      <c r="G728" s="0" t="s">
        <v>23</v>
      </c>
      <c r="H728" s="0" t="s">
        <v>24</v>
      </c>
      <c r="I728" s="0" t="s">
        <v>25</v>
      </c>
      <c r="J728" s="0" t="s">
        <v>108</v>
      </c>
      <c r="K728" s="0" t="s">
        <v>27</v>
      </c>
      <c r="L728" s="0" t="n">
        <v>15</v>
      </c>
      <c r="M728" s="0" t="n">
        <v>12</v>
      </c>
      <c r="N728" s="0" t="n">
        <v>6</v>
      </c>
      <c r="O728" s="0" t="n">
        <f aca="false">StoreData!$N728*StoreData!$L728</f>
        <v>90</v>
      </c>
      <c r="P728" s="0" t="n">
        <f aca="false">StoreData!$N728*StoreData!$M728</f>
        <v>72</v>
      </c>
      <c r="Q728" s="0" t="n">
        <f aca="false">StoreData!$O728-StoreData!$P728</f>
        <v>18</v>
      </c>
      <c r="R728" s="0" t="n">
        <f aca="false">MONTH(StoreData!$B728)</f>
        <v>8</v>
      </c>
      <c r="S728" s="0" t="str">
        <f aca="false">IF(StoreData!$R728=9,"August","Sept")</f>
        <v>Sept</v>
      </c>
    </row>
    <row r="729" customFormat="false" ht="15" hidden="false" customHeight="false" outlineLevel="0" collapsed="false">
      <c r="A729" s="0" t="n">
        <v>88065566082</v>
      </c>
      <c r="B729" s="0" t="n">
        <v>44072</v>
      </c>
      <c r="C729" s="0" t="s">
        <v>727</v>
      </c>
      <c r="D729" s="0" t="s">
        <v>20</v>
      </c>
      <c r="E729" s="0" t="s">
        <v>147</v>
      </c>
      <c r="F729" s="0" t="s">
        <v>31</v>
      </c>
      <c r="G729" s="0" t="s">
        <v>32</v>
      </c>
      <c r="H729" s="0" t="s">
        <v>33</v>
      </c>
      <c r="I729" s="0" t="s">
        <v>25</v>
      </c>
      <c r="J729" s="0" t="s">
        <v>53</v>
      </c>
      <c r="K729" s="0" t="s">
        <v>27</v>
      </c>
      <c r="L729" s="0" t="n">
        <v>20</v>
      </c>
      <c r="M729" s="0" t="n">
        <v>17</v>
      </c>
      <c r="N729" s="0" t="n">
        <v>10</v>
      </c>
      <c r="O729" s="0" t="n">
        <f aca="false">StoreData!$N729*StoreData!$L729</f>
        <v>200</v>
      </c>
      <c r="P729" s="0" t="n">
        <f aca="false">StoreData!$N729*StoreData!$M729</f>
        <v>170</v>
      </c>
      <c r="Q729" s="0" t="n">
        <f aca="false">StoreData!$O729-StoreData!$P729</f>
        <v>30</v>
      </c>
      <c r="R729" s="0" t="n">
        <f aca="false">MONTH(StoreData!$B729)</f>
        <v>8</v>
      </c>
      <c r="S729" s="0" t="str">
        <f aca="false">IF(StoreData!$R729=9,"August","Sept")</f>
        <v>Sept</v>
      </c>
    </row>
    <row r="730" customFormat="false" ht="15" hidden="false" customHeight="false" outlineLevel="0" collapsed="false">
      <c r="A730" s="0" t="n">
        <v>88065566083</v>
      </c>
      <c r="B730" s="0" t="n">
        <v>44073</v>
      </c>
      <c r="C730" s="0" t="s">
        <v>728</v>
      </c>
      <c r="D730" s="0" t="s">
        <v>20</v>
      </c>
      <c r="E730" s="0" t="s">
        <v>149</v>
      </c>
      <c r="F730" s="0" t="s">
        <v>38</v>
      </c>
      <c r="G730" s="0" t="s">
        <v>32</v>
      </c>
      <c r="H730" s="0" t="s">
        <v>39</v>
      </c>
      <c r="I730" s="0" t="s">
        <v>25</v>
      </c>
      <c r="J730" s="0" t="s">
        <v>56</v>
      </c>
      <c r="K730" s="0" t="s">
        <v>27</v>
      </c>
      <c r="L730" s="0" t="n">
        <v>12</v>
      </c>
      <c r="M730" s="0" t="n">
        <v>9</v>
      </c>
      <c r="N730" s="0" t="n">
        <v>11</v>
      </c>
      <c r="O730" s="0" t="n">
        <f aca="false">StoreData!$N730*StoreData!$L730</f>
        <v>132</v>
      </c>
      <c r="P730" s="0" t="n">
        <f aca="false">StoreData!$N730*StoreData!$M730</f>
        <v>99</v>
      </c>
      <c r="Q730" s="0" t="n">
        <f aca="false">StoreData!$O730-StoreData!$P730</f>
        <v>33</v>
      </c>
      <c r="R730" s="0" t="n">
        <f aca="false">MONTH(StoreData!$B730)</f>
        <v>8</v>
      </c>
      <c r="S730" s="0" t="str">
        <f aca="false">IF(StoreData!$R730=9,"August","Sept")</f>
        <v>Sept</v>
      </c>
    </row>
    <row r="731" customFormat="false" ht="15" hidden="false" customHeight="false" outlineLevel="0" collapsed="false">
      <c r="A731" s="0" t="n">
        <v>88065566084</v>
      </c>
      <c r="B731" s="0" t="n">
        <v>44074</v>
      </c>
      <c r="C731" s="0" t="s">
        <v>729</v>
      </c>
      <c r="D731" s="0" t="s">
        <v>20</v>
      </c>
      <c r="E731" s="0" t="s">
        <v>21</v>
      </c>
      <c r="F731" s="0" t="s">
        <v>43</v>
      </c>
      <c r="G731" s="0" t="s">
        <v>23</v>
      </c>
      <c r="H731" s="0" t="s">
        <v>44</v>
      </c>
      <c r="I731" s="0" t="s">
        <v>25</v>
      </c>
      <c r="J731" s="0" t="s">
        <v>59</v>
      </c>
      <c r="K731" s="0" t="s">
        <v>27</v>
      </c>
      <c r="L731" s="0" t="n">
        <v>16</v>
      </c>
      <c r="M731" s="0" t="n">
        <v>13</v>
      </c>
      <c r="N731" s="0" t="n">
        <v>3</v>
      </c>
      <c r="O731" s="0" t="n">
        <f aca="false">StoreData!$N731*StoreData!$L731</f>
        <v>48</v>
      </c>
      <c r="P731" s="0" t="n">
        <f aca="false">StoreData!$N731*StoreData!$M731</f>
        <v>39</v>
      </c>
      <c r="Q731" s="0" t="n">
        <f aca="false">StoreData!$O731-StoreData!$P731</f>
        <v>9</v>
      </c>
      <c r="R731" s="0" t="n">
        <f aca="false">MONTH(StoreData!$B731)</f>
        <v>8</v>
      </c>
      <c r="S731" s="0" t="str">
        <f aca="false">IF(StoreData!$R731=9,"August","Sept")</f>
        <v>Sept</v>
      </c>
    </row>
    <row r="732" customFormat="false" ht="15" hidden="false" customHeight="false" outlineLevel="0" collapsed="false">
      <c r="A732" s="0" t="n">
        <v>88065566085</v>
      </c>
      <c r="B732" s="0" t="n">
        <v>44044</v>
      </c>
      <c r="C732" s="0" t="s">
        <v>730</v>
      </c>
      <c r="D732" s="0" t="s">
        <v>20</v>
      </c>
      <c r="E732" s="0" t="s">
        <v>152</v>
      </c>
      <c r="F732" s="0" t="s">
        <v>22</v>
      </c>
      <c r="G732" s="0" t="s">
        <v>23</v>
      </c>
      <c r="H732" s="0" t="s">
        <v>24</v>
      </c>
      <c r="I732" s="0" t="s">
        <v>25</v>
      </c>
      <c r="J732" s="0" t="s">
        <v>60</v>
      </c>
      <c r="K732" s="0" t="s">
        <v>35</v>
      </c>
      <c r="L732" s="0" t="n">
        <v>70</v>
      </c>
      <c r="M732" s="0" t="n">
        <v>67</v>
      </c>
      <c r="N732" s="0" t="n">
        <v>1</v>
      </c>
      <c r="O732" s="0" t="n">
        <f aca="false">StoreData!$N732*StoreData!$L732</f>
        <v>70</v>
      </c>
      <c r="P732" s="0" t="n">
        <f aca="false">StoreData!$N732*StoreData!$M732</f>
        <v>67</v>
      </c>
      <c r="Q732" s="0" t="n">
        <f aca="false">StoreData!$O732-StoreData!$P732</f>
        <v>3</v>
      </c>
      <c r="R732" s="0" t="n">
        <f aca="false">MONTH(StoreData!$B732)</f>
        <v>8</v>
      </c>
      <c r="S732" s="0" t="str">
        <f aca="false">IF(StoreData!$R732=9,"August","Sept")</f>
        <v>Sept</v>
      </c>
    </row>
    <row r="733" customFormat="false" ht="15" hidden="false" customHeight="false" outlineLevel="0" collapsed="false">
      <c r="A733" s="0" t="n">
        <v>88065566086</v>
      </c>
      <c r="B733" s="0" t="n">
        <v>44045</v>
      </c>
      <c r="C733" s="0" t="s">
        <v>731</v>
      </c>
      <c r="D733" s="0" t="s">
        <v>20</v>
      </c>
      <c r="E733" s="0" t="s">
        <v>154</v>
      </c>
      <c r="F733" s="0" t="s">
        <v>31</v>
      </c>
      <c r="G733" s="0" t="s">
        <v>32</v>
      </c>
      <c r="H733" s="0" t="s">
        <v>33</v>
      </c>
      <c r="I733" s="0" t="s">
        <v>25</v>
      </c>
      <c r="J733" s="0" t="s">
        <v>61</v>
      </c>
      <c r="K733" s="0" t="s">
        <v>35</v>
      </c>
      <c r="L733" s="0" t="n">
        <v>15</v>
      </c>
      <c r="M733" s="0" t="n">
        <v>12</v>
      </c>
      <c r="N733" s="0" t="n">
        <v>1</v>
      </c>
      <c r="O733" s="0" t="n">
        <f aca="false">StoreData!$N733*StoreData!$L733</f>
        <v>15</v>
      </c>
      <c r="P733" s="0" t="n">
        <f aca="false">StoreData!$N733*StoreData!$M733</f>
        <v>12</v>
      </c>
      <c r="Q733" s="0" t="n">
        <f aca="false">StoreData!$O733-StoreData!$P733</f>
        <v>3</v>
      </c>
      <c r="R733" s="0" t="n">
        <f aca="false">MONTH(StoreData!$B733)</f>
        <v>8</v>
      </c>
      <c r="S733" s="0" t="str">
        <f aca="false">IF(StoreData!$R733=9,"August","Sept")</f>
        <v>Sept</v>
      </c>
    </row>
    <row r="734" customFormat="false" ht="15" hidden="false" customHeight="false" outlineLevel="0" collapsed="false">
      <c r="A734" s="0" t="n">
        <v>88065566087</v>
      </c>
      <c r="B734" s="0" t="n">
        <v>44046</v>
      </c>
      <c r="C734" s="0" t="s">
        <v>732</v>
      </c>
      <c r="D734" s="0" t="s">
        <v>20</v>
      </c>
      <c r="E734" s="0" t="s">
        <v>156</v>
      </c>
      <c r="F734" s="0" t="s">
        <v>38</v>
      </c>
      <c r="G734" s="0" t="s">
        <v>32</v>
      </c>
      <c r="H734" s="0" t="s">
        <v>39</v>
      </c>
      <c r="I734" s="0" t="s">
        <v>25</v>
      </c>
      <c r="J734" s="0" t="s">
        <v>59</v>
      </c>
      <c r="K734" s="0" t="s">
        <v>27</v>
      </c>
      <c r="L734" s="0" t="n">
        <v>16</v>
      </c>
      <c r="M734" s="0" t="n">
        <v>13</v>
      </c>
      <c r="N734" s="0" t="n">
        <v>1</v>
      </c>
      <c r="O734" s="0" t="n">
        <f aca="false">StoreData!$N734*StoreData!$L734</f>
        <v>16</v>
      </c>
      <c r="P734" s="0" t="n">
        <f aca="false">StoreData!$N734*StoreData!$M734</f>
        <v>13</v>
      </c>
      <c r="Q734" s="0" t="n">
        <f aca="false">StoreData!$O734-StoreData!$P734</f>
        <v>3</v>
      </c>
      <c r="R734" s="0" t="n">
        <f aca="false">MONTH(StoreData!$B734)</f>
        <v>8</v>
      </c>
      <c r="S734" s="0" t="str">
        <f aca="false">IF(StoreData!$R734=9,"August","Sept")</f>
        <v>Sept</v>
      </c>
    </row>
    <row r="735" customFormat="false" ht="15" hidden="false" customHeight="false" outlineLevel="0" collapsed="false">
      <c r="A735" s="0" t="n">
        <v>88065566088</v>
      </c>
      <c r="B735" s="0" t="n">
        <v>44047</v>
      </c>
      <c r="C735" s="0" t="s">
        <v>733</v>
      </c>
      <c r="D735" s="0" t="s">
        <v>29</v>
      </c>
      <c r="E735" s="0" t="s">
        <v>66</v>
      </c>
      <c r="F735" s="0" t="s">
        <v>43</v>
      </c>
      <c r="G735" s="0" t="s">
        <v>23</v>
      </c>
      <c r="H735" s="0" t="s">
        <v>44</v>
      </c>
      <c r="I735" s="0" t="s">
        <v>25</v>
      </c>
      <c r="J735" s="0" t="s">
        <v>62</v>
      </c>
      <c r="K735" s="0" t="s">
        <v>27</v>
      </c>
      <c r="L735" s="0" t="n">
        <v>20</v>
      </c>
      <c r="M735" s="0" t="n">
        <v>17</v>
      </c>
      <c r="N735" s="0" t="n">
        <v>3</v>
      </c>
      <c r="O735" s="0" t="n">
        <f aca="false">StoreData!$N735*StoreData!$L735</f>
        <v>60</v>
      </c>
      <c r="P735" s="0" t="n">
        <f aca="false">StoreData!$N735*StoreData!$M735</f>
        <v>51</v>
      </c>
      <c r="Q735" s="0" t="n">
        <f aca="false">StoreData!$O735-StoreData!$P735</f>
        <v>9</v>
      </c>
      <c r="R735" s="0" t="n">
        <f aca="false">MONTH(StoreData!$B735)</f>
        <v>8</v>
      </c>
      <c r="S735" s="0" t="str">
        <f aca="false">IF(StoreData!$R735=9,"August","Sept")</f>
        <v>Sept</v>
      </c>
    </row>
    <row r="736" customFormat="false" ht="15" hidden="false" customHeight="false" outlineLevel="0" collapsed="false">
      <c r="A736" s="0" t="n">
        <v>88065566089</v>
      </c>
      <c r="B736" s="0" t="n">
        <v>44048</v>
      </c>
      <c r="C736" s="0" t="s">
        <v>734</v>
      </c>
      <c r="D736" s="0" t="s">
        <v>20</v>
      </c>
      <c r="E736" s="0" t="s">
        <v>69</v>
      </c>
      <c r="F736" s="0" t="s">
        <v>22</v>
      </c>
      <c r="G736" s="0" t="s">
        <v>23</v>
      </c>
      <c r="H736" s="0" t="s">
        <v>24</v>
      </c>
      <c r="I736" s="0" t="s">
        <v>128</v>
      </c>
      <c r="J736" s="0" t="s">
        <v>63</v>
      </c>
      <c r="K736" s="0" t="s">
        <v>27</v>
      </c>
      <c r="L736" s="0" t="n">
        <v>12</v>
      </c>
      <c r="M736" s="0" t="n">
        <v>9</v>
      </c>
      <c r="N736" s="0" t="n">
        <v>4</v>
      </c>
      <c r="O736" s="0" t="n">
        <f aca="false">StoreData!$N736*StoreData!$L736</f>
        <v>48</v>
      </c>
      <c r="P736" s="0" t="n">
        <f aca="false">StoreData!$N736*StoreData!$M736</f>
        <v>36</v>
      </c>
      <c r="Q736" s="0" t="n">
        <f aca="false">StoreData!$O736-StoreData!$P736</f>
        <v>12</v>
      </c>
      <c r="R736" s="0" t="n">
        <f aca="false">MONTH(StoreData!$B736)</f>
        <v>8</v>
      </c>
      <c r="S736" s="0" t="str">
        <f aca="false">IF(StoreData!$R736=9,"August","Sept")</f>
        <v>Sept</v>
      </c>
    </row>
    <row r="737" customFormat="false" ht="15" hidden="false" customHeight="false" outlineLevel="0" collapsed="false">
      <c r="A737" s="0" t="n">
        <v>88065566090</v>
      </c>
      <c r="B737" s="0" t="n">
        <v>44052</v>
      </c>
      <c r="C737" s="0" t="s">
        <v>735</v>
      </c>
      <c r="D737" s="0" t="s">
        <v>29</v>
      </c>
      <c r="E737" s="0" t="s">
        <v>96</v>
      </c>
      <c r="F737" s="0" t="s">
        <v>31</v>
      </c>
      <c r="G737" s="0" t="s">
        <v>32</v>
      </c>
      <c r="H737" s="0" t="s">
        <v>33</v>
      </c>
      <c r="I737" s="0" t="s">
        <v>128</v>
      </c>
      <c r="J737" s="0" t="s">
        <v>64</v>
      </c>
      <c r="K737" s="0" t="s">
        <v>35</v>
      </c>
      <c r="L737" s="0" t="n">
        <v>12</v>
      </c>
      <c r="M737" s="0" t="n">
        <v>9</v>
      </c>
      <c r="N737" s="0" t="n">
        <v>5</v>
      </c>
      <c r="O737" s="0" t="n">
        <f aca="false">StoreData!$N737*StoreData!$L737</f>
        <v>60</v>
      </c>
      <c r="P737" s="0" t="n">
        <f aca="false">StoreData!$N737*StoreData!$M737</f>
        <v>45</v>
      </c>
      <c r="Q737" s="0" t="n">
        <f aca="false">StoreData!$O737-StoreData!$P737</f>
        <v>15</v>
      </c>
      <c r="R737" s="0" t="n">
        <f aca="false">MONTH(StoreData!$B737)</f>
        <v>8</v>
      </c>
      <c r="S737" s="0" t="str">
        <f aca="false">IF(StoreData!$R737=9,"August","Sept")</f>
        <v>Sept</v>
      </c>
    </row>
    <row r="738" customFormat="false" ht="15" hidden="false" customHeight="false" outlineLevel="0" collapsed="false">
      <c r="A738" s="0" t="n">
        <v>88065566091</v>
      </c>
      <c r="B738" s="0" t="n">
        <v>44051</v>
      </c>
      <c r="C738" s="0" t="s">
        <v>736</v>
      </c>
      <c r="D738" s="0" t="s">
        <v>20</v>
      </c>
      <c r="E738" s="0" t="s">
        <v>98</v>
      </c>
      <c r="F738" s="0" t="s">
        <v>38</v>
      </c>
      <c r="G738" s="0" t="s">
        <v>32</v>
      </c>
      <c r="H738" s="0" t="s">
        <v>39</v>
      </c>
      <c r="I738" s="0" t="s">
        <v>128</v>
      </c>
      <c r="J738" s="0" t="s">
        <v>67</v>
      </c>
      <c r="K738" s="0" t="s">
        <v>35</v>
      </c>
      <c r="L738" s="0" t="n">
        <v>18</v>
      </c>
      <c r="M738" s="0" t="n">
        <v>15</v>
      </c>
      <c r="N738" s="0" t="n">
        <v>6</v>
      </c>
      <c r="O738" s="0" t="n">
        <f aca="false">StoreData!$N738*StoreData!$L738</f>
        <v>108</v>
      </c>
      <c r="P738" s="0" t="n">
        <f aca="false">StoreData!$N738*StoreData!$M738</f>
        <v>90</v>
      </c>
      <c r="Q738" s="0" t="n">
        <f aca="false">StoreData!$O738-StoreData!$P738</f>
        <v>18</v>
      </c>
      <c r="R738" s="0" t="n">
        <f aca="false">MONTH(StoreData!$B738)</f>
        <v>8</v>
      </c>
      <c r="S738" s="0" t="str">
        <f aca="false">IF(StoreData!$R738=9,"August","Sept")</f>
        <v>Sept</v>
      </c>
    </row>
    <row r="739" customFormat="false" ht="15" hidden="false" customHeight="false" outlineLevel="0" collapsed="false">
      <c r="A739" s="0" t="n">
        <v>88065566092</v>
      </c>
      <c r="B739" s="0" t="n">
        <v>44051</v>
      </c>
      <c r="C739" s="0" t="s">
        <v>737</v>
      </c>
      <c r="D739" s="0" t="s">
        <v>29</v>
      </c>
      <c r="E739" s="0" t="s">
        <v>101</v>
      </c>
      <c r="F739" s="0" t="s">
        <v>43</v>
      </c>
      <c r="G739" s="0" t="s">
        <v>23</v>
      </c>
      <c r="H739" s="0" t="s">
        <v>44</v>
      </c>
      <c r="I739" s="0" t="s">
        <v>128</v>
      </c>
      <c r="J739" s="0" t="s">
        <v>70</v>
      </c>
      <c r="K739" s="0" t="s">
        <v>27</v>
      </c>
      <c r="L739" s="0" t="n">
        <v>10</v>
      </c>
      <c r="M739" s="0" t="n">
        <v>7</v>
      </c>
      <c r="N739" s="0" t="n">
        <v>7</v>
      </c>
      <c r="O739" s="0" t="n">
        <f aca="false">StoreData!$N739*StoreData!$L739</f>
        <v>70</v>
      </c>
      <c r="P739" s="0" t="n">
        <f aca="false">StoreData!$N739*StoreData!$M739</f>
        <v>49</v>
      </c>
      <c r="Q739" s="0" t="n">
        <f aca="false">StoreData!$O739-StoreData!$P739</f>
        <v>21</v>
      </c>
      <c r="R739" s="0" t="n">
        <f aca="false">MONTH(StoreData!$B739)</f>
        <v>8</v>
      </c>
      <c r="S739" s="0" t="str">
        <f aca="false">IF(StoreData!$R739=9,"August","Sept")</f>
        <v>Sept</v>
      </c>
    </row>
    <row r="740" customFormat="false" ht="15" hidden="false" customHeight="false" outlineLevel="0" collapsed="false">
      <c r="A740" s="0" t="n">
        <v>88065566093</v>
      </c>
      <c r="B740" s="0" t="n">
        <v>44052</v>
      </c>
      <c r="C740" s="0" t="s">
        <v>738</v>
      </c>
      <c r="D740" s="0" t="s">
        <v>20</v>
      </c>
      <c r="E740" s="0" t="s">
        <v>104</v>
      </c>
      <c r="F740" s="0" t="s">
        <v>22</v>
      </c>
      <c r="G740" s="0" t="s">
        <v>23</v>
      </c>
      <c r="H740" s="0" t="s">
        <v>24</v>
      </c>
      <c r="I740" s="0" t="s">
        <v>128</v>
      </c>
      <c r="J740" s="0" t="s">
        <v>73</v>
      </c>
      <c r="K740" s="0" t="s">
        <v>27</v>
      </c>
      <c r="L740" s="0" t="n">
        <v>15</v>
      </c>
      <c r="M740" s="0" t="n">
        <v>12</v>
      </c>
      <c r="N740" s="0" t="n">
        <v>11</v>
      </c>
      <c r="O740" s="0" t="n">
        <f aca="false">StoreData!$N740*StoreData!$L740</f>
        <v>165</v>
      </c>
      <c r="P740" s="0" t="n">
        <f aca="false">StoreData!$N740*StoreData!$M740</f>
        <v>132</v>
      </c>
      <c r="Q740" s="0" t="n">
        <f aca="false">StoreData!$O740-StoreData!$P740</f>
        <v>33</v>
      </c>
      <c r="R740" s="0" t="n">
        <f aca="false">MONTH(StoreData!$B740)</f>
        <v>8</v>
      </c>
      <c r="S740" s="0" t="str">
        <f aca="false">IF(StoreData!$R740=9,"August","Sept")</f>
        <v>Sept</v>
      </c>
    </row>
    <row r="741" customFormat="false" ht="15" hidden="false" customHeight="false" outlineLevel="0" collapsed="false">
      <c r="A741" s="0" t="n">
        <v>88065566094</v>
      </c>
      <c r="B741" s="0" t="n">
        <v>44053</v>
      </c>
      <c r="C741" s="0" t="s">
        <v>739</v>
      </c>
      <c r="D741" s="0" t="s">
        <v>20</v>
      </c>
      <c r="E741" s="0" t="s">
        <v>107</v>
      </c>
      <c r="F741" s="0" t="s">
        <v>31</v>
      </c>
      <c r="G741" s="0" t="s">
        <v>32</v>
      </c>
      <c r="H741" s="0" t="s">
        <v>33</v>
      </c>
      <c r="I741" s="0" t="s">
        <v>128</v>
      </c>
      <c r="J741" s="0" t="s">
        <v>76</v>
      </c>
      <c r="K741" s="0" t="s">
        <v>27</v>
      </c>
      <c r="L741" s="0" t="n">
        <v>15</v>
      </c>
      <c r="M741" s="0" t="n">
        <v>12</v>
      </c>
      <c r="N741" s="0" t="n">
        <v>2</v>
      </c>
      <c r="O741" s="0" t="n">
        <f aca="false">StoreData!$N741*StoreData!$L741</f>
        <v>30</v>
      </c>
      <c r="P741" s="0" t="n">
        <f aca="false">StoreData!$N741*StoreData!$M741</f>
        <v>24</v>
      </c>
      <c r="Q741" s="0" t="n">
        <f aca="false">StoreData!$O741-StoreData!$P741</f>
        <v>6</v>
      </c>
      <c r="R741" s="0" t="n">
        <f aca="false">MONTH(StoreData!$B741)</f>
        <v>8</v>
      </c>
      <c r="S741" s="0" t="str">
        <f aca="false">IF(StoreData!$R741=9,"August","Sept")</f>
        <v>Sept</v>
      </c>
    </row>
    <row r="742" customFormat="false" ht="15" hidden="false" customHeight="false" outlineLevel="0" collapsed="false">
      <c r="A742" s="0" t="n">
        <v>88065566095</v>
      </c>
      <c r="B742" s="0" t="n">
        <v>44054</v>
      </c>
      <c r="C742" s="0" t="s">
        <v>740</v>
      </c>
      <c r="D742" s="0" t="s">
        <v>20</v>
      </c>
      <c r="E742" s="0" t="s">
        <v>75</v>
      </c>
      <c r="F742" s="0" t="s">
        <v>38</v>
      </c>
      <c r="G742" s="0" t="s">
        <v>32</v>
      </c>
      <c r="H742" s="0" t="s">
        <v>39</v>
      </c>
      <c r="I742" s="0" t="s">
        <v>128</v>
      </c>
      <c r="J742" s="0" t="s">
        <v>79</v>
      </c>
      <c r="K742" s="0" t="s">
        <v>35</v>
      </c>
      <c r="L742" s="0" t="n">
        <v>23</v>
      </c>
      <c r="M742" s="0" t="n">
        <v>20</v>
      </c>
      <c r="N742" s="0" t="n">
        <v>3</v>
      </c>
      <c r="O742" s="0" t="n">
        <f aca="false">StoreData!$N742*StoreData!$L742</f>
        <v>69</v>
      </c>
      <c r="P742" s="0" t="n">
        <f aca="false">StoreData!$N742*StoreData!$M742</f>
        <v>60</v>
      </c>
      <c r="Q742" s="0" t="n">
        <f aca="false">StoreData!$O742-StoreData!$P742</f>
        <v>9</v>
      </c>
      <c r="R742" s="0" t="n">
        <f aca="false">MONTH(StoreData!$B742)</f>
        <v>8</v>
      </c>
      <c r="S742" s="0" t="str">
        <f aca="false">IF(StoreData!$R742=9,"August","Sept")</f>
        <v>Sept</v>
      </c>
    </row>
    <row r="743" customFormat="false" ht="15" hidden="false" customHeight="false" outlineLevel="0" collapsed="false">
      <c r="A743" s="0" t="n">
        <v>88065566096</v>
      </c>
      <c r="B743" s="0" t="n">
        <v>44055</v>
      </c>
      <c r="C743" s="0" t="s">
        <v>741</v>
      </c>
      <c r="D743" s="0" t="s">
        <v>29</v>
      </c>
      <c r="E743" s="0" t="s">
        <v>78</v>
      </c>
      <c r="F743" s="0" t="s">
        <v>43</v>
      </c>
      <c r="G743" s="0" t="s">
        <v>23</v>
      </c>
      <c r="H743" s="0" t="s">
        <v>44</v>
      </c>
      <c r="I743" s="0" t="s">
        <v>128</v>
      </c>
      <c r="J743" s="0" t="s">
        <v>82</v>
      </c>
      <c r="K743" s="0" t="s">
        <v>35</v>
      </c>
      <c r="L743" s="0" t="n">
        <v>9</v>
      </c>
      <c r="M743" s="0" t="n">
        <v>6</v>
      </c>
      <c r="N743" s="0" t="n">
        <v>5</v>
      </c>
      <c r="O743" s="0" t="n">
        <f aca="false">StoreData!$N743*StoreData!$L743</f>
        <v>45</v>
      </c>
      <c r="P743" s="0" t="n">
        <f aca="false">StoreData!$N743*StoreData!$M743</f>
        <v>30</v>
      </c>
      <c r="Q743" s="0" t="n">
        <f aca="false">StoreData!$O743-StoreData!$P743</f>
        <v>15</v>
      </c>
      <c r="R743" s="0" t="n">
        <f aca="false">MONTH(StoreData!$B743)</f>
        <v>8</v>
      </c>
      <c r="S743" s="0" t="str">
        <f aca="false">IF(StoreData!$R743=9,"August","Sept")</f>
        <v>Sept</v>
      </c>
    </row>
    <row r="744" customFormat="false" ht="15" hidden="false" customHeight="false" outlineLevel="0" collapsed="false">
      <c r="A744" s="0" t="n">
        <v>88065566097</v>
      </c>
      <c r="B744" s="0" t="n">
        <v>44056</v>
      </c>
      <c r="C744" s="0" t="s">
        <v>742</v>
      </c>
      <c r="D744" s="0" t="s">
        <v>20</v>
      </c>
      <c r="E744" s="0" t="s">
        <v>81</v>
      </c>
      <c r="F744" s="0" t="s">
        <v>22</v>
      </c>
      <c r="G744" s="0" t="s">
        <v>23</v>
      </c>
      <c r="H744" s="0" t="s">
        <v>24</v>
      </c>
      <c r="I744" s="0" t="s">
        <v>128</v>
      </c>
      <c r="J744" s="0" t="s">
        <v>85</v>
      </c>
      <c r="K744" s="0" t="s">
        <v>35</v>
      </c>
      <c r="L744" s="0" t="n">
        <v>18</v>
      </c>
      <c r="M744" s="0" t="n">
        <v>15</v>
      </c>
      <c r="N744" s="0" t="n">
        <v>2</v>
      </c>
      <c r="O744" s="0" t="n">
        <f aca="false">StoreData!$N744*StoreData!$L744</f>
        <v>36</v>
      </c>
      <c r="P744" s="0" t="n">
        <f aca="false">StoreData!$N744*StoreData!$M744</f>
        <v>30</v>
      </c>
      <c r="Q744" s="0" t="n">
        <f aca="false">StoreData!$O744-StoreData!$P744</f>
        <v>6</v>
      </c>
      <c r="R744" s="0" t="n">
        <f aca="false">MONTH(StoreData!$B744)</f>
        <v>8</v>
      </c>
      <c r="S744" s="0" t="str">
        <f aca="false">IF(StoreData!$R744=9,"August","Sept")</f>
        <v>Sept</v>
      </c>
    </row>
    <row r="745" customFormat="false" ht="15" hidden="false" customHeight="false" outlineLevel="0" collapsed="false">
      <c r="A745" s="0" t="n">
        <v>88065566098</v>
      </c>
      <c r="B745" s="0" t="n">
        <v>44057</v>
      </c>
      <c r="C745" s="0" t="s">
        <v>743</v>
      </c>
      <c r="D745" s="0" t="s">
        <v>20</v>
      </c>
      <c r="E745" s="0" t="s">
        <v>149</v>
      </c>
      <c r="F745" s="0" t="s">
        <v>31</v>
      </c>
      <c r="G745" s="0" t="s">
        <v>32</v>
      </c>
      <c r="H745" s="0" t="s">
        <v>33</v>
      </c>
      <c r="I745" s="0" t="s">
        <v>128</v>
      </c>
      <c r="J745" s="0" t="s">
        <v>88</v>
      </c>
      <c r="K745" s="0" t="s">
        <v>27</v>
      </c>
      <c r="L745" s="0" t="n">
        <v>14</v>
      </c>
      <c r="M745" s="0" t="n">
        <v>11</v>
      </c>
      <c r="N745" s="0" t="n">
        <v>1</v>
      </c>
      <c r="O745" s="0" t="n">
        <f aca="false">StoreData!$N745*StoreData!$L745</f>
        <v>14</v>
      </c>
      <c r="P745" s="0" t="n">
        <f aca="false">StoreData!$N745*StoreData!$M745</f>
        <v>11</v>
      </c>
      <c r="Q745" s="0" t="n">
        <f aca="false">StoreData!$O745-StoreData!$P745</f>
        <v>3</v>
      </c>
      <c r="R745" s="0" t="n">
        <f aca="false">MONTH(StoreData!$B745)</f>
        <v>8</v>
      </c>
      <c r="S745" s="0" t="str">
        <f aca="false">IF(StoreData!$R745=9,"August","Sept")</f>
        <v>Sept</v>
      </c>
    </row>
    <row r="746" customFormat="false" ht="15" hidden="false" customHeight="false" outlineLevel="0" collapsed="false">
      <c r="A746" s="0" t="n">
        <v>88065566099</v>
      </c>
      <c r="B746" s="0" t="n">
        <v>44058</v>
      </c>
      <c r="C746" s="0" t="s">
        <v>744</v>
      </c>
      <c r="D746" s="0" t="s">
        <v>29</v>
      </c>
      <c r="E746" s="0" t="s">
        <v>21</v>
      </c>
      <c r="F746" s="0" t="s">
        <v>38</v>
      </c>
      <c r="G746" s="0" t="s">
        <v>32</v>
      </c>
      <c r="H746" s="0" t="s">
        <v>39</v>
      </c>
      <c r="I746" s="0" t="s">
        <v>128</v>
      </c>
      <c r="J746" s="0" t="s">
        <v>91</v>
      </c>
      <c r="K746" s="0" t="s">
        <v>27</v>
      </c>
      <c r="L746" s="0" t="n">
        <v>30</v>
      </c>
      <c r="M746" s="0" t="n">
        <v>27</v>
      </c>
      <c r="N746" s="0" t="n">
        <v>6</v>
      </c>
      <c r="O746" s="0" t="n">
        <f aca="false">StoreData!$N746*StoreData!$L746</f>
        <v>180</v>
      </c>
      <c r="P746" s="0" t="n">
        <f aca="false">StoreData!$N746*StoreData!$M746</f>
        <v>162</v>
      </c>
      <c r="Q746" s="0" t="n">
        <f aca="false">StoreData!$O746-StoreData!$P746</f>
        <v>18</v>
      </c>
      <c r="R746" s="0" t="n">
        <f aca="false">MONTH(StoreData!$B746)</f>
        <v>8</v>
      </c>
      <c r="S746" s="0" t="str">
        <f aca="false">IF(StoreData!$R746=9,"August","Sept")</f>
        <v>Sept</v>
      </c>
    </row>
    <row r="747" customFormat="false" ht="15" hidden="false" customHeight="false" outlineLevel="0" collapsed="false">
      <c r="A747" s="0" t="n">
        <v>88065566100</v>
      </c>
      <c r="B747" s="0" t="n">
        <v>44062</v>
      </c>
      <c r="C747" s="0" t="s">
        <v>745</v>
      </c>
      <c r="D747" s="0" t="s">
        <v>29</v>
      </c>
      <c r="E747" s="0" t="s">
        <v>152</v>
      </c>
      <c r="F747" s="0" t="s">
        <v>43</v>
      </c>
      <c r="G747" s="0" t="s">
        <v>23</v>
      </c>
      <c r="H747" s="0" t="s">
        <v>44</v>
      </c>
      <c r="I747" s="0" t="s">
        <v>128</v>
      </c>
      <c r="J747" s="0" t="s">
        <v>94</v>
      </c>
      <c r="K747" s="0" t="s">
        <v>27</v>
      </c>
      <c r="L747" s="0" t="n">
        <v>16</v>
      </c>
      <c r="M747" s="0" t="n">
        <v>13</v>
      </c>
      <c r="N747" s="0" t="n">
        <v>9</v>
      </c>
      <c r="O747" s="0" t="n">
        <f aca="false">StoreData!$N747*StoreData!$L747</f>
        <v>144</v>
      </c>
      <c r="P747" s="0" t="n">
        <f aca="false">StoreData!$N747*StoreData!$M747</f>
        <v>117</v>
      </c>
      <c r="Q747" s="0" t="n">
        <f aca="false">StoreData!$O747-StoreData!$P747</f>
        <v>27</v>
      </c>
      <c r="R747" s="0" t="n">
        <f aca="false">MONTH(StoreData!$B747)</f>
        <v>8</v>
      </c>
      <c r="S747" s="0" t="str">
        <f aca="false">IF(StoreData!$R747=9,"August","Sept")</f>
        <v>Sept</v>
      </c>
    </row>
    <row r="748" customFormat="false" ht="15" hidden="false" customHeight="false" outlineLevel="0" collapsed="false">
      <c r="A748" s="0" t="n">
        <v>88065566101</v>
      </c>
      <c r="B748" s="0" t="n">
        <v>44061</v>
      </c>
      <c r="C748" s="0" t="s">
        <v>746</v>
      </c>
      <c r="D748" s="0" t="s">
        <v>20</v>
      </c>
      <c r="E748" s="0" t="s">
        <v>154</v>
      </c>
      <c r="F748" s="0" t="s">
        <v>22</v>
      </c>
      <c r="G748" s="0" t="s">
        <v>23</v>
      </c>
      <c r="H748" s="0" t="s">
        <v>24</v>
      </c>
      <c r="I748" s="0" t="s">
        <v>128</v>
      </c>
      <c r="J748" s="0" t="s">
        <v>26</v>
      </c>
      <c r="K748" s="0" t="s">
        <v>27</v>
      </c>
      <c r="L748" s="0" t="n">
        <v>52</v>
      </c>
      <c r="M748" s="0" t="n">
        <v>49</v>
      </c>
      <c r="N748" s="0" t="n">
        <v>10</v>
      </c>
      <c r="O748" s="0" t="n">
        <f aca="false">StoreData!$N748*StoreData!$L748</f>
        <v>520</v>
      </c>
      <c r="P748" s="0" t="n">
        <f aca="false">StoreData!$N748*StoreData!$M748</f>
        <v>490</v>
      </c>
      <c r="Q748" s="0" t="n">
        <f aca="false">StoreData!$O748-StoreData!$P748</f>
        <v>30</v>
      </c>
      <c r="R748" s="0" t="n">
        <f aca="false">MONTH(StoreData!$B748)</f>
        <v>8</v>
      </c>
      <c r="S748" s="0" t="str">
        <f aca="false">IF(StoreData!$R748=9,"August","Sept")</f>
        <v>Sept</v>
      </c>
    </row>
    <row r="749" customFormat="false" ht="15" hidden="false" customHeight="false" outlineLevel="0" collapsed="false">
      <c r="A749" s="0" t="n">
        <v>88065566102</v>
      </c>
      <c r="B749" s="0" t="n">
        <v>44061</v>
      </c>
      <c r="C749" s="0" t="s">
        <v>747</v>
      </c>
      <c r="D749" s="0" t="s">
        <v>29</v>
      </c>
      <c r="E749" s="0" t="s">
        <v>156</v>
      </c>
      <c r="F749" s="0" t="s">
        <v>31</v>
      </c>
      <c r="G749" s="0" t="s">
        <v>32</v>
      </c>
      <c r="H749" s="0" t="s">
        <v>33</v>
      </c>
      <c r="I749" s="0" t="s">
        <v>128</v>
      </c>
      <c r="J749" s="0" t="s">
        <v>99</v>
      </c>
      <c r="K749" s="0" t="s">
        <v>27</v>
      </c>
      <c r="L749" s="0" t="n">
        <v>14</v>
      </c>
      <c r="M749" s="0" t="n">
        <v>11</v>
      </c>
      <c r="N749" s="0" t="n">
        <v>3</v>
      </c>
      <c r="O749" s="0" t="n">
        <f aca="false">StoreData!$N749*StoreData!$L749</f>
        <v>42</v>
      </c>
      <c r="P749" s="0" t="n">
        <f aca="false">StoreData!$N749*StoreData!$M749</f>
        <v>33</v>
      </c>
      <c r="Q749" s="0" t="n">
        <f aca="false">StoreData!$O749-StoreData!$P749</f>
        <v>9</v>
      </c>
      <c r="R749" s="0" t="n">
        <f aca="false">MONTH(StoreData!$B749)</f>
        <v>8</v>
      </c>
      <c r="S749" s="0" t="str">
        <f aca="false">IF(StoreData!$R749=9,"August","Sept")</f>
        <v>Sept</v>
      </c>
    </row>
    <row r="750" customFormat="false" ht="15" hidden="false" customHeight="false" outlineLevel="0" collapsed="false">
      <c r="A750" s="0" t="n">
        <v>88065566103</v>
      </c>
      <c r="B750" s="0" t="n">
        <v>44062</v>
      </c>
      <c r="C750" s="0" t="s">
        <v>748</v>
      </c>
      <c r="D750" s="0" t="s">
        <v>29</v>
      </c>
      <c r="E750" s="0" t="s">
        <v>112</v>
      </c>
      <c r="F750" s="0" t="s">
        <v>38</v>
      </c>
      <c r="G750" s="0" t="s">
        <v>32</v>
      </c>
      <c r="H750" s="0" t="s">
        <v>39</v>
      </c>
      <c r="I750" s="0" t="s">
        <v>128</v>
      </c>
      <c r="J750" s="0" t="s">
        <v>102</v>
      </c>
      <c r="K750" s="0" t="s">
        <v>27</v>
      </c>
      <c r="L750" s="0" t="n">
        <v>6</v>
      </c>
      <c r="M750" s="0" t="n">
        <v>3</v>
      </c>
      <c r="N750" s="0" t="n">
        <v>4</v>
      </c>
      <c r="O750" s="0" t="n">
        <f aca="false">StoreData!$N750*StoreData!$L750</f>
        <v>24</v>
      </c>
      <c r="P750" s="0" t="n">
        <f aca="false">StoreData!$N750*StoreData!$M750</f>
        <v>12</v>
      </c>
      <c r="Q750" s="0" t="n">
        <f aca="false">StoreData!$O750-StoreData!$P750</f>
        <v>12</v>
      </c>
      <c r="R750" s="0" t="n">
        <f aca="false">MONTH(StoreData!$B750)</f>
        <v>8</v>
      </c>
      <c r="S750" s="0" t="str">
        <f aca="false">IF(StoreData!$R750=9,"August","Sept")</f>
        <v>Sept</v>
      </c>
    </row>
    <row r="751" customFormat="false" ht="15" hidden="false" customHeight="false" outlineLevel="0" collapsed="false">
      <c r="A751" s="0" t="n">
        <v>88065566104</v>
      </c>
      <c r="B751" s="0" t="n">
        <v>44063</v>
      </c>
      <c r="C751" s="0" t="s">
        <v>749</v>
      </c>
      <c r="D751" s="0" t="s">
        <v>20</v>
      </c>
      <c r="E751" s="0" t="s">
        <v>114</v>
      </c>
      <c r="F751" s="0" t="s">
        <v>43</v>
      </c>
      <c r="G751" s="0" t="s">
        <v>23</v>
      </c>
      <c r="H751" s="0" t="s">
        <v>44</v>
      </c>
      <c r="I751" s="0" t="s">
        <v>128</v>
      </c>
      <c r="J751" s="0" t="s">
        <v>105</v>
      </c>
      <c r="K751" s="0" t="s">
        <v>27</v>
      </c>
      <c r="L751" s="0" t="n">
        <v>13</v>
      </c>
      <c r="M751" s="0" t="n">
        <v>10</v>
      </c>
      <c r="N751" s="0" t="n">
        <v>5</v>
      </c>
      <c r="O751" s="0" t="n">
        <f aca="false">StoreData!$N751*StoreData!$L751</f>
        <v>65</v>
      </c>
      <c r="P751" s="0" t="n">
        <f aca="false">StoreData!$N751*StoreData!$M751</f>
        <v>50</v>
      </c>
      <c r="Q751" s="0" t="n">
        <f aca="false">StoreData!$O751-StoreData!$P751</f>
        <v>15</v>
      </c>
      <c r="R751" s="0" t="n">
        <f aca="false">MONTH(StoreData!$B751)</f>
        <v>8</v>
      </c>
      <c r="S751" s="0" t="str">
        <f aca="false">IF(StoreData!$R751=9,"August","Sept")</f>
        <v>Sept</v>
      </c>
    </row>
    <row r="752" customFormat="false" ht="15" hidden="false" customHeight="false" outlineLevel="0" collapsed="false">
      <c r="A752" s="0" t="n">
        <v>88065566105</v>
      </c>
      <c r="B752" s="0" t="n">
        <v>44064</v>
      </c>
      <c r="C752" s="0" t="s">
        <v>750</v>
      </c>
      <c r="D752" s="0" t="s">
        <v>20</v>
      </c>
      <c r="E752" s="0" t="s">
        <v>69</v>
      </c>
      <c r="F752" s="0" t="s">
        <v>22</v>
      </c>
      <c r="G752" s="0" t="s">
        <v>23</v>
      </c>
      <c r="H752" s="0" t="s">
        <v>24</v>
      </c>
      <c r="I752" s="0" t="s">
        <v>128</v>
      </c>
      <c r="J752" s="0" t="s">
        <v>108</v>
      </c>
      <c r="K752" s="0" t="s">
        <v>27</v>
      </c>
      <c r="L752" s="0" t="n">
        <v>15</v>
      </c>
      <c r="M752" s="0" t="n">
        <v>12</v>
      </c>
      <c r="N752" s="0" t="n">
        <v>6</v>
      </c>
      <c r="O752" s="0" t="n">
        <f aca="false">StoreData!$N752*StoreData!$L752</f>
        <v>90</v>
      </c>
      <c r="P752" s="0" t="n">
        <f aca="false">StoreData!$N752*StoreData!$M752</f>
        <v>72</v>
      </c>
      <c r="Q752" s="0" t="n">
        <f aca="false">StoreData!$O752-StoreData!$P752</f>
        <v>18</v>
      </c>
      <c r="R752" s="0" t="n">
        <f aca="false">MONTH(StoreData!$B752)</f>
        <v>8</v>
      </c>
      <c r="S752" s="0" t="str">
        <f aca="false">IF(StoreData!$R752=9,"August","Sept")</f>
        <v>Sept</v>
      </c>
    </row>
    <row r="753" customFormat="false" ht="15" hidden="false" customHeight="false" outlineLevel="0" collapsed="false">
      <c r="A753" s="0" t="n">
        <v>88065566106</v>
      </c>
      <c r="B753" s="0" t="n">
        <v>44065</v>
      </c>
      <c r="C753" s="0" t="s">
        <v>751</v>
      </c>
      <c r="D753" s="0" t="s">
        <v>29</v>
      </c>
      <c r="E753" s="0" t="s">
        <v>117</v>
      </c>
      <c r="F753" s="0" t="s">
        <v>31</v>
      </c>
      <c r="G753" s="0" t="s">
        <v>32</v>
      </c>
      <c r="H753" s="0" t="s">
        <v>33</v>
      </c>
      <c r="I753" s="0" t="s">
        <v>128</v>
      </c>
      <c r="J753" s="0" t="s">
        <v>53</v>
      </c>
      <c r="K753" s="0" t="s">
        <v>27</v>
      </c>
      <c r="L753" s="0" t="n">
        <v>20</v>
      </c>
      <c r="M753" s="0" t="n">
        <v>17</v>
      </c>
      <c r="N753" s="0" t="n">
        <v>3</v>
      </c>
      <c r="O753" s="0" t="n">
        <f aca="false">StoreData!$N753*StoreData!$L753</f>
        <v>60</v>
      </c>
      <c r="P753" s="0" t="n">
        <f aca="false">StoreData!$N753*StoreData!$M753</f>
        <v>51</v>
      </c>
      <c r="Q753" s="0" t="n">
        <f aca="false">StoreData!$O753-StoreData!$P753</f>
        <v>9</v>
      </c>
      <c r="R753" s="0" t="n">
        <f aca="false">MONTH(StoreData!$B753)</f>
        <v>8</v>
      </c>
      <c r="S753" s="0" t="str">
        <f aca="false">IF(StoreData!$R753=9,"August","Sept")</f>
        <v>Sept</v>
      </c>
    </row>
    <row r="754" customFormat="false" ht="15" hidden="false" customHeight="false" outlineLevel="0" collapsed="false">
      <c r="A754" s="0" t="n">
        <v>88065566107</v>
      </c>
      <c r="B754" s="0" t="n">
        <v>44066</v>
      </c>
      <c r="C754" s="0" t="s">
        <v>752</v>
      </c>
      <c r="D754" s="0" t="s">
        <v>29</v>
      </c>
      <c r="E754" s="0" t="s">
        <v>69</v>
      </c>
      <c r="F754" s="0" t="s">
        <v>38</v>
      </c>
      <c r="G754" s="0" t="s">
        <v>32</v>
      </c>
      <c r="H754" s="0" t="s">
        <v>39</v>
      </c>
      <c r="I754" s="0" t="s">
        <v>128</v>
      </c>
      <c r="J754" s="0" t="s">
        <v>56</v>
      </c>
      <c r="K754" s="0" t="s">
        <v>27</v>
      </c>
      <c r="L754" s="0" t="n">
        <v>12</v>
      </c>
      <c r="M754" s="0" t="n">
        <v>9</v>
      </c>
      <c r="N754" s="0" t="n">
        <v>7</v>
      </c>
      <c r="O754" s="0" t="n">
        <f aca="false">StoreData!$N754*StoreData!$L754</f>
        <v>84</v>
      </c>
      <c r="P754" s="0" t="n">
        <f aca="false">StoreData!$N754*StoreData!$M754</f>
        <v>63</v>
      </c>
      <c r="Q754" s="0" t="n">
        <f aca="false">StoreData!$O754-StoreData!$P754</f>
        <v>21</v>
      </c>
      <c r="R754" s="0" t="n">
        <f aca="false">MONTH(StoreData!$B754)</f>
        <v>8</v>
      </c>
      <c r="S754" s="0" t="str">
        <f aca="false">IF(StoreData!$R754=9,"August","Sept")</f>
        <v>Sept</v>
      </c>
    </row>
    <row r="755" customFormat="false" ht="15" hidden="false" customHeight="false" outlineLevel="0" collapsed="false">
      <c r="A755" s="0" t="n">
        <v>88065566108</v>
      </c>
      <c r="B755" s="0" t="n">
        <v>44067</v>
      </c>
      <c r="C755" s="0" t="s">
        <v>753</v>
      </c>
      <c r="D755" s="0" t="s">
        <v>29</v>
      </c>
      <c r="E755" s="0" t="s">
        <v>117</v>
      </c>
      <c r="F755" s="0" t="s">
        <v>43</v>
      </c>
      <c r="G755" s="0" t="s">
        <v>23</v>
      </c>
      <c r="H755" s="0" t="s">
        <v>44</v>
      </c>
      <c r="I755" s="0" t="s">
        <v>128</v>
      </c>
      <c r="J755" s="0" t="s">
        <v>59</v>
      </c>
      <c r="K755" s="0" t="s">
        <v>27</v>
      </c>
      <c r="L755" s="0" t="n">
        <v>16</v>
      </c>
      <c r="M755" s="0" t="n">
        <v>13</v>
      </c>
      <c r="N755" s="0" t="n">
        <v>5</v>
      </c>
      <c r="O755" s="0" t="n">
        <f aca="false">StoreData!$N755*StoreData!$L755</f>
        <v>80</v>
      </c>
      <c r="P755" s="0" t="n">
        <f aca="false">StoreData!$N755*StoreData!$M755</f>
        <v>65</v>
      </c>
      <c r="Q755" s="0" t="n">
        <f aca="false">StoreData!$O755-StoreData!$P755</f>
        <v>15</v>
      </c>
      <c r="R755" s="0" t="n">
        <f aca="false">MONTH(StoreData!$B755)</f>
        <v>8</v>
      </c>
      <c r="S755" s="0" t="str">
        <f aca="false">IF(StoreData!$R755=9,"August","Sept")</f>
        <v>Sept</v>
      </c>
    </row>
    <row r="756" customFormat="false" ht="15" hidden="false" customHeight="false" outlineLevel="0" collapsed="false">
      <c r="A756" s="0" t="n">
        <v>88065566109</v>
      </c>
      <c r="B756" s="0" t="n">
        <v>44068</v>
      </c>
      <c r="C756" s="0" t="s">
        <v>754</v>
      </c>
      <c r="D756" s="0" t="s">
        <v>29</v>
      </c>
      <c r="E756" s="0" t="s">
        <v>119</v>
      </c>
      <c r="F756" s="0" t="s">
        <v>22</v>
      </c>
      <c r="G756" s="0" t="s">
        <v>23</v>
      </c>
      <c r="H756" s="0" t="s">
        <v>24</v>
      </c>
      <c r="I756" s="0" t="s">
        <v>128</v>
      </c>
      <c r="J756" s="0" t="s">
        <v>62</v>
      </c>
      <c r="K756" s="0" t="s">
        <v>27</v>
      </c>
      <c r="L756" s="0" t="n">
        <v>20</v>
      </c>
      <c r="M756" s="0" t="n">
        <v>17</v>
      </c>
      <c r="N756" s="0" t="n">
        <v>8</v>
      </c>
      <c r="O756" s="0" t="n">
        <f aca="false">StoreData!$N756*StoreData!$L756</f>
        <v>160</v>
      </c>
      <c r="P756" s="0" t="n">
        <f aca="false">StoreData!$N756*StoreData!$M756</f>
        <v>136</v>
      </c>
      <c r="Q756" s="0" t="n">
        <f aca="false">StoreData!$O756-StoreData!$P756</f>
        <v>24</v>
      </c>
      <c r="R756" s="0" t="n">
        <f aca="false">MONTH(StoreData!$B756)</f>
        <v>8</v>
      </c>
      <c r="S756" s="0" t="str">
        <f aca="false">IF(StoreData!$R756=9,"August","Sept")</f>
        <v>Sept</v>
      </c>
    </row>
    <row r="757" customFormat="false" ht="15" hidden="false" customHeight="false" outlineLevel="0" collapsed="false">
      <c r="A757" s="0" t="n">
        <v>88065566110</v>
      </c>
      <c r="B757" s="0" t="n">
        <v>44072</v>
      </c>
      <c r="C757" s="0" t="s">
        <v>755</v>
      </c>
      <c r="D757" s="0" t="s">
        <v>29</v>
      </c>
      <c r="E757" s="0" t="s">
        <v>121</v>
      </c>
      <c r="F757" s="0" t="s">
        <v>31</v>
      </c>
      <c r="G757" s="0" t="s">
        <v>32</v>
      </c>
      <c r="H757" s="0" t="s">
        <v>33</v>
      </c>
      <c r="I757" s="0" t="s">
        <v>128</v>
      </c>
      <c r="J757" s="0" t="s">
        <v>63</v>
      </c>
      <c r="K757" s="0" t="s">
        <v>27</v>
      </c>
      <c r="L757" s="0" t="n">
        <v>12</v>
      </c>
      <c r="M757" s="0" t="n">
        <v>9</v>
      </c>
      <c r="N757" s="0" t="n">
        <v>9</v>
      </c>
      <c r="O757" s="0" t="n">
        <f aca="false">StoreData!$N757*StoreData!$L757</f>
        <v>108</v>
      </c>
      <c r="P757" s="0" t="n">
        <f aca="false">StoreData!$N757*StoreData!$M757</f>
        <v>81</v>
      </c>
      <c r="Q757" s="0" t="n">
        <f aca="false">StoreData!$O757-StoreData!$P757</f>
        <v>27</v>
      </c>
      <c r="R757" s="0" t="n">
        <f aca="false">MONTH(StoreData!$B757)</f>
        <v>8</v>
      </c>
      <c r="S757" s="0" t="str">
        <f aca="false">IF(StoreData!$R757=9,"August","Sept")</f>
        <v>Sept</v>
      </c>
    </row>
    <row r="758" customFormat="false" ht="15" hidden="false" customHeight="false" outlineLevel="0" collapsed="false">
      <c r="A758" s="0" t="n">
        <v>88065566111</v>
      </c>
      <c r="B758" s="0" t="n">
        <v>44071</v>
      </c>
      <c r="C758" s="0" t="s">
        <v>756</v>
      </c>
      <c r="D758" s="0" t="s">
        <v>29</v>
      </c>
      <c r="E758" s="0" t="s">
        <v>123</v>
      </c>
      <c r="F758" s="0" t="s">
        <v>38</v>
      </c>
      <c r="G758" s="0" t="s">
        <v>32</v>
      </c>
      <c r="H758" s="0" t="s">
        <v>39</v>
      </c>
      <c r="I758" s="0" t="s">
        <v>128</v>
      </c>
      <c r="J758" s="0" t="s">
        <v>70</v>
      </c>
      <c r="K758" s="0" t="s">
        <v>27</v>
      </c>
      <c r="L758" s="0" t="n">
        <v>10</v>
      </c>
      <c r="M758" s="0" t="n">
        <v>7</v>
      </c>
      <c r="N758" s="0" t="n">
        <v>2</v>
      </c>
      <c r="O758" s="0" t="n">
        <f aca="false">StoreData!$N758*StoreData!$L758</f>
        <v>20</v>
      </c>
      <c r="P758" s="0" t="n">
        <f aca="false">StoreData!$N758*StoreData!$M758</f>
        <v>14</v>
      </c>
      <c r="Q758" s="0" t="n">
        <f aca="false">StoreData!$O758-StoreData!$P758</f>
        <v>6</v>
      </c>
      <c r="R758" s="0" t="n">
        <f aca="false">MONTH(StoreData!$B758)</f>
        <v>8</v>
      </c>
      <c r="S758" s="0" t="str">
        <f aca="false">IF(StoreData!$R758=9,"August","Sept")</f>
        <v>Sept</v>
      </c>
    </row>
    <row r="759" customFormat="false" ht="15" hidden="false" customHeight="false" outlineLevel="0" collapsed="false">
      <c r="A759" s="0" t="n">
        <v>88065566112</v>
      </c>
      <c r="B759" s="0" t="n">
        <v>44071</v>
      </c>
      <c r="C759" s="0" t="s">
        <v>757</v>
      </c>
      <c r="D759" s="0" t="s">
        <v>29</v>
      </c>
      <c r="E759" s="0" t="s">
        <v>125</v>
      </c>
      <c r="F759" s="0" t="s">
        <v>43</v>
      </c>
      <c r="G759" s="0" t="s">
        <v>23</v>
      </c>
      <c r="H759" s="0" t="s">
        <v>44</v>
      </c>
      <c r="I759" s="0" t="s">
        <v>128</v>
      </c>
      <c r="J759" s="0" t="s">
        <v>73</v>
      </c>
      <c r="K759" s="0" t="s">
        <v>27</v>
      </c>
      <c r="L759" s="0" t="n">
        <v>15</v>
      </c>
      <c r="M759" s="0" t="n">
        <v>12</v>
      </c>
      <c r="N759" s="0" t="n">
        <v>5</v>
      </c>
      <c r="O759" s="0" t="n">
        <f aca="false">StoreData!$N759*StoreData!$L759</f>
        <v>75</v>
      </c>
      <c r="P759" s="0" t="n">
        <f aca="false">StoreData!$N759*StoreData!$M759</f>
        <v>60</v>
      </c>
      <c r="Q759" s="0" t="n">
        <f aca="false">StoreData!$O759-StoreData!$P759</f>
        <v>15</v>
      </c>
      <c r="R759" s="0" t="n">
        <f aca="false">MONTH(StoreData!$B759)</f>
        <v>8</v>
      </c>
      <c r="S759" s="0" t="str">
        <f aca="false">IF(StoreData!$R759=9,"August","Sept")</f>
        <v>Sept</v>
      </c>
    </row>
    <row r="760" customFormat="false" ht="15" hidden="false" customHeight="false" outlineLevel="0" collapsed="false">
      <c r="A760" s="0" t="n">
        <v>88065566113</v>
      </c>
      <c r="B760" s="0" t="n">
        <v>44072</v>
      </c>
      <c r="C760" s="0" t="s">
        <v>758</v>
      </c>
      <c r="D760" s="0" t="s">
        <v>20</v>
      </c>
      <c r="E760" s="0" t="s">
        <v>30</v>
      </c>
      <c r="F760" s="0" t="s">
        <v>22</v>
      </c>
      <c r="G760" s="0" t="s">
        <v>23</v>
      </c>
      <c r="H760" s="0" t="s">
        <v>24</v>
      </c>
      <c r="I760" s="0" t="s">
        <v>128</v>
      </c>
      <c r="J760" s="0" t="s">
        <v>76</v>
      </c>
      <c r="K760" s="0" t="s">
        <v>27</v>
      </c>
      <c r="L760" s="0" t="n">
        <v>15</v>
      </c>
      <c r="M760" s="0" t="n">
        <v>12</v>
      </c>
      <c r="N760" s="0" t="n">
        <v>7</v>
      </c>
      <c r="O760" s="0" t="n">
        <f aca="false">StoreData!$N760*StoreData!$L760</f>
        <v>105</v>
      </c>
      <c r="P760" s="0" t="n">
        <f aca="false">StoreData!$N760*StoreData!$M760</f>
        <v>84</v>
      </c>
      <c r="Q760" s="0" t="n">
        <f aca="false">StoreData!$O760-StoreData!$P760</f>
        <v>21</v>
      </c>
      <c r="R760" s="0" t="n">
        <f aca="false">MONTH(StoreData!$B760)</f>
        <v>8</v>
      </c>
      <c r="S760" s="0" t="str">
        <f aca="false">IF(StoreData!$R760=9,"August","Sept")</f>
        <v>Sept</v>
      </c>
    </row>
    <row r="761" customFormat="false" ht="15" hidden="false" customHeight="false" outlineLevel="0" collapsed="false">
      <c r="A761" s="0" t="n">
        <v>88065566114</v>
      </c>
      <c r="B761" s="0" t="n">
        <v>44073</v>
      </c>
      <c r="C761" s="0" t="s">
        <v>759</v>
      </c>
      <c r="D761" s="0" t="s">
        <v>20</v>
      </c>
      <c r="E761" s="0" t="s">
        <v>37</v>
      </c>
      <c r="F761" s="0" t="s">
        <v>31</v>
      </c>
      <c r="G761" s="0" t="s">
        <v>32</v>
      </c>
      <c r="H761" s="0" t="s">
        <v>33</v>
      </c>
      <c r="I761" s="0" t="s">
        <v>128</v>
      </c>
      <c r="J761" s="0" t="s">
        <v>126</v>
      </c>
      <c r="K761" s="0" t="s">
        <v>27</v>
      </c>
      <c r="L761" s="0" t="n">
        <v>20</v>
      </c>
      <c r="M761" s="0" t="n">
        <v>17</v>
      </c>
      <c r="N761" s="0" t="n">
        <v>7</v>
      </c>
      <c r="O761" s="0" t="n">
        <f aca="false">StoreData!$N761*StoreData!$L761</f>
        <v>140</v>
      </c>
      <c r="P761" s="0" t="n">
        <f aca="false">StoreData!$N761*StoreData!$M761</f>
        <v>119</v>
      </c>
      <c r="Q761" s="0" t="n">
        <f aca="false">StoreData!$O761-StoreData!$P761</f>
        <v>21</v>
      </c>
      <c r="R761" s="0" t="n">
        <f aca="false">MONTH(StoreData!$B761)</f>
        <v>8</v>
      </c>
      <c r="S761" s="0" t="str">
        <f aca="false">IF(StoreData!$R761=9,"August","Sept")</f>
        <v>Sept</v>
      </c>
    </row>
    <row r="762" customFormat="false" ht="15" hidden="false" customHeight="false" outlineLevel="0" collapsed="false">
      <c r="A762" s="0" t="n">
        <v>88065566115</v>
      </c>
      <c r="B762" s="0" t="n">
        <v>44074</v>
      </c>
      <c r="C762" s="0" t="s">
        <v>760</v>
      </c>
      <c r="D762" s="0" t="s">
        <v>20</v>
      </c>
      <c r="E762" s="0" t="s">
        <v>42</v>
      </c>
      <c r="F762" s="0" t="s">
        <v>38</v>
      </c>
      <c r="G762" s="0" t="s">
        <v>32</v>
      </c>
      <c r="H762" s="0" t="s">
        <v>39</v>
      </c>
      <c r="I762" s="0" t="s">
        <v>128</v>
      </c>
      <c r="J762" s="0" t="s">
        <v>129</v>
      </c>
      <c r="K762" s="0" t="s">
        <v>27</v>
      </c>
      <c r="L762" s="0" t="n">
        <v>12</v>
      </c>
      <c r="M762" s="0" t="n">
        <v>9</v>
      </c>
      <c r="N762" s="0" t="n">
        <v>15</v>
      </c>
      <c r="O762" s="0" t="n">
        <f aca="false">StoreData!$N762*StoreData!$L762</f>
        <v>180</v>
      </c>
      <c r="P762" s="0" t="n">
        <f aca="false">StoreData!$N762*StoreData!$M762</f>
        <v>135</v>
      </c>
      <c r="Q762" s="0" t="n">
        <f aca="false">StoreData!$O762-StoreData!$P762</f>
        <v>45</v>
      </c>
      <c r="R762" s="0" t="n">
        <f aca="false">MONTH(StoreData!$B762)</f>
        <v>8</v>
      </c>
      <c r="S762" s="0" t="str">
        <f aca="false">IF(StoreData!$R762=9,"August","Sept")</f>
        <v>Sept</v>
      </c>
    </row>
    <row r="763" customFormat="false" ht="15" hidden="false" customHeight="false" outlineLevel="0" collapsed="false">
      <c r="A763" s="0" t="n">
        <v>88065566116</v>
      </c>
      <c r="B763" s="0" t="n">
        <v>44075</v>
      </c>
      <c r="C763" s="0" t="s">
        <v>761</v>
      </c>
      <c r="D763" s="0" t="s">
        <v>20</v>
      </c>
      <c r="E763" s="0" t="s">
        <v>186</v>
      </c>
      <c r="F763" s="0" t="s">
        <v>43</v>
      </c>
      <c r="G763" s="0" t="s">
        <v>23</v>
      </c>
      <c r="H763" s="0" t="s">
        <v>44</v>
      </c>
      <c r="I763" s="0" t="s">
        <v>128</v>
      </c>
      <c r="J763" s="0" t="s">
        <v>131</v>
      </c>
      <c r="K763" s="0" t="s">
        <v>27</v>
      </c>
      <c r="L763" s="0" t="n">
        <v>13</v>
      </c>
      <c r="M763" s="0" t="n">
        <v>10</v>
      </c>
      <c r="N763" s="0" t="n">
        <v>3</v>
      </c>
      <c r="O763" s="0" t="n">
        <f aca="false">StoreData!$N763*StoreData!$L763</f>
        <v>39</v>
      </c>
      <c r="P763" s="0" t="n">
        <f aca="false">StoreData!$N763*StoreData!$M763</f>
        <v>30</v>
      </c>
      <c r="Q763" s="0" t="n">
        <f aca="false">StoreData!$O763-StoreData!$P763</f>
        <v>9</v>
      </c>
      <c r="R763" s="0" t="n">
        <f aca="false">MONTH(StoreData!$B763)</f>
        <v>9</v>
      </c>
      <c r="S763" s="0" t="str">
        <f aca="false">IF(StoreData!$R763=9,"August","Sept")</f>
        <v>August</v>
      </c>
    </row>
    <row r="764" customFormat="false" ht="15" hidden="false" customHeight="false" outlineLevel="0" collapsed="false">
      <c r="A764" s="0" t="n">
        <v>88065566117</v>
      </c>
      <c r="B764" s="0" t="n">
        <v>44076</v>
      </c>
      <c r="C764" s="0" t="s">
        <v>762</v>
      </c>
      <c r="D764" s="0" t="s">
        <v>20</v>
      </c>
      <c r="E764" s="0" t="s">
        <v>188</v>
      </c>
      <c r="F764" s="0" t="s">
        <v>22</v>
      </c>
      <c r="G764" s="0" t="s">
        <v>23</v>
      </c>
      <c r="H764" s="0" t="s">
        <v>24</v>
      </c>
      <c r="I764" s="0" t="s">
        <v>128</v>
      </c>
      <c r="J764" s="0" t="s">
        <v>133</v>
      </c>
      <c r="K764" s="0" t="s">
        <v>27</v>
      </c>
      <c r="L764" s="0" t="n">
        <v>15</v>
      </c>
      <c r="M764" s="0" t="n">
        <v>12</v>
      </c>
      <c r="N764" s="0" t="n">
        <v>6</v>
      </c>
      <c r="O764" s="0" t="n">
        <f aca="false">StoreData!$N764*StoreData!$L764</f>
        <v>90</v>
      </c>
      <c r="P764" s="0" t="n">
        <f aca="false">StoreData!$N764*StoreData!$M764</f>
        <v>72</v>
      </c>
      <c r="Q764" s="0" t="n">
        <f aca="false">StoreData!$O764-StoreData!$P764</f>
        <v>18</v>
      </c>
      <c r="R764" s="0" t="n">
        <f aca="false">MONTH(StoreData!$B764)</f>
        <v>9</v>
      </c>
      <c r="S764" s="0" t="str">
        <f aca="false">IF(StoreData!$R764=9,"August","Sept")</f>
        <v>August</v>
      </c>
    </row>
    <row r="765" customFormat="false" ht="15" hidden="false" customHeight="false" outlineLevel="0" collapsed="false">
      <c r="A765" s="0" t="n">
        <v>88065566118</v>
      </c>
      <c r="B765" s="0" t="n">
        <v>44077</v>
      </c>
      <c r="C765" s="0" t="s">
        <v>763</v>
      </c>
      <c r="D765" s="0" t="s">
        <v>29</v>
      </c>
      <c r="E765" s="0" t="s">
        <v>46</v>
      </c>
      <c r="F765" s="0" t="s">
        <v>31</v>
      </c>
      <c r="G765" s="0" t="s">
        <v>32</v>
      </c>
      <c r="H765" s="0" t="s">
        <v>33</v>
      </c>
      <c r="I765" s="0" t="s">
        <v>128</v>
      </c>
      <c r="J765" s="0" t="s">
        <v>88</v>
      </c>
      <c r="K765" s="0" t="s">
        <v>27</v>
      </c>
      <c r="L765" s="0" t="n">
        <v>14</v>
      </c>
      <c r="M765" s="0" t="n">
        <v>11</v>
      </c>
      <c r="N765" s="0" t="n">
        <v>10</v>
      </c>
      <c r="O765" s="0" t="n">
        <f aca="false">StoreData!$N765*StoreData!$L765</f>
        <v>140</v>
      </c>
      <c r="P765" s="0" t="n">
        <f aca="false">StoreData!$N765*StoreData!$M765</f>
        <v>110</v>
      </c>
      <c r="Q765" s="0" t="n">
        <f aca="false">StoreData!$O765-StoreData!$P765</f>
        <v>30</v>
      </c>
      <c r="R765" s="0" t="n">
        <f aca="false">MONTH(StoreData!$B765)</f>
        <v>9</v>
      </c>
      <c r="S765" s="0" t="str">
        <f aca="false">IF(StoreData!$R765=9,"August","Sept")</f>
        <v>August</v>
      </c>
    </row>
    <row r="766" customFormat="false" ht="15" hidden="false" customHeight="false" outlineLevel="0" collapsed="false">
      <c r="A766" s="0" t="n">
        <v>88065566119</v>
      </c>
      <c r="B766" s="0" t="n">
        <v>44078</v>
      </c>
      <c r="C766" s="0" t="s">
        <v>764</v>
      </c>
      <c r="D766" s="0" t="s">
        <v>29</v>
      </c>
      <c r="E766" s="0" t="s">
        <v>48</v>
      </c>
      <c r="F766" s="0" t="s">
        <v>38</v>
      </c>
      <c r="G766" s="0" t="s">
        <v>32</v>
      </c>
      <c r="H766" s="0" t="s">
        <v>39</v>
      </c>
      <c r="I766" s="0" t="s">
        <v>128</v>
      </c>
      <c r="J766" s="0" t="s">
        <v>91</v>
      </c>
      <c r="K766" s="0" t="s">
        <v>27</v>
      </c>
      <c r="L766" s="0" t="n">
        <v>30</v>
      </c>
      <c r="M766" s="0" t="n">
        <v>27</v>
      </c>
      <c r="N766" s="0" t="n">
        <v>11</v>
      </c>
      <c r="O766" s="0" t="n">
        <f aca="false">StoreData!$N766*StoreData!$L766</f>
        <v>330</v>
      </c>
      <c r="P766" s="0" t="n">
        <f aca="false">StoreData!$N766*StoreData!$M766</f>
        <v>297</v>
      </c>
      <c r="Q766" s="0" t="n">
        <f aca="false">StoreData!$O766-StoreData!$P766</f>
        <v>33</v>
      </c>
      <c r="R766" s="0" t="n">
        <f aca="false">MONTH(StoreData!$B766)</f>
        <v>9</v>
      </c>
      <c r="S766" s="0" t="str">
        <f aca="false">IF(StoreData!$R766=9,"August","Sept")</f>
        <v>August</v>
      </c>
    </row>
    <row r="767" customFormat="false" ht="15" hidden="false" customHeight="false" outlineLevel="0" collapsed="false">
      <c r="A767" s="0" t="n">
        <v>88065566120</v>
      </c>
      <c r="B767" s="0" t="n">
        <v>44079</v>
      </c>
      <c r="C767" s="0" t="s">
        <v>765</v>
      </c>
      <c r="D767" s="0" t="s">
        <v>29</v>
      </c>
      <c r="E767" s="0" t="s">
        <v>50</v>
      </c>
      <c r="F767" s="0" t="s">
        <v>43</v>
      </c>
      <c r="G767" s="0" t="s">
        <v>23</v>
      </c>
      <c r="H767" s="0" t="s">
        <v>44</v>
      </c>
      <c r="I767" s="0" t="s">
        <v>128</v>
      </c>
      <c r="J767" s="0" t="s">
        <v>94</v>
      </c>
      <c r="K767" s="0" t="s">
        <v>27</v>
      </c>
      <c r="L767" s="0" t="n">
        <v>16</v>
      </c>
      <c r="M767" s="0" t="n">
        <v>13</v>
      </c>
      <c r="N767" s="0" t="n">
        <v>3</v>
      </c>
      <c r="O767" s="0" t="n">
        <f aca="false">StoreData!$N767*StoreData!$L767</f>
        <v>48</v>
      </c>
      <c r="P767" s="0" t="n">
        <f aca="false">StoreData!$N767*StoreData!$M767</f>
        <v>39</v>
      </c>
      <c r="Q767" s="0" t="n">
        <f aca="false">StoreData!$O767-StoreData!$P767</f>
        <v>9</v>
      </c>
      <c r="R767" s="0" t="n">
        <f aca="false">MONTH(StoreData!$B767)</f>
        <v>9</v>
      </c>
      <c r="S767" s="0" t="str">
        <f aca="false">IF(StoreData!$R767=9,"August","Sept")</f>
        <v>August</v>
      </c>
    </row>
    <row r="768" customFormat="false" ht="15" hidden="false" customHeight="false" outlineLevel="0" collapsed="false">
      <c r="A768" s="0" t="n">
        <v>88065566121</v>
      </c>
      <c r="B768" s="0" t="n">
        <v>44083</v>
      </c>
      <c r="C768" s="0" t="s">
        <v>766</v>
      </c>
      <c r="D768" s="0" t="s">
        <v>29</v>
      </c>
      <c r="E768" s="0" t="s">
        <v>52</v>
      </c>
      <c r="F768" s="0" t="s">
        <v>22</v>
      </c>
      <c r="G768" s="0" t="s">
        <v>23</v>
      </c>
      <c r="H768" s="0" t="s">
        <v>24</v>
      </c>
      <c r="I768" s="0" t="s">
        <v>128</v>
      </c>
      <c r="J768" s="0" t="s">
        <v>34</v>
      </c>
      <c r="K768" s="0" t="s">
        <v>35</v>
      </c>
      <c r="L768" s="0" t="n">
        <v>9</v>
      </c>
      <c r="M768" s="0" t="n">
        <v>6</v>
      </c>
      <c r="N768" s="0" t="n">
        <v>1</v>
      </c>
      <c r="O768" s="0" t="n">
        <f aca="false">StoreData!$N768*StoreData!$L768</f>
        <v>9</v>
      </c>
      <c r="P768" s="0" t="n">
        <f aca="false">StoreData!$N768*StoreData!$M768</f>
        <v>6</v>
      </c>
      <c r="Q768" s="0" t="n">
        <f aca="false">StoreData!$O768-StoreData!$P768</f>
        <v>3</v>
      </c>
      <c r="R768" s="0" t="n">
        <f aca="false">MONTH(StoreData!$B768)</f>
        <v>9</v>
      </c>
      <c r="S768" s="0" t="str">
        <f aca="false">IF(StoreData!$R768=9,"August","Sept")</f>
        <v>August</v>
      </c>
    </row>
    <row r="769" customFormat="false" ht="15" hidden="false" customHeight="false" outlineLevel="0" collapsed="false">
      <c r="A769" s="0" t="n">
        <v>88065566122</v>
      </c>
      <c r="B769" s="0" t="n">
        <v>44082</v>
      </c>
      <c r="C769" s="0" t="s">
        <v>767</v>
      </c>
      <c r="D769" s="0" t="s">
        <v>20</v>
      </c>
      <c r="E769" s="0" t="s">
        <v>55</v>
      </c>
      <c r="F769" s="0" t="s">
        <v>31</v>
      </c>
      <c r="G769" s="0" t="s">
        <v>32</v>
      </c>
      <c r="H769" s="0" t="s">
        <v>33</v>
      </c>
      <c r="I769" s="0" t="s">
        <v>128</v>
      </c>
      <c r="J769" s="0" t="s">
        <v>40</v>
      </c>
      <c r="K769" s="0" t="s">
        <v>35</v>
      </c>
      <c r="L769" s="0" t="n">
        <v>5</v>
      </c>
      <c r="M769" s="0" t="n">
        <v>2</v>
      </c>
      <c r="N769" s="0" t="n">
        <v>1</v>
      </c>
      <c r="O769" s="0" t="n">
        <f aca="false">StoreData!$N769*StoreData!$L769</f>
        <v>5</v>
      </c>
      <c r="P769" s="0" t="n">
        <f aca="false">StoreData!$N769*StoreData!$M769</f>
        <v>2</v>
      </c>
      <c r="Q769" s="0" t="n">
        <f aca="false">StoreData!$O769-StoreData!$P769</f>
        <v>3</v>
      </c>
      <c r="R769" s="0" t="n">
        <f aca="false">MONTH(StoreData!$B769)</f>
        <v>9</v>
      </c>
      <c r="S769" s="0" t="str">
        <f aca="false">IF(StoreData!$R769=9,"August","Sept")</f>
        <v>August</v>
      </c>
    </row>
    <row r="770" customFormat="false" ht="15" hidden="false" customHeight="false" outlineLevel="0" collapsed="false">
      <c r="A770" s="0" t="n">
        <v>88065566123</v>
      </c>
      <c r="B770" s="0" t="n">
        <v>44082</v>
      </c>
      <c r="C770" s="0" t="s">
        <v>768</v>
      </c>
      <c r="D770" s="0" t="s">
        <v>20</v>
      </c>
      <c r="E770" s="0" t="s">
        <v>58</v>
      </c>
      <c r="F770" s="0" t="s">
        <v>38</v>
      </c>
      <c r="G770" s="0" t="s">
        <v>32</v>
      </c>
      <c r="H770" s="0" t="s">
        <v>39</v>
      </c>
      <c r="I770" s="0" t="s">
        <v>128</v>
      </c>
      <c r="J770" s="0" t="s">
        <v>140</v>
      </c>
      <c r="K770" s="0" t="s">
        <v>35</v>
      </c>
      <c r="L770" s="0" t="n">
        <v>18</v>
      </c>
      <c r="M770" s="0" t="n">
        <v>15</v>
      </c>
      <c r="N770" s="0" t="n">
        <v>1</v>
      </c>
      <c r="O770" s="0" t="n">
        <f aca="false">StoreData!$N770*StoreData!$L770</f>
        <v>18</v>
      </c>
      <c r="P770" s="0" t="n">
        <f aca="false">StoreData!$N770*StoreData!$M770</f>
        <v>15</v>
      </c>
      <c r="Q770" s="0" t="n">
        <f aca="false">StoreData!$O770-StoreData!$P770</f>
        <v>3</v>
      </c>
      <c r="R770" s="0" t="n">
        <f aca="false">MONTH(StoreData!$B770)</f>
        <v>9</v>
      </c>
      <c r="S770" s="0" t="str">
        <f aca="false">IF(StoreData!$R770=9,"August","Sept")</f>
        <v>August</v>
      </c>
    </row>
    <row r="771" customFormat="false" ht="15" hidden="false" customHeight="false" outlineLevel="0" collapsed="false">
      <c r="A771" s="0" t="n">
        <v>88065566124</v>
      </c>
      <c r="B771" s="0" t="n">
        <v>44083</v>
      </c>
      <c r="C771" s="0" t="s">
        <v>769</v>
      </c>
      <c r="D771" s="0" t="s">
        <v>29</v>
      </c>
      <c r="E771" s="0" t="s">
        <v>147</v>
      </c>
      <c r="F771" s="0" t="s">
        <v>43</v>
      </c>
      <c r="G771" s="0" t="s">
        <v>23</v>
      </c>
      <c r="H771" s="0" t="s">
        <v>44</v>
      </c>
      <c r="I771" s="0" t="s">
        <v>128</v>
      </c>
      <c r="J771" s="0" t="s">
        <v>142</v>
      </c>
      <c r="K771" s="0" t="s">
        <v>35</v>
      </c>
      <c r="L771" s="0" t="n">
        <v>10</v>
      </c>
      <c r="M771" s="0" t="n">
        <v>7</v>
      </c>
      <c r="N771" s="0" t="n">
        <v>3</v>
      </c>
      <c r="O771" s="0" t="n">
        <f aca="false">StoreData!$N771*StoreData!$L771</f>
        <v>30</v>
      </c>
      <c r="P771" s="0" t="n">
        <f aca="false">StoreData!$N771*StoreData!$M771</f>
        <v>21</v>
      </c>
      <c r="Q771" s="0" t="n">
        <f aca="false">StoreData!$O771-StoreData!$P771</f>
        <v>9</v>
      </c>
      <c r="R771" s="0" t="n">
        <f aca="false">MONTH(StoreData!$B771)</f>
        <v>9</v>
      </c>
      <c r="S771" s="0" t="str">
        <f aca="false">IF(StoreData!$R771=9,"August","Sept")</f>
        <v>August</v>
      </c>
    </row>
    <row r="772" customFormat="false" ht="15" hidden="false" customHeight="false" outlineLevel="0" collapsed="false">
      <c r="A772" s="0" t="n">
        <v>88065566125</v>
      </c>
      <c r="B772" s="0" t="n">
        <v>44084</v>
      </c>
      <c r="C772" s="0" t="s">
        <v>770</v>
      </c>
      <c r="D772" s="0" t="s">
        <v>20</v>
      </c>
      <c r="E772" s="0" t="s">
        <v>149</v>
      </c>
      <c r="F772" s="0" t="s">
        <v>22</v>
      </c>
      <c r="G772" s="0" t="s">
        <v>23</v>
      </c>
      <c r="H772" s="0" t="s">
        <v>24</v>
      </c>
      <c r="I772" s="0" t="s">
        <v>128</v>
      </c>
      <c r="J772" s="0" t="s">
        <v>144</v>
      </c>
      <c r="K772" s="0" t="s">
        <v>35</v>
      </c>
      <c r="L772" s="0" t="n">
        <v>20</v>
      </c>
      <c r="M772" s="0" t="n">
        <v>17</v>
      </c>
      <c r="N772" s="0" t="n">
        <v>4</v>
      </c>
      <c r="O772" s="0" t="n">
        <f aca="false">StoreData!$N772*StoreData!$L772</f>
        <v>80</v>
      </c>
      <c r="P772" s="0" t="n">
        <f aca="false">StoreData!$N772*StoreData!$M772</f>
        <v>68</v>
      </c>
      <c r="Q772" s="0" t="n">
        <f aca="false">StoreData!$O772-StoreData!$P772</f>
        <v>12</v>
      </c>
      <c r="R772" s="0" t="n">
        <f aca="false">MONTH(StoreData!$B772)</f>
        <v>9</v>
      </c>
      <c r="S772" s="0" t="str">
        <f aca="false">IF(StoreData!$R772=9,"August","Sept")</f>
        <v>August</v>
      </c>
    </row>
    <row r="773" customFormat="false" ht="15" hidden="false" customHeight="false" outlineLevel="0" collapsed="false">
      <c r="A773" s="0" t="n">
        <v>88065566126</v>
      </c>
      <c r="B773" s="0" t="n">
        <v>44085</v>
      </c>
      <c r="C773" s="0" t="s">
        <v>771</v>
      </c>
      <c r="D773" s="0" t="s">
        <v>20</v>
      </c>
      <c r="E773" s="0" t="s">
        <v>21</v>
      </c>
      <c r="F773" s="0" t="s">
        <v>31</v>
      </c>
      <c r="G773" s="0" t="s">
        <v>32</v>
      </c>
      <c r="H773" s="0" t="s">
        <v>33</v>
      </c>
      <c r="I773" s="0" t="s">
        <v>128</v>
      </c>
      <c r="J773" s="0" t="s">
        <v>60</v>
      </c>
      <c r="K773" s="0" t="s">
        <v>35</v>
      </c>
      <c r="L773" s="0" t="n">
        <v>70</v>
      </c>
      <c r="M773" s="0" t="n">
        <v>67</v>
      </c>
      <c r="N773" s="0" t="n">
        <v>5</v>
      </c>
      <c r="O773" s="0" t="n">
        <f aca="false">StoreData!$N773*StoreData!$L773</f>
        <v>350</v>
      </c>
      <c r="P773" s="0" t="n">
        <f aca="false">StoreData!$N773*StoreData!$M773</f>
        <v>335</v>
      </c>
      <c r="Q773" s="0" t="n">
        <f aca="false">StoreData!$O773-StoreData!$P773</f>
        <v>15</v>
      </c>
      <c r="R773" s="0" t="n">
        <f aca="false">MONTH(StoreData!$B773)</f>
        <v>9</v>
      </c>
      <c r="S773" s="0" t="str">
        <f aca="false">IF(StoreData!$R773=9,"August","Sept")</f>
        <v>August</v>
      </c>
    </row>
    <row r="774" customFormat="false" ht="15" hidden="false" customHeight="false" outlineLevel="0" collapsed="false">
      <c r="A774" s="0" t="n">
        <v>88065566127</v>
      </c>
      <c r="B774" s="0" t="n">
        <v>44086</v>
      </c>
      <c r="C774" s="0" t="s">
        <v>772</v>
      </c>
      <c r="D774" s="0" t="s">
        <v>20</v>
      </c>
      <c r="E774" s="0" t="s">
        <v>152</v>
      </c>
      <c r="F774" s="0" t="s">
        <v>38</v>
      </c>
      <c r="G774" s="0" t="s">
        <v>32</v>
      </c>
      <c r="H774" s="0" t="s">
        <v>39</v>
      </c>
      <c r="I774" s="0" t="s">
        <v>128</v>
      </c>
      <c r="J774" s="0" t="s">
        <v>61</v>
      </c>
      <c r="K774" s="0" t="s">
        <v>35</v>
      </c>
      <c r="L774" s="0" t="n">
        <v>15</v>
      </c>
      <c r="M774" s="0" t="n">
        <v>12</v>
      </c>
      <c r="N774" s="0" t="n">
        <v>6</v>
      </c>
      <c r="O774" s="0" t="n">
        <f aca="false">StoreData!$N774*StoreData!$L774</f>
        <v>90</v>
      </c>
      <c r="P774" s="0" t="n">
        <f aca="false">StoreData!$N774*StoreData!$M774</f>
        <v>72</v>
      </c>
      <c r="Q774" s="0" t="n">
        <f aca="false">StoreData!$O774-StoreData!$P774</f>
        <v>18</v>
      </c>
      <c r="R774" s="0" t="n">
        <f aca="false">MONTH(StoreData!$B774)</f>
        <v>9</v>
      </c>
      <c r="S774" s="0" t="str">
        <f aca="false">IF(StoreData!$R774=9,"August","Sept")</f>
        <v>August</v>
      </c>
    </row>
    <row r="775" customFormat="false" ht="15" hidden="false" customHeight="false" outlineLevel="0" collapsed="false">
      <c r="A775" s="0" t="n">
        <v>88065566128</v>
      </c>
      <c r="B775" s="0" t="n">
        <v>44087</v>
      </c>
      <c r="C775" s="0" t="s">
        <v>773</v>
      </c>
      <c r="D775" s="0" t="s">
        <v>29</v>
      </c>
      <c r="E775" s="0" t="s">
        <v>154</v>
      </c>
      <c r="F775" s="0" t="s">
        <v>43</v>
      </c>
      <c r="G775" s="0" t="s">
        <v>23</v>
      </c>
      <c r="H775" s="0" t="s">
        <v>44</v>
      </c>
      <c r="I775" s="0" t="s">
        <v>128</v>
      </c>
      <c r="J775" s="0" t="s">
        <v>64</v>
      </c>
      <c r="K775" s="0" t="s">
        <v>35</v>
      </c>
      <c r="L775" s="0" t="n">
        <v>12</v>
      </c>
      <c r="M775" s="0" t="n">
        <v>9</v>
      </c>
      <c r="N775" s="0" t="n">
        <v>7</v>
      </c>
      <c r="O775" s="0" t="n">
        <f aca="false">StoreData!$N775*StoreData!$L775</f>
        <v>84</v>
      </c>
      <c r="P775" s="0" t="n">
        <f aca="false">StoreData!$N775*StoreData!$M775</f>
        <v>63</v>
      </c>
      <c r="Q775" s="0" t="n">
        <f aca="false">StoreData!$O775-StoreData!$P775</f>
        <v>21</v>
      </c>
      <c r="R775" s="0" t="n">
        <f aca="false">MONTH(StoreData!$B775)</f>
        <v>9</v>
      </c>
      <c r="S775" s="0" t="str">
        <f aca="false">IF(StoreData!$R775=9,"August","Sept")</f>
        <v>August</v>
      </c>
    </row>
    <row r="776" customFormat="false" ht="15" hidden="false" customHeight="false" outlineLevel="0" collapsed="false">
      <c r="A776" s="0" t="n">
        <v>88065566129</v>
      </c>
      <c r="B776" s="0" t="n">
        <v>44088</v>
      </c>
      <c r="C776" s="0" t="s">
        <v>774</v>
      </c>
      <c r="D776" s="0" t="s">
        <v>20</v>
      </c>
      <c r="E776" s="0" t="s">
        <v>156</v>
      </c>
      <c r="F776" s="0" t="s">
        <v>22</v>
      </c>
      <c r="G776" s="0" t="s">
        <v>23</v>
      </c>
      <c r="H776" s="0" t="s">
        <v>24</v>
      </c>
      <c r="I776" s="0" t="s">
        <v>128</v>
      </c>
      <c r="J776" s="0" t="s">
        <v>67</v>
      </c>
      <c r="K776" s="0" t="s">
        <v>35</v>
      </c>
      <c r="L776" s="0" t="n">
        <v>18</v>
      </c>
      <c r="M776" s="0" t="n">
        <v>15</v>
      </c>
      <c r="N776" s="0" t="n">
        <v>11</v>
      </c>
      <c r="O776" s="0" t="n">
        <f aca="false">StoreData!$N776*StoreData!$L776</f>
        <v>198</v>
      </c>
      <c r="P776" s="0" t="n">
        <f aca="false">StoreData!$N776*StoreData!$M776</f>
        <v>165</v>
      </c>
      <c r="Q776" s="0" t="n">
        <f aca="false">StoreData!$O776-StoreData!$P776</f>
        <v>33</v>
      </c>
      <c r="R776" s="0" t="n">
        <f aca="false">MONTH(StoreData!$B776)</f>
        <v>9</v>
      </c>
      <c r="S776" s="0" t="str">
        <f aca="false">IF(StoreData!$R776=9,"August","Sept")</f>
        <v>August</v>
      </c>
    </row>
    <row r="777" customFormat="false" ht="15" hidden="false" customHeight="false" outlineLevel="0" collapsed="false">
      <c r="A777" s="0" t="n">
        <v>88065566130</v>
      </c>
      <c r="B777" s="0" t="n">
        <v>44089</v>
      </c>
      <c r="C777" s="0" t="s">
        <v>775</v>
      </c>
      <c r="D777" s="0" t="s">
        <v>29</v>
      </c>
      <c r="E777" s="0" t="s">
        <v>66</v>
      </c>
      <c r="F777" s="0" t="s">
        <v>31</v>
      </c>
      <c r="G777" s="0" t="s">
        <v>32</v>
      </c>
      <c r="H777" s="0" t="s">
        <v>33</v>
      </c>
      <c r="I777" s="0" t="s">
        <v>128</v>
      </c>
      <c r="J777" s="0" t="s">
        <v>79</v>
      </c>
      <c r="K777" s="0" t="s">
        <v>35</v>
      </c>
      <c r="L777" s="0" t="n">
        <v>23</v>
      </c>
      <c r="M777" s="0" t="n">
        <v>20</v>
      </c>
      <c r="N777" s="0" t="n">
        <v>2</v>
      </c>
      <c r="O777" s="0" t="n">
        <f aca="false">StoreData!$N777*StoreData!$L777</f>
        <v>46</v>
      </c>
      <c r="P777" s="0" t="n">
        <f aca="false">StoreData!$N777*StoreData!$M777</f>
        <v>40</v>
      </c>
      <c r="Q777" s="0" t="n">
        <f aca="false">StoreData!$O777-StoreData!$P777</f>
        <v>6</v>
      </c>
      <c r="R777" s="0" t="n">
        <f aca="false">MONTH(StoreData!$B777)</f>
        <v>9</v>
      </c>
      <c r="S777" s="0" t="str">
        <f aca="false">IF(StoreData!$R777=9,"August","Sept")</f>
        <v>August</v>
      </c>
    </row>
    <row r="778" customFormat="false" ht="15" hidden="false" customHeight="false" outlineLevel="0" collapsed="false">
      <c r="A778" s="0" t="n">
        <v>88065566131</v>
      </c>
      <c r="B778" s="0" t="n">
        <v>44093</v>
      </c>
      <c r="C778" s="0" t="s">
        <v>776</v>
      </c>
      <c r="D778" s="0" t="s">
        <v>20</v>
      </c>
      <c r="E778" s="0" t="s">
        <v>69</v>
      </c>
      <c r="F778" s="0" t="s">
        <v>38</v>
      </c>
      <c r="G778" s="0" t="s">
        <v>32</v>
      </c>
      <c r="H778" s="0" t="s">
        <v>39</v>
      </c>
      <c r="I778" s="0" t="s">
        <v>128</v>
      </c>
      <c r="J778" s="0" t="s">
        <v>82</v>
      </c>
      <c r="K778" s="0" t="s">
        <v>35</v>
      </c>
      <c r="L778" s="0" t="n">
        <v>9</v>
      </c>
      <c r="M778" s="0" t="n">
        <v>6</v>
      </c>
      <c r="N778" s="0" t="n">
        <v>3</v>
      </c>
      <c r="O778" s="0" t="n">
        <f aca="false">StoreData!$N778*StoreData!$L778</f>
        <v>27</v>
      </c>
      <c r="P778" s="0" t="n">
        <f aca="false">StoreData!$N778*StoreData!$M778</f>
        <v>18</v>
      </c>
      <c r="Q778" s="0" t="n">
        <f aca="false">StoreData!$O778-StoreData!$P778</f>
        <v>9</v>
      </c>
      <c r="R778" s="0" t="n">
        <f aca="false">MONTH(StoreData!$B778)</f>
        <v>9</v>
      </c>
      <c r="S778" s="0" t="str">
        <f aca="false">IF(StoreData!$R778=9,"August","Sept")</f>
        <v>August</v>
      </c>
    </row>
    <row r="779" customFormat="false" ht="15" hidden="false" customHeight="false" outlineLevel="0" collapsed="false">
      <c r="A779" s="0" t="n">
        <v>88065566132</v>
      </c>
      <c r="B779" s="0" t="n">
        <v>44092</v>
      </c>
      <c r="C779" s="0" t="s">
        <v>777</v>
      </c>
      <c r="D779" s="0" t="s">
        <v>29</v>
      </c>
      <c r="E779" s="0" t="s">
        <v>72</v>
      </c>
      <c r="F779" s="0" t="s">
        <v>43</v>
      </c>
      <c r="G779" s="0" t="s">
        <v>23</v>
      </c>
      <c r="H779" s="0" t="s">
        <v>44</v>
      </c>
      <c r="I779" s="0" t="s">
        <v>128</v>
      </c>
      <c r="J779" s="0" t="s">
        <v>85</v>
      </c>
      <c r="K779" s="0" t="s">
        <v>35</v>
      </c>
      <c r="L779" s="0" t="n">
        <v>18</v>
      </c>
      <c r="M779" s="0" t="n">
        <v>15</v>
      </c>
      <c r="N779" s="0" t="n">
        <v>5</v>
      </c>
      <c r="O779" s="0" t="n">
        <f aca="false">StoreData!$N779*StoreData!$L779</f>
        <v>90</v>
      </c>
      <c r="P779" s="0" t="n">
        <f aca="false">StoreData!$N779*StoreData!$M779</f>
        <v>75</v>
      </c>
      <c r="Q779" s="0" t="n">
        <f aca="false">StoreData!$O779-StoreData!$P779</f>
        <v>15</v>
      </c>
      <c r="R779" s="0" t="n">
        <f aca="false">MONTH(StoreData!$B779)</f>
        <v>9</v>
      </c>
      <c r="S779" s="0" t="str">
        <f aca="false">IF(StoreData!$R779=9,"August","Sept")</f>
        <v>August</v>
      </c>
    </row>
    <row r="780" customFormat="false" ht="15" hidden="false" customHeight="false" outlineLevel="0" collapsed="false">
      <c r="A780" s="0" t="n">
        <v>88065566133</v>
      </c>
      <c r="B780" s="0" t="n">
        <v>44092</v>
      </c>
      <c r="C780" s="0" t="s">
        <v>778</v>
      </c>
      <c r="D780" s="0" t="s">
        <v>29</v>
      </c>
      <c r="E780" s="0" t="s">
        <v>75</v>
      </c>
      <c r="F780" s="0" t="s">
        <v>22</v>
      </c>
      <c r="G780" s="0" t="s">
        <v>23</v>
      </c>
      <c r="H780" s="0" t="s">
        <v>24</v>
      </c>
      <c r="I780" s="0" t="s">
        <v>128</v>
      </c>
      <c r="J780" s="0" t="s">
        <v>26</v>
      </c>
      <c r="K780" s="0" t="s">
        <v>27</v>
      </c>
      <c r="L780" s="0" t="n">
        <v>52</v>
      </c>
      <c r="M780" s="0" t="n">
        <v>49</v>
      </c>
      <c r="N780" s="0" t="n">
        <v>2</v>
      </c>
      <c r="O780" s="0" t="n">
        <f aca="false">StoreData!$N780*StoreData!$L780</f>
        <v>104</v>
      </c>
      <c r="P780" s="0" t="n">
        <f aca="false">StoreData!$N780*StoreData!$M780</f>
        <v>98</v>
      </c>
      <c r="Q780" s="0" t="n">
        <f aca="false">StoreData!$O780-StoreData!$P780</f>
        <v>6</v>
      </c>
      <c r="R780" s="0" t="n">
        <f aca="false">MONTH(StoreData!$B780)</f>
        <v>9</v>
      </c>
      <c r="S780" s="0" t="str">
        <f aca="false">IF(StoreData!$R780=9,"August","Sept")</f>
        <v>August</v>
      </c>
    </row>
    <row r="781" customFormat="false" ht="15" hidden="false" customHeight="false" outlineLevel="0" collapsed="false">
      <c r="A781" s="0" t="n">
        <v>88065566134</v>
      </c>
      <c r="B781" s="0" t="n">
        <v>44093</v>
      </c>
      <c r="C781" s="0" t="s">
        <v>779</v>
      </c>
      <c r="D781" s="0" t="s">
        <v>29</v>
      </c>
      <c r="E781" s="0" t="s">
        <v>78</v>
      </c>
      <c r="F781" s="0" t="s">
        <v>31</v>
      </c>
      <c r="G781" s="0" t="s">
        <v>32</v>
      </c>
      <c r="H781" s="0" t="s">
        <v>33</v>
      </c>
      <c r="I781" s="0" t="s">
        <v>128</v>
      </c>
      <c r="J781" s="0" t="s">
        <v>34</v>
      </c>
      <c r="K781" s="0" t="s">
        <v>35</v>
      </c>
      <c r="L781" s="0" t="n">
        <v>9</v>
      </c>
      <c r="M781" s="0" t="n">
        <v>6</v>
      </c>
      <c r="N781" s="0" t="n">
        <v>1</v>
      </c>
      <c r="O781" s="0" t="n">
        <f aca="false">StoreData!$N781*StoreData!$L781</f>
        <v>9</v>
      </c>
      <c r="P781" s="0" t="n">
        <f aca="false">StoreData!$N781*StoreData!$M781</f>
        <v>6</v>
      </c>
      <c r="Q781" s="0" t="n">
        <f aca="false">StoreData!$O781-StoreData!$P781</f>
        <v>3</v>
      </c>
      <c r="R781" s="0" t="n">
        <f aca="false">MONTH(StoreData!$B781)</f>
        <v>9</v>
      </c>
      <c r="S781" s="0" t="str">
        <f aca="false">IF(StoreData!$R781=9,"August","Sept")</f>
        <v>August</v>
      </c>
    </row>
    <row r="782" customFormat="false" ht="15" hidden="false" customHeight="false" outlineLevel="0" collapsed="false">
      <c r="A782" s="0" t="n">
        <v>88065566135</v>
      </c>
      <c r="B782" s="0" t="n">
        <v>44094</v>
      </c>
      <c r="C782" s="0" t="s">
        <v>780</v>
      </c>
      <c r="D782" s="0" t="s">
        <v>20</v>
      </c>
      <c r="E782" s="0" t="s">
        <v>81</v>
      </c>
      <c r="F782" s="0" t="s">
        <v>38</v>
      </c>
      <c r="G782" s="0" t="s">
        <v>32</v>
      </c>
      <c r="H782" s="0" t="s">
        <v>39</v>
      </c>
      <c r="I782" s="0" t="s">
        <v>128</v>
      </c>
      <c r="J782" s="0" t="s">
        <v>40</v>
      </c>
      <c r="K782" s="0" t="s">
        <v>35</v>
      </c>
      <c r="L782" s="0" t="n">
        <v>5</v>
      </c>
      <c r="M782" s="0" t="n">
        <v>2</v>
      </c>
      <c r="N782" s="0" t="n">
        <v>6</v>
      </c>
      <c r="O782" s="0" t="n">
        <f aca="false">StoreData!$N782*StoreData!$L782</f>
        <v>30</v>
      </c>
      <c r="P782" s="0" t="n">
        <f aca="false">StoreData!$N782*StoreData!$M782</f>
        <v>12</v>
      </c>
      <c r="Q782" s="0" t="n">
        <f aca="false">StoreData!$O782-StoreData!$P782</f>
        <v>18</v>
      </c>
      <c r="R782" s="0" t="n">
        <f aca="false">MONTH(StoreData!$B782)</f>
        <v>9</v>
      </c>
      <c r="S782" s="0" t="str">
        <f aca="false">IF(StoreData!$R782=9,"August","Sept")</f>
        <v>August</v>
      </c>
    </row>
    <row r="783" customFormat="false" ht="15" hidden="false" customHeight="false" outlineLevel="0" collapsed="false">
      <c r="A783" s="0" t="n">
        <v>88065566136</v>
      </c>
      <c r="B783" s="0" t="n">
        <v>44095</v>
      </c>
      <c r="C783" s="0" t="s">
        <v>781</v>
      </c>
      <c r="D783" s="0" t="s">
        <v>20</v>
      </c>
      <c r="E783" s="0" t="s">
        <v>84</v>
      </c>
      <c r="F783" s="0" t="s">
        <v>43</v>
      </c>
      <c r="G783" s="0" t="s">
        <v>23</v>
      </c>
      <c r="H783" s="0" t="s">
        <v>44</v>
      </c>
      <c r="I783" s="0" t="s">
        <v>128</v>
      </c>
      <c r="J783" s="0" t="s">
        <v>99</v>
      </c>
      <c r="K783" s="0" t="s">
        <v>27</v>
      </c>
      <c r="L783" s="0" t="n">
        <v>14</v>
      </c>
      <c r="M783" s="0" t="n">
        <v>11</v>
      </c>
      <c r="N783" s="0" t="n">
        <v>9</v>
      </c>
      <c r="O783" s="0" t="n">
        <f aca="false">StoreData!$N783*StoreData!$L783</f>
        <v>126</v>
      </c>
      <c r="P783" s="0" t="n">
        <f aca="false">StoreData!$N783*StoreData!$M783</f>
        <v>99</v>
      </c>
      <c r="Q783" s="0" t="n">
        <f aca="false">StoreData!$O783-StoreData!$P783</f>
        <v>27</v>
      </c>
      <c r="R783" s="0" t="n">
        <f aca="false">MONTH(StoreData!$B783)</f>
        <v>9</v>
      </c>
      <c r="S783" s="0" t="str">
        <f aca="false">IF(StoreData!$R783=9,"August","Sept")</f>
        <v>August</v>
      </c>
    </row>
    <row r="784" customFormat="false" ht="15" hidden="false" customHeight="false" outlineLevel="0" collapsed="false">
      <c r="A784" s="0" t="n">
        <v>88065566137</v>
      </c>
      <c r="B784" s="0" t="n">
        <v>44096</v>
      </c>
      <c r="C784" s="0" t="s">
        <v>782</v>
      </c>
      <c r="D784" s="0" t="s">
        <v>20</v>
      </c>
      <c r="E784" s="0" t="s">
        <v>87</v>
      </c>
      <c r="F784" s="0" t="s">
        <v>22</v>
      </c>
      <c r="G784" s="0" t="s">
        <v>23</v>
      </c>
      <c r="H784" s="0" t="s">
        <v>24</v>
      </c>
      <c r="I784" s="0" t="s">
        <v>128</v>
      </c>
      <c r="J784" s="0" t="s">
        <v>102</v>
      </c>
      <c r="K784" s="0" t="s">
        <v>27</v>
      </c>
      <c r="L784" s="0" t="n">
        <v>6</v>
      </c>
      <c r="M784" s="0" t="n">
        <v>3</v>
      </c>
      <c r="N784" s="0" t="n">
        <v>10</v>
      </c>
      <c r="O784" s="0" t="n">
        <f aca="false">StoreData!$N784*StoreData!$L784</f>
        <v>60</v>
      </c>
      <c r="P784" s="0" t="n">
        <f aca="false">StoreData!$N784*StoreData!$M784</f>
        <v>30</v>
      </c>
      <c r="Q784" s="0" t="n">
        <f aca="false">StoreData!$O784-StoreData!$P784</f>
        <v>30</v>
      </c>
      <c r="R784" s="0" t="n">
        <f aca="false">MONTH(StoreData!$B784)</f>
        <v>9</v>
      </c>
      <c r="S784" s="0" t="str">
        <f aca="false">IF(StoreData!$R784=9,"August","Sept")</f>
        <v>August</v>
      </c>
    </row>
    <row r="785" customFormat="false" ht="15" hidden="false" customHeight="false" outlineLevel="0" collapsed="false">
      <c r="A785" s="0" t="n">
        <v>88065566138</v>
      </c>
      <c r="B785" s="0" t="n">
        <v>44097</v>
      </c>
      <c r="C785" s="0" t="s">
        <v>783</v>
      </c>
      <c r="D785" s="0" t="s">
        <v>20</v>
      </c>
      <c r="E785" s="0" t="s">
        <v>90</v>
      </c>
      <c r="F785" s="0" t="s">
        <v>31</v>
      </c>
      <c r="G785" s="0" t="s">
        <v>32</v>
      </c>
      <c r="H785" s="0" t="s">
        <v>33</v>
      </c>
      <c r="I785" s="0" t="s">
        <v>128</v>
      </c>
      <c r="J785" s="0" t="s">
        <v>142</v>
      </c>
      <c r="K785" s="0" t="s">
        <v>35</v>
      </c>
      <c r="L785" s="0" t="n">
        <v>10</v>
      </c>
      <c r="M785" s="0" t="n">
        <v>7</v>
      </c>
      <c r="N785" s="0" t="n">
        <v>3</v>
      </c>
      <c r="O785" s="0" t="n">
        <f aca="false">StoreData!$N785*StoreData!$L785</f>
        <v>30</v>
      </c>
      <c r="P785" s="0" t="n">
        <f aca="false">StoreData!$N785*StoreData!$M785</f>
        <v>21</v>
      </c>
      <c r="Q785" s="0" t="n">
        <f aca="false">StoreData!$O785-StoreData!$P785</f>
        <v>9</v>
      </c>
      <c r="R785" s="0" t="n">
        <f aca="false">MONTH(StoreData!$B785)</f>
        <v>9</v>
      </c>
      <c r="S785" s="0" t="str">
        <f aca="false">IF(StoreData!$R785=9,"August","Sept")</f>
        <v>August</v>
      </c>
    </row>
    <row r="786" customFormat="false" ht="15" hidden="false" customHeight="false" outlineLevel="0" collapsed="false">
      <c r="A786" s="0" t="n">
        <v>88065566139</v>
      </c>
      <c r="B786" s="0" t="n">
        <v>44098</v>
      </c>
      <c r="C786" s="0" t="s">
        <v>784</v>
      </c>
      <c r="D786" s="0" t="s">
        <v>20</v>
      </c>
      <c r="E786" s="0" t="s">
        <v>93</v>
      </c>
      <c r="F786" s="0" t="s">
        <v>38</v>
      </c>
      <c r="G786" s="0" t="s">
        <v>32</v>
      </c>
      <c r="H786" s="0" t="s">
        <v>39</v>
      </c>
      <c r="I786" s="0" t="s">
        <v>128</v>
      </c>
      <c r="J786" s="0" t="s">
        <v>105</v>
      </c>
      <c r="K786" s="0" t="s">
        <v>27</v>
      </c>
      <c r="L786" s="0" t="n">
        <v>13</v>
      </c>
      <c r="M786" s="0" t="n">
        <v>10</v>
      </c>
      <c r="N786" s="0" t="n">
        <v>4</v>
      </c>
      <c r="O786" s="0" t="n">
        <f aca="false">StoreData!$N786*StoreData!$L786</f>
        <v>52</v>
      </c>
      <c r="P786" s="0" t="n">
        <f aca="false">StoreData!$N786*StoreData!$M786</f>
        <v>40</v>
      </c>
      <c r="Q786" s="0" t="n">
        <f aca="false">StoreData!$O786-StoreData!$P786</f>
        <v>12</v>
      </c>
      <c r="R786" s="0" t="n">
        <f aca="false">MONTH(StoreData!$B786)</f>
        <v>9</v>
      </c>
      <c r="S786" s="0" t="str">
        <f aca="false">IF(StoreData!$R786=9,"August","Sept")</f>
        <v>August</v>
      </c>
    </row>
    <row r="787" customFormat="false" ht="15" hidden="false" customHeight="false" outlineLevel="0" collapsed="false">
      <c r="A787" s="0" t="n">
        <v>88065566140</v>
      </c>
      <c r="B787" s="0" t="n">
        <v>44099</v>
      </c>
      <c r="C787" s="0" t="s">
        <v>785</v>
      </c>
      <c r="D787" s="0" t="s">
        <v>20</v>
      </c>
      <c r="E787" s="0" t="s">
        <v>96</v>
      </c>
      <c r="F787" s="0" t="s">
        <v>43</v>
      </c>
      <c r="G787" s="0" t="s">
        <v>23</v>
      </c>
      <c r="H787" s="0" t="s">
        <v>44</v>
      </c>
      <c r="I787" s="0" t="s">
        <v>128</v>
      </c>
      <c r="J787" s="0" t="s">
        <v>144</v>
      </c>
      <c r="K787" s="0" t="s">
        <v>35</v>
      </c>
      <c r="L787" s="0" t="n">
        <v>20</v>
      </c>
      <c r="M787" s="0" t="n">
        <v>17</v>
      </c>
      <c r="N787" s="0" t="n">
        <v>5</v>
      </c>
      <c r="O787" s="0" t="n">
        <f aca="false">StoreData!$N787*StoreData!$L787</f>
        <v>100</v>
      </c>
      <c r="P787" s="0" t="n">
        <f aca="false">StoreData!$N787*StoreData!$M787</f>
        <v>85</v>
      </c>
      <c r="Q787" s="0" t="n">
        <f aca="false">StoreData!$O787-StoreData!$P787</f>
        <v>15</v>
      </c>
      <c r="R787" s="0" t="n">
        <f aca="false">MONTH(StoreData!$B787)</f>
        <v>9</v>
      </c>
      <c r="S787" s="0" t="str">
        <f aca="false">IF(StoreData!$R787=9,"August","Sept")</f>
        <v>August</v>
      </c>
    </row>
    <row r="788" customFormat="false" ht="15" hidden="false" customHeight="false" outlineLevel="0" collapsed="false">
      <c r="A788" s="0" t="n">
        <v>88065566141</v>
      </c>
      <c r="B788" s="0" t="n">
        <v>44103</v>
      </c>
      <c r="C788" s="0" t="s">
        <v>786</v>
      </c>
      <c r="D788" s="0" t="s">
        <v>20</v>
      </c>
      <c r="E788" s="0" t="s">
        <v>98</v>
      </c>
      <c r="F788" s="0" t="s">
        <v>22</v>
      </c>
      <c r="G788" s="0" t="s">
        <v>23</v>
      </c>
      <c r="H788" s="0" t="s">
        <v>24</v>
      </c>
      <c r="I788" s="0" t="s">
        <v>128</v>
      </c>
      <c r="J788" s="0" t="s">
        <v>108</v>
      </c>
      <c r="K788" s="0" t="s">
        <v>27</v>
      </c>
      <c r="L788" s="0" t="n">
        <v>15</v>
      </c>
      <c r="M788" s="0" t="n">
        <v>12</v>
      </c>
      <c r="N788" s="0" t="n">
        <v>6</v>
      </c>
      <c r="O788" s="0" t="n">
        <f aca="false">StoreData!$N788*StoreData!$L788</f>
        <v>90</v>
      </c>
      <c r="P788" s="0" t="n">
        <f aca="false">StoreData!$N788*StoreData!$M788</f>
        <v>72</v>
      </c>
      <c r="Q788" s="0" t="n">
        <f aca="false">StoreData!$O788-StoreData!$P788</f>
        <v>18</v>
      </c>
      <c r="R788" s="0" t="n">
        <f aca="false">MONTH(StoreData!$B788)</f>
        <v>9</v>
      </c>
      <c r="S788" s="0" t="str">
        <f aca="false">IF(StoreData!$R788=9,"August","Sept")</f>
        <v>August</v>
      </c>
    </row>
    <row r="789" customFormat="false" ht="15" hidden="false" customHeight="false" outlineLevel="0" collapsed="false">
      <c r="A789" s="0" t="n">
        <v>88065566142</v>
      </c>
      <c r="B789" s="0" t="n">
        <v>44102</v>
      </c>
      <c r="C789" s="0" t="s">
        <v>787</v>
      </c>
      <c r="D789" s="0" t="s">
        <v>20</v>
      </c>
      <c r="E789" s="0" t="s">
        <v>101</v>
      </c>
      <c r="F789" s="0" t="s">
        <v>31</v>
      </c>
      <c r="G789" s="0" t="s">
        <v>32</v>
      </c>
      <c r="H789" s="0" t="s">
        <v>33</v>
      </c>
      <c r="I789" s="0" t="s">
        <v>128</v>
      </c>
      <c r="J789" s="0" t="s">
        <v>53</v>
      </c>
      <c r="K789" s="0" t="s">
        <v>27</v>
      </c>
      <c r="L789" s="0" t="n">
        <v>20</v>
      </c>
      <c r="M789" s="0" t="n">
        <v>17</v>
      </c>
      <c r="N789" s="0" t="n">
        <v>3</v>
      </c>
      <c r="O789" s="0" t="n">
        <f aca="false">StoreData!$N789*StoreData!$L789</f>
        <v>60</v>
      </c>
      <c r="P789" s="0" t="n">
        <f aca="false">StoreData!$N789*StoreData!$M789</f>
        <v>51</v>
      </c>
      <c r="Q789" s="0" t="n">
        <f aca="false">StoreData!$O789-StoreData!$P789</f>
        <v>9</v>
      </c>
      <c r="R789" s="0" t="n">
        <f aca="false">MONTH(StoreData!$B789)</f>
        <v>9</v>
      </c>
      <c r="S789" s="0" t="str">
        <f aca="false">IF(StoreData!$R789=9,"August","Sept")</f>
        <v>August</v>
      </c>
    </row>
    <row r="790" customFormat="false" ht="15" hidden="false" customHeight="false" outlineLevel="0" collapsed="false">
      <c r="A790" s="0" t="n">
        <v>88065566143</v>
      </c>
      <c r="B790" s="0" t="n">
        <v>44102</v>
      </c>
      <c r="C790" s="0" t="s">
        <v>788</v>
      </c>
      <c r="D790" s="0" t="s">
        <v>29</v>
      </c>
      <c r="E790" s="0" t="s">
        <v>104</v>
      </c>
      <c r="F790" s="0" t="s">
        <v>38</v>
      </c>
      <c r="G790" s="0" t="s">
        <v>32</v>
      </c>
      <c r="H790" s="0" t="s">
        <v>39</v>
      </c>
      <c r="I790" s="0" t="s">
        <v>128</v>
      </c>
      <c r="J790" s="0" t="s">
        <v>56</v>
      </c>
      <c r="K790" s="0" t="s">
        <v>27</v>
      </c>
      <c r="L790" s="0" t="n">
        <v>12</v>
      </c>
      <c r="M790" s="0" t="n">
        <v>9</v>
      </c>
      <c r="N790" s="0" t="n">
        <v>7</v>
      </c>
      <c r="O790" s="0" t="n">
        <f aca="false">StoreData!$N790*StoreData!$L790</f>
        <v>84</v>
      </c>
      <c r="P790" s="0" t="n">
        <f aca="false">StoreData!$N790*StoreData!$M790</f>
        <v>63</v>
      </c>
      <c r="Q790" s="0" t="n">
        <f aca="false">StoreData!$O790-StoreData!$P790</f>
        <v>21</v>
      </c>
      <c r="R790" s="0" t="n">
        <f aca="false">MONTH(StoreData!$B790)</f>
        <v>9</v>
      </c>
      <c r="S790" s="0" t="str">
        <f aca="false">IF(StoreData!$R790=9,"August","Sept")</f>
        <v>August</v>
      </c>
    </row>
    <row r="791" customFormat="false" ht="15" hidden="false" customHeight="false" outlineLevel="0" collapsed="false">
      <c r="A791" s="0" t="n">
        <v>88065566144</v>
      </c>
      <c r="B791" s="0" t="n">
        <v>44103</v>
      </c>
      <c r="C791" s="0" t="s">
        <v>789</v>
      </c>
      <c r="D791" s="0" t="s">
        <v>20</v>
      </c>
      <c r="E791" s="0" t="s">
        <v>107</v>
      </c>
      <c r="F791" s="0" t="s">
        <v>43</v>
      </c>
      <c r="G791" s="0" t="s">
        <v>23</v>
      </c>
      <c r="H791" s="0" t="s">
        <v>44</v>
      </c>
      <c r="I791" s="0" t="s">
        <v>128</v>
      </c>
      <c r="J791" s="0" t="s">
        <v>59</v>
      </c>
      <c r="K791" s="0" t="s">
        <v>27</v>
      </c>
      <c r="L791" s="0" t="n">
        <v>16</v>
      </c>
      <c r="M791" s="0" t="n">
        <v>13</v>
      </c>
      <c r="N791" s="0" t="n">
        <v>5</v>
      </c>
      <c r="O791" s="0" t="n">
        <f aca="false">StoreData!$N791*StoreData!$L791</f>
        <v>80</v>
      </c>
      <c r="P791" s="0" t="n">
        <f aca="false">StoreData!$N791*StoreData!$M791</f>
        <v>65</v>
      </c>
      <c r="Q791" s="0" t="n">
        <f aca="false">StoreData!$O791-StoreData!$P791</f>
        <v>15</v>
      </c>
      <c r="R791" s="0" t="n">
        <f aca="false">MONTH(StoreData!$B791)</f>
        <v>9</v>
      </c>
      <c r="S791" s="0" t="str">
        <f aca="false">IF(StoreData!$R791=9,"August","Sept")</f>
        <v>August</v>
      </c>
    </row>
    <row r="792" customFormat="false" ht="15" hidden="false" customHeight="false" outlineLevel="0" collapsed="false">
      <c r="A792" s="0" t="n">
        <v>88065566145</v>
      </c>
      <c r="B792" s="0" t="n">
        <v>44073</v>
      </c>
      <c r="C792" s="0" t="s">
        <v>790</v>
      </c>
      <c r="D792" s="0" t="s">
        <v>29</v>
      </c>
      <c r="E792" s="0" t="s">
        <v>110</v>
      </c>
      <c r="F792" s="0" t="s">
        <v>22</v>
      </c>
      <c r="G792" s="0" t="s">
        <v>23</v>
      </c>
      <c r="H792" s="0" t="s">
        <v>24</v>
      </c>
      <c r="I792" s="0" t="s">
        <v>128</v>
      </c>
      <c r="J792" s="0" t="s">
        <v>60</v>
      </c>
      <c r="K792" s="0" t="s">
        <v>35</v>
      </c>
      <c r="L792" s="0" t="n">
        <v>70</v>
      </c>
      <c r="M792" s="0" t="n">
        <v>67</v>
      </c>
      <c r="N792" s="0" t="n">
        <v>8</v>
      </c>
      <c r="O792" s="0" t="n">
        <f aca="false">StoreData!$N792*StoreData!$L792</f>
        <v>560</v>
      </c>
      <c r="P792" s="0" t="n">
        <f aca="false">StoreData!$N792*StoreData!$M792</f>
        <v>536</v>
      </c>
      <c r="Q792" s="0" t="n">
        <f aca="false">StoreData!$O792-StoreData!$P792</f>
        <v>24</v>
      </c>
      <c r="R792" s="0" t="n">
        <f aca="false">MONTH(StoreData!$B792)</f>
        <v>8</v>
      </c>
      <c r="S792" s="0" t="str">
        <f aca="false">IF(StoreData!$R792=9,"August","Sept")</f>
        <v>Sept</v>
      </c>
    </row>
    <row r="793" customFormat="false" ht="15" hidden="false" customHeight="false" outlineLevel="0" collapsed="false">
      <c r="A793" s="0" t="n">
        <v>88065566146</v>
      </c>
      <c r="B793" s="0" t="n">
        <v>44074</v>
      </c>
      <c r="C793" s="0" t="s">
        <v>791</v>
      </c>
      <c r="D793" s="0" t="s">
        <v>29</v>
      </c>
      <c r="E793" s="0" t="s">
        <v>112</v>
      </c>
      <c r="F793" s="0" t="s">
        <v>31</v>
      </c>
      <c r="G793" s="0" t="s">
        <v>32</v>
      </c>
      <c r="H793" s="0" t="s">
        <v>33</v>
      </c>
      <c r="I793" s="0" t="s">
        <v>128</v>
      </c>
      <c r="J793" s="0" t="s">
        <v>61</v>
      </c>
      <c r="K793" s="0" t="s">
        <v>35</v>
      </c>
      <c r="L793" s="0" t="n">
        <v>15</v>
      </c>
      <c r="M793" s="0" t="n">
        <v>12</v>
      </c>
      <c r="N793" s="0" t="n">
        <v>9</v>
      </c>
      <c r="O793" s="0" t="n">
        <f aca="false">StoreData!$N793*StoreData!$L793</f>
        <v>135</v>
      </c>
      <c r="P793" s="0" t="n">
        <f aca="false">StoreData!$N793*StoreData!$M793</f>
        <v>108</v>
      </c>
      <c r="Q793" s="0" t="n">
        <f aca="false">StoreData!$O793-StoreData!$P793</f>
        <v>27</v>
      </c>
      <c r="R793" s="0" t="n">
        <f aca="false">MONTH(StoreData!$B793)</f>
        <v>8</v>
      </c>
      <c r="S793" s="0" t="str">
        <f aca="false">IF(StoreData!$R793=9,"August","Sept")</f>
        <v>Sept</v>
      </c>
    </row>
    <row r="794" customFormat="false" ht="15" hidden="false" customHeight="false" outlineLevel="0" collapsed="false">
      <c r="A794" s="0" t="n">
        <v>88065566147</v>
      </c>
      <c r="B794" s="0" t="n">
        <v>44044</v>
      </c>
      <c r="C794" s="0" t="s">
        <v>792</v>
      </c>
      <c r="D794" s="0" t="s">
        <v>29</v>
      </c>
      <c r="E794" s="0" t="s">
        <v>114</v>
      </c>
      <c r="F794" s="0" t="s">
        <v>38</v>
      </c>
      <c r="G794" s="0" t="s">
        <v>32</v>
      </c>
      <c r="H794" s="0" t="s">
        <v>39</v>
      </c>
      <c r="I794" s="0" t="s">
        <v>128</v>
      </c>
      <c r="J794" s="0" t="s">
        <v>59</v>
      </c>
      <c r="K794" s="0" t="s">
        <v>27</v>
      </c>
      <c r="L794" s="0" t="n">
        <v>16</v>
      </c>
      <c r="M794" s="0" t="n">
        <v>13</v>
      </c>
      <c r="N794" s="0" t="n">
        <v>2</v>
      </c>
      <c r="O794" s="0" t="n">
        <f aca="false">StoreData!$N794*StoreData!$L794</f>
        <v>32</v>
      </c>
      <c r="P794" s="0" t="n">
        <f aca="false">StoreData!$N794*StoreData!$M794</f>
        <v>26</v>
      </c>
      <c r="Q794" s="0" t="n">
        <f aca="false">StoreData!$O794-StoreData!$P794</f>
        <v>6</v>
      </c>
      <c r="R794" s="0" t="n">
        <f aca="false">MONTH(StoreData!$B794)</f>
        <v>8</v>
      </c>
      <c r="S794" s="0" t="str">
        <f aca="false">IF(StoreData!$R794=9,"August","Sept")</f>
        <v>Sept</v>
      </c>
    </row>
    <row r="795" customFormat="false" ht="15" hidden="false" customHeight="false" outlineLevel="0" collapsed="false">
      <c r="A795" s="0" t="n">
        <v>88065566148</v>
      </c>
      <c r="B795" s="0" t="n">
        <v>44045</v>
      </c>
      <c r="C795" s="0" t="s">
        <v>793</v>
      </c>
      <c r="D795" s="0" t="s">
        <v>29</v>
      </c>
      <c r="E795" s="0" t="s">
        <v>69</v>
      </c>
      <c r="F795" s="0" t="s">
        <v>43</v>
      </c>
      <c r="G795" s="0" t="s">
        <v>23</v>
      </c>
      <c r="H795" s="0" t="s">
        <v>44</v>
      </c>
      <c r="I795" s="0" t="s">
        <v>128</v>
      </c>
      <c r="J795" s="0" t="s">
        <v>62</v>
      </c>
      <c r="K795" s="0" t="s">
        <v>27</v>
      </c>
      <c r="L795" s="0" t="n">
        <v>20</v>
      </c>
      <c r="M795" s="0" t="n">
        <v>17</v>
      </c>
      <c r="N795" s="0" t="n">
        <v>5</v>
      </c>
      <c r="O795" s="0" t="n">
        <f aca="false">StoreData!$N795*StoreData!$L795</f>
        <v>100</v>
      </c>
      <c r="P795" s="0" t="n">
        <f aca="false">StoreData!$N795*StoreData!$M795</f>
        <v>85</v>
      </c>
      <c r="Q795" s="0" t="n">
        <f aca="false">StoreData!$O795-StoreData!$P795</f>
        <v>15</v>
      </c>
      <c r="R795" s="0" t="n">
        <f aca="false">MONTH(StoreData!$B795)</f>
        <v>8</v>
      </c>
      <c r="S795" s="0" t="str">
        <f aca="false">IF(StoreData!$R795=9,"August","Sept")</f>
        <v>Sept</v>
      </c>
    </row>
    <row r="796" customFormat="false" ht="15" hidden="false" customHeight="false" outlineLevel="0" collapsed="false">
      <c r="A796" s="0" t="n">
        <v>88065566149</v>
      </c>
      <c r="B796" s="0" t="n">
        <v>44046</v>
      </c>
      <c r="C796" s="0" t="s">
        <v>794</v>
      </c>
      <c r="D796" s="0" t="s">
        <v>20</v>
      </c>
      <c r="E796" s="0" t="s">
        <v>117</v>
      </c>
      <c r="F796" s="0" t="s">
        <v>22</v>
      </c>
      <c r="G796" s="0" t="s">
        <v>23</v>
      </c>
      <c r="H796" s="0" t="s">
        <v>24</v>
      </c>
      <c r="I796" s="0" t="s">
        <v>128</v>
      </c>
      <c r="J796" s="0" t="s">
        <v>63</v>
      </c>
      <c r="K796" s="0" t="s">
        <v>27</v>
      </c>
      <c r="L796" s="0" t="n">
        <v>12</v>
      </c>
      <c r="M796" s="0" t="n">
        <v>9</v>
      </c>
      <c r="N796" s="0" t="n">
        <v>7</v>
      </c>
      <c r="O796" s="0" t="n">
        <f aca="false">StoreData!$N796*StoreData!$L796</f>
        <v>84</v>
      </c>
      <c r="P796" s="0" t="n">
        <f aca="false">StoreData!$N796*StoreData!$M796</f>
        <v>63</v>
      </c>
      <c r="Q796" s="0" t="n">
        <f aca="false">StoreData!$O796-StoreData!$P796</f>
        <v>21</v>
      </c>
      <c r="R796" s="0" t="n">
        <f aca="false">MONTH(StoreData!$B796)</f>
        <v>8</v>
      </c>
      <c r="S796" s="0" t="str">
        <f aca="false">IF(StoreData!$R796=9,"August","Sept")</f>
        <v>Sept</v>
      </c>
    </row>
    <row r="797" customFormat="false" ht="15" hidden="false" customHeight="false" outlineLevel="0" collapsed="false">
      <c r="A797" s="0" t="n">
        <v>88065566150</v>
      </c>
      <c r="B797" s="0" t="n">
        <v>44047</v>
      </c>
      <c r="C797" s="0" t="s">
        <v>795</v>
      </c>
      <c r="D797" s="0" t="s">
        <v>29</v>
      </c>
      <c r="E797" s="0" t="s">
        <v>119</v>
      </c>
      <c r="F797" s="0" t="s">
        <v>31</v>
      </c>
      <c r="G797" s="0" t="s">
        <v>32</v>
      </c>
      <c r="H797" s="0" t="s">
        <v>33</v>
      </c>
      <c r="I797" s="0" t="s">
        <v>25</v>
      </c>
      <c r="J797" s="0" t="s">
        <v>64</v>
      </c>
      <c r="K797" s="0" t="s">
        <v>35</v>
      </c>
      <c r="L797" s="0" t="n">
        <v>12</v>
      </c>
      <c r="M797" s="0" t="n">
        <v>9</v>
      </c>
      <c r="N797" s="0" t="n">
        <v>7</v>
      </c>
      <c r="O797" s="0" t="n">
        <f aca="false">StoreData!$N797*StoreData!$L797</f>
        <v>84</v>
      </c>
      <c r="P797" s="0" t="n">
        <f aca="false">StoreData!$N797*StoreData!$M797</f>
        <v>63</v>
      </c>
      <c r="Q797" s="0" t="n">
        <f aca="false">StoreData!$O797-StoreData!$P797</f>
        <v>21</v>
      </c>
      <c r="R797" s="0" t="n">
        <f aca="false">MONTH(StoreData!$B797)</f>
        <v>8</v>
      </c>
      <c r="S797" s="0" t="str">
        <f aca="false">IF(StoreData!$R797=9,"August","Sept")</f>
        <v>Sept</v>
      </c>
    </row>
    <row r="798" customFormat="false" ht="15" hidden="false" customHeight="false" outlineLevel="0" collapsed="false">
      <c r="A798" s="0" t="n">
        <v>88065566151</v>
      </c>
      <c r="B798" s="0" t="n">
        <v>44048</v>
      </c>
      <c r="C798" s="0" t="s">
        <v>796</v>
      </c>
      <c r="D798" s="0" t="s">
        <v>20</v>
      </c>
      <c r="E798" s="0" t="s">
        <v>121</v>
      </c>
      <c r="F798" s="0" t="s">
        <v>38</v>
      </c>
      <c r="G798" s="0" t="s">
        <v>32</v>
      </c>
      <c r="H798" s="0" t="s">
        <v>39</v>
      </c>
      <c r="I798" s="0" t="s">
        <v>25</v>
      </c>
      <c r="J798" s="0" t="s">
        <v>67</v>
      </c>
      <c r="K798" s="0" t="s">
        <v>35</v>
      </c>
      <c r="L798" s="0" t="n">
        <v>18</v>
      </c>
      <c r="M798" s="0" t="n">
        <v>15</v>
      </c>
      <c r="N798" s="0" t="n">
        <v>15</v>
      </c>
      <c r="O798" s="0" t="n">
        <f aca="false">StoreData!$N798*StoreData!$L798</f>
        <v>270</v>
      </c>
      <c r="P798" s="0" t="n">
        <f aca="false">StoreData!$N798*StoreData!$M798</f>
        <v>225</v>
      </c>
      <c r="Q798" s="0" t="n">
        <f aca="false">StoreData!$O798-StoreData!$P798</f>
        <v>45</v>
      </c>
      <c r="R798" s="0" t="n">
        <f aca="false">MONTH(StoreData!$B798)</f>
        <v>8</v>
      </c>
      <c r="S798" s="0" t="str">
        <f aca="false">IF(StoreData!$R798=9,"August","Sept")</f>
        <v>Sept</v>
      </c>
    </row>
    <row r="799" customFormat="false" ht="15" hidden="false" customHeight="false" outlineLevel="0" collapsed="false">
      <c r="A799" s="0" t="n">
        <v>88065566152</v>
      </c>
      <c r="B799" s="0" t="n">
        <v>44052</v>
      </c>
      <c r="C799" s="0" t="s">
        <v>797</v>
      </c>
      <c r="D799" s="0" t="s">
        <v>20</v>
      </c>
      <c r="E799" s="0" t="s">
        <v>123</v>
      </c>
      <c r="F799" s="0" t="s">
        <v>43</v>
      </c>
      <c r="G799" s="0" t="s">
        <v>23</v>
      </c>
      <c r="H799" s="0" t="s">
        <v>44</v>
      </c>
      <c r="I799" s="0" t="s">
        <v>25</v>
      </c>
      <c r="J799" s="0" t="s">
        <v>70</v>
      </c>
      <c r="K799" s="0" t="s">
        <v>27</v>
      </c>
      <c r="L799" s="0" t="n">
        <v>10</v>
      </c>
      <c r="M799" s="0" t="n">
        <v>7</v>
      </c>
      <c r="N799" s="0" t="n">
        <v>3</v>
      </c>
      <c r="O799" s="0" t="n">
        <f aca="false">StoreData!$N799*StoreData!$L799</f>
        <v>30</v>
      </c>
      <c r="P799" s="0" t="n">
        <f aca="false">StoreData!$N799*StoreData!$M799</f>
        <v>21</v>
      </c>
      <c r="Q799" s="0" t="n">
        <f aca="false">StoreData!$O799-StoreData!$P799</f>
        <v>9</v>
      </c>
      <c r="R799" s="0" t="n">
        <f aca="false">MONTH(StoreData!$B799)</f>
        <v>8</v>
      </c>
      <c r="S799" s="0" t="str">
        <f aca="false">IF(StoreData!$R799=9,"August","Sept")</f>
        <v>Sept</v>
      </c>
    </row>
    <row r="800" customFormat="false" ht="15" hidden="false" customHeight="false" outlineLevel="0" collapsed="false">
      <c r="A800" s="0" t="n">
        <v>88065566153</v>
      </c>
      <c r="B800" s="0" t="n">
        <v>44051</v>
      </c>
      <c r="C800" s="0" t="s">
        <v>798</v>
      </c>
      <c r="D800" s="0" t="s">
        <v>20</v>
      </c>
      <c r="E800" s="0" t="s">
        <v>125</v>
      </c>
      <c r="F800" s="0" t="s">
        <v>22</v>
      </c>
      <c r="G800" s="0" t="s">
        <v>23</v>
      </c>
      <c r="H800" s="0" t="s">
        <v>24</v>
      </c>
      <c r="I800" s="0" t="s">
        <v>25</v>
      </c>
      <c r="J800" s="0" t="s">
        <v>73</v>
      </c>
      <c r="K800" s="0" t="s">
        <v>27</v>
      </c>
      <c r="L800" s="0" t="n">
        <v>15</v>
      </c>
      <c r="M800" s="0" t="n">
        <v>12</v>
      </c>
      <c r="N800" s="0" t="n">
        <v>6</v>
      </c>
      <c r="O800" s="0" t="n">
        <f aca="false">StoreData!$N800*StoreData!$L800</f>
        <v>90</v>
      </c>
      <c r="P800" s="0" t="n">
        <f aca="false">StoreData!$N800*StoreData!$M800</f>
        <v>72</v>
      </c>
      <c r="Q800" s="0" t="n">
        <f aca="false">StoreData!$O800-StoreData!$P800</f>
        <v>18</v>
      </c>
      <c r="R800" s="0" t="n">
        <f aca="false">MONTH(StoreData!$B800)</f>
        <v>8</v>
      </c>
      <c r="S800" s="0" t="str">
        <f aca="false">IF(StoreData!$R800=9,"August","Sept")</f>
        <v>Sept</v>
      </c>
    </row>
    <row r="801" customFormat="false" ht="15" hidden="false" customHeight="false" outlineLevel="0" collapsed="false">
      <c r="A801" s="0" t="n">
        <v>88065566154</v>
      </c>
      <c r="B801" s="0" t="n">
        <v>44051</v>
      </c>
      <c r="C801" s="0" t="s">
        <v>799</v>
      </c>
      <c r="D801" s="0" t="s">
        <v>29</v>
      </c>
      <c r="E801" s="0" t="s">
        <v>30</v>
      </c>
      <c r="F801" s="0" t="s">
        <v>31</v>
      </c>
      <c r="G801" s="0" t="s">
        <v>32</v>
      </c>
      <c r="H801" s="0" t="s">
        <v>33</v>
      </c>
      <c r="I801" s="0" t="s">
        <v>25</v>
      </c>
      <c r="J801" s="0" t="s">
        <v>76</v>
      </c>
      <c r="K801" s="0" t="s">
        <v>27</v>
      </c>
      <c r="L801" s="0" t="n">
        <v>15</v>
      </c>
      <c r="M801" s="0" t="n">
        <v>12</v>
      </c>
      <c r="N801" s="0" t="n">
        <v>10</v>
      </c>
      <c r="O801" s="0" t="n">
        <f aca="false">StoreData!$N801*StoreData!$L801</f>
        <v>150</v>
      </c>
      <c r="P801" s="0" t="n">
        <f aca="false">StoreData!$N801*StoreData!$M801</f>
        <v>120</v>
      </c>
      <c r="Q801" s="0" t="n">
        <f aca="false">StoreData!$O801-StoreData!$P801</f>
        <v>30</v>
      </c>
      <c r="R801" s="0" t="n">
        <f aca="false">MONTH(StoreData!$B801)</f>
        <v>8</v>
      </c>
      <c r="S801" s="0" t="str">
        <f aca="false">IF(StoreData!$R801=9,"August","Sept")</f>
        <v>Sept</v>
      </c>
    </row>
    <row r="802" customFormat="false" ht="15" hidden="false" customHeight="false" outlineLevel="0" collapsed="false">
      <c r="A802" s="0" t="n">
        <v>88065566155</v>
      </c>
      <c r="B802" s="0" t="n">
        <v>44052</v>
      </c>
      <c r="C802" s="0" t="s">
        <v>800</v>
      </c>
      <c r="D802" s="0" t="s">
        <v>29</v>
      </c>
      <c r="E802" s="0" t="s">
        <v>37</v>
      </c>
      <c r="F802" s="0" t="s">
        <v>38</v>
      </c>
      <c r="G802" s="0" t="s">
        <v>32</v>
      </c>
      <c r="H802" s="0" t="s">
        <v>39</v>
      </c>
      <c r="I802" s="0" t="s">
        <v>25</v>
      </c>
      <c r="J802" s="0" t="s">
        <v>79</v>
      </c>
      <c r="K802" s="0" t="s">
        <v>35</v>
      </c>
      <c r="L802" s="0" t="n">
        <v>23</v>
      </c>
      <c r="M802" s="0" t="n">
        <v>20</v>
      </c>
      <c r="N802" s="0" t="n">
        <v>11</v>
      </c>
      <c r="O802" s="0" t="n">
        <f aca="false">StoreData!$N802*StoreData!$L802</f>
        <v>253</v>
      </c>
      <c r="P802" s="0" t="n">
        <f aca="false">StoreData!$N802*StoreData!$M802</f>
        <v>220</v>
      </c>
      <c r="Q802" s="0" t="n">
        <f aca="false">StoreData!$O802-StoreData!$P802</f>
        <v>33</v>
      </c>
      <c r="R802" s="0" t="n">
        <f aca="false">MONTH(StoreData!$B802)</f>
        <v>8</v>
      </c>
      <c r="S802" s="0" t="str">
        <f aca="false">IF(StoreData!$R802=9,"August","Sept")</f>
        <v>Sept</v>
      </c>
    </row>
    <row r="803" customFormat="false" ht="15" hidden="false" customHeight="false" outlineLevel="0" collapsed="false">
      <c r="A803" s="0" t="n">
        <v>88065566156</v>
      </c>
      <c r="B803" s="0" t="n">
        <v>44053</v>
      </c>
      <c r="C803" s="0" t="s">
        <v>801</v>
      </c>
      <c r="D803" s="0" t="s">
        <v>29</v>
      </c>
      <c r="E803" s="0" t="s">
        <v>42</v>
      </c>
      <c r="F803" s="0" t="s">
        <v>43</v>
      </c>
      <c r="G803" s="0" t="s">
        <v>23</v>
      </c>
      <c r="H803" s="0" t="s">
        <v>44</v>
      </c>
      <c r="I803" s="0" t="s">
        <v>25</v>
      </c>
      <c r="J803" s="0" t="s">
        <v>82</v>
      </c>
      <c r="K803" s="0" t="s">
        <v>35</v>
      </c>
      <c r="L803" s="0" t="n">
        <v>9</v>
      </c>
      <c r="M803" s="0" t="n">
        <v>6</v>
      </c>
      <c r="N803" s="0" t="n">
        <v>3</v>
      </c>
      <c r="O803" s="0" t="n">
        <f aca="false">StoreData!$N803*StoreData!$L803</f>
        <v>27</v>
      </c>
      <c r="P803" s="0" t="n">
        <f aca="false">StoreData!$N803*StoreData!$M803</f>
        <v>18</v>
      </c>
      <c r="Q803" s="0" t="n">
        <f aca="false">StoreData!$O803-StoreData!$P803</f>
        <v>9</v>
      </c>
      <c r="R803" s="0" t="n">
        <f aca="false">MONTH(StoreData!$B803)</f>
        <v>8</v>
      </c>
      <c r="S803" s="0" t="str">
        <f aca="false">IF(StoreData!$R803=9,"August","Sept")</f>
        <v>Sept</v>
      </c>
    </row>
    <row r="804" customFormat="false" ht="15" hidden="false" customHeight="false" outlineLevel="0" collapsed="false">
      <c r="A804" s="0" t="n">
        <v>88065566157</v>
      </c>
      <c r="B804" s="0" t="n">
        <v>44054</v>
      </c>
      <c r="C804" s="0" t="s">
        <v>802</v>
      </c>
      <c r="D804" s="0" t="s">
        <v>29</v>
      </c>
      <c r="E804" s="0" t="s">
        <v>48</v>
      </c>
      <c r="F804" s="0" t="s">
        <v>22</v>
      </c>
      <c r="G804" s="0" t="s">
        <v>23</v>
      </c>
      <c r="H804" s="0" t="s">
        <v>24</v>
      </c>
      <c r="I804" s="0" t="s">
        <v>25</v>
      </c>
      <c r="J804" s="0" t="s">
        <v>85</v>
      </c>
      <c r="K804" s="0" t="s">
        <v>35</v>
      </c>
      <c r="L804" s="0" t="n">
        <v>18</v>
      </c>
      <c r="M804" s="0" t="n">
        <v>15</v>
      </c>
      <c r="N804" s="0" t="n">
        <v>1</v>
      </c>
      <c r="O804" s="0" t="n">
        <f aca="false">StoreData!$N804*StoreData!$L804</f>
        <v>18</v>
      </c>
      <c r="P804" s="0" t="n">
        <f aca="false">StoreData!$N804*StoreData!$M804</f>
        <v>15</v>
      </c>
      <c r="Q804" s="0" t="n">
        <f aca="false">StoreData!$O804-StoreData!$P804</f>
        <v>3</v>
      </c>
      <c r="R804" s="0" t="n">
        <f aca="false">MONTH(StoreData!$B804)</f>
        <v>8</v>
      </c>
      <c r="S804" s="0" t="str">
        <f aca="false">IF(StoreData!$R804=9,"August","Sept")</f>
        <v>Sept</v>
      </c>
    </row>
    <row r="805" customFormat="false" ht="15" hidden="false" customHeight="false" outlineLevel="0" collapsed="false">
      <c r="A805" s="0" t="n">
        <v>88065566158</v>
      </c>
      <c r="B805" s="0" t="n">
        <v>44055</v>
      </c>
      <c r="C805" s="0" t="s">
        <v>803</v>
      </c>
      <c r="D805" s="0" t="s">
        <v>29</v>
      </c>
      <c r="E805" s="0" t="s">
        <v>50</v>
      </c>
      <c r="F805" s="0" t="s">
        <v>31</v>
      </c>
      <c r="G805" s="0" t="s">
        <v>32</v>
      </c>
      <c r="H805" s="0" t="s">
        <v>33</v>
      </c>
      <c r="I805" s="0" t="s">
        <v>25</v>
      </c>
      <c r="J805" s="0" t="s">
        <v>88</v>
      </c>
      <c r="K805" s="0" t="s">
        <v>27</v>
      </c>
      <c r="L805" s="0" t="n">
        <v>14</v>
      </c>
      <c r="M805" s="0" t="n">
        <v>11</v>
      </c>
      <c r="N805" s="0" t="n">
        <v>1</v>
      </c>
      <c r="O805" s="0" t="n">
        <f aca="false">StoreData!$N805*StoreData!$L805</f>
        <v>14</v>
      </c>
      <c r="P805" s="0" t="n">
        <f aca="false">StoreData!$N805*StoreData!$M805</f>
        <v>11</v>
      </c>
      <c r="Q805" s="0" t="n">
        <f aca="false">StoreData!$O805-StoreData!$P805</f>
        <v>3</v>
      </c>
      <c r="R805" s="0" t="n">
        <f aca="false">MONTH(StoreData!$B805)</f>
        <v>8</v>
      </c>
      <c r="S805" s="0" t="str">
        <f aca="false">IF(StoreData!$R805=9,"August","Sept")</f>
        <v>Sept</v>
      </c>
    </row>
    <row r="806" customFormat="false" ht="15" hidden="false" customHeight="false" outlineLevel="0" collapsed="false">
      <c r="A806" s="0" t="n">
        <v>88065566159</v>
      </c>
      <c r="B806" s="0" t="n">
        <v>44056</v>
      </c>
      <c r="C806" s="0" t="s">
        <v>804</v>
      </c>
      <c r="D806" s="0" t="s">
        <v>20</v>
      </c>
      <c r="E806" s="0" t="s">
        <v>69</v>
      </c>
      <c r="F806" s="0" t="s">
        <v>38</v>
      </c>
      <c r="G806" s="0" t="s">
        <v>32</v>
      </c>
      <c r="H806" s="0" t="s">
        <v>39</v>
      </c>
      <c r="I806" s="0" t="s">
        <v>25</v>
      </c>
      <c r="J806" s="0" t="s">
        <v>91</v>
      </c>
      <c r="K806" s="0" t="s">
        <v>27</v>
      </c>
      <c r="L806" s="0" t="n">
        <v>30</v>
      </c>
      <c r="M806" s="0" t="n">
        <v>27</v>
      </c>
      <c r="N806" s="0" t="n">
        <v>1</v>
      </c>
      <c r="O806" s="0" t="n">
        <f aca="false">StoreData!$N806*StoreData!$L806</f>
        <v>30</v>
      </c>
      <c r="P806" s="0" t="n">
        <f aca="false">StoreData!$N806*StoreData!$M806</f>
        <v>27</v>
      </c>
      <c r="Q806" s="0" t="n">
        <f aca="false">StoreData!$O806-StoreData!$P806</f>
        <v>3</v>
      </c>
      <c r="R806" s="0" t="n">
        <f aca="false">MONTH(StoreData!$B806)</f>
        <v>8</v>
      </c>
      <c r="S806" s="0" t="str">
        <f aca="false">IF(StoreData!$R806=9,"August","Sept")</f>
        <v>Sept</v>
      </c>
    </row>
    <row r="807" customFormat="false" ht="15" hidden="false" customHeight="false" outlineLevel="0" collapsed="false">
      <c r="A807" s="0" t="n">
        <v>88065566160</v>
      </c>
      <c r="B807" s="0" t="n">
        <v>44057</v>
      </c>
      <c r="C807" s="0" t="s">
        <v>805</v>
      </c>
      <c r="D807" s="0" t="s">
        <v>20</v>
      </c>
      <c r="E807" s="0" t="s">
        <v>117</v>
      </c>
      <c r="F807" s="0" t="s">
        <v>43</v>
      </c>
      <c r="G807" s="0" t="s">
        <v>23</v>
      </c>
      <c r="H807" s="0" t="s">
        <v>44</v>
      </c>
      <c r="I807" s="0" t="s">
        <v>25</v>
      </c>
      <c r="J807" s="0" t="s">
        <v>94</v>
      </c>
      <c r="K807" s="0" t="s">
        <v>27</v>
      </c>
      <c r="L807" s="0" t="n">
        <v>16</v>
      </c>
      <c r="M807" s="0" t="n">
        <v>13</v>
      </c>
      <c r="N807" s="0" t="n">
        <v>3</v>
      </c>
      <c r="O807" s="0" t="n">
        <f aca="false">StoreData!$N807*StoreData!$L807</f>
        <v>48</v>
      </c>
      <c r="P807" s="0" t="n">
        <f aca="false">StoreData!$N807*StoreData!$M807</f>
        <v>39</v>
      </c>
      <c r="Q807" s="0" t="n">
        <f aca="false">StoreData!$O807-StoreData!$P807</f>
        <v>9</v>
      </c>
      <c r="R807" s="0" t="n">
        <f aca="false">MONTH(StoreData!$B807)</f>
        <v>8</v>
      </c>
      <c r="S807" s="0" t="str">
        <f aca="false">IF(StoreData!$R807=9,"August","Sept")</f>
        <v>Sept</v>
      </c>
    </row>
    <row r="808" customFormat="false" ht="15" hidden="false" customHeight="false" outlineLevel="0" collapsed="false">
      <c r="A808" s="0" t="n">
        <v>88065566161</v>
      </c>
      <c r="B808" s="0" t="n">
        <v>44058</v>
      </c>
      <c r="C808" s="0" t="s">
        <v>806</v>
      </c>
      <c r="D808" s="0" t="s">
        <v>20</v>
      </c>
      <c r="E808" s="0" t="s">
        <v>119</v>
      </c>
      <c r="F808" s="0" t="s">
        <v>22</v>
      </c>
      <c r="G808" s="0" t="s">
        <v>23</v>
      </c>
      <c r="H808" s="0" t="s">
        <v>24</v>
      </c>
      <c r="I808" s="0" t="s">
        <v>25</v>
      </c>
      <c r="J808" s="0" t="s">
        <v>26</v>
      </c>
      <c r="K808" s="0" t="s">
        <v>27</v>
      </c>
      <c r="L808" s="0" t="n">
        <v>52</v>
      </c>
      <c r="M808" s="0" t="n">
        <v>49</v>
      </c>
      <c r="N808" s="0" t="n">
        <v>4</v>
      </c>
      <c r="O808" s="0" t="n">
        <f aca="false">StoreData!$N808*StoreData!$L808</f>
        <v>208</v>
      </c>
      <c r="P808" s="0" t="n">
        <f aca="false">StoreData!$N808*StoreData!$M808</f>
        <v>196</v>
      </c>
      <c r="Q808" s="0" t="n">
        <f aca="false">StoreData!$O808-StoreData!$P808</f>
        <v>12</v>
      </c>
      <c r="R808" s="0" t="n">
        <f aca="false">MONTH(StoreData!$B808)</f>
        <v>8</v>
      </c>
      <c r="S808" s="0" t="str">
        <f aca="false">IF(StoreData!$R808=9,"August","Sept")</f>
        <v>Sept</v>
      </c>
    </row>
    <row r="809" customFormat="false" ht="15" hidden="false" customHeight="false" outlineLevel="0" collapsed="false">
      <c r="A809" s="0" t="n">
        <v>88065566162</v>
      </c>
      <c r="B809" s="0" t="n">
        <v>44062</v>
      </c>
      <c r="C809" s="0" t="s">
        <v>807</v>
      </c>
      <c r="D809" s="0" t="s">
        <v>20</v>
      </c>
      <c r="E809" s="0" t="s">
        <v>50</v>
      </c>
      <c r="F809" s="0" t="s">
        <v>31</v>
      </c>
      <c r="G809" s="0" t="s">
        <v>32</v>
      </c>
      <c r="H809" s="0" t="s">
        <v>33</v>
      </c>
      <c r="I809" s="0" t="s">
        <v>25</v>
      </c>
      <c r="J809" s="0" t="s">
        <v>99</v>
      </c>
      <c r="K809" s="0" t="s">
        <v>27</v>
      </c>
      <c r="L809" s="0" t="n">
        <v>14</v>
      </c>
      <c r="M809" s="0" t="n">
        <v>11</v>
      </c>
      <c r="N809" s="0" t="n">
        <v>5</v>
      </c>
      <c r="O809" s="0" t="n">
        <f aca="false">StoreData!$N809*StoreData!$L809</f>
        <v>70</v>
      </c>
      <c r="P809" s="0" t="n">
        <f aca="false">StoreData!$N809*StoreData!$M809</f>
        <v>55</v>
      </c>
      <c r="Q809" s="0" t="n">
        <f aca="false">StoreData!$O809-StoreData!$P809</f>
        <v>15</v>
      </c>
      <c r="R809" s="0" t="n">
        <f aca="false">MONTH(StoreData!$B809)</f>
        <v>8</v>
      </c>
      <c r="S809" s="0" t="str">
        <f aca="false">IF(StoreData!$R809=9,"August","Sept")</f>
        <v>Sept</v>
      </c>
    </row>
    <row r="810" customFormat="false" ht="15" hidden="false" customHeight="false" outlineLevel="0" collapsed="false">
      <c r="A810" s="0" t="n">
        <v>88065566163</v>
      </c>
      <c r="B810" s="0" t="n">
        <v>44061</v>
      </c>
      <c r="C810" s="0" t="s">
        <v>808</v>
      </c>
      <c r="D810" s="0" t="s">
        <v>20</v>
      </c>
      <c r="E810" s="0" t="s">
        <v>52</v>
      </c>
      <c r="F810" s="0" t="s">
        <v>38</v>
      </c>
      <c r="G810" s="0" t="s">
        <v>32</v>
      </c>
      <c r="H810" s="0" t="s">
        <v>39</v>
      </c>
      <c r="I810" s="0" t="s">
        <v>25</v>
      </c>
      <c r="J810" s="0" t="s">
        <v>102</v>
      </c>
      <c r="K810" s="0" t="s">
        <v>27</v>
      </c>
      <c r="L810" s="0" t="n">
        <v>6</v>
      </c>
      <c r="M810" s="0" t="n">
        <v>3</v>
      </c>
      <c r="N810" s="0" t="n">
        <v>6</v>
      </c>
      <c r="O810" s="0" t="n">
        <f aca="false">StoreData!$N810*StoreData!$L810</f>
        <v>36</v>
      </c>
      <c r="P810" s="0" t="n">
        <f aca="false">StoreData!$N810*StoreData!$M810</f>
        <v>18</v>
      </c>
      <c r="Q810" s="0" t="n">
        <f aca="false">StoreData!$O810-StoreData!$P810</f>
        <v>18</v>
      </c>
      <c r="R810" s="0" t="n">
        <f aca="false">MONTH(StoreData!$B810)</f>
        <v>8</v>
      </c>
      <c r="S810" s="0" t="str">
        <f aca="false">IF(StoreData!$R810=9,"August","Sept")</f>
        <v>Sept</v>
      </c>
    </row>
    <row r="811" customFormat="false" ht="15" hidden="false" customHeight="false" outlineLevel="0" collapsed="false">
      <c r="A811" s="0" t="n">
        <v>88065566164</v>
      </c>
      <c r="B811" s="0" t="n">
        <v>44061</v>
      </c>
      <c r="C811" s="0" t="s">
        <v>809</v>
      </c>
      <c r="D811" s="0" t="s">
        <v>20</v>
      </c>
      <c r="E811" s="0" t="s">
        <v>55</v>
      </c>
      <c r="F811" s="0" t="s">
        <v>43</v>
      </c>
      <c r="G811" s="0" t="s">
        <v>23</v>
      </c>
      <c r="H811" s="0" t="s">
        <v>44</v>
      </c>
      <c r="I811" s="0" t="s">
        <v>25</v>
      </c>
      <c r="J811" s="0" t="s">
        <v>105</v>
      </c>
      <c r="K811" s="0" t="s">
        <v>27</v>
      </c>
      <c r="L811" s="0" t="n">
        <v>13</v>
      </c>
      <c r="M811" s="0" t="n">
        <v>10</v>
      </c>
      <c r="N811" s="0" t="n">
        <v>7</v>
      </c>
      <c r="O811" s="0" t="n">
        <f aca="false">StoreData!$N811*StoreData!$L811</f>
        <v>91</v>
      </c>
      <c r="P811" s="0" t="n">
        <f aca="false">StoreData!$N811*StoreData!$M811</f>
        <v>70</v>
      </c>
      <c r="Q811" s="0" t="n">
        <f aca="false">StoreData!$O811-StoreData!$P811</f>
        <v>21</v>
      </c>
      <c r="R811" s="0" t="n">
        <f aca="false">MONTH(StoreData!$B811)</f>
        <v>8</v>
      </c>
      <c r="S811" s="0" t="str">
        <f aca="false">IF(StoreData!$R811=9,"August","Sept")</f>
        <v>Sept</v>
      </c>
    </row>
    <row r="812" customFormat="false" ht="15" hidden="false" customHeight="false" outlineLevel="0" collapsed="false">
      <c r="A812" s="0" t="n">
        <v>88065566165</v>
      </c>
      <c r="B812" s="0" t="n">
        <v>44062</v>
      </c>
      <c r="C812" s="0" t="s">
        <v>810</v>
      </c>
      <c r="D812" s="0" t="s">
        <v>20</v>
      </c>
      <c r="E812" s="0" t="s">
        <v>58</v>
      </c>
      <c r="F812" s="0" t="s">
        <v>22</v>
      </c>
      <c r="G812" s="0" t="s">
        <v>23</v>
      </c>
      <c r="H812" s="0" t="s">
        <v>24</v>
      </c>
      <c r="I812" s="0" t="s">
        <v>25</v>
      </c>
      <c r="J812" s="0" t="s">
        <v>108</v>
      </c>
      <c r="K812" s="0" t="s">
        <v>27</v>
      </c>
      <c r="L812" s="0" t="n">
        <v>15</v>
      </c>
      <c r="M812" s="0" t="n">
        <v>12</v>
      </c>
      <c r="N812" s="0" t="n">
        <v>11</v>
      </c>
      <c r="O812" s="0" t="n">
        <f aca="false">StoreData!$N812*StoreData!$L812</f>
        <v>165</v>
      </c>
      <c r="P812" s="0" t="n">
        <f aca="false">StoreData!$N812*StoreData!$M812</f>
        <v>132</v>
      </c>
      <c r="Q812" s="0" t="n">
        <f aca="false">StoreData!$O812-StoreData!$P812</f>
        <v>33</v>
      </c>
      <c r="R812" s="0" t="n">
        <f aca="false">MONTH(StoreData!$B812)</f>
        <v>8</v>
      </c>
      <c r="S812" s="0" t="str">
        <f aca="false">IF(StoreData!$R812=9,"August","Sept")</f>
        <v>Sept</v>
      </c>
    </row>
    <row r="813" customFormat="false" ht="15" hidden="false" customHeight="false" outlineLevel="0" collapsed="false">
      <c r="A813" s="0" t="n">
        <v>88065566166</v>
      </c>
      <c r="B813" s="0" t="n">
        <v>44063</v>
      </c>
      <c r="C813" s="0" t="s">
        <v>811</v>
      </c>
      <c r="D813" s="0" t="s">
        <v>20</v>
      </c>
      <c r="E813" s="0" t="s">
        <v>147</v>
      </c>
      <c r="F813" s="0" t="s">
        <v>31</v>
      </c>
      <c r="G813" s="0" t="s">
        <v>32</v>
      </c>
      <c r="H813" s="0" t="s">
        <v>33</v>
      </c>
      <c r="I813" s="0" t="s">
        <v>25</v>
      </c>
      <c r="J813" s="0" t="s">
        <v>53</v>
      </c>
      <c r="K813" s="0" t="s">
        <v>27</v>
      </c>
      <c r="L813" s="0" t="n">
        <v>20</v>
      </c>
      <c r="M813" s="0" t="n">
        <v>17</v>
      </c>
      <c r="N813" s="0" t="n">
        <v>2</v>
      </c>
      <c r="O813" s="0" t="n">
        <f aca="false">StoreData!$N813*StoreData!$L813</f>
        <v>40</v>
      </c>
      <c r="P813" s="0" t="n">
        <f aca="false">StoreData!$N813*StoreData!$M813</f>
        <v>34</v>
      </c>
      <c r="Q813" s="0" t="n">
        <f aca="false">StoreData!$O813-StoreData!$P813</f>
        <v>6</v>
      </c>
      <c r="R813" s="0" t="n">
        <f aca="false">MONTH(StoreData!$B813)</f>
        <v>8</v>
      </c>
      <c r="S813" s="0" t="str">
        <f aca="false">IF(StoreData!$R813=9,"August","Sept")</f>
        <v>Sept</v>
      </c>
    </row>
    <row r="814" customFormat="false" ht="15" hidden="false" customHeight="false" outlineLevel="0" collapsed="false">
      <c r="A814" s="0" t="n">
        <v>88065566167</v>
      </c>
      <c r="B814" s="0" t="n">
        <v>44064</v>
      </c>
      <c r="C814" s="0" t="s">
        <v>812</v>
      </c>
      <c r="D814" s="0" t="s">
        <v>20</v>
      </c>
      <c r="E814" s="0" t="s">
        <v>149</v>
      </c>
      <c r="F814" s="0" t="s">
        <v>38</v>
      </c>
      <c r="G814" s="0" t="s">
        <v>32</v>
      </c>
      <c r="H814" s="0" t="s">
        <v>39</v>
      </c>
      <c r="I814" s="0" t="s">
        <v>25</v>
      </c>
      <c r="J814" s="0" t="s">
        <v>56</v>
      </c>
      <c r="K814" s="0" t="s">
        <v>27</v>
      </c>
      <c r="L814" s="0" t="n">
        <v>12</v>
      </c>
      <c r="M814" s="0" t="n">
        <v>9</v>
      </c>
      <c r="N814" s="0" t="n">
        <v>3</v>
      </c>
      <c r="O814" s="0" t="n">
        <f aca="false">StoreData!$N814*StoreData!$L814</f>
        <v>36</v>
      </c>
      <c r="P814" s="0" t="n">
        <f aca="false">StoreData!$N814*StoreData!$M814</f>
        <v>27</v>
      </c>
      <c r="Q814" s="0" t="n">
        <f aca="false">StoreData!$O814-StoreData!$P814</f>
        <v>9</v>
      </c>
      <c r="R814" s="0" t="n">
        <f aca="false">MONTH(StoreData!$B814)</f>
        <v>8</v>
      </c>
      <c r="S814" s="0" t="str">
        <f aca="false">IF(StoreData!$R814=9,"August","Sept")</f>
        <v>Sept</v>
      </c>
    </row>
    <row r="815" customFormat="false" ht="15" hidden="false" customHeight="false" outlineLevel="0" collapsed="false">
      <c r="A815" s="0" t="n">
        <v>88065566168</v>
      </c>
      <c r="B815" s="0" t="n">
        <v>44065</v>
      </c>
      <c r="C815" s="0" t="s">
        <v>813</v>
      </c>
      <c r="D815" s="0" t="s">
        <v>29</v>
      </c>
      <c r="E815" s="0" t="s">
        <v>21</v>
      </c>
      <c r="F815" s="0" t="s">
        <v>43</v>
      </c>
      <c r="G815" s="0" t="s">
        <v>23</v>
      </c>
      <c r="H815" s="0" t="s">
        <v>44</v>
      </c>
      <c r="I815" s="0" t="s">
        <v>25</v>
      </c>
      <c r="J815" s="0" t="s">
        <v>59</v>
      </c>
      <c r="K815" s="0" t="s">
        <v>27</v>
      </c>
      <c r="L815" s="0" t="n">
        <v>16</v>
      </c>
      <c r="M815" s="0" t="n">
        <v>13</v>
      </c>
      <c r="N815" s="0" t="n">
        <v>5</v>
      </c>
      <c r="O815" s="0" t="n">
        <f aca="false">StoreData!$N815*StoreData!$L815</f>
        <v>80</v>
      </c>
      <c r="P815" s="0" t="n">
        <f aca="false">StoreData!$N815*StoreData!$M815</f>
        <v>65</v>
      </c>
      <c r="Q815" s="0" t="n">
        <f aca="false">StoreData!$O815-StoreData!$P815</f>
        <v>15</v>
      </c>
      <c r="R815" s="0" t="n">
        <f aca="false">MONTH(StoreData!$B815)</f>
        <v>8</v>
      </c>
      <c r="S815" s="0" t="str">
        <f aca="false">IF(StoreData!$R815=9,"August","Sept")</f>
        <v>Sept</v>
      </c>
    </row>
    <row r="816" customFormat="false" ht="15" hidden="false" customHeight="false" outlineLevel="0" collapsed="false">
      <c r="A816" s="0" t="n">
        <v>88065566169</v>
      </c>
      <c r="B816" s="0" t="n">
        <v>44066</v>
      </c>
      <c r="C816" s="0" t="s">
        <v>814</v>
      </c>
      <c r="D816" s="0" t="s">
        <v>29</v>
      </c>
      <c r="E816" s="0" t="s">
        <v>152</v>
      </c>
      <c r="F816" s="0" t="s">
        <v>22</v>
      </c>
      <c r="G816" s="0" t="s">
        <v>23</v>
      </c>
      <c r="H816" s="0" t="s">
        <v>24</v>
      </c>
      <c r="I816" s="0" t="s">
        <v>25</v>
      </c>
      <c r="J816" s="0" t="s">
        <v>62</v>
      </c>
      <c r="K816" s="0" t="s">
        <v>27</v>
      </c>
      <c r="L816" s="0" t="n">
        <v>20</v>
      </c>
      <c r="M816" s="0" t="n">
        <v>17</v>
      </c>
      <c r="N816" s="0" t="n">
        <v>2</v>
      </c>
      <c r="O816" s="0" t="n">
        <f aca="false">StoreData!$N816*StoreData!$L816</f>
        <v>40</v>
      </c>
      <c r="P816" s="0" t="n">
        <f aca="false">StoreData!$N816*StoreData!$M816</f>
        <v>34</v>
      </c>
      <c r="Q816" s="0" t="n">
        <f aca="false">StoreData!$O816-StoreData!$P816</f>
        <v>6</v>
      </c>
      <c r="R816" s="0" t="n">
        <f aca="false">MONTH(StoreData!$B816)</f>
        <v>8</v>
      </c>
      <c r="S816" s="0" t="str">
        <f aca="false">IF(StoreData!$R816=9,"August","Sept")</f>
        <v>Sept</v>
      </c>
    </row>
    <row r="817" customFormat="false" ht="15" hidden="false" customHeight="false" outlineLevel="0" collapsed="false">
      <c r="A817" s="0" t="n">
        <v>88065566170</v>
      </c>
      <c r="B817" s="0" t="n">
        <v>44067</v>
      </c>
      <c r="C817" s="0" t="s">
        <v>815</v>
      </c>
      <c r="D817" s="0" t="s">
        <v>20</v>
      </c>
      <c r="E817" s="0" t="s">
        <v>154</v>
      </c>
      <c r="F817" s="0" t="s">
        <v>31</v>
      </c>
      <c r="G817" s="0" t="s">
        <v>32</v>
      </c>
      <c r="H817" s="0" t="s">
        <v>33</v>
      </c>
      <c r="I817" s="0" t="s">
        <v>25</v>
      </c>
      <c r="J817" s="0" t="s">
        <v>63</v>
      </c>
      <c r="K817" s="0" t="s">
        <v>27</v>
      </c>
      <c r="L817" s="0" t="n">
        <v>12</v>
      </c>
      <c r="M817" s="0" t="n">
        <v>9</v>
      </c>
      <c r="N817" s="0" t="n">
        <v>1</v>
      </c>
      <c r="O817" s="0" t="n">
        <f aca="false">StoreData!$N817*StoreData!$L817</f>
        <v>12</v>
      </c>
      <c r="P817" s="0" t="n">
        <f aca="false">StoreData!$N817*StoreData!$M817</f>
        <v>9</v>
      </c>
      <c r="Q817" s="0" t="n">
        <f aca="false">StoreData!$O817-StoreData!$P817</f>
        <v>3</v>
      </c>
      <c r="R817" s="0" t="n">
        <f aca="false">MONTH(StoreData!$B817)</f>
        <v>8</v>
      </c>
      <c r="S817" s="0" t="str">
        <f aca="false">IF(StoreData!$R817=9,"August","Sept")</f>
        <v>Sept</v>
      </c>
    </row>
    <row r="818" customFormat="false" ht="15" hidden="false" customHeight="false" outlineLevel="0" collapsed="false">
      <c r="A818" s="0" t="n">
        <v>88065566171</v>
      </c>
      <c r="B818" s="0" t="n">
        <v>44068</v>
      </c>
      <c r="C818" s="0" t="s">
        <v>816</v>
      </c>
      <c r="D818" s="0" t="s">
        <v>29</v>
      </c>
      <c r="E818" s="0" t="s">
        <v>156</v>
      </c>
      <c r="F818" s="0" t="s">
        <v>38</v>
      </c>
      <c r="G818" s="0" t="s">
        <v>32</v>
      </c>
      <c r="H818" s="0" t="s">
        <v>39</v>
      </c>
      <c r="I818" s="0" t="s">
        <v>25</v>
      </c>
      <c r="J818" s="0" t="s">
        <v>70</v>
      </c>
      <c r="K818" s="0" t="s">
        <v>27</v>
      </c>
      <c r="L818" s="0" t="n">
        <v>10</v>
      </c>
      <c r="M818" s="0" t="n">
        <v>7</v>
      </c>
      <c r="N818" s="0" t="n">
        <v>6</v>
      </c>
      <c r="O818" s="0" t="n">
        <f aca="false">StoreData!$N818*StoreData!$L818</f>
        <v>60</v>
      </c>
      <c r="P818" s="0" t="n">
        <f aca="false">StoreData!$N818*StoreData!$M818</f>
        <v>42</v>
      </c>
      <c r="Q818" s="0" t="n">
        <f aca="false">StoreData!$O818-StoreData!$P818</f>
        <v>18</v>
      </c>
      <c r="R818" s="0" t="n">
        <f aca="false">MONTH(StoreData!$B818)</f>
        <v>8</v>
      </c>
      <c r="S818" s="0" t="str">
        <f aca="false">IF(StoreData!$R818=9,"August","Sept")</f>
        <v>Sept</v>
      </c>
    </row>
    <row r="819" customFormat="false" ht="15" hidden="false" customHeight="false" outlineLevel="0" collapsed="false">
      <c r="A819" s="0" t="n">
        <v>88065566172</v>
      </c>
      <c r="B819" s="0" t="n">
        <v>44072</v>
      </c>
      <c r="C819" s="0" t="s">
        <v>817</v>
      </c>
      <c r="D819" s="0" t="s">
        <v>29</v>
      </c>
      <c r="E819" s="0" t="s">
        <v>66</v>
      </c>
      <c r="F819" s="0" t="s">
        <v>43</v>
      </c>
      <c r="G819" s="0" t="s">
        <v>23</v>
      </c>
      <c r="H819" s="0" t="s">
        <v>44</v>
      </c>
      <c r="I819" s="0" t="s">
        <v>25</v>
      </c>
      <c r="J819" s="0" t="s">
        <v>73</v>
      </c>
      <c r="K819" s="0" t="s">
        <v>27</v>
      </c>
      <c r="L819" s="0" t="n">
        <v>15</v>
      </c>
      <c r="M819" s="0" t="n">
        <v>12</v>
      </c>
      <c r="N819" s="0" t="n">
        <v>9</v>
      </c>
      <c r="O819" s="0" t="n">
        <f aca="false">StoreData!$N819*StoreData!$L819</f>
        <v>135</v>
      </c>
      <c r="P819" s="0" t="n">
        <f aca="false">StoreData!$N819*StoreData!$M819</f>
        <v>108</v>
      </c>
      <c r="Q819" s="0" t="n">
        <f aca="false">StoreData!$O819-StoreData!$P819</f>
        <v>27</v>
      </c>
      <c r="R819" s="0" t="n">
        <f aca="false">MONTH(StoreData!$B819)</f>
        <v>8</v>
      </c>
      <c r="S819" s="0" t="str">
        <f aca="false">IF(StoreData!$R819=9,"August","Sept")</f>
        <v>Sept</v>
      </c>
    </row>
    <row r="820" customFormat="false" ht="15" hidden="false" customHeight="false" outlineLevel="0" collapsed="false">
      <c r="A820" s="0" t="n">
        <v>88065566173</v>
      </c>
      <c r="B820" s="0" t="n">
        <v>44071</v>
      </c>
      <c r="C820" s="0" t="s">
        <v>818</v>
      </c>
      <c r="D820" s="0" t="s">
        <v>29</v>
      </c>
      <c r="E820" s="0" t="s">
        <v>69</v>
      </c>
      <c r="F820" s="0" t="s">
        <v>22</v>
      </c>
      <c r="G820" s="0" t="s">
        <v>23</v>
      </c>
      <c r="H820" s="0" t="s">
        <v>24</v>
      </c>
      <c r="I820" s="0" t="s">
        <v>25</v>
      </c>
      <c r="J820" s="0" t="s">
        <v>76</v>
      </c>
      <c r="K820" s="0" t="s">
        <v>27</v>
      </c>
      <c r="L820" s="0" t="n">
        <v>15</v>
      </c>
      <c r="M820" s="0" t="n">
        <v>12</v>
      </c>
      <c r="N820" s="0" t="n">
        <v>10</v>
      </c>
      <c r="O820" s="0" t="n">
        <f aca="false">StoreData!$N820*StoreData!$L820</f>
        <v>150</v>
      </c>
      <c r="P820" s="0" t="n">
        <f aca="false">StoreData!$N820*StoreData!$M820</f>
        <v>120</v>
      </c>
      <c r="Q820" s="0" t="n">
        <f aca="false">StoreData!$O820-StoreData!$P820</f>
        <v>30</v>
      </c>
      <c r="R820" s="0" t="n">
        <f aca="false">MONTH(StoreData!$B820)</f>
        <v>8</v>
      </c>
      <c r="S820" s="0" t="str">
        <f aca="false">IF(StoreData!$R820=9,"August","Sept")</f>
        <v>Sept</v>
      </c>
    </row>
    <row r="821" customFormat="false" ht="15" hidden="false" customHeight="false" outlineLevel="0" collapsed="false">
      <c r="A821" s="0" t="n">
        <v>88065566174</v>
      </c>
      <c r="B821" s="0" t="n">
        <v>44071</v>
      </c>
      <c r="C821" s="0" t="s">
        <v>819</v>
      </c>
      <c r="D821" s="0" t="s">
        <v>29</v>
      </c>
      <c r="E821" s="0" t="s">
        <v>96</v>
      </c>
      <c r="F821" s="0" t="s">
        <v>31</v>
      </c>
      <c r="G821" s="0" t="s">
        <v>32</v>
      </c>
      <c r="H821" s="0" t="s">
        <v>33</v>
      </c>
      <c r="I821" s="0" t="s">
        <v>25</v>
      </c>
      <c r="J821" s="0" t="s">
        <v>126</v>
      </c>
      <c r="K821" s="0" t="s">
        <v>27</v>
      </c>
      <c r="L821" s="0" t="n">
        <v>20</v>
      </c>
      <c r="M821" s="0" t="n">
        <v>17</v>
      </c>
      <c r="N821" s="0" t="n">
        <v>3</v>
      </c>
      <c r="O821" s="0" t="n">
        <f aca="false">StoreData!$N821*StoreData!$L821</f>
        <v>60</v>
      </c>
      <c r="P821" s="0" t="n">
        <f aca="false">StoreData!$N821*StoreData!$M821</f>
        <v>51</v>
      </c>
      <c r="Q821" s="0" t="n">
        <f aca="false">StoreData!$O821-StoreData!$P821</f>
        <v>9</v>
      </c>
      <c r="R821" s="0" t="n">
        <f aca="false">MONTH(StoreData!$B821)</f>
        <v>8</v>
      </c>
      <c r="S821" s="0" t="str">
        <f aca="false">IF(StoreData!$R821=9,"August","Sept")</f>
        <v>Sept</v>
      </c>
    </row>
    <row r="822" customFormat="false" ht="15" hidden="false" customHeight="false" outlineLevel="0" collapsed="false">
      <c r="A822" s="0" t="n">
        <v>88065566175</v>
      </c>
      <c r="B822" s="0" t="n">
        <v>44072</v>
      </c>
      <c r="C822" s="0" t="s">
        <v>820</v>
      </c>
      <c r="D822" s="0" t="s">
        <v>29</v>
      </c>
      <c r="E822" s="0" t="s">
        <v>98</v>
      </c>
      <c r="F822" s="0" t="s">
        <v>38</v>
      </c>
      <c r="G822" s="0" t="s">
        <v>32</v>
      </c>
      <c r="H822" s="0" t="s">
        <v>39</v>
      </c>
      <c r="I822" s="0" t="s">
        <v>25</v>
      </c>
      <c r="J822" s="0" t="s">
        <v>129</v>
      </c>
      <c r="K822" s="0" t="s">
        <v>27</v>
      </c>
      <c r="L822" s="0" t="n">
        <v>12</v>
      </c>
      <c r="M822" s="0" t="n">
        <v>9</v>
      </c>
      <c r="N822" s="0" t="n">
        <v>4</v>
      </c>
      <c r="O822" s="0" t="n">
        <f aca="false">StoreData!$N822*StoreData!$L822</f>
        <v>48</v>
      </c>
      <c r="P822" s="0" t="n">
        <f aca="false">StoreData!$N822*StoreData!$M822</f>
        <v>36</v>
      </c>
      <c r="Q822" s="0" t="n">
        <f aca="false">StoreData!$O822-StoreData!$P822</f>
        <v>12</v>
      </c>
      <c r="R822" s="0" t="n">
        <f aca="false">MONTH(StoreData!$B822)</f>
        <v>8</v>
      </c>
      <c r="S822" s="0" t="str">
        <f aca="false">IF(StoreData!$R822=9,"August","Sept")</f>
        <v>Sept</v>
      </c>
    </row>
    <row r="823" customFormat="false" ht="15" hidden="false" customHeight="false" outlineLevel="0" collapsed="false">
      <c r="A823" s="0" t="n">
        <v>88065566176</v>
      </c>
      <c r="B823" s="0" t="n">
        <v>44073</v>
      </c>
      <c r="C823" s="0" t="s">
        <v>821</v>
      </c>
      <c r="D823" s="0" t="s">
        <v>20</v>
      </c>
      <c r="E823" s="0" t="s">
        <v>101</v>
      </c>
      <c r="F823" s="0" t="s">
        <v>43</v>
      </c>
      <c r="G823" s="0" t="s">
        <v>23</v>
      </c>
      <c r="H823" s="0" t="s">
        <v>44</v>
      </c>
      <c r="I823" s="0" t="s">
        <v>25</v>
      </c>
      <c r="J823" s="0" t="s">
        <v>131</v>
      </c>
      <c r="K823" s="0" t="s">
        <v>27</v>
      </c>
      <c r="L823" s="0" t="n">
        <v>13</v>
      </c>
      <c r="M823" s="0" t="n">
        <v>10</v>
      </c>
      <c r="N823" s="0" t="n">
        <v>5</v>
      </c>
      <c r="O823" s="0" t="n">
        <f aca="false">StoreData!$N823*StoreData!$L823</f>
        <v>65</v>
      </c>
      <c r="P823" s="0" t="n">
        <f aca="false">StoreData!$N823*StoreData!$M823</f>
        <v>50</v>
      </c>
      <c r="Q823" s="0" t="n">
        <f aca="false">StoreData!$O823-StoreData!$P823</f>
        <v>15</v>
      </c>
      <c r="R823" s="0" t="n">
        <f aca="false">MONTH(StoreData!$B823)</f>
        <v>8</v>
      </c>
      <c r="S823" s="0" t="str">
        <f aca="false">IF(StoreData!$R823=9,"August","Sept")</f>
        <v>Sept</v>
      </c>
    </row>
    <row r="824" customFormat="false" ht="15" hidden="false" customHeight="false" outlineLevel="0" collapsed="false">
      <c r="A824" s="0" t="n">
        <v>88065566177</v>
      </c>
      <c r="B824" s="0" t="n">
        <v>44074</v>
      </c>
      <c r="C824" s="0" t="s">
        <v>822</v>
      </c>
      <c r="D824" s="0" t="s">
        <v>29</v>
      </c>
      <c r="E824" s="0" t="s">
        <v>104</v>
      </c>
      <c r="F824" s="0" t="s">
        <v>22</v>
      </c>
      <c r="G824" s="0" t="s">
        <v>23</v>
      </c>
      <c r="H824" s="0" t="s">
        <v>24</v>
      </c>
      <c r="I824" s="0" t="s">
        <v>25</v>
      </c>
      <c r="J824" s="0" t="s">
        <v>133</v>
      </c>
      <c r="K824" s="0" t="s">
        <v>27</v>
      </c>
      <c r="L824" s="0" t="n">
        <v>15</v>
      </c>
      <c r="M824" s="0" t="n">
        <v>12</v>
      </c>
      <c r="N824" s="0" t="n">
        <v>6</v>
      </c>
      <c r="O824" s="0" t="n">
        <f aca="false">StoreData!$N824*StoreData!$L824</f>
        <v>90</v>
      </c>
      <c r="P824" s="0" t="n">
        <f aca="false">StoreData!$N824*StoreData!$M824</f>
        <v>72</v>
      </c>
      <c r="Q824" s="0" t="n">
        <f aca="false">StoreData!$O824-StoreData!$P824</f>
        <v>18</v>
      </c>
      <c r="R824" s="0" t="n">
        <f aca="false">MONTH(StoreData!$B824)</f>
        <v>8</v>
      </c>
      <c r="S824" s="0" t="str">
        <f aca="false">IF(StoreData!$R824=9,"August","Sept")</f>
        <v>Sept</v>
      </c>
    </row>
    <row r="825" customFormat="false" ht="15" hidden="false" customHeight="false" outlineLevel="0" collapsed="false">
      <c r="A825" s="0" t="n">
        <v>88065566178</v>
      </c>
      <c r="B825" s="0" t="n">
        <v>44075</v>
      </c>
      <c r="C825" s="0" t="s">
        <v>823</v>
      </c>
      <c r="D825" s="0" t="s">
        <v>20</v>
      </c>
      <c r="E825" s="0" t="s">
        <v>107</v>
      </c>
      <c r="F825" s="0" t="s">
        <v>31</v>
      </c>
      <c r="G825" s="0" t="s">
        <v>32</v>
      </c>
      <c r="H825" s="0" t="s">
        <v>33</v>
      </c>
      <c r="I825" s="0" t="s">
        <v>25</v>
      </c>
      <c r="J825" s="0" t="s">
        <v>88</v>
      </c>
      <c r="K825" s="0" t="s">
        <v>27</v>
      </c>
      <c r="L825" s="0" t="n">
        <v>14</v>
      </c>
      <c r="M825" s="0" t="n">
        <v>11</v>
      </c>
      <c r="N825" s="0" t="n">
        <v>3</v>
      </c>
      <c r="O825" s="0" t="n">
        <f aca="false">StoreData!$N825*StoreData!$L825</f>
        <v>42</v>
      </c>
      <c r="P825" s="0" t="n">
        <f aca="false">StoreData!$N825*StoreData!$M825</f>
        <v>33</v>
      </c>
      <c r="Q825" s="0" t="n">
        <f aca="false">StoreData!$O825-StoreData!$P825</f>
        <v>9</v>
      </c>
      <c r="R825" s="0" t="n">
        <f aca="false">MONTH(StoreData!$B825)</f>
        <v>9</v>
      </c>
      <c r="S825" s="0" t="str">
        <f aca="false">IF(StoreData!$R825=9,"August","Sept")</f>
        <v>August</v>
      </c>
    </row>
    <row r="826" customFormat="false" ht="15" hidden="false" customHeight="false" outlineLevel="0" collapsed="false">
      <c r="A826" s="0" t="n">
        <v>88065566179</v>
      </c>
      <c r="B826" s="0" t="n">
        <v>44076</v>
      </c>
      <c r="C826" s="0" t="s">
        <v>824</v>
      </c>
      <c r="D826" s="0" t="s">
        <v>29</v>
      </c>
      <c r="E826" s="0" t="s">
        <v>75</v>
      </c>
      <c r="F826" s="0" t="s">
        <v>38</v>
      </c>
      <c r="G826" s="0" t="s">
        <v>32</v>
      </c>
      <c r="H826" s="0" t="s">
        <v>39</v>
      </c>
      <c r="I826" s="0" t="s">
        <v>25</v>
      </c>
      <c r="J826" s="0" t="s">
        <v>91</v>
      </c>
      <c r="K826" s="0" t="s">
        <v>27</v>
      </c>
      <c r="L826" s="0" t="n">
        <v>30</v>
      </c>
      <c r="M826" s="0" t="n">
        <v>27</v>
      </c>
      <c r="N826" s="0" t="n">
        <v>7</v>
      </c>
      <c r="O826" s="0" t="n">
        <f aca="false">StoreData!$N826*StoreData!$L826</f>
        <v>210</v>
      </c>
      <c r="P826" s="0" t="n">
        <f aca="false">StoreData!$N826*StoreData!$M826</f>
        <v>189</v>
      </c>
      <c r="Q826" s="0" t="n">
        <f aca="false">StoreData!$O826-StoreData!$P826</f>
        <v>21</v>
      </c>
      <c r="R826" s="0" t="n">
        <f aca="false">MONTH(StoreData!$B826)</f>
        <v>9</v>
      </c>
      <c r="S826" s="0" t="str">
        <f aca="false">IF(StoreData!$R826=9,"August","Sept")</f>
        <v>August</v>
      </c>
    </row>
    <row r="827" customFormat="false" ht="15" hidden="false" customHeight="false" outlineLevel="0" collapsed="false">
      <c r="A827" s="0" t="n">
        <v>88065566180</v>
      </c>
      <c r="B827" s="0" t="n">
        <v>44077</v>
      </c>
      <c r="C827" s="0" t="s">
        <v>825</v>
      </c>
      <c r="D827" s="0" t="s">
        <v>20</v>
      </c>
      <c r="E827" s="0" t="s">
        <v>78</v>
      </c>
      <c r="F827" s="0" t="s">
        <v>43</v>
      </c>
      <c r="G827" s="0" t="s">
        <v>23</v>
      </c>
      <c r="H827" s="0" t="s">
        <v>44</v>
      </c>
      <c r="I827" s="0" t="s">
        <v>25</v>
      </c>
      <c r="J827" s="0" t="s">
        <v>94</v>
      </c>
      <c r="K827" s="0" t="s">
        <v>27</v>
      </c>
      <c r="L827" s="0" t="n">
        <v>16</v>
      </c>
      <c r="M827" s="0" t="n">
        <v>13</v>
      </c>
      <c r="N827" s="0" t="n">
        <v>5</v>
      </c>
      <c r="O827" s="0" t="n">
        <f aca="false">StoreData!$N827*StoreData!$L827</f>
        <v>80</v>
      </c>
      <c r="P827" s="0" t="n">
        <f aca="false">StoreData!$N827*StoreData!$M827</f>
        <v>65</v>
      </c>
      <c r="Q827" s="0" t="n">
        <f aca="false">StoreData!$O827-StoreData!$P827</f>
        <v>15</v>
      </c>
      <c r="R827" s="0" t="n">
        <f aca="false">MONTH(StoreData!$B827)</f>
        <v>9</v>
      </c>
      <c r="S827" s="0" t="str">
        <f aca="false">IF(StoreData!$R827=9,"August","Sept")</f>
        <v>August</v>
      </c>
    </row>
    <row r="828" customFormat="false" ht="15" hidden="false" customHeight="false" outlineLevel="0" collapsed="false">
      <c r="A828" s="0" t="n">
        <v>88065566181</v>
      </c>
      <c r="B828" s="0" t="n">
        <v>44078</v>
      </c>
      <c r="C828" s="0" t="s">
        <v>826</v>
      </c>
      <c r="D828" s="0" t="s">
        <v>29</v>
      </c>
      <c r="E828" s="0" t="s">
        <v>81</v>
      </c>
      <c r="F828" s="0" t="s">
        <v>22</v>
      </c>
      <c r="G828" s="0" t="s">
        <v>23</v>
      </c>
      <c r="H828" s="0" t="s">
        <v>24</v>
      </c>
      <c r="I828" s="0" t="s">
        <v>25</v>
      </c>
      <c r="J828" s="0" t="s">
        <v>34</v>
      </c>
      <c r="K828" s="0" t="s">
        <v>35</v>
      </c>
      <c r="L828" s="0" t="n">
        <v>9</v>
      </c>
      <c r="M828" s="0" t="n">
        <v>6</v>
      </c>
      <c r="N828" s="0" t="n">
        <v>8</v>
      </c>
      <c r="O828" s="0" t="n">
        <f aca="false">StoreData!$N828*StoreData!$L828</f>
        <v>72</v>
      </c>
      <c r="P828" s="0" t="n">
        <f aca="false">StoreData!$N828*StoreData!$M828</f>
        <v>48</v>
      </c>
      <c r="Q828" s="0" t="n">
        <f aca="false">StoreData!$O828-StoreData!$P828</f>
        <v>24</v>
      </c>
      <c r="R828" s="0" t="n">
        <f aca="false">MONTH(StoreData!$B828)</f>
        <v>9</v>
      </c>
      <c r="S828" s="0" t="str">
        <f aca="false">IF(StoreData!$R828=9,"August","Sept")</f>
        <v>August</v>
      </c>
    </row>
    <row r="829" customFormat="false" ht="15" hidden="false" customHeight="false" outlineLevel="0" collapsed="false">
      <c r="A829" s="0" t="n">
        <v>88065566182</v>
      </c>
      <c r="B829" s="0" t="n">
        <v>44079</v>
      </c>
      <c r="C829" s="0" t="s">
        <v>827</v>
      </c>
      <c r="D829" s="0" t="s">
        <v>20</v>
      </c>
      <c r="E829" s="0" t="s">
        <v>149</v>
      </c>
      <c r="F829" s="0" t="s">
        <v>31</v>
      </c>
      <c r="G829" s="0" t="s">
        <v>32</v>
      </c>
      <c r="H829" s="0" t="s">
        <v>33</v>
      </c>
      <c r="I829" s="0" t="s">
        <v>25</v>
      </c>
      <c r="J829" s="0" t="s">
        <v>40</v>
      </c>
      <c r="K829" s="0" t="s">
        <v>35</v>
      </c>
      <c r="L829" s="0" t="n">
        <v>5</v>
      </c>
      <c r="M829" s="0" t="n">
        <v>2</v>
      </c>
      <c r="N829" s="0" t="n">
        <v>9</v>
      </c>
      <c r="O829" s="0" t="n">
        <f aca="false">StoreData!$N829*StoreData!$L829</f>
        <v>45</v>
      </c>
      <c r="P829" s="0" t="n">
        <f aca="false">StoreData!$N829*StoreData!$M829</f>
        <v>18</v>
      </c>
      <c r="Q829" s="0" t="n">
        <f aca="false">StoreData!$O829-StoreData!$P829</f>
        <v>27</v>
      </c>
      <c r="R829" s="0" t="n">
        <f aca="false">MONTH(StoreData!$B829)</f>
        <v>9</v>
      </c>
      <c r="S829" s="0" t="str">
        <f aca="false">IF(StoreData!$R829=9,"August","Sept")</f>
        <v>August</v>
      </c>
    </row>
    <row r="830" customFormat="false" ht="15" hidden="false" customHeight="false" outlineLevel="0" collapsed="false">
      <c r="A830" s="0" t="n">
        <v>88065566183</v>
      </c>
      <c r="B830" s="0" t="n">
        <v>44083</v>
      </c>
      <c r="C830" s="0" t="s">
        <v>828</v>
      </c>
      <c r="D830" s="0" t="s">
        <v>20</v>
      </c>
      <c r="E830" s="0" t="s">
        <v>21</v>
      </c>
      <c r="F830" s="0" t="s">
        <v>38</v>
      </c>
      <c r="G830" s="0" t="s">
        <v>32</v>
      </c>
      <c r="H830" s="0" t="s">
        <v>39</v>
      </c>
      <c r="I830" s="0" t="s">
        <v>25</v>
      </c>
      <c r="J830" s="0" t="s">
        <v>140</v>
      </c>
      <c r="K830" s="0" t="s">
        <v>35</v>
      </c>
      <c r="L830" s="0" t="n">
        <v>18</v>
      </c>
      <c r="M830" s="0" t="n">
        <v>15</v>
      </c>
      <c r="N830" s="0" t="n">
        <v>2</v>
      </c>
      <c r="O830" s="0" t="n">
        <f aca="false">StoreData!$N830*StoreData!$L830</f>
        <v>36</v>
      </c>
      <c r="P830" s="0" t="n">
        <f aca="false">StoreData!$N830*StoreData!$M830</f>
        <v>30</v>
      </c>
      <c r="Q830" s="0" t="n">
        <f aca="false">StoreData!$O830-StoreData!$P830</f>
        <v>6</v>
      </c>
      <c r="R830" s="0" t="n">
        <f aca="false">MONTH(StoreData!$B830)</f>
        <v>9</v>
      </c>
      <c r="S830" s="0" t="str">
        <f aca="false">IF(StoreData!$R830=9,"August","Sept")</f>
        <v>August</v>
      </c>
    </row>
    <row r="831" customFormat="false" ht="15" hidden="false" customHeight="false" outlineLevel="0" collapsed="false">
      <c r="A831" s="0" t="n">
        <v>88065566184</v>
      </c>
      <c r="B831" s="0" t="n">
        <v>44082</v>
      </c>
      <c r="C831" s="0" t="s">
        <v>829</v>
      </c>
      <c r="D831" s="0" t="s">
        <v>20</v>
      </c>
      <c r="E831" s="0" t="s">
        <v>152</v>
      </c>
      <c r="F831" s="0" t="s">
        <v>43</v>
      </c>
      <c r="G831" s="0" t="s">
        <v>23</v>
      </c>
      <c r="H831" s="0" t="s">
        <v>44</v>
      </c>
      <c r="I831" s="0" t="s">
        <v>25</v>
      </c>
      <c r="J831" s="0" t="s">
        <v>142</v>
      </c>
      <c r="K831" s="0" t="s">
        <v>35</v>
      </c>
      <c r="L831" s="0" t="n">
        <v>10</v>
      </c>
      <c r="M831" s="0" t="n">
        <v>7</v>
      </c>
      <c r="N831" s="0" t="n">
        <v>5</v>
      </c>
      <c r="O831" s="0" t="n">
        <f aca="false">StoreData!$N831*StoreData!$L831</f>
        <v>50</v>
      </c>
      <c r="P831" s="0" t="n">
        <f aca="false">StoreData!$N831*StoreData!$M831</f>
        <v>35</v>
      </c>
      <c r="Q831" s="0" t="n">
        <f aca="false">StoreData!$O831-StoreData!$P831</f>
        <v>15</v>
      </c>
      <c r="R831" s="0" t="n">
        <f aca="false">MONTH(StoreData!$B831)</f>
        <v>9</v>
      </c>
      <c r="S831" s="0" t="str">
        <f aca="false">IF(StoreData!$R831=9,"August","Sept")</f>
        <v>August</v>
      </c>
    </row>
    <row r="832" customFormat="false" ht="15" hidden="false" customHeight="false" outlineLevel="0" collapsed="false">
      <c r="A832" s="0" t="n">
        <v>88065566185</v>
      </c>
      <c r="B832" s="0" t="n">
        <v>44082</v>
      </c>
      <c r="C832" s="0" t="s">
        <v>830</v>
      </c>
      <c r="D832" s="0" t="s">
        <v>29</v>
      </c>
      <c r="E832" s="0" t="s">
        <v>154</v>
      </c>
      <c r="F832" s="0" t="s">
        <v>22</v>
      </c>
      <c r="G832" s="0" t="s">
        <v>23</v>
      </c>
      <c r="H832" s="0" t="s">
        <v>24</v>
      </c>
      <c r="I832" s="0" t="s">
        <v>25</v>
      </c>
      <c r="J832" s="0" t="s">
        <v>62</v>
      </c>
      <c r="K832" s="0" t="s">
        <v>27</v>
      </c>
      <c r="L832" s="0" t="n">
        <v>20</v>
      </c>
      <c r="M832" s="0" t="n">
        <v>17</v>
      </c>
      <c r="N832" s="0" t="n">
        <v>7</v>
      </c>
      <c r="O832" s="0" t="n">
        <f aca="false">StoreData!$N832*StoreData!$L832</f>
        <v>140</v>
      </c>
      <c r="P832" s="0" t="n">
        <f aca="false">StoreData!$N832*StoreData!$M832</f>
        <v>119</v>
      </c>
      <c r="Q832" s="0" t="n">
        <f aca="false">StoreData!$O832-StoreData!$P832</f>
        <v>21</v>
      </c>
      <c r="R832" s="0" t="n">
        <f aca="false">MONTH(StoreData!$B832)</f>
        <v>9</v>
      </c>
      <c r="S832" s="0" t="str">
        <f aca="false">IF(StoreData!$R832=9,"August","Sept")</f>
        <v>August</v>
      </c>
    </row>
    <row r="833" customFormat="false" ht="15" hidden="false" customHeight="false" outlineLevel="0" collapsed="false">
      <c r="A833" s="0" t="n">
        <v>88065566186</v>
      </c>
      <c r="B833" s="0" t="n">
        <v>44083</v>
      </c>
      <c r="C833" s="0" t="s">
        <v>831</v>
      </c>
      <c r="D833" s="0" t="s">
        <v>29</v>
      </c>
      <c r="E833" s="0" t="s">
        <v>156</v>
      </c>
      <c r="F833" s="0" t="s">
        <v>31</v>
      </c>
      <c r="G833" s="0" t="s">
        <v>32</v>
      </c>
      <c r="H833" s="0" t="s">
        <v>33</v>
      </c>
      <c r="I833" s="0" t="s">
        <v>25</v>
      </c>
      <c r="J833" s="0" t="s">
        <v>63</v>
      </c>
      <c r="K833" s="0" t="s">
        <v>27</v>
      </c>
      <c r="L833" s="0" t="n">
        <v>12</v>
      </c>
      <c r="M833" s="0" t="n">
        <v>9</v>
      </c>
      <c r="N833" s="0" t="n">
        <v>7</v>
      </c>
      <c r="O833" s="0" t="n">
        <f aca="false">StoreData!$N833*StoreData!$L833</f>
        <v>84</v>
      </c>
      <c r="P833" s="0" t="n">
        <f aca="false">StoreData!$N833*StoreData!$M833</f>
        <v>63</v>
      </c>
      <c r="Q833" s="0" t="n">
        <f aca="false">StoreData!$O833-StoreData!$P833</f>
        <v>21</v>
      </c>
      <c r="R833" s="0" t="n">
        <f aca="false">MONTH(StoreData!$B833)</f>
        <v>9</v>
      </c>
      <c r="S833" s="0" t="str">
        <f aca="false">IF(StoreData!$R833=9,"August","Sept")</f>
        <v>August</v>
      </c>
    </row>
    <row r="834" customFormat="false" ht="15" hidden="false" customHeight="false" outlineLevel="0" collapsed="false">
      <c r="A834" s="0" t="n">
        <v>88065566187</v>
      </c>
      <c r="B834" s="0" t="n">
        <v>44084</v>
      </c>
      <c r="C834" s="0" t="s">
        <v>832</v>
      </c>
      <c r="D834" s="0" t="s">
        <v>20</v>
      </c>
      <c r="E834" s="0" t="s">
        <v>112</v>
      </c>
      <c r="F834" s="0" t="s">
        <v>38</v>
      </c>
      <c r="G834" s="0" t="s">
        <v>32</v>
      </c>
      <c r="H834" s="0" t="s">
        <v>39</v>
      </c>
      <c r="I834" s="0" t="s">
        <v>25</v>
      </c>
      <c r="J834" s="0" t="s">
        <v>70</v>
      </c>
      <c r="K834" s="0" t="s">
        <v>27</v>
      </c>
      <c r="L834" s="0" t="n">
        <v>10</v>
      </c>
      <c r="M834" s="0" t="n">
        <v>7</v>
      </c>
      <c r="N834" s="0" t="n">
        <v>15</v>
      </c>
      <c r="O834" s="0" t="n">
        <f aca="false">StoreData!$N834*StoreData!$L834</f>
        <v>150</v>
      </c>
      <c r="P834" s="0" t="n">
        <f aca="false">StoreData!$N834*StoreData!$M834</f>
        <v>105</v>
      </c>
      <c r="Q834" s="0" t="n">
        <f aca="false">StoreData!$O834-StoreData!$P834</f>
        <v>45</v>
      </c>
      <c r="R834" s="0" t="n">
        <f aca="false">MONTH(StoreData!$B834)</f>
        <v>9</v>
      </c>
      <c r="S834" s="0" t="str">
        <f aca="false">IF(StoreData!$R834=9,"August","Sept")</f>
        <v>August</v>
      </c>
    </row>
    <row r="835" customFormat="false" ht="15" hidden="false" customHeight="false" outlineLevel="0" collapsed="false">
      <c r="A835" s="0" t="n">
        <v>88065566188</v>
      </c>
      <c r="B835" s="0" t="n">
        <v>44085</v>
      </c>
      <c r="C835" s="0" t="s">
        <v>833</v>
      </c>
      <c r="D835" s="0" t="s">
        <v>29</v>
      </c>
      <c r="E835" s="0" t="s">
        <v>114</v>
      </c>
      <c r="F835" s="0" t="s">
        <v>43</v>
      </c>
      <c r="G835" s="0" t="s">
        <v>23</v>
      </c>
      <c r="H835" s="0" t="s">
        <v>44</v>
      </c>
      <c r="I835" s="0" t="s">
        <v>25</v>
      </c>
      <c r="J835" s="0" t="s">
        <v>73</v>
      </c>
      <c r="K835" s="0" t="s">
        <v>27</v>
      </c>
      <c r="L835" s="0" t="n">
        <v>15</v>
      </c>
      <c r="M835" s="0" t="n">
        <v>12</v>
      </c>
      <c r="N835" s="0" t="n">
        <v>3</v>
      </c>
      <c r="O835" s="0" t="n">
        <f aca="false">StoreData!$N835*StoreData!$L835</f>
        <v>45</v>
      </c>
      <c r="P835" s="0" t="n">
        <f aca="false">StoreData!$N835*StoreData!$M835</f>
        <v>36</v>
      </c>
      <c r="Q835" s="0" t="n">
        <f aca="false">StoreData!$O835-StoreData!$P835</f>
        <v>9</v>
      </c>
      <c r="R835" s="0" t="n">
        <f aca="false">MONTH(StoreData!$B835)</f>
        <v>9</v>
      </c>
      <c r="S835" s="0" t="str">
        <f aca="false">IF(StoreData!$R835=9,"August","Sept")</f>
        <v>August</v>
      </c>
    </row>
    <row r="836" customFormat="false" ht="15" hidden="false" customHeight="false" outlineLevel="0" collapsed="false">
      <c r="A836" s="0" t="n">
        <v>88065566189</v>
      </c>
      <c r="B836" s="0" t="n">
        <v>44086</v>
      </c>
      <c r="C836" s="0" t="s">
        <v>834</v>
      </c>
      <c r="D836" s="0" t="s">
        <v>29</v>
      </c>
      <c r="E836" s="0" t="s">
        <v>69</v>
      </c>
      <c r="F836" s="0" t="s">
        <v>22</v>
      </c>
      <c r="G836" s="0" t="s">
        <v>23</v>
      </c>
      <c r="H836" s="0" t="s">
        <v>24</v>
      </c>
      <c r="I836" s="0" t="s">
        <v>25</v>
      </c>
      <c r="J836" s="0" t="s">
        <v>76</v>
      </c>
      <c r="K836" s="0" t="s">
        <v>27</v>
      </c>
      <c r="L836" s="0" t="n">
        <v>15</v>
      </c>
      <c r="M836" s="0" t="n">
        <v>12</v>
      </c>
      <c r="N836" s="0" t="n">
        <v>6</v>
      </c>
      <c r="O836" s="0" t="n">
        <f aca="false">StoreData!$N836*StoreData!$L836</f>
        <v>90</v>
      </c>
      <c r="P836" s="0" t="n">
        <f aca="false">StoreData!$N836*StoreData!$M836</f>
        <v>72</v>
      </c>
      <c r="Q836" s="0" t="n">
        <f aca="false">StoreData!$O836-StoreData!$P836</f>
        <v>18</v>
      </c>
      <c r="R836" s="0" t="n">
        <f aca="false">MONTH(StoreData!$B836)</f>
        <v>9</v>
      </c>
      <c r="S836" s="0" t="str">
        <f aca="false">IF(StoreData!$R836=9,"August","Sept")</f>
        <v>August</v>
      </c>
    </row>
    <row r="837" customFormat="false" ht="15" hidden="false" customHeight="false" outlineLevel="0" collapsed="false">
      <c r="A837" s="0" t="n">
        <v>88065566190</v>
      </c>
      <c r="B837" s="0" t="n">
        <v>44087</v>
      </c>
      <c r="C837" s="0" t="s">
        <v>835</v>
      </c>
      <c r="D837" s="0" t="s">
        <v>29</v>
      </c>
      <c r="E837" s="0" t="s">
        <v>117</v>
      </c>
      <c r="F837" s="0" t="s">
        <v>31</v>
      </c>
      <c r="G837" s="0" t="s">
        <v>32</v>
      </c>
      <c r="H837" s="0" t="s">
        <v>33</v>
      </c>
      <c r="I837" s="0" t="s">
        <v>25</v>
      </c>
      <c r="J837" s="0" t="s">
        <v>126</v>
      </c>
      <c r="K837" s="0" t="s">
        <v>27</v>
      </c>
      <c r="L837" s="0" t="n">
        <v>20</v>
      </c>
      <c r="M837" s="0" t="n">
        <v>17</v>
      </c>
      <c r="N837" s="0" t="n">
        <v>10</v>
      </c>
      <c r="O837" s="0" t="n">
        <f aca="false">StoreData!$N837*StoreData!$L837</f>
        <v>200</v>
      </c>
      <c r="P837" s="0" t="n">
        <f aca="false">StoreData!$N837*StoreData!$M837</f>
        <v>170</v>
      </c>
      <c r="Q837" s="0" t="n">
        <f aca="false">StoreData!$O837-StoreData!$P837</f>
        <v>30</v>
      </c>
      <c r="R837" s="0" t="n">
        <f aca="false">MONTH(StoreData!$B837)</f>
        <v>9</v>
      </c>
      <c r="S837" s="0" t="str">
        <f aca="false">IF(StoreData!$R837=9,"August","Sept")</f>
        <v>August</v>
      </c>
    </row>
    <row r="838" customFormat="false" ht="15" hidden="false" customHeight="false" outlineLevel="0" collapsed="false">
      <c r="A838" s="0" t="n">
        <v>88065566191</v>
      </c>
      <c r="B838" s="0" t="n">
        <v>44088</v>
      </c>
      <c r="C838" s="0" t="s">
        <v>836</v>
      </c>
      <c r="D838" s="0" t="s">
        <v>29</v>
      </c>
      <c r="E838" s="0" t="s">
        <v>69</v>
      </c>
      <c r="F838" s="0" t="s">
        <v>38</v>
      </c>
      <c r="G838" s="0" t="s">
        <v>32</v>
      </c>
      <c r="H838" s="0" t="s">
        <v>39</v>
      </c>
      <c r="I838" s="0" t="s">
        <v>25</v>
      </c>
      <c r="J838" s="0" t="s">
        <v>129</v>
      </c>
      <c r="K838" s="0" t="s">
        <v>27</v>
      </c>
      <c r="L838" s="0" t="n">
        <v>12</v>
      </c>
      <c r="M838" s="0" t="n">
        <v>9</v>
      </c>
      <c r="N838" s="0" t="n">
        <v>11</v>
      </c>
      <c r="O838" s="0" t="n">
        <f aca="false">StoreData!$N838*StoreData!$L838</f>
        <v>132</v>
      </c>
      <c r="P838" s="0" t="n">
        <f aca="false">StoreData!$N838*StoreData!$M838</f>
        <v>99</v>
      </c>
      <c r="Q838" s="0" t="n">
        <f aca="false">StoreData!$O838-StoreData!$P838</f>
        <v>33</v>
      </c>
      <c r="R838" s="0" t="n">
        <f aca="false">MONTH(StoreData!$B838)</f>
        <v>9</v>
      </c>
      <c r="S838" s="0" t="str">
        <f aca="false">IF(StoreData!$R838=9,"August","Sept")</f>
        <v>August</v>
      </c>
    </row>
    <row r="839" customFormat="false" ht="15" hidden="false" customHeight="false" outlineLevel="0" collapsed="false">
      <c r="A839" s="0" t="n">
        <v>88065566192</v>
      </c>
      <c r="B839" s="0" t="n">
        <v>44089</v>
      </c>
      <c r="C839" s="0" t="s">
        <v>837</v>
      </c>
      <c r="D839" s="0" t="s">
        <v>20</v>
      </c>
      <c r="E839" s="0" t="s">
        <v>117</v>
      </c>
      <c r="F839" s="0" t="s">
        <v>43</v>
      </c>
      <c r="G839" s="0" t="s">
        <v>23</v>
      </c>
      <c r="H839" s="0" t="s">
        <v>44</v>
      </c>
      <c r="I839" s="0" t="s">
        <v>128</v>
      </c>
      <c r="J839" s="0" t="s">
        <v>131</v>
      </c>
      <c r="K839" s="0" t="s">
        <v>27</v>
      </c>
      <c r="L839" s="0" t="n">
        <v>13</v>
      </c>
      <c r="M839" s="0" t="n">
        <v>10</v>
      </c>
      <c r="N839" s="0" t="n">
        <v>3</v>
      </c>
      <c r="O839" s="0" t="n">
        <f aca="false">StoreData!$N839*StoreData!$L839</f>
        <v>39</v>
      </c>
      <c r="P839" s="0" t="n">
        <f aca="false">StoreData!$N839*StoreData!$M839</f>
        <v>30</v>
      </c>
      <c r="Q839" s="0" t="n">
        <f aca="false">StoreData!$O839-StoreData!$P839</f>
        <v>9</v>
      </c>
      <c r="R839" s="0" t="n">
        <f aca="false">MONTH(StoreData!$B839)</f>
        <v>9</v>
      </c>
      <c r="S839" s="0" t="str">
        <f aca="false">IF(StoreData!$R839=9,"August","Sept")</f>
        <v>August</v>
      </c>
    </row>
    <row r="840" customFormat="false" ht="15" hidden="false" customHeight="false" outlineLevel="0" collapsed="false">
      <c r="A840" s="0" t="n">
        <v>88065566193</v>
      </c>
      <c r="B840" s="0" t="n">
        <v>44093</v>
      </c>
      <c r="C840" s="0" t="s">
        <v>838</v>
      </c>
      <c r="D840" s="0" t="s">
        <v>20</v>
      </c>
      <c r="E840" s="0" t="s">
        <v>119</v>
      </c>
      <c r="F840" s="0" t="s">
        <v>22</v>
      </c>
      <c r="G840" s="0" t="s">
        <v>23</v>
      </c>
      <c r="H840" s="0" t="s">
        <v>24</v>
      </c>
      <c r="I840" s="0" t="s">
        <v>128</v>
      </c>
      <c r="J840" s="0" t="s">
        <v>133</v>
      </c>
      <c r="K840" s="0" t="s">
        <v>27</v>
      </c>
      <c r="L840" s="0" t="n">
        <v>15</v>
      </c>
      <c r="M840" s="0" t="n">
        <v>12</v>
      </c>
      <c r="N840" s="0" t="n">
        <v>1</v>
      </c>
      <c r="O840" s="0" t="n">
        <f aca="false">StoreData!$N840*StoreData!$L840</f>
        <v>15</v>
      </c>
      <c r="P840" s="0" t="n">
        <f aca="false">StoreData!$N840*StoreData!$M840</f>
        <v>12</v>
      </c>
      <c r="Q840" s="0" t="n">
        <f aca="false">StoreData!$O840-StoreData!$P840</f>
        <v>3</v>
      </c>
      <c r="R840" s="0" t="n">
        <f aca="false">MONTH(StoreData!$B840)</f>
        <v>9</v>
      </c>
      <c r="S840" s="0" t="str">
        <f aca="false">IF(StoreData!$R840=9,"August","Sept")</f>
        <v>August</v>
      </c>
    </row>
    <row r="841" customFormat="false" ht="15" hidden="false" customHeight="false" outlineLevel="0" collapsed="false">
      <c r="A841" s="0" t="n">
        <v>88065566194</v>
      </c>
      <c r="B841" s="0" t="n">
        <v>44092</v>
      </c>
      <c r="C841" s="0" t="s">
        <v>839</v>
      </c>
      <c r="D841" s="0" t="s">
        <v>20</v>
      </c>
      <c r="E841" s="0" t="s">
        <v>121</v>
      </c>
      <c r="F841" s="0" t="s">
        <v>31</v>
      </c>
      <c r="G841" s="0" t="s">
        <v>32</v>
      </c>
      <c r="H841" s="0" t="s">
        <v>33</v>
      </c>
      <c r="I841" s="0" t="s">
        <v>128</v>
      </c>
      <c r="J841" s="0" t="s">
        <v>88</v>
      </c>
      <c r="K841" s="0" t="s">
        <v>27</v>
      </c>
      <c r="L841" s="0" t="n">
        <v>14</v>
      </c>
      <c r="M841" s="0" t="n">
        <v>11</v>
      </c>
      <c r="N841" s="0" t="n">
        <v>1</v>
      </c>
      <c r="O841" s="0" t="n">
        <f aca="false">StoreData!$N841*StoreData!$L841</f>
        <v>14</v>
      </c>
      <c r="P841" s="0" t="n">
        <f aca="false">StoreData!$N841*StoreData!$M841</f>
        <v>11</v>
      </c>
      <c r="Q841" s="0" t="n">
        <f aca="false">StoreData!$O841-StoreData!$P841</f>
        <v>3</v>
      </c>
      <c r="R841" s="0" t="n">
        <f aca="false">MONTH(StoreData!$B841)</f>
        <v>9</v>
      </c>
      <c r="S841" s="0" t="str">
        <f aca="false">IF(StoreData!$R841=9,"August","Sept")</f>
        <v>August</v>
      </c>
    </row>
    <row r="842" customFormat="false" ht="15" hidden="false" customHeight="false" outlineLevel="0" collapsed="false">
      <c r="A842" s="0" t="n">
        <v>88065566195</v>
      </c>
      <c r="B842" s="0" t="n">
        <v>44092</v>
      </c>
      <c r="C842" s="0" t="s">
        <v>840</v>
      </c>
      <c r="D842" s="0" t="s">
        <v>29</v>
      </c>
      <c r="E842" s="0" t="s">
        <v>123</v>
      </c>
      <c r="F842" s="0" t="s">
        <v>38</v>
      </c>
      <c r="G842" s="0" t="s">
        <v>32</v>
      </c>
      <c r="H842" s="0" t="s">
        <v>39</v>
      </c>
      <c r="I842" s="0" t="s">
        <v>128</v>
      </c>
      <c r="J842" s="0" t="s">
        <v>91</v>
      </c>
      <c r="K842" s="0" t="s">
        <v>27</v>
      </c>
      <c r="L842" s="0" t="n">
        <v>30</v>
      </c>
      <c r="M842" s="0" t="n">
        <v>27</v>
      </c>
      <c r="N842" s="0" t="n">
        <v>1</v>
      </c>
      <c r="O842" s="0" t="n">
        <f aca="false">StoreData!$N842*StoreData!$L842</f>
        <v>30</v>
      </c>
      <c r="P842" s="0" t="n">
        <f aca="false">StoreData!$N842*StoreData!$M842</f>
        <v>27</v>
      </c>
      <c r="Q842" s="0" t="n">
        <f aca="false">StoreData!$O842-StoreData!$P842</f>
        <v>3</v>
      </c>
      <c r="R842" s="0" t="n">
        <f aca="false">MONTH(StoreData!$B842)</f>
        <v>9</v>
      </c>
      <c r="S842" s="0" t="str">
        <f aca="false">IF(StoreData!$R842=9,"August","Sept")</f>
        <v>August</v>
      </c>
    </row>
    <row r="843" customFormat="false" ht="15" hidden="false" customHeight="false" outlineLevel="0" collapsed="false">
      <c r="A843" s="0" t="n">
        <v>88065566196</v>
      </c>
      <c r="B843" s="0" t="n">
        <v>44093</v>
      </c>
      <c r="C843" s="0" t="s">
        <v>841</v>
      </c>
      <c r="D843" s="0" t="s">
        <v>20</v>
      </c>
      <c r="E843" s="0" t="s">
        <v>125</v>
      </c>
      <c r="F843" s="0" t="s">
        <v>43</v>
      </c>
      <c r="G843" s="0" t="s">
        <v>23</v>
      </c>
      <c r="H843" s="0" t="s">
        <v>44</v>
      </c>
      <c r="I843" s="0" t="s">
        <v>128</v>
      </c>
      <c r="J843" s="0" t="s">
        <v>94</v>
      </c>
      <c r="K843" s="0" t="s">
        <v>27</v>
      </c>
      <c r="L843" s="0" t="n">
        <v>16</v>
      </c>
      <c r="M843" s="0" t="n">
        <v>13</v>
      </c>
      <c r="N843" s="0" t="n">
        <v>3</v>
      </c>
      <c r="O843" s="0" t="n">
        <f aca="false">StoreData!$N843*StoreData!$L843</f>
        <v>48</v>
      </c>
      <c r="P843" s="0" t="n">
        <f aca="false">StoreData!$N843*StoreData!$M843</f>
        <v>39</v>
      </c>
      <c r="Q843" s="0" t="n">
        <f aca="false">StoreData!$O843-StoreData!$P843</f>
        <v>9</v>
      </c>
      <c r="R843" s="0" t="n">
        <f aca="false">MONTH(StoreData!$B843)</f>
        <v>9</v>
      </c>
      <c r="S843" s="0" t="str">
        <f aca="false">IF(StoreData!$R843=9,"August","Sept")</f>
        <v>August</v>
      </c>
    </row>
    <row r="844" customFormat="false" ht="15" hidden="false" customHeight="false" outlineLevel="0" collapsed="false">
      <c r="A844" s="0" t="n">
        <v>88065566197</v>
      </c>
      <c r="B844" s="0" t="n">
        <v>44094</v>
      </c>
      <c r="C844" s="0" t="s">
        <v>842</v>
      </c>
      <c r="D844" s="0" t="s">
        <v>29</v>
      </c>
      <c r="E844" s="0" t="s">
        <v>30</v>
      </c>
      <c r="F844" s="0" t="s">
        <v>22</v>
      </c>
      <c r="G844" s="0" t="s">
        <v>23</v>
      </c>
      <c r="H844" s="0" t="s">
        <v>24</v>
      </c>
      <c r="I844" s="0" t="s">
        <v>128</v>
      </c>
      <c r="J844" s="0" t="s">
        <v>34</v>
      </c>
      <c r="K844" s="0" t="s">
        <v>35</v>
      </c>
      <c r="L844" s="0" t="n">
        <v>9</v>
      </c>
      <c r="M844" s="0" t="n">
        <v>6</v>
      </c>
      <c r="N844" s="0" t="n">
        <v>4</v>
      </c>
      <c r="O844" s="0" t="n">
        <f aca="false">StoreData!$N844*StoreData!$L844</f>
        <v>36</v>
      </c>
      <c r="P844" s="0" t="n">
        <f aca="false">StoreData!$N844*StoreData!$M844</f>
        <v>24</v>
      </c>
      <c r="Q844" s="0" t="n">
        <f aca="false">StoreData!$O844-StoreData!$P844</f>
        <v>12</v>
      </c>
      <c r="R844" s="0" t="n">
        <f aca="false">MONTH(StoreData!$B844)</f>
        <v>9</v>
      </c>
      <c r="S844" s="0" t="str">
        <f aca="false">IF(StoreData!$R844=9,"August","Sept")</f>
        <v>August</v>
      </c>
    </row>
    <row r="845" customFormat="false" ht="15" hidden="false" customHeight="false" outlineLevel="0" collapsed="false">
      <c r="A845" s="0" t="n">
        <v>88065566198</v>
      </c>
      <c r="B845" s="0" t="n">
        <v>44095</v>
      </c>
      <c r="C845" s="0" t="s">
        <v>843</v>
      </c>
      <c r="D845" s="0" t="s">
        <v>20</v>
      </c>
      <c r="E845" s="0" t="s">
        <v>37</v>
      </c>
      <c r="F845" s="0" t="s">
        <v>31</v>
      </c>
      <c r="G845" s="0" t="s">
        <v>32</v>
      </c>
      <c r="H845" s="0" t="s">
        <v>33</v>
      </c>
      <c r="I845" s="0" t="s">
        <v>128</v>
      </c>
      <c r="J845" s="0" t="s">
        <v>40</v>
      </c>
      <c r="K845" s="0" t="s">
        <v>35</v>
      </c>
      <c r="L845" s="0" t="n">
        <v>5</v>
      </c>
      <c r="M845" s="0" t="n">
        <v>2</v>
      </c>
      <c r="N845" s="0" t="n">
        <v>5</v>
      </c>
      <c r="O845" s="0" t="n">
        <f aca="false">StoreData!$N845*StoreData!$L845</f>
        <v>25</v>
      </c>
      <c r="P845" s="0" t="n">
        <f aca="false">StoreData!$N845*StoreData!$M845</f>
        <v>10</v>
      </c>
      <c r="Q845" s="0" t="n">
        <f aca="false">StoreData!$O845-StoreData!$P845</f>
        <v>15</v>
      </c>
      <c r="R845" s="0" t="n">
        <f aca="false">MONTH(StoreData!$B845)</f>
        <v>9</v>
      </c>
      <c r="S845" s="0" t="str">
        <f aca="false">IF(StoreData!$R845=9,"August","Sept")</f>
        <v>August</v>
      </c>
    </row>
    <row r="846" customFormat="false" ht="15" hidden="false" customHeight="false" outlineLevel="0" collapsed="false">
      <c r="A846" s="0" t="n">
        <v>88065566199</v>
      </c>
      <c r="B846" s="0" t="n">
        <v>44096</v>
      </c>
      <c r="C846" s="0" t="s">
        <v>844</v>
      </c>
      <c r="D846" s="0" t="s">
        <v>29</v>
      </c>
      <c r="E846" s="0" t="s">
        <v>42</v>
      </c>
      <c r="F846" s="0" t="s">
        <v>38</v>
      </c>
      <c r="G846" s="0" t="s">
        <v>32</v>
      </c>
      <c r="H846" s="0" t="s">
        <v>39</v>
      </c>
      <c r="I846" s="0" t="s">
        <v>128</v>
      </c>
      <c r="J846" s="0" t="s">
        <v>140</v>
      </c>
      <c r="K846" s="0" t="s">
        <v>35</v>
      </c>
      <c r="L846" s="0" t="n">
        <v>18</v>
      </c>
      <c r="M846" s="0" t="n">
        <v>15</v>
      </c>
      <c r="N846" s="0" t="n">
        <v>6</v>
      </c>
      <c r="O846" s="0" t="n">
        <f aca="false">StoreData!$N846*StoreData!$L846</f>
        <v>108</v>
      </c>
      <c r="P846" s="0" t="n">
        <f aca="false">StoreData!$N846*StoreData!$M846</f>
        <v>90</v>
      </c>
      <c r="Q846" s="0" t="n">
        <f aca="false">StoreData!$O846-StoreData!$P846</f>
        <v>18</v>
      </c>
      <c r="R846" s="0" t="n">
        <f aca="false">MONTH(StoreData!$B846)</f>
        <v>9</v>
      </c>
      <c r="S846" s="0" t="str">
        <f aca="false">IF(StoreData!$R846=9,"August","Sept")</f>
        <v>August</v>
      </c>
    </row>
    <row r="847" customFormat="false" ht="15" hidden="false" customHeight="false" outlineLevel="0" collapsed="false">
      <c r="A847" s="0" t="n">
        <v>88065566200</v>
      </c>
      <c r="B847" s="0" t="n">
        <v>44097</v>
      </c>
      <c r="C847" s="0" t="s">
        <v>845</v>
      </c>
      <c r="D847" s="0" t="s">
        <v>20</v>
      </c>
      <c r="E847" s="0" t="s">
        <v>186</v>
      </c>
      <c r="F847" s="0" t="s">
        <v>43</v>
      </c>
      <c r="G847" s="0" t="s">
        <v>23</v>
      </c>
      <c r="H847" s="0" t="s">
        <v>44</v>
      </c>
      <c r="I847" s="0" t="s">
        <v>128</v>
      </c>
      <c r="J847" s="0" t="s">
        <v>142</v>
      </c>
      <c r="K847" s="0" t="s">
        <v>35</v>
      </c>
      <c r="L847" s="0" t="n">
        <v>10</v>
      </c>
      <c r="M847" s="0" t="n">
        <v>7</v>
      </c>
      <c r="N847" s="0" t="n">
        <v>7</v>
      </c>
      <c r="O847" s="0" t="n">
        <f aca="false">StoreData!$N847*StoreData!$L847</f>
        <v>70</v>
      </c>
      <c r="P847" s="0" t="n">
        <f aca="false">StoreData!$N847*StoreData!$M847</f>
        <v>49</v>
      </c>
      <c r="Q847" s="0" t="n">
        <f aca="false">StoreData!$O847-StoreData!$P847</f>
        <v>21</v>
      </c>
      <c r="R847" s="0" t="n">
        <f aca="false">MONTH(StoreData!$B847)</f>
        <v>9</v>
      </c>
      <c r="S847" s="0" t="str">
        <f aca="false">IF(StoreData!$R847=9,"August","Sept")</f>
        <v>August</v>
      </c>
    </row>
    <row r="848" customFormat="false" ht="15" hidden="false" customHeight="false" outlineLevel="0" collapsed="false">
      <c r="A848" s="0" t="n">
        <v>88065566201</v>
      </c>
      <c r="B848" s="0" t="n">
        <v>44098</v>
      </c>
      <c r="C848" s="0" t="s">
        <v>846</v>
      </c>
      <c r="D848" s="0" t="s">
        <v>20</v>
      </c>
      <c r="E848" s="0" t="s">
        <v>188</v>
      </c>
      <c r="F848" s="0" t="s">
        <v>22</v>
      </c>
      <c r="G848" s="0" t="s">
        <v>23</v>
      </c>
      <c r="H848" s="0" t="s">
        <v>24</v>
      </c>
      <c r="I848" s="0" t="s">
        <v>128</v>
      </c>
      <c r="J848" s="0" t="s">
        <v>144</v>
      </c>
      <c r="K848" s="0" t="s">
        <v>35</v>
      </c>
      <c r="L848" s="0" t="n">
        <v>20</v>
      </c>
      <c r="M848" s="0" t="n">
        <v>17</v>
      </c>
      <c r="N848" s="0" t="n">
        <v>11</v>
      </c>
      <c r="O848" s="0" t="n">
        <f aca="false">StoreData!$N848*StoreData!$L848</f>
        <v>220</v>
      </c>
      <c r="P848" s="0" t="n">
        <f aca="false">StoreData!$N848*StoreData!$M848</f>
        <v>187</v>
      </c>
      <c r="Q848" s="0" t="n">
        <f aca="false">StoreData!$O848-StoreData!$P848</f>
        <v>33</v>
      </c>
      <c r="R848" s="0" t="n">
        <f aca="false">MONTH(StoreData!$B848)</f>
        <v>9</v>
      </c>
      <c r="S848" s="0" t="str">
        <f aca="false">IF(StoreData!$R848=9,"August","Sept")</f>
        <v>August</v>
      </c>
    </row>
    <row r="849" customFormat="false" ht="15" hidden="false" customHeight="false" outlineLevel="0" collapsed="false">
      <c r="A849" s="0" t="n">
        <v>88065566202</v>
      </c>
      <c r="B849" s="0" t="n">
        <v>44099</v>
      </c>
      <c r="C849" s="0" t="s">
        <v>847</v>
      </c>
      <c r="D849" s="0" t="s">
        <v>20</v>
      </c>
      <c r="E849" s="0" t="s">
        <v>46</v>
      </c>
      <c r="F849" s="0" t="s">
        <v>31</v>
      </c>
      <c r="G849" s="0" t="s">
        <v>32</v>
      </c>
      <c r="H849" s="0" t="s">
        <v>33</v>
      </c>
      <c r="I849" s="0" t="s">
        <v>128</v>
      </c>
      <c r="J849" s="0" t="s">
        <v>60</v>
      </c>
      <c r="K849" s="0" t="s">
        <v>35</v>
      </c>
      <c r="L849" s="0" t="n">
        <v>70</v>
      </c>
      <c r="M849" s="0" t="n">
        <v>67</v>
      </c>
      <c r="N849" s="0" t="n">
        <v>2</v>
      </c>
      <c r="O849" s="0" t="n">
        <f aca="false">StoreData!$N849*StoreData!$L849</f>
        <v>140</v>
      </c>
      <c r="P849" s="0" t="n">
        <f aca="false">StoreData!$N849*StoreData!$M849</f>
        <v>134</v>
      </c>
      <c r="Q849" s="0" t="n">
        <f aca="false">StoreData!$O849-StoreData!$P849</f>
        <v>6</v>
      </c>
      <c r="R849" s="0" t="n">
        <f aca="false">MONTH(StoreData!$B849)</f>
        <v>9</v>
      </c>
      <c r="S849" s="0" t="str">
        <f aca="false">IF(StoreData!$R849=9,"August","Sept")</f>
        <v>August</v>
      </c>
    </row>
    <row r="850" customFormat="false" ht="15" hidden="false" customHeight="false" outlineLevel="0" collapsed="false">
      <c r="A850" s="0" t="n">
        <v>88065566203</v>
      </c>
      <c r="B850" s="0" t="n">
        <v>44103</v>
      </c>
      <c r="C850" s="0" t="s">
        <v>848</v>
      </c>
      <c r="D850" s="0" t="s">
        <v>29</v>
      </c>
      <c r="E850" s="0" t="s">
        <v>48</v>
      </c>
      <c r="F850" s="0" t="s">
        <v>38</v>
      </c>
      <c r="G850" s="0" t="s">
        <v>32</v>
      </c>
      <c r="H850" s="0" t="s">
        <v>39</v>
      </c>
      <c r="I850" s="0" t="s">
        <v>128</v>
      </c>
      <c r="J850" s="0" t="s">
        <v>61</v>
      </c>
      <c r="K850" s="0" t="s">
        <v>35</v>
      </c>
      <c r="L850" s="0" t="n">
        <v>15</v>
      </c>
      <c r="M850" s="0" t="n">
        <v>12</v>
      </c>
      <c r="N850" s="0" t="n">
        <v>3</v>
      </c>
      <c r="O850" s="0" t="n">
        <f aca="false">StoreData!$N850*StoreData!$L850</f>
        <v>45</v>
      </c>
      <c r="P850" s="0" t="n">
        <f aca="false">StoreData!$N850*StoreData!$M850</f>
        <v>36</v>
      </c>
      <c r="Q850" s="0" t="n">
        <f aca="false">StoreData!$O850-StoreData!$P850</f>
        <v>9</v>
      </c>
      <c r="R850" s="0" t="n">
        <f aca="false">MONTH(StoreData!$B850)</f>
        <v>9</v>
      </c>
      <c r="S850" s="0" t="str">
        <f aca="false">IF(StoreData!$R850=9,"August","Sept")</f>
        <v>August</v>
      </c>
    </row>
    <row r="851" customFormat="false" ht="15" hidden="false" customHeight="false" outlineLevel="0" collapsed="false">
      <c r="A851" s="0" t="n">
        <v>88065566204</v>
      </c>
      <c r="B851" s="0" t="n">
        <v>44102</v>
      </c>
      <c r="C851" s="0" t="s">
        <v>849</v>
      </c>
      <c r="D851" s="0" t="s">
        <v>29</v>
      </c>
      <c r="E851" s="0" t="s">
        <v>37</v>
      </c>
      <c r="F851" s="0" t="s">
        <v>38</v>
      </c>
      <c r="G851" s="0" t="s">
        <v>32</v>
      </c>
      <c r="H851" s="0" t="s">
        <v>39</v>
      </c>
      <c r="I851" s="0" t="s">
        <v>25</v>
      </c>
      <c r="J851" s="0" t="s">
        <v>64</v>
      </c>
      <c r="K851" s="0" t="s">
        <v>35</v>
      </c>
      <c r="L851" s="0" t="n">
        <v>12</v>
      </c>
      <c r="M851" s="0" t="n">
        <v>9</v>
      </c>
      <c r="N851" s="0" t="n">
        <v>5</v>
      </c>
      <c r="O851" s="0" t="n">
        <f aca="false">StoreData!$N851*StoreData!$L851</f>
        <v>60</v>
      </c>
      <c r="P851" s="0" t="n">
        <f aca="false">StoreData!$N851*StoreData!$M851</f>
        <v>45</v>
      </c>
      <c r="Q851" s="0" t="n">
        <f aca="false">StoreData!$O851-StoreData!$P851</f>
        <v>15</v>
      </c>
      <c r="R851" s="0" t="n">
        <f aca="false">MONTH(StoreData!$B851)</f>
        <v>9</v>
      </c>
      <c r="S851" s="0" t="str">
        <f aca="false">IF(StoreData!$R851=9,"August","Sept")</f>
        <v>August</v>
      </c>
    </row>
    <row r="852" customFormat="false" ht="15" hidden="false" customHeight="false" outlineLevel="0" collapsed="false">
      <c r="A852" s="0" t="n">
        <v>88065566205</v>
      </c>
      <c r="B852" s="0" t="n">
        <v>44102</v>
      </c>
      <c r="C852" s="0" t="s">
        <v>850</v>
      </c>
      <c r="D852" s="0" t="s">
        <v>29</v>
      </c>
      <c r="E852" s="0" t="s">
        <v>42</v>
      </c>
      <c r="F852" s="0" t="s">
        <v>43</v>
      </c>
      <c r="G852" s="0" t="s">
        <v>23</v>
      </c>
      <c r="H852" s="0" t="s">
        <v>44</v>
      </c>
      <c r="I852" s="0" t="s">
        <v>25</v>
      </c>
      <c r="J852" s="0" t="s">
        <v>67</v>
      </c>
      <c r="K852" s="0" t="s">
        <v>35</v>
      </c>
      <c r="L852" s="0" t="n">
        <v>18</v>
      </c>
      <c r="M852" s="0" t="n">
        <v>15</v>
      </c>
      <c r="N852" s="0" t="n">
        <v>2</v>
      </c>
      <c r="O852" s="0" t="n">
        <f aca="false">StoreData!$N852*StoreData!$L852</f>
        <v>36</v>
      </c>
      <c r="P852" s="0" t="n">
        <f aca="false">StoreData!$N852*StoreData!$M852</f>
        <v>30</v>
      </c>
      <c r="Q852" s="0" t="n">
        <f aca="false">StoreData!$O852-StoreData!$P852</f>
        <v>6</v>
      </c>
      <c r="R852" s="0" t="n">
        <f aca="false">MONTH(StoreData!$B852)</f>
        <v>9</v>
      </c>
      <c r="S852" s="0" t="str">
        <f aca="false">IF(StoreData!$R852=9,"August","Sept")</f>
        <v>August</v>
      </c>
    </row>
    <row r="853" customFormat="false" ht="15" hidden="false" customHeight="false" outlineLevel="0" collapsed="false">
      <c r="A853" s="0" t="n">
        <v>88065566206</v>
      </c>
      <c r="B853" s="0" t="n">
        <v>44103</v>
      </c>
      <c r="C853" s="0" t="s">
        <v>851</v>
      </c>
      <c r="D853" s="0" t="s">
        <v>20</v>
      </c>
      <c r="E853" s="0" t="s">
        <v>48</v>
      </c>
      <c r="F853" s="0" t="s">
        <v>38</v>
      </c>
      <c r="G853" s="0" t="s">
        <v>32</v>
      </c>
      <c r="H853" s="0" t="s">
        <v>39</v>
      </c>
      <c r="I853" s="0" t="s">
        <v>25</v>
      </c>
      <c r="J853" s="0" t="s">
        <v>79</v>
      </c>
      <c r="K853" s="0" t="s">
        <v>35</v>
      </c>
      <c r="L853" s="0" t="n">
        <v>23</v>
      </c>
      <c r="M853" s="0" t="n">
        <v>20</v>
      </c>
      <c r="N853" s="0" t="n">
        <v>1</v>
      </c>
      <c r="O853" s="0" t="n">
        <f aca="false">StoreData!$N853*StoreData!$L853</f>
        <v>23</v>
      </c>
      <c r="P853" s="0" t="n">
        <f aca="false">StoreData!$N853*StoreData!$M853</f>
        <v>20</v>
      </c>
      <c r="Q853" s="0" t="n">
        <f aca="false">StoreData!$O853-StoreData!$P853</f>
        <v>3</v>
      </c>
      <c r="R853" s="0" t="n">
        <f aca="false">MONTH(StoreData!$B853)</f>
        <v>9</v>
      </c>
      <c r="S853" s="0" t="str">
        <f aca="false">IF(StoreData!$R853=9,"August","Sept")</f>
        <v>August</v>
      </c>
    </row>
    <row r="854" customFormat="false" ht="15" hidden="false" customHeight="false" outlineLevel="0" collapsed="false">
      <c r="A854" s="0" t="n">
        <v>88065566207</v>
      </c>
      <c r="B854" s="0" t="n">
        <v>44073</v>
      </c>
      <c r="C854" s="0" t="s">
        <v>852</v>
      </c>
      <c r="D854" s="0" t="s">
        <v>29</v>
      </c>
      <c r="E854" s="0" t="s">
        <v>50</v>
      </c>
      <c r="F854" s="0" t="s">
        <v>43</v>
      </c>
      <c r="G854" s="0" t="s">
        <v>23</v>
      </c>
      <c r="H854" s="0" t="s">
        <v>44</v>
      </c>
      <c r="I854" s="0" t="s">
        <v>25</v>
      </c>
      <c r="J854" s="0" t="s">
        <v>82</v>
      </c>
      <c r="K854" s="0" t="s">
        <v>35</v>
      </c>
      <c r="L854" s="0" t="n">
        <v>9</v>
      </c>
      <c r="M854" s="0" t="n">
        <v>6</v>
      </c>
      <c r="N854" s="0" t="n">
        <v>6</v>
      </c>
      <c r="O854" s="0" t="n">
        <f aca="false">StoreData!$N854*StoreData!$L854</f>
        <v>54</v>
      </c>
      <c r="P854" s="0" t="n">
        <f aca="false">StoreData!$N854*StoreData!$M854</f>
        <v>36</v>
      </c>
      <c r="Q854" s="0" t="n">
        <f aca="false">StoreData!$O854-StoreData!$P854</f>
        <v>18</v>
      </c>
      <c r="R854" s="0" t="n">
        <f aca="false">MONTH(StoreData!$B854)</f>
        <v>8</v>
      </c>
      <c r="S854" s="0" t="str">
        <f aca="false">IF(StoreData!$R854=9,"August","Sept")</f>
        <v>Sept</v>
      </c>
    </row>
    <row r="855" customFormat="false" ht="15" hidden="false" customHeight="false" outlineLevel="0" collapsed="false">
      <c r="A855" s="0" t="n">
        <v>88065566208</v>
      </c>
      <c r="B855" s="0" t="n">
        <v>44074</v>
      </c>
      <c r="C855" s="0" t="s">
        <v>853</v>
      </c>
      <c r="D855" s="0" t="s">
        <v>20</v>
      </c>
      <c r="E855" s="0" t="s">
        <v>69</v>
      </c>
      <c r="F855" s="0" t="s">
        <v>38</v>
      </c>
      <c r="G855" s="0" t="s">
        <v>32</v>
      </c>
      <c r="H855" s="0" t="s">
        <v>39</v>
      </c>
      <c r="I855" s="0" t="s">
        <v>128</v>
      </c>
      <c r="J855" s="0" t="s">
        <v>85</v>
      </c>
      <c r="K855" s="0" t="s">
        <v>35</v>
      </c>
      <c r="L855" s="0" t="n">
        <v>18</v>
      </c>
      <c r="M855" s="0" t="n">
        <v>15</v>
      </c>
      <c r="N855" s="0" t="n">
        <v>9</v>
      </c>
      <c r="O855" s="0" t="n">
        <f aca="false">StoreData!$N855*StoreData!$L855</f>
        <v>162</v>
      </c>
      <c r="P855" s="0" t="n">
        <f aca="false">StoreData!$N855*StoreData!$M855</f>
        <v>135</v>
      </c>
      <c r="Q855" s="0" t="n">
        <f aca="false">StoreData!$O855-StoreData!$P855</f>
        <v>27</v>
      </c>
      <c r="R855" s="0" t="n">
        <f aca="false">MONTH(StoreData!$B855)</f>
        <v>8</v>
      </c>
      <c r="S855" s="0" t="str">
        <f aca="false">IF(StoreData!$R855=9,"August","Sept")</f>
        <v>Sept</v>
      </c>
    </row>
    <row r="856" customFormat="false" ht="15" hidden="false" customHeight="false" outlineLevel="0" collapsed="false">
      <c r="A856" s="0" t="n">
        <v>88065566209</v>
      </c>
      <c r="B856" s="0" t="n">
        <v>44075</v>
      </c>
      <c r="C856" s="0" t="s">
        <v>854</v>
      </c>
      <c r="D856" s="0" t="s">
        <v>29</v>
      </c>
      <c r="E856" s="0" t="s">
        <v>117</v>
      </c>
      <c r="F856" s="0" t="s">
        <v>43</v>
      </c>
      <c r="G856" s="0" t="s">
        <v>23</v>
      </c>
      <c r="H856" s="0" t="s">
        <v>44</v>
      </c>
      <c r="I856" s="0" t="s">
        <v>128</v>
      </c>
      <c r="J856" s="0" t="s">
        <v>26</v>
      </c>
      <c r="K856" s="0" t="s">
        <v>27</v>
      </c>
      <c r="L856" s="0" t="n">
        <v>52</v>
      </c>
      <c r="M856" s="0" t="n">
        <v>49</v>
      </c>
      <c r="N856" s="0" t="n">
        <v>10</v>
      </c>
      <c r="O856" s="0" t="n">
        <f aca="false">StoreData!$N856*StoreData!$L856</f>
        <v>520</v>
      </c>
      <c r="P856" s="0" t="n">
        <f aca="false">StoreData!$N856*StoreData!$M856</f>
        <v>490</v>
      </c>
      <c r="Q856" s="0" t="n">
        <f aca="false">StoreData!$O856-StoreData!$P856</f>
        <v>30</v>
      </c>
      <c r="R856" s="0" t="n">
        <f aca="false">MONTH(StoreData!$B856)</f>
        <v>9</v>
      </c>
      <c r="S856" s="0" t="str">
        <f aca="false">IF(StoreData!$R856=9,"August","Sept")</f>
        <v>August</v>
      </c>
    </row>
    <row r="857" customFormat="false" ht="15" hidden="false" customHeight="false" outlineLevel="0" collapsed="false">
      <c r="A857" s="0" t="n">
        <v>88065566210</v>
      </c>
      <c r="B857" s="0" t="n">
        <v>44076</v>
      </c>
      <c r="C857" s="0" t="s">
        <v>855</v>
      </c>
      <c r="D857" s="0" t="s">
        <v>20</v>
      </c>
      <c r="E857" s="0" t="s">
        <v>119</v>
      </c>
      <c r="F857" s="0" t="s">
        <v>38</v>
      </c>
      <c r="G857" s="0" t="s">
        <v>32</v>
      </c>
      <c r="H857" s="0" t="s">
        <v>39</v>
      </c>
      <c r="I857" s="0" t="s">
        <v>128</v>
      </c>
      <c r="J857" s="0" t="s">
        <v>34</v>
      </c>
      <c r="K857" s="0" t="s">
        <v>35</v>
      </c>
      <c r="L857" s="0" t="n">
        <v>9</v>
      </c>
      <c r="M857" s="0" t="n">
        <v>6</v>
      </c>
      <c r="N857" s="0" t="n">
        <v>3</v>
      </c>
      <c r="O857" s="0" t="n">
        <f aca="false">StoreData!$N857*StoreData!$L857</f>
        <v>27</v>
      </c>
      <c r="P857" s="0" t="n">
        <f aca="false">StoreData!$N857*StoreData!$M857</f>
        <v>18</v>
      </c>
      <c r="Q857" s="0" t="n">
        <f aca="false">StoreData!$O857-StoreData!$P857</f>
        <v>9</v>
      </c>
      <c r="R857" s="0" t="n">
        <f aca="false">MONTH(StoreData!$B857)</f>
        <v>9</v>
      </c>
      <c r="S857" s="0" t="str">
        <f aca="false">IF(StoreData!$R857=9,"August","Sept")</f>
        <v>August</v>
      </c>
    </row>
    <row r="858" customFormat="false" ht="15" hidden="false" customHeight="false" outlineLevel="0" collapsed="false">
      <c r="A858" s="0" t="n">
        <v>88065566211</v>
      </c>
      <c r="B858" s="0" t="n">
        <v>44077</v>
      </c>
      <c r="C858" s="0" t="s">
        <v>856</v>
      </c>
      <c r="D858" s="0" t="s">
        <v>20</v>
      </c>
      <c r="E858" s="0" t="s">
        <v>50</v>
      </c>
      <c r="F858" s="0" t="s">
        <v>43</v>
      </c>
      <c r="G858" s="0" t="s">
        <v>23</v>
      </c>
      <c r="H858" s="0" t="s">
        <v>44</v>
      </c>
      <c r="I858" s="0" t="s">
        <v>128</v>
      </c>
      <c r="J858" s="0" t="s">
        <v>40</v>
      </c>
      <c r="K858" s="0" t="s">
        <v>35</v>
      </c>
      <c r="L858" s="0" t="n">
        <v>5</v>
      </c>
      <c r="M858" s="0" t="n">
        <v>2</v>
      </c>
      <c r="N858" s="0" t="n">
        <v>4</v>
      </c>
      <c r="O858" s="0" t="n">
        <f aca="false">StoreData!$N858*StoreData!$L858</f>
        <v>20</v>
      </c>
      <c r="P858" s="0" t="n">
        <f aca="false">StoreData!$N858*StoreData!$M858</f>
        <v>8</v>
      </c>
      <c r="Q858" s="0" t="n">
        <f aca="false">StoreData!$O858-StoreData!$P858</f>
        <v>12</v>
      </c>
      <c r="R858" s="0" t="n">
        <f aca="false">MONTH(StoreData!$B858)</f>
        <v>9</v>
      </c>
      <c r="S858" s="0" t="str">
        <f aca="false">IF(StoreData!$R858=9,"August","Sept")</f>
        <v>August</v>
      </c>
    </row>
    <row r="859" customFormat="false" ht="15" hidden="false" customHeight="false" outlineLevel="0" collapsed="false">
      <c r="A859" s="0" t="n">
        <v>88065566212</v>
      </c>
      <c r="B859" s="0" t="n">
        <v>44078</v>
      </c>
      <c r="C859" s="0" t="s">
        <v>857</v>
      </c>
      <c r="D859" s="0" t="s">
        <v>29</v>
      </c>
      <c r="E859" s="0" t="s">
        <v>52</v>
      </c>
      <c r="F859" s="0" t="s">
        <v>38</v>
      </c>
      <c r="G859" s="0" t="s">
        <v>32</v>
      </c>
      <c r="H859" s="0" t="s">
        <v>39</v>
      </c>
      <c r="I859" s="0" t="s">
        <v>128</v>
      </c>
      <c r="J859" s="0" t="s">
        <v>99</v>
      </c>
      <c r="K859" s="0" t="s">
        <v>27</v>
      </c>
      <c r="L859" s="0" t="n">
        <v>14</v>
      </c>
      <c r="M859" s="0" t="n">
        <v>11</v>
      </c>
      <c r="N859" s="0" t="n">
        <v>5</v>
      </c>
      <c r="O859" s="0" t="n">
        <f aca="false">StoreData!$N859*StoreData!$L859</f>
        <v>70</v>
      </c>
      <c r="P859" s="0" t="n">
        <f aca="false">StoreData!$N859*StoreData!$M859</f>
        <v>55</v>
      </c>
      <c r="Q859" s="0" t="n">
        <f aca="false">StoreData!$O859-StoreData!$P859</f>
        <v>15</v>
      </c>
      <c r="R859" s="0" t="n">
        <f aca="false">MONTH(StoreData!$B859)</f>
        <v>9</v>
      </c>
      <c r="S859" s="0" t="str">
        <f aca="false">IF(StoreData!$R859=9,"August","Sept")</f>
        <v>August</v>
      </c>
    </row>
    <row r="860" customFormat="false" ht="15" hidden="false" customHeight="false" outlineLevel="0" collapsed="false">
      <c r="A860" s="0" t="n">
        <v>88065566213</v>
      </c>
      <c r="B860" s="0" t="n">
        <v>44079</v>
      </c>
      <c r="C860" s="0" t="s">
        <v>858</v>
      </c>
      <c r="D860" s="0" t="s">
        <v>20</v>
      </c>
      <c r="E860" s="0" t="s">
        <v>55</v>
      </c>
      <c r="F860" s="0" t="s">
        <v>43</v>
      </c>
      <c r="G860" s="0" t="s">
        <v>23</v>
      </c>
      <c r="H860" s="0" t="s">
        <v>44</v>
      </c>
      <c r="I860" s="0" t="s">
        <v>128</v>
      </c>
      <c r="J860" s="0" t="s">
        <v>102</v>
      </c>
      <c r="K860" s="0" t="s">
        <v>27</v>
      </c>
      <c r="L860" s="0" t="n">
        <v>6</v>
      </c>
      <c r="M860" s="0" t="n">
        <v>3</v>
      </c>
      <c r="N860" s="0" t="n">
        <v>6</v>
      </c>
      <c r="O860" s="0" t="n">
        <f aca="false">StoreData!$N860*StoreData!$L860</f>
        <v>36</v>
      </c>
      <c r="P860" s="0" t="n">
        <f aca="false">StoreData!$N860*StoreData!$M860</f>
        <v>18</v>
      </c>
      <c r="Q860" s="0" t="n">
        <f aca="false">StoreData!$O860-StoreData!$P860</f>
        <v>18</v>
      </c>
      <c r="R860" s="0" t="n">
        <f aca="false">MONTH(StoreData!$B860)</f>
        <v>9</v>
      </c>
      <c r="S860" s="0" t="str">
        <f aca="false">IF(StoreData!$R860=9,"August","Sept")</f>
        <v>August</v>
      </c>
    </row>
    <row r="861" customFormat="false" ht="15" hidden="false" customHeight="false" outlineLevel="0" collapsed="false">
      <c r="A861" s="0" t="n">
        <v>88065566214</v>
      </c>
      <c r="B861" s="0" t="n">
        <v>44083</v>
      </c>
      <c r="C861" s="0" t="s">
        <v>859</v>
      </c>
      <c r="D861" s="0" t="s">
        <v>20</v>
      </c>
      <c r="E861" s="0" t="s">
        <v>58</v>
      </c>
      <c r="F861" s="0" t="s">
        <v>38</v>
      </c>
      <c r="G861" s="0" t="s">
        <v>32</v>
      </c>
      <c r="H861" s="0" t="s">
        <v>39</v>
      </c>
      <c r="I861" s="0" t="s">
        <v>128</v>
      </c>
      <c r="J861" s="0" t="s">
        <v>142</v>
      </c>
      <c r="K861" s="0" t="s">
        <v>35</v>
      </c>
      <c r="L861" s="0" t="n">
        <v>10</v>
      </c>
      <c r="M861" s="0" t="n">
        <v>7</v>
      </c>
      <c r="N861" s="0" t="n">
        <v>3</v>
      </c>
      <c r="O861" s="0" t="n">
        <f aca="false">StoreData!$N861*StoreData!$L861</f>
        <v>30</v>
      </c>
      <c r="P861" s="0" t="n">
        <f aca="false">StoreData!$N861*StoreData!$M861</f>
        <v>21</v>
      </c>
      <c r="Q861" s="0" t="n">
        <f aca="false">StoreData!$O861-StoreData!$P861</f>
        <v>9</v>
      </c>
      <c r="R861" s="0" t="n">
        <f aca="false">MONTH(StoreData!$B861)</f>
        <v>9</v>
      </c>
      <c r="S861" s="0" t="str">
        <f aca="false">IF(StoreData!$R861=9,"August","Sept")</f>
        <v>August</v>
      </c>
    </row>
    <row r="862" customFormat="false" ht="15" hidden="false" customHeight="false" outlineLevel="0" collapsed="false">
      <c r="A862" s="0" t="n">
        <v>88065566215</v>
      </c>
      <c r="B862" s="0" t="n">
        <v>44082</v>
      </c>
      <c r="C862" s="0" t="s">
        <v>860</v>
      </c>
      <c r="D862" s="0" t="s">
        <v>20</v>
      </c>
      <c r="E862" s="0" t="s">
        <v>147</v>
      </c>
      <c r="F862" s="0" t="s">
        <v>43</v>
      </c>
      <c r="G862" s="0" t="s">
        <v>23</v>
      </c>
      <c r="H862" s="0" t="s">
        <v>44</v>
      </c>
      <c r="I862" s="0" t="s">
        <v>128</v>
      </c>
      <c r="J862" s="0" t="s">
        <v>105</v>
      </c>
      <c r="K862" s="0" t="s">
        <v>27</v>
      </c>
      <c r="L862" s="0" t="n">
        <v>13</v>
      </c>
      <c r="M862" s="0" t="n">
        <v>10</v>
      </c>
      <c r="N862" s="0" t="n">
        <v>7</v>
      </c>
      <c r="O862" s="0" t="n">
        <f aca="false">StoreData!$N862*StoreData!$L862</f>
        <v>91</v>
      </c>
      <c r="P862" s="0" t="n">
        <f aca="false">StoreData!$N862*StoreData!$M862</f>
        <v>70</v>
      </c>
      <c r="Q862" s="0" t="n">
        <f aca="false">StoreData!$O862-StoreData!$P862</f>
        <v>21</v>
      </c>
      <c r="R862" s="0" t="n">
        <f aca="false">MONTH(StoreData!$B862)</f>
        <v>9</v>
      </c>
      <c r="S862" s="0" t="str">
        <f aca="false">IF(StoreData!$R862=9,"August","Sept")</f>
        <v>August</v>
      </c>
    </row>
    <row r="863" customFormat="false" ht="15" hidden="false" customHeight="false" outlineLevel="0" collapsed="false">
      <c r="A863" s="0" t="n">
        <v>88065566216</v>
      </c>
      <c r="B863" s="0" t="n">
        <v>44082</v>
      </c>
      <c r="C863" s="0" t="s">
        <v>861</v>
      </c>
      <c r="D863" s="0" t="s">
        <v>20</v>
      </c>
      <c r="E863" s="0" t="s">
        <v>149</v>
      </c>
      <c r="F863" s="0" t="s">
        <v>38</v>
      </c>
      <c r="G863" s="0" t="s">
        <v>32</v>
      </c>
      <c r="H863" s="0" t="s">
        <v>39</v>
      </c>
      <c r="I863" s="0" t="s">
        <v>128</v>
      </c>
      <c r="J863" s="0" t="s">
        <v>144</v>
      </c>
      <c r="K863" s="0" t="s">
        <v>35</v>
      </c>
      <c r="L863" s="0" t="n">
        <v>20</v>
      </c>
      <c r="M863" s="0" t="n">
        <v>17</v>
      </c>
      <c r="N863" s="0" t="n">
        <v>5</v>
      </c>
      <c r="O863" s="0" t="n">
        <f aca="false">StoreData!$N863*StoreData!$L863</f>
        <v>100</v>
      </c>
      <c r="P863" s="0" t="n">
        <f aca="false">StoreData!$N863*StoreData!$M863</f>
        <v>85</v>
      </c>
      <c r="Q863" s="0" t="n">
        <f aca="false">StoreData!$O863-StoreData!$P863</f>
        <v>15</v>
      </c>
      <c r="R863" s="0" t="n">
        <f aca="false">MONTH(StoreData!$B863)</f>
        <v>9</v>
      </c>
      <c r="S863" s="0" t="str">
        <f aca="false">IF(StoreData!$R863=9,"August","Sept")</f>
        <v>August</v>
      </c>
    </row>
    <row r="864" customFormat="false" ht="15" hidden="false" customHeight="false" outlineLevel="0" collapsed="false">
      <c r="A864" s="0" t="n">
        <v>88065566217</v>
      </c>
      <c r="B864" s="0" t="n">
        <v>44083</v>
      </c>
      <c r="C864" s="0" t="s">
        <v>862</v>
      </c>
      <c r="D864" s="0" t="s">
        <v>29</v>
      </c>
      <c r="E864" s="0" t="s">
        <v>21</v>
      </c>
      <c r="F864" s="0" t="s">
        <v>43</v>
      </c>
      <c r="G864" s="0" t="s">
        <v>23</v>
      </c>
      <c r="H864" s="0" t="s">
        <v>44</v>
      </c>
      <c r="I864" s="0" t="s">
        <v>128</v>
      </c>
      <c r="J864" s="0" t="s">
        <v>108</v>
      </c>
      <c r="K864" s="0" t="s">
        <v>27</v>
      </c>
      <c r="L864" s="0" t="n">
        <v>15</v>
      </c>
      <c r="M864" s="0" t="n">
        <v>12</v>
      </c>
      <c r="N864" s="0" t="n">
        <v>8</v>
      </c>
      <c r="O864" s="0" t="n">
        <f aca="false">StoreData!$N864*StoreData!$L864</f>
        <v>120</v>
      </c>
      <c r="P864" s="0" t="n">
        <f aca="false">StoreData!$N864*StoreData!$M864</f>
        <v>96</v>
      </c>
      <c r="Q864" s="0" t="n">
        <f aca="false">StoreData!$O864-StoreData!$P864</f>
        <v>24</v>
      </c>
      <c r="R864" s="0" t="n">
        <f aca="false">MONTH(StoreData!$B864)</f>
        <v>9</v>
      </c>
      <c r="S864" s="0" t="str">
        <f aca="false">IF(StoreData!$R864=9,"August","Sept")</f>
        <v>August</v>
      </c>
    </row>
    <row r="865" customFormat="false" ht="15" hidden="false" customHeight="false" outlineLevel="0" collapsed="false">
      <c r="A865" s="0" t="n">
        <v>88065566218</v>
      </c>
      <c r="B865" s="0" t="n">
        <v>44084</v>
      </c>
      <c r="C865" s="0" t="s">
        <v>863</v>
      </c>
      <c r="D865" s="0" t="s">
        <v>20</v>
      </c>
      <c r="E865" s="0" t="s">
        <v>152</v>
      </c>
      <c r="F865" s="0" t="s">
        <v>43</v>
      </c>
      <c r="G865" s="0" t="s">
        <v>23</v>
      </c>
      <c r="H865" s="0" t="s">
        <v>44</v>
      </c>
      <c r="I865" s="0" t="s">
        <v>128</v>
      </c>
      <c r="J865" s="0" t="s">
        <v>53</v>
      </c>
      <c r="K865" s="0" t="s">
        <v>27</v>
      </c>
      <c r="L865" s="0" t="n">
        <v>20</v>
      </c>
      <c r="M865" s="0" t="n">
        <v>17</v>
      </c>
      <c r="N865" s="0" t="n">
        <v>9</v>
      </c>
      <c r="O865" s="0" t="n">
        <f aca="false">StoreData!$N865*StoreData!$L865</f>
        <v>180</v>
      </c>
      <c r="P865" s="0" t="n">
        <f aca="false">StoreData!$N865*StoreData!$M865</f>
        <v>153</v>
      </c>
      <c r="Q865" s="0" t="n">
        <f aca="false">StoreData!$O865-StoreData!$P865</f>
        <v>27</v>
      </c>
      <c r="R865" s="0" t="n">
        <f aca="false">MONTH(StoreData!$B865)</f>
        <v>9</v>
      </c>
      <c r="S865" s="0" t="str">
        <f aca="false">IF(StoreData!$R865=9,"August","Sept")</f>
        <v>August</v>
      </c>
    </row>
    <row r="866" customFormat="false" ht="15" hidden="false" customHeight="false" outlineLevel="0" collapsed="false">
      <c r="A866" s="0" t="n">
        <v>88065566219</v>
      </c>
      <c r="B866" s="0" t="n">
        <v>44085</v>
      </c>
      <c r="C866" s="0" t="s">
        <v>864</v>
      </c>
      <c r="D866" s="0" t="s">
        <v>29</v>
      </c>
      <c r="E866" s="0" t="s">
        <v>154</v>
      </c>
      <c r="F866" s="0" t="s">
        <v>38</v>
      </c>
      <c r="G866" s="0" t="s">
        <v>32</v>
      </c>
      <c r="H866" s="0" t="s">
        <v>39</v>
      </c>
      <c r="I866" s="0" t="s">
        <v>128</v>
      </c>
      <c r="J866" s="0" t="s">
        <v>56</v>
      </c>
      <c r="K866" s="0" t="s">
        <v>27</v>
      </c>
      <c r="L866" s="0" t="n">
        <v>12</v>
      </c>
      <c r="M866" s="0" t="n">
        <v>9</v>
      </c>
      <c r="N866" s="0" t="n">
        <v>2</v>
      </c>
      <c r="O866" s="0" t="n">
        <f aca="false">StoreData!$N866*StoreData!$L866</f>
        <v>24</v>
      </c>
      <c r="P866" s="0" t="n">
        <f aca="false">StoreData!$N866*StoreData!$M866</f>
        <v>18</v>
      </c>
      <c r="Q866" s="0" t="n">
        <f aca="false">StoreData!$O866-StoreData!$P866</f>
        <v>6</v>
      </c>
      <c r="R866" s="0" t="n">
        <f aca="false">MONTH(StoreData!$B866)</f>
        <v>9</v>
      </c>
      <c r="S866" s="0" t="str">
        <f aca="false">IF(StoreData!$R866=9,"August","Sept")</f>
        <v>August</v>
      </c>
    </row>
    <row r="867" customFormat="false" ht="15" hidden="false" customHeight="false" outlineLevel="0" collapsed="false">
      <c r="A867" s="0" t="n">
        <v>88065566220</v>
      </c>
      <c r="B867" s="0" t="n">
        <v>44086</v>
      </c>
      <c r="C867" s="0" t="s">
        <v>865</v>
      </c>
      <c r="D867" s="0" t="s">
        <v>29</v>
      </c>
      <c r="E867" s="0" t="s">
        <v>156</v>
      </c>
      <c r="F867" s="0" t="s">
        <v>43</v>
      </c>
      <c r="G867" s="0" t="s">
        <v>23</v>
      </c>
      <c r="H867" s="0" t="s">
        <v>44</v>
      </c>
      <c r="I867" s="0" t="s">
        <v>128</v>
      </c>
      <c r="J867" s="0" t="s">
        <v>59</v>
      </c>
      <c r="K867" s="0" t="s">
        <v>27</v>
      </c>
      <c r="L867" s="0" t="n">
        <v>16</v>
      </c>
      <c r="M867" s="0" t="n">
        <v>13</v>
      </c>
      <c r="N867" s="0" t="n">
        <v>5</v>
      </c>
      <c r="O867" s="0" t="n">
        <f aca="false">StoreData!$N867*StoreData!$L867</f>
        <v>80</v>
      </c>
      <c r="P867" s="0" t="n">
        <f aca="false">StoreData!$N867*StoreData!$M867</f>
        <v>65</v>
      </c>
      <c r="Q867" s="0" t="n">
        <f aca="false">StoreData!$O867-StoreData!$P867</f>
        <v>15</v>
      </c>
      <c r="R867" s="0" t="n">
        <f aca="false">MONTH(StoreData!$B867)</f>
        <v>9</v>
      </c>
      <c r="S867" s="0" t="str">
        <f aca="false">IF(StoreData!$R867=9,"August","Sept")</f>
        <v>August</v>
      </c>
    </row>
    <row r="868" customFormat="false" ht="15" hidden="false" customHeight="false" outlineLevel="0" collapsed="false">
      <c r="A868" s="0" t="n">
        <v>88065566221</v>
      </c>
      <c r="B868" s="0" t="n">
        <v>44087</v>
      </c>
      <c r="C868" s="0" t="s">
        <v>866</v>
      </c>
      <c r="D868" s="0" t="s">
        <v>29</v>
      </c>
      <c r="E868" s="0" t="s">
        <v>66</v>
      </c>
      <c r="F868" s="0" t="s">
        <v>43</v>
      </c>
      <c r="G868" s="0" t="s">
        <v>23</v>
      </c>
      <c r="H868" s="0" t="s">
        <v>44</v>
      </c>
      <c r="I868" s="0" t="s">
        <v>128</v>
      </c>
      <c r="J868" s="0" t="s">
        <v>60</v>
      </c>
      <c r="K868" s="0" t="s">
        <v>35</v>
      </c>
      <c r="L868" s="0" t="n">
        <v>70</v>
      </c>
      <c r="M868" s="0" t="n">
        <v>67</v>
      </c>
      <c r="N868" s="0" t="n">
        <v>7</v>
      </c>
      <c r="O868" s="0" t="n">
        <f aca="false">StoreData!$N868*StoreData!$L868</f>
        <v>490</v>
      </c>
      <c r="P868" s="0" t="n">
        <f aca="false">StoreData!$N868*StoreData!$M868</f>
        <v>469</v>
      </c>
      <c r="Q868" s="0" t="n">
        <f aca="false">StoreData!$O868-StoreData!$P868</f>
        <v>21</v>
      </c>
      <c r="R868" s="0" t="n">
        <f aca="false">MONTH(StoreData!$B868)</f>
        <v>9</v>
      </c>
      <c r="S868" s="0" t="str">
        <f aca="false">IF(StoreData!$R868=9,"August","Sept")</f>
        <v>August</v>
      </c>
    </row>
    <row r="869" customFormat="false" ht="15" hidden="false" customHeight="false" outlineLevel="0" collapsed="false">
      <c r="A869" s="0" t="n">
        <v>88065566222</v>
      </c>
      <c r="B869" s="0" t="n">
        <v>44088</v>
      </c>
      <c r="C869" s="0" t="s">
        <v>867</v>
      </c>
      <c r="D869" s="0" t="s">
        <v>20</v>
      </c>
      <c r="E869" s="0" t="s">
        <v>69</v>
      </c>
      <c r="F869" s="0" t="s">
        <v>43</v>
      </c>
      <c r="G869" s="0" t="s">
        <v>23</v>
      </c>
      <c r="H869" s="0" t="s">
        <v>44</v>
      </c>
      <c r="I869" s="0" t="s">
        <v>128</v>
      </c>
      <c r="J869" s="0" t="s">
        <v>61</v>
      </c>
      <c r="K869" s="0" t="s">
        <v>35</v>
      </c>
      <c r="L869" s="0" t="n">
        <v>15</v>
      </c>
      <c r="M869" s="0" t="n">
        <v>12</v>
      </c>
      <c r="N869" s="0" t="n">
        <v>7</v>
      </c>
      <c r="O869" s="0" t="n">
        <f aca="false">StoreData!$N869*StoreData!$L869</f>
        <v>105</v>
      </c>
      <c r="P869" s="0" t="n">
        <f aca="false">StoreData!$N869*StoreData!$M869</f>
        <v>84</v>
      </c>
      <c r="Q869" s="0" t="n">
        <f aca="false">StoreData!$O869-StoreData!$P869</f>
        <v>21</v>
      </c>
      <c r="R869" s="0" t="n">
        <f aca="false">MONTH(StoreData!$B869)</f>
        <v>9</v>
      </c>
      <c r="S869" s="0" t="str">
        <f aca="false">IF(StoreData!$R869=9,"August","Sept")</f>
        <v>August</v>
      </c>
    </row>
    <row r="870" customFormat="false" ht="15" hidden="false" customHeight="false" outlineLevel="0" collapsed="false">
      <c r="A870" s="0" t="n">
        <v>88065566223</v>
      </c>
      <c r="B870" s="0" t="n">
        <v>44089</v>
      </c>
      <c r="C870" s="0" t="s">
        <v>868</v>
      </c>
      <c r="D870" s="0" t="s">
        <v>20</v>
      </c>
      <c r="E870" s="0" t="s">
        <v>69</v>
      </c>
      <c r="F870" s="0" t="s">
        <v>22</v>
      </c>
      <c r="G870" s="0" t="s">
        <v>23</v>
      </c>
      <c r="H870" s="0" t="s">
        <v>24</v>
      </c>
      <c r="I870" s="0" t="s">
        <v>25</v>
      </c>
      <c r="J870" s="0" t="s">
        <v>59</v>
      </c>
      <c r="K870" s="0" t="s">
        <v>27</v>
      </c>
      <c r="L870" s="0" t="n">
        <v>16</v>
      </c>
      <c r="M870" s="0" t="n">
        <v>13</v>
      </c>
      <c r="N870" s="0" t="n">
        <v>15</v>
      </c>
      <c r="O870" s="0" t="n">
        <f aca="false">StoreData!$N870*StoreData!$L870</f>
        <v>240</v>
      </c>
      <c r="P870" s="0" t="n">
        <f aca="false">StoreData!$N870*StoreData!$M870</f>
        <v>195</v>
      </c>
      <c r="Q870" s="0" t="n">
        <f aca="false">StoreData!$O870-StoreData!$P870</f>
        <v>45</v>
      </c>
      <c r="R870" s="0" t="n">
        <f aca="false">MONTH(StoreData!$B870)</f>
        <v>9</v>
      </c>
      <c r="S870" s="0" t="str">
        <f aca="false">IF(StoreData!$R870=9,"August","Sept")</f>
        <v>August</v>
      </c>
    </row>
    <row r="871" customFormat="false" ht="15" hidden="false" customHeight="false" outlineLevel="0" collapsed="false">
      <c r="A871" s="0" t="n">
        <v>88065566224</v>
      </c>
      <c r="B871" s="0" t="n">
        <v>44093</v>
      </c>
      <c r="C871" s="0" t="s">
        <v>869</v>
      </c>
      <c r="D871" s="0" t="s">
        <v>29</v>
      </c>
      <c r="E871" s="0" t="s">
        <v>117</v>
      </c>
      <c r="F871" s="0" t="s">
        <v>22</v>
      </c>
      <c r="G871" s="0" t="s">
        <v>23</v>
      </c>
      <c r="H871" s="0" t="s">
        <v>24</v>
      </c>
      <c r="I871" s="0" t="s">
        <v>25</v>
      </c>
      <c r="J871" s="0" t="s">
        <v>62</v>
      </c>
      <c r="K871" s="0" t="s">
        <v>27</v>
      </c>
      <c r="L871" s="0" t="n">
        <v>20</v>
      </c>
      <c r="M871" s="0" t="n">
        <v>17</v>
      </c>
      <c r="N871" s="0" t="n">
        <v>3</v>
      </c>
      <c r="O871" s="0" t="n">
        <f aca="false">StoreData!$N871*StoreData!$L871</f>
        <v>60</v>
      </c>
      <c r="P871" s="0" t="n">
        <f aca="false">StoreData!$N871*StoreData!$M871</f>
        <v>51</v>
      </c>
      <c r="Q871" s="0" t="n">
        <f aca="false">StoreData!$O871-StoreData!$P871</f>
        <v>9</v>
      </c>
      <c r="R871" s="0" t="n">
        <f aca="false">MONTH(StoreData!$B871)</f>
        <v>9</v>
      </c>
      <c r="S871" s="0" t="str">
        <f aca="false">IF(StoreData!$R871=9,"August","Sept")</f>
        <v>August</v>
      </c>
    </row>
    <row r="872" customFormat="false" ht="15" hidden="false" customHeight="false" outlineLevel="0" collapsed="false">
      <c r="A872" s="0" t="n">
        <v>88065566225</v>
      </c>
      <c r="B872" s="0" t="n">
        <v>44092</v>
      </c>
      <c r="C872" s="0" t="s">
        <v>870</v>
      </c>
      <c r="D872" s="0" t="s">
        <v>29</v>
      </c>
      <c r="E872" s="0" t="s">
        <v>119</v>
      </c>
      <c r="F872" s="0" t="s">
        <v>31</v>
      </c>
      <c r="G872" s="0" t="s">
        <v>32</v>
      </c>
      <c r="H872" s="0" t="s">
        <v>33</v>
      </c>
      <c r="I872" s="0" t="s">
        <v>25</v>
      </c>
      <c r="J872" s="0" t="s">
        <v>63</v>
      </c>
      <c r="K872" s="0" t="s">
        <v>27</v>
      </c>
      <c r="L872" s="0" t="n">
        <v>12</v>
      </c>
      <c r="M872" s="0" t="n">
        <v>9</v>
      </c>
      <c r="N872" s="0" t="n">
        <v>6</v>
      </c>
      <c r="O872" s="0" t="n">
        <f aca="false">StoreData!$N872*StoreData!$L872</f>
        <v>72</v>
      </c>
      <c r="P872" s="0" t="n">
        <f aca="false">StoreData!$N872*StoreData!$M872</f>
        <v>54</v>
      </c>
      <c r="Q872" s="0" t="n">
        <f aca="false">StoreData!$O872-StoreData!$P872</f>
        <v>18</v>
      </c>
      <c r="R872" s="0" t="n">
        <f aca="false">MONTH(StoreData!$B872)</f>
        <v>9</v>
      </c>
      <c r="S872" s="0" t="str">
        <f aca="false">IF(StoreData!$R872=9,"August","Sept")</f>
        <v>August</v>
      </c>
    </row>
    <row r="873" customFormat="false" ht="15" hidden="false" customHeight="false" outlineLevel="0" collapsed="false">
      <c r="A873" s="0" t="n">
        <v>88065566226</v>
      </c>
      <c r="B873" s="0" t="n">
        <v>44092</v>
      </c>
      <c r="C873" s="0" t="s">
        <v>871</v>
      </c>
      <c r="D873" s="0" t="s">
        <v>29</v>
      </c>
      <c r="E873" s="0" t="s">
        <v>121</v>
      </c>
      <c r="F873" s="0" t="s">
        <v>38</v>
      </c>
      <c r="G873" s="0" t="s">
        <v>32</v>
      </c>
      <c r="H873" s="0" t="s">
        <v>39</v>
      </c>
      <c r="I873" s="0" t="s">
        <v>25</v>
      </c>
      <c r="J873" s="0" t="s">
        <v>64</v>
      </c>
      <c r="K873" s="0" t="s">
        <v>35</v>
      </c>
      <c r="L873" s="0" t="n">
        <v>12</v>
      </c>
      <c r="M873" s="0" t="n">
        <v>9</v>
      </c>
      <c r="N873" s="0" t="n">
        <v>10</v>
      </c>
      <c r="O873" s="0" t="n">
        <f aca="false">StoreData!$N873*StoreData!$L873</f>
        <v>120</v>
      </c>
      <c r="P873" s="0" t="n">
        <f aca="false">StoreData!$N873*StoreData!$M873</f>
        <v>90</v>
      </c>
      <c r="Q873" s="0" t="n">
        <f aca="false">StoreData!$O873-StoreData!$P873</f>
        <v>30</v>
      </c>
      <c r="R873" s="0" t="n">
        <f aca="false">MONTH(StoreData!$B873)</f>
        <v>9</v>
      </c>
      <c r="S873" s="0" t="str">
        <f aca="false">IF(StoreData!$R873=9,"August","Sept")</f>
        <v>August</v>
      </c>
    </row>
    <row r="874" customFormat="false" ht="15" hidden="false" customHeight="false" outlineLevel="0" collapsed="false">
      <c r="A874" s="0" t="n">
        <v>88065566227</v>
      </c>
      <c r="B874" s="0" t="n">
        <v>44093</v>
      </c>
      <c r="C874" s="0" t="s">
        <v>872</v>
      </c>
      <c r="D874" s="0" t="s">
        <v>20</v>
      </c>
      <c r="E874" s="0" t="s">
        <v>123</v>
      </c>
      <c r="F874" s="0" t="s">
        <v>43</v>
      </c>
      <c r="G874" s="0" t="s">
        <v>23</v>
      </c>
      <c r="H874" s="0" t="s">
        <v>44</v>
      </c>
      <c r="I874" s="0" t="s">
        <v>25</v>
      </c>
      <c r="J874" s="0" t="s">
        <v>67</v>
      </c>
      <c r="K874" s="0" t="s">
        <v>35</v>
      </c>
      <c r="L874" s="0" t="n">
        <v>18</v>
      </c>
      <c r="M874" s="0" t="n">
        <v>15</v>
      </c>
      <c r="N874" s="0" t="n">
        <v>11</v>
      </c>
      <c r="O874" s="0" t="n">
        <f aca="false">StoreData!$N874*StoreData!$L874</f>
        <v>198</v>
      </c>
      <c r="P874" s="0" t="n">
        <f aca="false">StoreData!$N874*StoreData!$M874</f>
        <v>165</v>
      </c>
      <c r="Q874" s="0" t="n">
        <f aca="false">StoreData!$O874-StoreData!$P874</f>
        <v>33</v>
      </c>
      <c r="R874" s="0" t="n">
        <f aca="false">MONTH(StoreData!$B874)</f>
        <v>9</v>
      </c>
      <c r="S874" s="0" t="str">
        <f aca="false">IF(StoreData!$R874=9,"August","Sept")</f>
        <v>August</v>
      </c>
    </row>
    <row r="875" customFormat="false" ht="15" hidden="false" customHeight="false" outlineLevel="0" collapsed="false">
      <c r="A875" s="0" t="n">
        <v>88065566228</v>
      </c>
      <c r="B875" s="0" t="n">
        <v>44094</v>
      </c>
      <c r="C875" s="0" t="s">
        <v>873</v>
      </c>
      <c r="D875" s="0" t="s">
        <v>29</v>
      </c>
      <c r="E875" s="0" t="s">
        <v>125</v>
      </c>
      <c r="F875" s="0" t="s">
        <v>22</v>
      </c>
      <c r="G875" s="0" t="s">
        <v>23</v>
      </c>
      <c r="H875" s="0" t="s">
        <v>24</v>
      </c>
      <c r="I875" s="0" t="s">
        <v>25</v>
      </c>
      <c r="J875" s="0" t="s">
        <v>70</v>
      </c>
      <c r="K875" s="0" t="s">
        <v>27</v>
      </c>
      <c r="L875" s="0" t="n">
        <v>10</v>
      </c>
      <c r="M875" s="0" t="n">
        <v>7</v>
      </c>
      <c r="N875" s="0" t="n">
        <v>3</v>
      </c>
      <c r="O875" s="0" t="n">
        <f aca="false">StoreData!$N875*StoreData!$L875</f>
        <v>30</v>
      </c>
      <c r="P875" s="0" t="n">
        <f aca="false">StoreData!$N875*StoreData!$M875</f>
        <v>21</v>
      </c>
      <c r="Q875" s="0" t="n">
        <f aca="false">StoreData!$O875-StoreData!$P875</f>
        <v>9</v>
      </c>
      <c r="R875" s="0" t="n">
        <f aca="false">MONTH(StoreData!$B875)</f>
        <v>9</v>
      </c>
      <c r="S875" s="0" t="str">
        <f aca="false">IF(StoreData!$R875=9,"August","Sept")</f>
        <v>August</v>
      </c>
    </row>
    <row r="876" customFormat="false" ht="15" hidden="false" customHeight="false" outlineLevel="0" collapsed="false">
      <c r="A876" s="0" t="n">
        <v>88065566229</v>
      </c>
      <c r="B876" s="0" t="n">
        <v>44095</v>
      </c>
      <c r="C876" s="0" t="s">
        <v>874</v>
      </c>
      <c r="D876" s="0" t="s">
        <v>20</v>
      </c>
      <c r="E876" s="0" t="s">
        <v>30</v>
      </c>
      <c r="F876" s="0" t="s">
        <v>22</v>
      </c>
      <c r="G876" s="0" t="s">
        <v>23</v>
      </c>
      <c r="H876" s="0" t="s">
        <v>24</v>
      </c>
      <c r="I876" s="0" t="s">
        <v>25</v>
      </c>
      <c r="J876" s="0" t="s">
        <v>73</v>
      </c>
      <c r="K876" s="0" t="s">
        <v>27</v>
      </c>
      <c r="L876" s="0" t="n">
        <v>15</v>
      </c>
      <c r="M876" s="0" t="n">
        <v>12</v>
      </c>
      <c r="N876" s="0" t="n">
        <v>1</v>
      </c>
      <c r="O876" s="0" t="n">
        <f aca="false">StoreData!$N876*StoreData!$L876</f>
        <v>15</v>
      </c>
      <c r="P876" s="0" t="n">
        <f aca="false">StoreData!$N876*StoreData!$M876</f>
        <v>12</v>
      </c>
      <c r="Q876" s="0" t="n">
        <f aca="false">StoreData!$O876-StoreData!$P876</f>
        <v>3</v>
      </c>
      <c r="R876" s="0" t="n">
        <f aca="false">MONTH(StoreData!$B876)</f>
        <v>9</v>
      </c>
      <c r="S876" s="0" t="str">
        <f aca="false">IF(StoreData!$R876=9,"August","Sept")</f>
        <v>August</v>
      </c>
    </row>
    <row r="877" customFormat="false" ht="15" hidden="false" customHeight="false" outlineLevel="0" collapsed="false">
      <c r="A877" s="0" t="n">
        <v>88065566230</v>
      </c>
      <c r="B877" s="0" t="n">
        <v>44096</v>
      </c>
      <c r="C877" s="0" t="s">
        <v>875</v>
      </c>
      <c r="D877" s="0" t="s">
        <v>29</v>
      </c>
      <c r="E877" s="0" t="s">
        <v>37</v>
      </c>
      <c r="F877" s="0" t="s">
        <v>31</v>
      </c>
      <c r="G877" s="0" t="s">
        <v>32</v>
      </c>
      <c r="H877" s="0" t="s">
        <v>33</v>
      </c>
      <c r="I877" s="0" t="s">
        <v>25</v>
      </c>
      <c r="J877" s="0" t="s">
        <v>76</v>
      </c>
      <c r="K877" s="0" t="s">
        <v>27</v>
      </c>
      <c r="L877" s="0" t="n">
        <v>15</v>
      </c>
      <c r="M877" s="0" t="n">
        <v>12</v>
      </c>
      <c r="N877" s="0" t="n">
        <v>1</v>
      </c>
      <c r="O877" s="0" t="n">
        <f aca="false">StoreData!$N877*StoreData!$L877</f>
        <v>15</v>
      </c>
      <c r="P877" s="0" t="n">
        <f aca="false">StoreData!$N877*StoreData!$M877</f>
        <v>12</v>
      </c>
      <c r="Q877" s="0" t="n">
        <f aca="false">StoreData!$O877-StoreData!$P877</f>
        <v>3</v>
      </c>
      <c r="R877" s="0" t="n">
        <f aca="false">MONTH(StoreData!$B877)</f>
        <v>9</v>
      </c>
      <c r="S877" s="0" t="str">
        <f aca="false">IF(StoreData!$R877=9,"August","Sept")</f>
        <v>August</v>
      </c>
    </row>
    <row r="878" customFormat="false" ht="15" hidden="false" customHeight="false" outlineLevel="0" collapsed="false">
      <c r="A878" s="0" t="n">
        <v>88065566231</v>
      </c>
      <c r="B878" s="0" t="n">
        <v>44097</v>
      </c>
      <c r="C878" s="0" t="s">
        <v>876</v>
      </c>
      <c r="D878" s="0" t="s">
        <v>29</v>
      </c>
      <c r="E878" s="0" t="s">
        <v>42</v>
      </c>
      <c r="F878" s="0" t="s">
        <v>38</v>
      </c>
      <c r="G878" s="0" t="s">
        <v>32</v>
      </c>
      <c r="H878" s="0" t="s">
        <v>39</v>
      </c>
      <c r="I878" s="0" t="s">
        <v>25</v>
      </c>
      <c r="J878" s="0" t="s">
        <v>79</v>
      </c>
      <c r="K878" s="0" t="s">
        <v>35</v>
      </c>
      <c r="L878" s="0" t="n">
        <v>23</v>
      </c>
      <c r="M878" s="0" t="n">
        <v>20</v>
      </c>
      <c r="N878" s="0" t="n">
        <v>1</v>
      </c>
      <c r="O878" s="0" t="n">
        <f aca="false">StoreData!$N878*StoreData!$L878</f>
        <v>23</v>
      </c>
      <c r="P878" s="0" t="n">
        <f aca="false">StoreData!$N878*StoreData!$M878</f>
        <v>20</v>
      </c>
      <c r="Q878" s="0" t="n">
        <f aca="false">StoreData!$O878-StoreData!$P878</f>
        <v>3</v>
      </c>
      <c r="R878" s="0" t="n">
        <f aca="false">MONTH(StoreData!$B878)</f>
        <v>9</v>
      </c>
      <c r="S878" s="0" t="str">
        <f aca="false">IF(StoreData!$R878=9,"August","Sept")</f>
        <v>August</v>
      </c>
    </row>
    <row r="879" customFormat="false" ht="15" hidden="false" customHeight="false" outlineLevel="0" collapsed="false">
      <c r="A879" s="0" t="n">
        <v>88065566232</v>
      </c>
      <c r="B879" s="0" t="n">
        <v>44098</v>
      </c>
      <c r="C879" s="0" t="s">
        <v>877</v>
      </c>
      <c r="D879" s="0" t="s">
        <v>20</v>
      </c>
      <c r="E879" s="0" t="s">
        <v>186</v>
      </c>
      <c r="F879" s="0" t="s">
        <v>43</v>
      </c>
      <c r="G879" s="0" t="s">
        <v>23</v>
      </c>
      <c r="H879" s="0" t="s">
        <v>44</v>
      </c>
      <c r="I879" s="0" t="s">
        <v>25</v>
      </c>
      <c r="J879" s="0" t="s">
        <v>82</v>
      </c>
      <c r="K879" s="0" t="s">
        <v>35</v>
      </c>
      <c r="L879" s="0" t="n">
        <v>9</v>
      </c>
      <c r="M879" s="0" t="n">
        <v>6</v>
      </c>
      <c r="N879" s="0" t="n">
        <v>3</v>
      </c>
      <c r="O879" s="0" t="n">
        <f aca="false">StoreData!$N879*StoreData!$L879</f>
        <v>27</v>
      </c>
      <c r="P879" s="0" t="n">
        <f aca="false">StoreData!$N879*StoreData!$M879</f>
        <v>18</v>
      </c>
      <c r="Q879" s="0" t="n">
        <f aca="false">StoreData!$O879-StoreData!$P879</f>
        <v>9</v>
      </c>
      <c r="R879" s="0" t="n">
        <f aca="false">MONTH(StoreData!$B879)</f>
        <v>9</v>
      </c>
      <c r="S879" s="0" t="str">
        <f aca="false">IF(StoreData!$R879=9,"August","Sept")</f>
        <v>August</v>
      </c>
    </row>
    <row r="880" customFormat="false" ht="15" hidden="false" customHeight="false" outlineLevel="0" collapsed="false">
      <c r="A880" s="0" t="n">
        <v>88065566233</v>
      </c>
      <c r="B880" s="0" t="n">
        <v>44099</v>
      </c>
      <c r="C880" s="0" t="s">
        <v>878</v>
      </c>
      <c r="D880" s="0" t="s">
        <v>20</v>
      </c>
      <c r="E880" s="0" t="s">
        <v>188</v>
      </c>
      <c r="F880" s="0" t="s">
        <v>22</v>
      </c>
      <c r="G880" s="0" t="s">
        <v>23</v>
      </c>
      <c r="H880" s="0" t="s">
        <v>24</v>
      </c>
      <c r="I880" s="0" t="s">
        <v>25</v>
      </c>
      <c r="J880" s="0" t="s">
        <v>85</v>
      </c>
      <c r="K880" s="0" t="s">
        <v>35</v>
      </c>
      <c r="L880" s="0" t="n">
        <v>18</v>
      </c>
      <c r="M880" s="0" t="n">
        <v>15</v>
      </c>
      <c r="N880" s="0" t="n">
        <v>4</v>
      </c>
      <c r="O880" s="0" t="n">
        <f aca="false">StoreData!$N880*StoreData!$L880</f>
        <v>72</v>
      </c>
      <c r="P880" s="0" t="n">
        <f aca="false">StoreData!$N880*StoreData!$M880</f>
        <v>60</v>
      </c>
      <c r="Q880" s="0" t="n">
        <f aca="false">StoreData!$O880-StoreData!$P880</f>
        <v>12</v>
      </c>
      <c r="R880" s="0" t="n">
        <f aca="false">MONTH(StoreData!$B880)</f>
        <v>9</v>
      </c>
      <c r="S880" s="0" t="str">
        <f aca="false">IF(StoreData!$R880=9,"August","Sept")</f>
        <v>August</v>
      </c>
    </row>
    <row r="881" customFormat="false" ht="15" hidden="false" customHeight="false" outlineLevel="0" collapsed="false">
      <c r="A881" s="0" t="n">
        <v>88065566234</v>
      </c>
      <c r="B881" s="0" t="n">
        <v>44103</v>
      </c>
      <c r="C881" s="0" t="s">
        <v>879</v>
      </c>
      <c r="D881" s="0" t="s">
        <v>29</v>
      </c>
      <c r="E881" s="0" t="s">
        <v>42</v>
      </c>
      <c r="F881" s="0" t="s">
        <v>38</v>
      </c>
      <c r="G881" s="0" t="s">
        <v>32</v>
      </c>
      <c r="H881" s="0" t="s">
        <v>39</v>
      </c>
      <c r="I881" s="0" t="s">
        <v>25</v>
      </c>
      <c r="J881" s="0" t="s">
        <v>88</v>
      </c>
      <c r="K881" s="0" t="s">
        <v>27</v>
      </c>
      <c r="L881" s="0" t="n">
        <v>14</v>
      </c>
      <c r="M881" s="0" t="n">
        <v>11</v>
      </c>
      <c r="N881" s="0" t="n">
        <v>5</v>
      </c>
      <c r="O881" s="0" t="n">
        <f aca="false">StoreData!$N881*StoreData!$L881</f>
        <v>70</v>
      </c>
      <c r="P881" s="0" t="n">
        <f aca="false">StoreData!$N881*StoreData!$M881</f>
        <v>55</v>
      </c>
      <c r="Q881" s="0" t="n">
        <f aca="false">StoreData!$O881-StoreData!$P881</f>
        <v>15</v>
      </c>
      <c r="R881" s="0" t="n">
        <f aca="false">MONTH(StoreData!$B881)</f>
        <v>9</v>
      </c>
      <c r="S881" s="0" t="str">
        <f aca="false">IF(StoreData!$R881=9,"August","Sept")</f>
        <v>August</v>
      </c>
    </row>
    <row r="882" customFormat="false" ht="15" hidden="false" customHeight="false" outlineLevel="0" collapsed="false">
      <c r="A882" s="0" t="n">
        <v>88065566235</v>
      </c>
      <c r="B882" s="0" t="n">
        <v>44102</v>
      </c>
      <c r="C882" s="0" t="s">
        <v>880</v>
      </c>
      <c r="D882" s="0" t="s">
        <v>29</v>
      </c>
      <c r="E882" s="0" t="s">
        <v>186</v>
      </c>
      <c r="F882" s="0" t="s">
        <v>43</v>
      </c>
      <c r="G882" s="0" t="s">
        <v>23</v>
      </c>
      <c r="H882" s="0" t="s">
        <v>44</v>
      </c>
      <c r="I882" s="0" t="s">
        <v>25</v>
      </c>
      <c r="J882" s="0" t="s">
        <v>91</v>
      </c>
      <c r="K882" s="0" t="s">
        <v>27</v>
      </c>
      <c r="L882" s="0" t="n">
        <v>30</v>
      </c>
      <c r="M882" s="0" t="n">
        <v>27</v>
      </c>
      <c r="N882" s="0" t="n">
        <v>6</v>
      </c>
      <c r="O882" s="0" t="n">
        <f aca="false">StoreData!$N882*StoreData!$L882</f>
        <v>180</v>
      </c>
      <c r="P882" s="0" t="n">
        <f aca="false">StoreData!$N882*StoreData!$M882</f>
        <v>162</v>
      </c>
      <c r="Q882" s="0" t="n">
        <f aca="false">StoreData!$O882-StoreData!$P882</f>
        <v>18</v>
      </c>
      <c r="R882" s="0" t="n">
        <f aca="false">MONTH(StoreData!$B882)</f>
        <v>9</v>
      </c>
      <c r="S882" s="0" t="str">
        <f aca="false">IF(StoreData!$R882=9,"August","Sept")</f>
        <v>August</v>
      </c>
    </row>
    <row r="883" customFormat="false" ht="15" hidden="false" customHeight="false" outlineLevel="0" collapsed="false">
      <c r="A883" s="0" t="n">
        <v>88065566236</v>
      </c>
      <c r="B883" s="0" t="n">
        <v>44102</v>
      </c>
      <c r="C883" s="0" t="s">
        <v>881</v>
      </c>
      <c r="D883" s="0" t="s">
        <v>29</v>
      </c>
      <c r="E883" s="0" t="s">
        <v>188</v>
      </c>
      <c r="F883" s="0" t="s">
        <v>22</v>
      </c>
      <c r="G883" s="0" t="s">
        <v>23</v>
      </c>
      <c r="H883" s="0" t="s">
        <v>24</v>
      </c>
      <c r="I883" s="0" t="s">
        <v>25</v>
      </c>
      <c r="J883" s="0" t="s">
        <v>94</v>
      </c>
      <c r="K883" s="0" t="s">
        <v>27</v>
      </c>
      <c r="L883" s="0" t="n">
        <v>16</v>
      </c>
      <c r="M883" s="0" t="n">
        <v>13</v>
      </c>
      <c r="N883" s="0" t="n">
        <v>7</v>
      </c>
      <c r="O883" s="0" t="n">
        <f aca="false">StoreData!$N883*StoreData!$L883</f>
        <v>112</v>
      </c>
      <c r="P883" s="0" t="n">
        <f aca="false">StoreData!$N883*StoreData!$M883</f>
        <v>91</v>
      </c>
      <c r="Q883" s="0" t="n">
        <f aca="false">StoreData!$O883-StoreData!$P883</f>
        <v>21</v>
      </c>
      <c r="R883" s="0" t="n">
        <f aca="false">MONTH(StoreData!$B883)</f>
        <v>9</v>
      </c>
      <c r="S883" s="0" t="str">
        <f aca="false">IF(StoreData!$R883=9,"August","Sept")</f>
        <v>August</v>
      </c>
    </row>
    <row r="884" customFormat="false" ht="15" hidden="false" customHeight="false" outlineLevel="0" collapsed="false">
      <c r="A884" s="0" t="n">
        <v>88065566237</v>
      </c>
      <c r="B884" s="0" t="n">
        <v>44103</v>
      </c>
      <c r="C884" s="0" t="s">
        <v>882</v>
      </c>
      <c r="D884" s="0" t="s">
        <v>20</v>
      </c>
      <c r="E884" s="0" t="s">
        <v>42</v>
      </c>
      <c r="F884" s="0" t="s">
        <v>38</v>
      </c>
      <c r="G884" s="0" t="s">
        <v>32</v>
      </c>
      <c r="H884" s="0" t="s">
        <v>39</v>
      </c>
      <c r="I884" s="0" t="s">
        <v>25</v>
      </c>
      <c r="J884" s="0" t="s">
        <v>26</v>
      </c>
      <c r="K884" s="0" t="s">
        <v>27</v>
      </c>
      <c r="L884" s="0" t="n">
        <v>52</v>
      </c>
      <c r="M884" s="0" t="n">
        <v>49</v>
      </c>
      <c r="N884" s="0" t="n">
        <v>11</v>
      </c>
      <c r="O884" s="0" t="n">
        <f aca="false">StoreData!$N884*StoreData!$L884</f>
        <v>572</v>
      </c>
      <c r="P884" s="0" t="n">
        <f aca="false">StoreData!$N884*StoreData!$M884</f>
        <v>539</v>
      </c>
      <c r="Q884" s="0" t="n">
        <f aca="false">StoreData!$O884-StoreData!$P884</f>
        <v>33</v>
      </c>
      <c r="R884" s="0" t="n">
        <f aca="false">MONTH(StoreData!$B884)</f>
        <v>9</v>
      </c>
      <c r="S884" s="0" t="str">
        <f aca="false">IF(StoreData!$R884=9,"August","Sept")</f>
        <v>August</v>
      </c>
    </row>
    <row r="885" customFormat="false" ht="15" hidden="false" customHeight="false" outlineLevel="0" collapsed="false">
      <c r="A885" s="0" t="n">
        <v>88065566238</v>
      </c>
      <c r="B885" s="0" t="n">
        <v>44073</v>
      </c>
      <c r="C885" s="0" t="s">
        <v>883</v>
      </c>
      <c r="D885" s="0" t="s">
        <v>29</v>
      </c>
      <c r="E885" s="0" t="s">
        <v>186</v>
      </c>
      <c r="F885" s="0" t="s">
        <v>43</v>
      </c>
      <c r="G885" s="0" t="s">
        <v>23</v>
      </c>
      <c r="H885" s="0" t="s">
        <v>44</v>
      </c>
      <c r="I885" s="0" t="s">
        <v>25</v>
      </c>
      <c r="J885" s="0" t="s">
        <v>99</v>
      </c>
      <c r="K885" s="0" t="s">
        <v>27</v>
      </c>
      <c r="L885" s="0" t="n">
        <v>14</v>
      </c>
      <c r="M885" s="0" t="n">
        <v>11</v>
      </c>
      <c r="N885" s="0" t="n">
        <v>2</v>
      </c>
      <c r="O885" s="0" t="n">
        <f aca="false">StoreData!$N885*StoreData!$L885</f>
        <v>28</v>
      </c>
      <c r="P885" s="0" t="n">
        <f aca="false">StoreData!$N885*StoreData!$M885</f>
        <v>22</v>
      </c>
      <c r="Q885" s="0" t="n">
        <f aca="false">StoreData!$O885-StoreData!$P885</f>
        <v>6</v>
      </c>
      <c r="R885" s="0" t="n">
        <f aca="false">MONTH(StoreData!$B885)</f>
        <v>8</v>
      </c>
      <c r="S885" s="0" t="str">
        <f aca="false">IF(StoreData!$R885=9,"August","Sept")</f>
        <v>Sept</v>
      </c>
    </row>
    <row r="886" customFormat="false" ht="15" hidden="false" customHeight="false" outlineLevel="0" collapsed="false">
      <c r="A886" s="0" t="n">
        <v>88065566239</v>
      </c>
      <c r="B886" s="0" t="n">
        <v>44074</v>
      </c>
      <c r="C886" s="0" t="s">
        <v>884</v>
      </c>
      <c r="D886" s="0" t="s">
        <v>29</v>
      </c>
      <c r="E886" s="0" t="s">
        <v>188</v>
      </c>
      <c r="F886" s="0" t="s">
        <v>22</v>
      </c>
      <c r="G886" s="0" t="s">
        <v>23</v>
      </c>
      <c r="H886" s="0" t="s">
        <v>24</v>
      </c>
      <c r="I886" s="0" t="s">
        <v>25</v>
      </c>
      <c r="J886" s="0" t="s">
        <v>102</v>
      </c>
      <c r="K886" s="0" t="s">
        <v>27</v>
      </c>
      <c r="L886" s="0" t="n">
        <v>6</v>
      </c>
      <c r="M886" s="0" t="n">
        <v>3</v>
      </c>
      <c r="N886" s="0" t="n">
        <v>3</v>
      </c>
      <c r="O886" s="0" t="n">
        <f aca="false">StoreData!$N886*StoreData!$L886</f>
        <v>18</v>
      </c>
      <c r="P886" s="0" t="n">
        <f aca="false">StoreData!$N886*StoreData!$M886</f>
        <v>9</v>
      </c>
      <c r="Q886" s="0" t="n">
        <f aca="false">StoreData!$O886-StoreData!$P886</f>
        <v>9</v>
      </c>
      <c r="R886" s="0" t="n">
        <f aca="false">MONTH(StoreData!$B886)</f>
        <v>8</v>
      </c>
      <c r="S886" s="0" t="str">
        <f aca="false">IF(StoreData!$R886=9,"August","Sept")</f>
        <v>Sept</v>
      </c>
    </row>
    <row r="887" customFormat="false" ht="15" hidden="false" customHeight="false" outlineLevel="0" collapsed="false">
      <c r="A887" s="0" t="n">
        <v>88065566240</v>
      </c>
      <c r="B887" s="0" t="n">
        <v>44075</v>
      </c>
      <c r="C887" s="0" t="s">
        <v>885</v>
      </c>
      <c r="D887" s="0" t="s">
        <v>20</v>
      </c>
      <c r="E887" s="0" t="s">
        <v>42</v>
      </c>
      <c r="F887" s="0" t="s">
        <v>38</v>
      </c>
      <c r="G887" s="0" t="s">
        <v>32</v>
      </c>
      <c r="H887" s="0" t="s">
        <v>39</v>
      </c>
      <c r="I887" s="0" t="s">
        <v>25</v>
      </c>
      <c r="J887" s="0" t="s">
        <v>105</v>
      </c>
      <c r="K887" s="0" t="s">
        <v>27</v>
      </c>
      <c r="L887" s="0" t="n">
        <v>13</v>
      </c>
      <c r="M887" s="0" t="n">
        <v>10</v>
      </c>
      <c r="N887" s="0" t="n">
        <v>5</v>
      </c>
      <c r="O887" s="0" t="n">
        <f aca="false">StoreData!$N887*StoreData!$L887</f>
        <v>65</v>
      </c>
      <c r="P887" s="0" t="n">
        <f aca="false">StoreData!$N887*StoreData!$M887</f>
        <v>50</v>
      </c>
      <c r="Q887" s="0" t="n">
        <f aca="false">StoreData!$O887-StoreData!$P887</f>
        <v>15</v>
      </c>
      <c r="R887" s="0" t="n">
        <f aca="false">MONTH(StoreData!$B887)</f>
        <v>9</v>
      </c>
      <c r="S887" s="0" t="str">
        <f aca="false">IF(StoreData!$R887=9,"August","Sept")</f>
        <v>August</v>
      </c>
    </row>
    <row r="888" customFormat="false" ht="15" hidden="false" customHeight="false" outlineLevel="0" collapsed="false">
      <c r="A888" s="0" t="n">
        <v>88065566241</v>
      </c>
      <c r="B888" s="0" t="n">
        <v>44076</v>
      </c>
      <c r="C888" s="0" t="s">
        <v>886</v>
      </c>
      <c r="D888" s="0" t="s">
        <v>20</v>
      </c>
      <c r="E888" s="0" t="s">
        <v>186</v>
      </c>
      <c r="F888" s="0" t="s">
        <v>43</v>
      </c>
      <c r="G888" s="0" t="s">
        <v>23</v>
      </c>
      <c r="H888" s="0" t="s">
        <v>44</v>
      </c>
      <c r="I888" s="0" t="s">
        <v>25</v>
      </c>
      <c r="J888" s="0" t="s">
        <v>108</v>
      </c>
      <c r="K888" s="0" t="s">
        <v>27</v>
      </c>
      <c r="L888" s="0" t="n">
        <v>15</v>
      </c>
      <c r="M888" s="0" t="n">
        <v>12</v>
      </c>
      <c r="N888" s="0" t="n">
        <v>2</v>
      </c>
      <c r="O888" s="0" t="n">
        <f aca="false">StoreData!$N888*StoreData!$L888</f>
        <v>30</v>
      </c>
      <c r="P888" s="0" t="n">
        <f aca="false">StoreData!$N888*StoreData!$M888</f>
        <v>24</v>
      </c>
      <c r="Q888" s="0" t="n">
        <f aca="false">StoreData!$O888-StoreData!$P888</f>
        <v>6</v>
      </c>
      <c r="R888" s="0" t="n">
        <f aca="false">MONTH(StoreData!$B888)</f>
        <v>9</v>
      </c>
      <c r="S888" s="0" t="str">
        <f aca="false">IF(StoreData!$R888=9,"August","Sept")</f>
        <v>August</v>
      </c>
    </row>
    <row r="889" customFormat="false" ht="15" hidden="false" customHeight="false" outlineLevel="0" collapsed="false">
      <c r="A889" s="0" t="n">
        <v>88065566242</v>
      </c>
      <c r="B889" s="0" t="n">
        <v>44077</v>
      </c>
      <c r="C889" s="0" t="s">
        <v>887</v>
      </c>
      <c r="D889" s="0" t="s">
        <v>20</v>
      </c>
      <c r="E889" s="0" t="s">
        <v>188</v>
      </c>
      <c r="F889" s="0" t="s">
        <v>22</v>
      </c>
      <c r="G889" s="0" t="s">
        <v>23</v>
      </c>
      <c r="H889" s="0" t="s">
        <v>24</v>
      </c>
      <c r="I889" s="0" t="s">
        <v>25</v>
      </c>
      <c r="J889" s="0" t="s">
        <v>53</v>
      </c>
      <c r="K889" s="0" t="s">
        <v>27</v>
      </c>
      <c r="L889" s="0" t="n">
        <v>20</v>
      </c>
      <c r="M889" s="0" t="n">
        <v>17</v>
      </c>
      <c r="N889" s="0" t="n">
        <v>1</v>
      </c>
      <c r="O889" s="0" t="n">
        <f aca="false">StoreData!$N889*StoreData!$L889</f>
        <v>20</v>
      </c>
      <c r="P889" s="0" t="n">
        <f aca="false">StoreData!$N889*StoreData!$M889</f>
        <v>17</v>
      </c>
      <c r="Q889" s="0" t="n">
        <f aca="false">StoreData!$O889-StoreData!$P889</f>
        <v>3</v>
      </c>
      <c r="R889" s="0" t="n">
        <f aca="false">MONTH(StoreData!$B889)</f>
        <v>9</v>
      </c>
      <c r="S889" s="0" t="str">
        <f aca="false">IF(StoreData!$R889=9,"August","Sept")</f>
        <v>August</v>
      </c>
    </row>
    <row r="890" customFormat="false" ht="15" hidden="false" customHeight="false" outlineLevel="0" collapsed="false">
      <c r="A890" s="0" t="n">
        <v>88065566243</v>
      </c>
      <c r="B890" s="0" t="n">
        <v>44078</v>
      </c>
      <c r="C890" s="0" t="s">
        <v>888</v>
      </c>
      <c r="D890" s="0" t="s">
        <v>29</v>
      </c>
      <c r="E890" s="0" t="s">
        <v>42</v>
      </c>
      <c r="F890" s="0" t="s">
        <v>38</v>
      </c>
      <c r="G890" s="0" t="s">
        <v>32</v>
      </c>
      <c r="H890" s="0" t="s">
        <v>39</v>
      </c>
      <c r="I890" s="0" t="s">
        <v>25</v>
      </c>
      <c r="J890" s="0" t="s">
        <v>56</v>
      </c>
      <c r="K890" s="0" t="s">
        <v>27</v>
      </c>
      <c r="L890" s="0" t="n">
        <v>12</v>
      </c>
      <c r="M890" s="0" t="n">
        <v>9</v>
      </c>
      <c r="N890" s="0" t="n">
        <v>6</v>
      </c>
      <c r="O890" s="0" t="n">
        <f aca="false">StoreData!$N890*StoreData!$L890</f>
        <v>72</v>
      </c>
      <c r="P890" s="0" t="n">
        <f aca="false">StoreData!$N890*StoreData!$M890</f>
        <v>54</v>
      </c>
      <c r="Q890" s="0" t="n">
        <f aca="false">StoreData!$O890-StoreData!$P890</f>
        <v>18</v>
      </c>
      <c r="R890" s="0" t="n">
        <f aca="false">MONTH(StoreData!$B890)</f>
        <v>9</v>
      </c>
      <c r="S890" s="0" t="str">
        <f aca="false">IF(StoreData!$R890=9,"August","Sept")</f>
        <v>August</v>
      </c>
    </row>
    <row r="891" customFormat="false" ht="15" hidden="false" customHeight="false" outlineLevel="0" collapsed="false">
      <c r="A891" s="0" t="n">
        <v>88065566244</v>
      </c>
      <c r="B891" s="0" t="n">
        <v>44092</v>
      </c>
      <c r="C891" s="0" t="s">
        <v>889</v>
      </c>
      <c r="D891" s="0" t="s">
        <v>29</v>
      </c>
      <c r="E891" s="0" t="s">
        <v>186</v>
      </c>
      <c r="F891" s="0" t="s">
        <v>43</v>
      </c>
      <c r="G891" s="0" t="s">
        <v>23</v>
      </c>
      <c r="H891" s="0" t="s">
        <v>44</v>
      </c>
      <c r="I891" s="0" t="s">
        <v>25</v>
      </c>
      <c r="J891" s="0" t="s">
        <v>59</v>
      </c>
      <c r="K891" s="0" t="s">
        <v>27</v>
      </c>
      <c r="L891" s="0" t="n">
        <v>16</v>
      </c>
      <c r="M891" s="0" t="n">
        <v>13</v>
      </c>
      <c r="N891" s="0" t="n">
        <v>9</v>
      </c>
      <c r="O891" s="0" t="n">
        <f aca="false">StoreData!$N891*StoreData!$L891</f>
        <v>144</v>
      </c>
      <c r="P891" s="0" t="n">
        <f aca="false">StoreData!$N891*StoreData!$M891</f>
        <v>117</v>
      </c>
      <c r="Q891" s="0" t="n">
        <f aca="false">StoreData!$O891-StoreData!$P891</f>
        <v>27</v>
      </c>
      <c r="R891" s="0" t="n">
        <f aca="false">MONTH(StoreData!$B891)</f>
        <v>9</v>
      </c>
      <c r="S891" s="0" t="str">
        <f aca="false">IF(StoreData!$R891=9,"August","Sept")</f>
        <v>August</v>
      </c>
    </row>
    <row r="892" customFormat="false" ht="15" hidden="false" customHeight="false" outlineLevel="0" collapsed="false">
      <c r="A892" s="0" t="n">
        <v>88065566245</v>
      </c>
      <c r="B892" s="0" t="n">
        <v>44092</v>
      </c>
      <c r="C892" s="0" t="s">
        <v>890</v>
      </c>
      <c r="D892" s="0" t="s">
        <v>29</v>
      </c>
      <c r="E892" s="0" t="s">
        <v>188</v>
      </c>
      <c r="F892" s="0" t="s">
        <v>22</v>
      </c>
      <c r="G892" s="0" t="s">
        <v>23</v>
      </c>
      <c r="H892" s="0" t="s">
        <v>24</v>
      </c>
      <c r="I892" s="0" t="s">
        <v>25</v>
      </c>
      <c r="J892" s="0" t="s">
        <v>62</v>
      </c>
      <c r="K892" s="0" t="s">
        <v>27</v>
      </c>
      <c r="L892" s="0" t="n">
        <v>20</v>
      </c>
      <c r="M892" s="0" t="n">
        <v>17</v>
      </c>
      <c r="N892" s="0" t="n">
        <v>10</v>
      </c>
      <c r="O892" s="0" t="n">
        <f aca="false">StoreData!$N892*StoreData!$L892</f>
        <v>200</v>
      </c>
      <c r="P892" s="0" t="n">
        <f aca="false">StoreData!$N892*StoreData!$M892</f>
        <v>170</v>
      </c>
      <c r="Q892" s="0" t="n">
        <f aca="false">StoreData!$O892-StoreData!$P892</f>
        <v>30</v>
      </c>
      <c r="R892" s="0" t="n">
        <f aca="false">MONTH(StoreData!$B892)</f>
        <v>9</v>
      </c>
      <c r="S892" s="0" t="str">
        <f aca="false">IF(StoreData!$R892=9,"August","Sept")</f>
        <v>August</v>
      </c>
    </row>
    <row r="893" customFormat="false" ht="15" hidden="false" customHeight="false" outlineLevel="0" collapsed="false">
      <c r="A893" s="0" t="n">
        <v>88065566246</v>
      </c>
      <c r="B893" s="0" t="n">
        <v>44093</v>
      </c>
      <c r="C893" s="0" t="s">
        <v>891</v>
      </c>
      <c r="D893" s="0" t="s">
        <v>20</v>
      </c>
      <c r="E893" s="0" t="s">
        <v>42</v>
      </c>
      <c r="F893" s="0" t="s">
        <v>38</v>
      </c>
      <c r="G893" s="0" t="s">
        <v>32</v>
      </c>
      <c r="H893" s="0" t="s">
        <v>39</v>
      </c>
      <c r="I893" s="0" t="s">
        <v>25</v>
      </c>
      <c r="J893" s="0" t="s">
        <v>63</v>
      </c>
      <c r="K893" s="0" t="s">
        <v>27</v>
      </c>
      <c r="L893" s="0" t="n">
        <v>12</v>
      </c>
      <c r="M893" s="0" t="n">
        <v>9</v>
      </c>
      <c r="N893" s="0" t="n">
        <v>3</v>
      </c>
      <c r="O893" s="0" t="n">
        <f aca="false">StoreData!$N893*StoreData!$L893</f>
        <v>36</v>
      </c>
      <c r="P893" s="0" t="n">
        <f aca="false">StoreData!$N893*StoreData!$M893</f>
        <v>27</v>
      </c>
      <c r="Q893" s="0" t="n">
        <f aca="false">StoreData!$O893-StoreData!$P893</f>
        <v>9</v>
      </c>
      <c r="R893" s="0" t="n">
        <f aca="false">MONTH(StoreData!$B893)</f>
        <v>9</v>
      </c>
      <c r="S893" s="0" t="str">
        <f aca="false">IF(StoreData!$R893=9,"August","Sept")</f>
        <v>August</v>
      </c>
    </row>
    <row r="894" customFormat="false" ht="15" hidden="false" customHeight="false" outlineLevel="0" collapsed="false">
      <c r="A894" s="0" t="n">
        <v>88065566247</v>
      </c>
      <c r="B894" s="0" t="n">
        <v>44094</v>
      </c>
      <c r="C894" s="0" t="s">
        <v>892</v>
      </c>
      <c r="D894" s="0" t="s">
        <v>20</v>
      </c>
      <c r="E894" s="0" t="s">
        <v>186</v>
      </c>
      <c r="F894" s="0" t="s">
        <v>43</v>
      </c>
      <c r="G894" s="0" t="s">
        <v>23</v>
      </c>
      <c r="H894" s="0" t="s">
        <v>44</v>
      </c>
      <c r="I894" s="0" t="s">
        <v>25</v>
      </c>
      <c r="J894" s="0" t="s">
        <v>70</v>
      </c>
      <c r="K894" s="0" t="s">
        <v>27</v>
      </c>
      <c r="L894" s="0" t="n">
        <v>10</v>
      </c>
      <c r="M894" s="0" t="n">
        <v>7</v>
      </c>
      <c r="N894" s="0" t="n">
        <v>4</v>
      </c>
      <c r="O894" s="0" t="n">
        <f aca="false">StoreData!$N894*StoreData!$L894</f>
        <v>40</v>
      </c>
      <c r="P894" s="0" t="n">
        <f aca="false">StoreData!$N894*StoreData!$M894</f>
        <v>28</v>
      </c>
      <c r="Q894" s="0" t="n">
        <f aca="false">StoreData!$O894-StoreData!$P894</f>
        <v>12</v>
      </c>
      <c r="R894" s="0" t="n">
        <f aca="false">MONTH(StoreData!$B894)</f>
        <v>9</v>
      </c>
      <c r="S894" s="0" t="str">
        <f aca="false">IF(StoreData!$R894=9,"August","Sept")</f>
        <v>August</v>
      </c>
    </row>
    <row r="895" customFormat="false" ht="15" hidden="false" customHeight="false" outlineLevel="0" collapsed="false">
      <c r="A895" s="0" t="n">
        <v>88065566248</v>
      </c>
      <c r="B895" s="0" t="n">
        <v>44095</v>
      </c>
      <c r="C895" s="0" t="s">
        <v>893</v>
      </c>
      <c r="D895" s="0" t="s">
        <v>29</v>
      </c>
      <c r="E895" s="0" t="s">
        <v>188</v>
      </c>
      <c r="F895" s="0" t="s">
        <v>22</v>
      </c>
      <c r="G895" s="0" t="s">
        <v>23</v>
      </c>
      <c r="H895" s="0" t="s">
        <v>24</v>
      </c>
      <c r="I895" s="0" t="s">
        <v>25</v>
      </c>
      <c r="J895" s="0" t="s">
        <v>73</v>
      </c>
      <c r="K895" s="0" t="s">
        <v>27</v>
      </c>
      <c r="L895" s="0" t="n">
        <v>15</v>
      </c>
      <c r="M895" s="0" t="n">
        <v>12</v>
      </c>
      <c r="N895" s="0" t="n">
        <v>5</v>
      </c>
      <c r="O895" s="0" t="n">
        <f aca="false">StoreData!$N895*StoreData!$L895</f>
        <v>75</v>
      </c>
      <c r="P895" s="0" t="n">
        <f aca="false">StoreData!$N895*StoreData!$M895</f>
        <v>60</v>
      </c>
      <c r="Q895" s="0" t="n">
        <f aca="false">StoreData!$O895-StoreData!$P895</f>
        <v>15</v>
      </c>
      <c r="R895" s="0" t="n">
        <f aca="false">MONTH(StoreData!$B895)</f>
        <v>9</v>
      </c>
      <c r="S895" s="0" t="str">
        <f aca="false">IF(StoreData!$R895=9,"August","Sept")</f>
        <v>August</v>
      </c>
    </row>
    <row r="896" customFormat="false" ht="15" hidden="false" customHeight="false" outlineLevel="0" collapsed="false">
      <c r="A896" s="0" t="n">
        <v>88065566249</v>
      </c>
      <c r="B896" s="0" t="n">
        <v>44096</v>
      </c>
      <c r="C896" s="0" t="s">
        <v>894</v>
      </c>
      <c r="D896" s="0" t="s">
        <v>20</v>
      </c>
      <c r="E896" s="0" t="s">
        <v>42</v>
      </c>
      <c r="F896" s="0" t="s">
        <v>38</v>
      </c>
      <c r="G896" s="0" t="s">
        <v>32</v>
      </c>
      <c r="H896" s="0" t="s">
        <v>39</v>
      </c>
      <c r="I896" s="0" t="s">
        <v>25</v>
      </c>
      <c r="J896" s="0" t="s">
        <v>76</v>
      </c>
      <c r="K896" s="0" t="s">
        <v>27</v>
      </c>
      <c r="L896" s="0" t="n">
        <v>15</v>
      </c>
      <c r="M896" s="0" t="n">
        <v>12</v>
      </c>
      <c r="N896" s="0" t="n">
        <v>6</v>
      </c>
      <c r="O896" s="0" t="n">
        <f aca="false">StoreData!$N896*StoreData!$L896</f>
        <v>90</v>
      </c>
      <c r="P896" s="0" t="n">
        <f aca="false">StoreData!$N896*StoreData!$M896</f>
        <v>72</v>
      </c>
      <c r="Q896" s="0" t="n">
        <f aca="false">StoreData!$O896-StoreData!$P896</f>
        <v>18</v>
      </c>
      <c r="R896" s="0" t="n">
        <f aca="false">MONTH(StoreData!$B896)</f>
        <v>9</v>
      </c>
      <c r="S896" s="0" t="str">
        <f aca="false">IF(StoreData!$R896=9,"August","Sept")</f>
        <v>August</v>
      </c>
    </row>
    <row r="897" customFormat="false" ht="15" hidden="false" customHeight="false" outlineLevel="0" collapsed="false">
      <c r="A897" s="0" t="n">
        <v>88065566250</v>
      </c>
      <c r="B897" s="0" t="n">
        <v>44097</v>
      </c>
      <c r="C897" s="0" t="s">
        <v>895</v>
      </c>
      <c r="D897" s="0" t="s">
        <v>29</v>
      </c>
      <c r="E897" s="0" t="s">
        <v>186</v>
      </c>
      <c r="F897" s="0" t="s">
        <v>43</v>
      </c>
      <c r="G897" s="0" t="s">
        <v>23</v>
      </c>
      <c r="H897" s="0" t="s">
        <v>44</v>
      </c>
      <c r="I897" s="0" t="s">
        <v>25</v>
      </c>
      <c r="J897" s="0" t="s">
        <v>126</v>
      </c>
      <c r="K897" s="0" t="s">
        <v>27</v>
      </c>
      <c r="L897" s="0" t="n">
        <v>20</v>
      </c>
      <c r="M897" s="0" t="n">
        <v>17</v>
      </c>
      <c r="N897" s="0" t="n">
        <v>3</v>
      </c>
      <c r="O897" s="0" t="n">
        <f aca="false">StoreData!$N897*StoreData!$L897</f>
        <v>60</v>
      </c>
      <c r="P897" s="0" t="n">
        <f aca="false">StoreData!$N897*StoreData!$M897</f>
        <v>51</v>
      </c>
      <c r="Q897" s="0" t="n">
        <f aca="false">StoreData!$O897-StoreData!$P897</f>
        <v>9</v>
      </c>
      <c r="R897" s="0" t="n">
        <f aca="false">MONTH(StoreData!$B897)</f>
        <v>9</v>
      </c>
      <c r="S897" s="0" t="str">
        <f aca="false">IF(StoreData!$R897=9,"August","Sept")</f>
        <v>August</v>
      </c>
    </row>
    <row r="898" customFormat="false" ht="15" hidden="false" customHeight="false" outlineLevel="0" collapsed="false">
      <c r="A898" s="0" t="n">
        <v>88065566251</v>
      </c>
      <c r="B898" s="0" t="n">
        <v>44098</v>
      </c>
      <c r="C898" s="0" t="s">
        <v>896</v>
      </c>
      <c r="D898" s="0" t="s">
        <v>20</v>
      </c>
      <c r="E898" s="0" t="s">
        <v>188</v>
      </c>
      <c r="F898" s="0" t="s">
        <v>22</v>
      </c>
      <c r="G898" s="0" t="s">
        <v>23</v>
      </c>
      <c r="H898" s="0" t="s">
        <v>24</v>
      </c>
      <c r="I898" s="0" t="s">
        <v>25</v>
      </c>
      <c r="J898" s="0" t="s">
        <v>129</v>
      </c>
      <c r="K898" s="0" t="s">
        <v>27</v>
      </c>
      <c r="L898" s="0" t="n">
        <v>12</v>
      </c>
      <c r="M898" s="0" t="n">
        <v>9</v>
      </c>
      <c r="N898" s="0" t="n">
        <v>7</v>
      </c>
      <c r="O898" s="0" t="n">
        <f aca="false">StoreData!$N898*StoreData!$L898</f>
        <v>84</v>
      </c>
      <c r="P898" s="0" t="n">
        <f aca="false">StoreData!$N898*StoreData!$M898</f>
        <v>63</v>
      </c>
      <c r="Q898" s="0" t="n">
        <f aca="false">StoreData!$O898-StoreData!$P898</f>
        <v>21</v>
      </c>
      <c r="R898" s="0" t="n">
        <f aca="false">MONTH(StoreData!$B898)</f>
        <v>9</v>
      </c>
      <c r="S898" s="0" t="str">
        <f aca="false">IF(StoreData!$R898=9,"August","Sept")</f>
        <v>August</v>
      </c>
    </row>
    <row r="899" customFormat="false" ht="15" hidden="false" customHeight="false" outlineLevel="0" collapsed="false">
      <c r="A899" s="0" t="n">
        <v>88065566252</v>
      </c>
      <c r="B899" s="0" t="n">
        <v>44099</v>
      </c>
      <c r="C899" s="0" t="s">
        <v>897</v>
      </c>
      <c r="D899" s="0" t="s">
        <v>29</v>
      </c>
      <c r="E899" s="0" t="s">
        <v>42</v>
      </c>
      <c r="F899" s="0" t="s">
        <v>38</v>
      </c>
      <c r="G899" s="0" t="s">
        <v>32</v>
      </c>
      <c r="H899" s="0" t="s">
        <v>39</v>
      </c>
      <c r="I899" s="0" t="s">
        <v>25</v>
      </c>
      <c r="J899" s="0" t="s">
        <v>131</v>
      </c>
      <c r="K899" s="0" t="s">
        <v>27</v>
      </c>
      <c r="L899" s="0" t="n">
        <v>13</v>
      </c>
      <c r="M899" s="0" t="n">
        <v>10</v>
      </c>
      <c r="N899" s="0" t="n">
        <v>5</v>
      </c>
      <c r="O899" s="0" t="n">
        <f aca="false">StoreData!$N899*StoreData!$L899</f>
        <v>65</v>
      </c>
      <c r="P899" s="0" t="n">
        <f aca="false">StoreData!$N899*StoreData!$M899</f>
        <v>50</v>
      </c>
      <c r="Q899" s="0" t="n">
        <f aca="false">StoreData!$O899-StoreData!$P899</f>
        <v>15</v>
      </c>
      <c r="R899" s="0" t="n">
        <f aca="false">MONTH(StoreData!$B899)</f>
        <v>9</v>
      </c>
      <c r="S899" s="0" t="str">
        <f aca="false">IF(StoreData!$R899=9,"August","Sept")</f>
        <v>August</v>
      </c>
    </row>
    <row r="900" customFormat="false" ht="15" hidden="false" customHeight="false" outlineLevel="0" collapsed="false">
      <c r="A900" s="0" t="n">
        <v>88065566253</v>
      </c>
      <c r="B900" s="0" t="n">
        <v>44103</v>
      </c>
      <c r="C900" s="0" t="s">
        <v>898</v>
      </c>
      <c r="D900" s="0" t="s">
        <v>29</v>
      </c>
      <c r="E900" s="0" t="s">
        <v>186</v>
      </c>
      <c r="F900" s="0" t="s">
        <v>43</v>
      </c>
      <c r="G900" s="0" t="s">
        <v>23</v>
      </c>
      <c r="H900" s="0" t="s">
        <v>44</v>
      </c>
      <c r="I900" s="0" t="s">
        <v>25</v>
      </c>
      <c r="J900" s="0" t="s">
        <v>133</v>
      </c>
      <c r="K900" s="0" t="s">
        <v>27</v>
      </c>
      <c r="L900" s="0" t="n">
        <v>15</v>
      </c>
      <c r="M900" s="0" t="n">
        <v>12</v>
      </c>
      <c r="N900" s="0" t="n">
        <v>8</v>
      </c>
      <c r="O900" s="0" t="n">
        <f aca="false">StoreData!$N900*StoreData!$L900</f>
        <v>120</v>
      </c>
      <c r="P900" s="0" t="n">
        <f aca="false">StoreData!$N900*StoreData!$M900</f>
        <v>96</v>
      </c>
      <c r="Q900" s="0" t="n">
        <f aca="false">StoreData!$O900-StoreData!$P900</f>
        <v>24</v>
      </c>
      <c r="R900" s="0" t="n">
        <f aca="false">MONTH(StoreData!$B900)</f>
        <v>9</v>
      </c>
      <c r="S900" s="0" t="str">
        <f aca="false">IF(StoreData!$R900=9,"August","Sept")</f>
        <v>August</v>
      </c>
    </row>
    <row r="901" customFormat="false" ht="15" hidden="false" customHeight="false" outlineLevel="0" collapsed="false">
      <c r="A901" s="0" t="n">
        <v>88065566254</v>
      </c>
      <c r="B901" s="0" t="n">
        <v>44102</v>
      </c>
      <c r="C901" s="0" t="s">
        <v>899</v>
      </c>
      <c r="D901" s="0" t="s">
        <v>20</v>
      </c>
      <c r="E901" s="0" t="s">
        <v>188</v>
      </c>
      <c r="F901" s="0" t="s">
        <v>22</v>
      </c>
      <c r="G901" s="0" t="s">
        <v>23</v>
      </c>
      <c r="H901" s="0" t="s">
        <v>24</v>
      </c>
      <c r="I901" s="0" t="s">
        <v>25</v>
      </c>
      <c r="J901" s="0" t="s">
        <v>88</v>
      </c>
      <c r="K901" s="0" t="s">
        <v>27</v>
      </c>
      <c r="L901" s="0" t="n">
        <v>14</v>
      </c>
      <c r="M901" s="0" t="n">
        <v>11</v>
      </c>
      <c r="N901" s="0" t="n">
        <v>9</v>
      </c>
      <c r="O901" s="0" t="n">
        <f aca="false">StoreData!$N901*StoreData!$L901</f>
        <v>126</v>
      </c>
      <c r="P901" s="0" t="n">
        <f aca="false">StoreData!$N901*StoreData!$M901</f>
        <v>99</v>
      </c>
      <c r="Q901" s="0" t="n">
        <f aca="false">StoreData!$O901-StoreData!$P901</f>
        <v>27</v>
      </c>
      <c r="R901" s="0" t="n">
        <f aca="false">MONTH(StoreData!$B901)</f>
        <v>9</v>
      </c>
      <c r="S901" s="0" t="str">
        <f aca="false">IF(StoreData!$R901=9,"August","Sept")</f>
        <v>August</v>
      </c>
    </row>
    <row r="902" customFormat="false" ht="15" hidden="false" customHeight="false" outlineLevel="0" collapsed="false">
      <c r="A902" s="0" t="n">
        <v>88065566255</v>
      </c>
      <c r="B902" s="0" t="n">
        <v>44102</v>
      </c>
      <c r="C902" s="0" t="s">
        <v>900</v>
      </c>
      <c r="D902" s="0" t="s">
        <v>29</v>
      </c>
      <c r="E902" s="0" t="s">
        <v>42</v>
      </c>
      <c r="F902" s="0" t="s">
        <v>38</v>
      </c>
      <c r="G902" s="0" t="s">
        <v>32</v>
      </c>
      <c r="H902" s="0" t="s">
        <v>39</v>
      </c>
      <c r="I902" s="0" t="s">
        <v>25</v>
      </c>
      <c r="J902" s="0" t="s">
        <v>91</v>
      </c>
      <c r="K902" s="0" t="s">
        <v>27</v>
      </c>
      <c r="L902" s="0" t="n">
        <v>30</v>
      </c>
      <c r="M902" s="0" t="n">
        <v>27</v>
      </c>
      <c r="N902" s="0" t="n">
        <v>2</v>
      </c>
      <c r="O902" s="0" t="n">
        <f aca="false">StoreData!$N902*StoreData!$L902</f>
        <v>60</v>
      </c>
      <c r="P902" s="0" t="n">
        <f aca="false">StoreData!$N902*StoreData!$M902</f>
        <v>54</v>
      </c>
      <c r="Q902" s="0" t="n">
        <f aca="false">StoreData!$O902-StoreData!$P902</f>
        <v>6</v>
      </c>
      <c r="R902" s="0" t="n">
        <f aca="false">MONTH(StoreData!$B902)</f>
        <v>9</v>
      </c>
      <c r="S902" s="0" t="str">
        <f aca="false">IF(StoreData!$R902=9,"August","Sept")</f>
        <v>August</v>
      </c>
    </row>
    <row r="903" customFormat="false" ht="15" hidden="false" customHeight="false" outlineLevel="0" collapsed="false">
      <c r="A903" s="0" t="n">
        <v>88065566256</v>
      </c>
      <c r="B903" s="0" t="n">
        <v>44103</v>
      </c>
      <c r="C903" s="0" t="s">
        <v>901</v>
      </c>
      <c r="D903" s="0" t="s">
        <v>29</v>
      </c>
      <c r="E903" s="0" t="s">
        <v>186</v>
      </c>
      <c r="F903" s="0" t="s">
        <v>43</v>
      </c>
      <c r="G903" s="0" t="s">
        <v>23</v>
      </c>
      <c r="H903" s="0" t="s">
        <v>44</v>
      </c>
      <c r="I903" s="0" t="s">
        <v>25</v>
      </c>
      <c r="J903" s="0" t="s">
        <v>94</v>
      </c>
      <c r="K903" s="0" t="s">
        <v>27</v>
      </c>
      <c r="L903" s="0" t="n">
        <v>16</v>
      </c>
      <c r="M903" s="0" t="n">
        <v>13</v>
      </c>
      <c r="N903" s="0" t="n">
        <v>5</v>
      </c>
      <c r="O903" s="0" t="n">
        <f aca="false">StoreData!$N903*StoreData!$L903</f>
        <v>80</v>
      </c>
      <c r="P903" s="0" t="n">
        <f aca="false">StoreData!$N903*StoreData!$M903</f>
        <v>65</v>
      </c>
      <c r="Q903" s="0" t="n">
        <f aca="false">StoreData!$O903-StoreData!$P903</f>
        <v>15</v>
      </c>
      <c r="R903" s="0" t="n">
        <f aca="false">MONTH(StoreData!$B903)</f>
        <v>9</v>
      </c>
      <c r="S903" s="0" t="str">
        <f aca="false">IF(StoreData!$R903=9,"August","Sept")</f>
        <v>August</v>
      </c>
    </row>
    <row r="904" customFormat="false" ht="15" hidden="false" customHeight="false" outlineLevel="0" collapsed="false">
      <c r="A904" s="0" t="n">
        <v>88065566257</v>
      </c>
      <c r="B904" s="0" t="n">
        <v>44073</v>
      </c>
      <c r="C904" s="0" t="s">
        <v>902</v>
      </c>
      <c r="D904" s="0" t="s">
        <v>29</v>
      </c>
      <c r="E904" s="0" t="s">
        <v>188</v>
      </c>
      <c r="F904" s="0" t="s">
        <v>22</v>
      </c>
      <c r="G904" s="0" t="s">
        <v>23</v>
      </c>
      <c r="H904" s="0" t="s">
        <v>24</v>
      </c>
      <c r="I904" s="0" t="s">
        <v>25</v>
      </c>
      <c r="J904" s="0" t="s">
        <v>34</v>
      </c>
      <c r="K904" s="0" t="s">
        <v>35</v>
      </c>
      <c r="L904" s="0" t="n">
        <v>9</v>
      </c>
      <c r="M904" s="0" t="n">
        <v>6</v>
      </c>
      <c r="N904" s="0" t="n">
        <v>7</v>
      </c>
      <c r="O904" s="0" t="n">
        <f aca="false">StoreData!$N904*StoreData!$L904</f>
        <v>63</v>
      </c>
      <c r="P904" s="0" t="n">
        <f aca="false">StoreData!$N904*StoreData!$M904</f>
        <v>42</v>
      </c>
      <c r="Q904" s="0" t="n">
        <f aca="false">StoreData!$O904-StoreData!$P904</f>
        <v>21</v>
      </c>
      <c r="R904" s="0" t="n">
        <f aca="false">MONTH(StoreData!$B904)</f>
        <v>8</v>
      </c>
      <c r="S904" s="0" t="str">
        <f aca="false">IF(StoreData!$R904=9,"August","Sept")</f>
        <v>Sept</v>
      </c>
    </row>
    <row r="905" customFormat="false" ht="15" hidden="false" customHeight="false" outlineLevel="0" collapsed="false">
      <c r="A905" s="0" t="n">
        <v>88065566258</v>
      </c>
      <c r="B905" s="0" t="n">
        <v>44074</v>
      </c>
      <c r="C905" s="0" t="s">
        <v>903</v>
      </c>
      <c r="D905" s="0" t="s">
        <v>20</v>
      </c>
      <c r="E905" s="0" t="s">
        <v>42</v>
      </c>
      <c r="F905" s="0" t="s">
        <v>38</v>
      </c>
      <c r="G905" s="0" t="s">
        <v>32</v>
      </c>
      <c r="H905" s="0" t="s">
        <v>39</v>
      </c>
      <c r="I905" s="0" t="s">
        <v>25</v>
      </c>
      <c r="J905" s="0" t="s">
        <v>40</v>
      </c>
      <c r="K905" s="0" t="s">
        <v>35</v>
      </c>
      <c r="L905" s="0" t="n">
        <v>5</v>
      </c>
      <c r="M905" s="0" t="n">
        <v>2</v>
      </c>
      <c r="N905" s="0" t="n">
        <v>7</v>
      </c>
      <c r="O905" s="0" t="n">
        <f aca="false">StoreData!$N905*StoreData!$L905</f>
        <v>35</v>
      </c>
      <c r="P905" s="0" t="n">
        <f aca="false">StoreData!$N905*StoreData!$M905</f>
        <v>14</v>
      </c>
      <c r="Q905" s="0" t="n">
        <f aca="false">StoreData!$O905-StoreData!$P905</f>
        <v>21</v>
      </c>
      <c r="R905" s="0" t="n">
        <f aca="false">MONTH(StoreData!$B905)</f>
        <v>8</v>
      </c>
      <c r="S905" s="0" t="str">
        <f aca="false">IF(StoreData!$R905=9,"August","Sept")</f>
        <v>Sept</v>
      </c>
    </row>
    <row r="906" customFormat="false" ht="15" hidden="false" customHeight="false" outlineLevel="0" collapsed="false">
      <c r="A906" s="0" t="n">
        <v>88065566259</v>
      </c>
      <c r="B906" s="0" t="n">
        <v>44075</v>
      </c>
      <c r="C906" s="0" t="s">
        <v>904</v>
      </c>
      <c r="D906" s="0" t="s">
        <v>20</v>
      </c>
      <c r="E906" s="0" t="s">
        <v>186</v>
      </c>
      <c r="F906" s="0" t="s">
        <v>43</v>
      </c>
      <c r="G906" s="0" t="s">
        <v>23</v>
      </c>
      <c r="H906" s="0" t="s">
        <v>44</v>
      </c>
      <c r="I906" s="0" t="s">
        <v>25</v>
      </c>
      <c r="J906" s="0" t="s">
        <v>140</v>
      </c>
      <c r="K906" s="0" t="s">
        <v>35</v>
      </c>
      <c r="L906" s="0" t="n">
        <v>18</v>
      </c>
      <c r="M906" s="0" t="n">
        <v>15</v>
      </c>
      <c r="N906" s="0" t="n">
        <v>15</v>
      </c>
      <c r="O906" s="0" t="n">
        <f aca="false">StoreData!$N906*StoreData!$L906</f>
        <v>270</v>
      </c>
      <c r="P906" s="0" t="n">
        <f aca="false">StoreData!$N906*StoreData!$M906</f>
        <v>225</v>
      </c>
      <c r="Q906" s="0" t="n">
        <f aca="false">StoreData!$O906-StoreData!$P906</f>
        <v>45</v>
      </c>
      <c r="R906" s="0" t="n">
        <f aca="false">MONTH(StoreData!$B906)</f>
        <v>9</v>
      </c>
      <c r="S906" s="0" t="str">
        <f aca="false">IF(StoreData!$R906=9,"August","Sept")</f>
        <v>August</v>
      </c>
    </row>
    <row r="907" customFormat="false" ht="15" hidden="false" customHeight="false" outlineLevel="0" collapsed="false">
      <c r="A907" s="0" t="n">
        <v>88065566260</v>
      </c>
      <c r="B907" s="0" t="n">
        <v>44076</v>
      </c>
      <c r="C907" s="0" t="s">
        <v>905</v>
      </c>
      <c r="D907" s="0" t="s">
        <v>29</v>
      </c>
      <c r="E907" s="0" t="s">
        <v>188</v>
      </c>
      <c r="F907" s="0" t="s">
        <v>22</v>
      </c>
      <c r="G907" s="0" t="s">
        <v>23</v>
      </c>
      <c r="H907" s="0" t="s">
        <v>24</v>
      </c>
      <c r="I907" s="0" t="s">
        <v>25</v>
      </c>
      <c r="J907" s="0" t="s">
        <v>142</v>
      </c>
      <c r="K907" s="0" t="s">
        <v>35</v>
      </c>
      <c r="L907" s="0" t="n">
        <v>10</v>
      </c>
      <c r="M907" s="0" t="n">
        <v>7</v>
      </c>
      <c r="N907" s="0" t="n">
        <v>3</v>
      </c>
      <c r="O907" s="0" t="n">
        <f aca="false">StoreData!$N907*StoreData!$L907</f>
        <v>30</v>
      </c>
      <c r="P907" s="0" t="n">
        <f aca="false">StoreData!$N907*StoreData!$M907</f>
        <v>21</v>
      </c>
      <c r="Q907" s="0" t="n">
        <f aca="false">StoreData!$O907-StoreData!$P907</f>
        <v>9</v>
      </c>
      <c r="R907" s="0" t="n">
        <f aca="false">MONTH(StoreData!$B907)</f>
        <v>9</v>
      </c>
      <c r="S907" s="0" t="str">
        <f aca="false">IF(StoreData!$R907=9,"August","Sept")</f>
        <v>August</v>
      </c>
    </row>
    <row r="908" customFormat="false" ht="15" hidden="false" customHeight="false" outlineLevel="0" collapsed="false">
      <c r="A908" s="0" t="n">
        <v>88065566261</v>
      </c>
      <c r="B908" s="0" t="n">
        <v>44077</v>
      </c>
      <c r="C908" s="0" t="s">
        <v>906</v>
      </c>
      <c r="D908" s="0" t="s">
        <v>29</v>
      </c>
      <c r="E908" s="0" t="s">
        <v>42</v>
      </c>
      <c r="F908" s="0" t="s">
        <v>38</v>
      </c>
      <c r="G908" s="0" t="s">
        <v>32</v>
      </c>
      <c r="H908" s="0" t="s">
        <v>39</v>
      </c>
      <c r="I908" s="0" t="s">
        <v>25</v>
      </c>
      <c r="J908" s="0" t="s">
        <v>144</v>
      </c>
      <c r="K908" s="0" t="s">
        <v>35</v>
      </c>
      <c r="L908" s="0" t="n">
        <v>20</v>
      </c>
      <c r="M908" s="0" t="n">
        <v>17</v>
      </c>
      <c r="N908" s="0" t="n">
        <v>6</v>
      </c>
      <c r="O908" s="0" t="n">
        <f aca="false">StoreData!$N908*StoreData!$L908</f>
        <v>120</v>
      </c>
      <c r="P908" s="0" t="n">
        <f aca="false">StoreData!$N908*StoreData!$M908</f>
        <v>102</v>
      </c>
      <c r="Q908" s="0" t="n">
        <f aca="false">StoreData!$O908-StoreData!$P908</f>
        <v>18</v>
      </c>
      <c r="R908" s="0" t="n">
        <f aca="false">MONTH(StoreData!$B908)</f>
        <v>9</v>
      </c>
      <c r="S908" s="0" t="str">
        <f aca="false">IF(StoreData!$R908=9,"August","Sept")</f>
        <v>August</v>
      </c>
    </row>
    <row r="909" customFormat="false" ht="15" hidden="false" customHeight="false" outlineLevel="0" collapsed="false">
      <c r="A909" s="0" t="n">
        <v>88065566262</v>
      </c>
      <c r="B909" s="0" t="n">
        <v>44078</v>
      </c>
      <c r="C909" s="0" t="s">
        <v>907</v>
      </c>
      <c r="D909" s="0" t="s">
        <v>20</v>
      </c>
      <c r="E909" s="0" t="s">
        <v>186</v>
      </c>
      <c r="F909" s="0" t="s">
        <v>43</v>
      </c>
      <c r="G909" s="0" t="s">
        <v>23</v>
      </c>
      <c r="H909" s="0" t="s">
        <v>44</v>
      </c>
      <c r="I909" s="0" t="s">
        <v>25</v>
      </c>
      <c r="J909" s="0" t="s">
        <v>60</v>
      </c>
      <c r="K909" s="0" t="s">
        <v>35</v>
      </c>
      <c r="L909" s="0" t="n">
        <v>70</v>
      </c>
      <c r="M909" s="0" t="n">
        <v>67</v>
      </c>
      <c r="N909" s="0" t="n">
        <v>10</v>
      </c>
      <c r="O909" s="0" t="n">
        <f aca="false">StoreData!$N909*StoreData!$L909</f>
        <v>700</v>
      </c>
      <c r="P909" s="0" t="n">
        <f aca="false">StoreData!$N909*StoreData!$M909</f>
        <v>670</v>
      </c>
      <c r="Q909" s="0" t="n">
        <f aca="false">StoreData!$O909-StoreData!$P909</f>
        <v>30</v>
      </c>
      <c r="R909" s="0" t="n">
        <f aca="false">MONTH(StoreData!$B909)</f>
        <v>9</v>
      </c>
      <c r="S909" s="0" t="str">
        <f aca="false">IF(StoreData!$R909=9,"August","Sept")</f>
        <v>August</v>
      </c>
    </row>
    <row r="910" customFormat="false" ht="15" hidden="false" customHeight="false" outlineLevel="0" collapsed="false">
      <c r="A910" s="0" t="n">
        <v>88065566263</v>
      </c>
      <c r="B910" s="0" t="n">
        <v>44092</v>
      </c>
      <c r="C910" s="0" t="s">
        <v>908</v>
      </c>
      <c r="D910" s="0" t="s">
        <v>29</v>
      </c>
      <c r="E910" s="0" t="s">
        <v>188</v>
      </c>
      <c r="F910" s="0" t="s">
        <v>22</v>
      </c>
      <c r="G910" s="0" t="s">
        <v>23</v>
      </c>
      <c r="H910" s="0" t="s">
        <v>24</v>
      </c>
      <c r="I910" s="0" t="s">
        <v>25</v>
      </c>
      <c r="J910" s="0" t="s">
        <v>61</v>
      </c>
      <c r="K910" s="0" t="s">
        <v>35</v>
      </c>
      <c r="L910" s="0" t="n">
        <v>15</v>
      </c>
      <c r="M910" s="0" t="n">
        <v>12</v>
      </c>
      <c r="N910" s="0" t="n">
        <v>11</v>
      </c>
      <c r="O910" s="0" t="n">
        <f aca="false">StoreData!$N910*StoreData!$L910</f>
        <v>165</v>
      </c>
      <c r="P910" s="0" t="n">
        <f aca="false">StoreData!$N910*StoreData!$M910</f>
        <v>132</v>
      </c>
      <c r="Q910" s="0" t="n">
        <f aca="false">StoreData!$O910-StoreData!$P910</f>
        <v>33</v>
      </c>
      <c r="R910" s="0" t="n">
        <f aca="false">MONTH(StoreData!$B910)</f>
        <v>9</v>
      </c>
      <c r="S910" s="0" t="str">
        <f aca="false">IF(StoreData!$R910=9,"August","Sept")</f>
        <v>August</v>
      </c>
    </row>
    <row r="911" customFormat="false" ht="15" hidden="false" customHeight="false" outlineLevel="0" collapsed="false">
      <c r="A911" s="0" t="n">
        <v>88065566264</v>
      </c>
      <c r="B911" s="0" t="n">
        <v>44092</v>
      </c>
      <c r="C911" s="0" t="s">
        <v>909</v>
      </c>
      <c r="D911" s="0" t="s">
        <v>29</v>
      </c>
      <c r="E911" s="0" t="s">
        <v>42</v>
      </c>
      <c r="F911" s="0" t="s">
        <v>38</v>
      </c>
      <c r="G911" s="0" t="s">
        <v>32</v>
      </c>
      <c r="H911" s="0" t="s">
        <v>39</v>
      </c>
      <c r="I911" s="0" t="s">
        <v>25</v>
      </c>
      <c r="J911" s="0" t="s">
        <v>64</v>
      </c>
      <c r="K911" s="0" t="s">
        <v>35</v>
      </c>
      <c r="L911" s="0" t="n">
        <v>12</v>
      </c>
      <c r="M911" s="0" t="n">
        <v>9</v>
      </c>
      <c r="N911" s="0" t="n">
        <v>3</v>
      </c>
      <c r="O911" s="0" t="n">
        <f aca="false">StoreData!$N911*StoreData!$L911</f>
        <v>36</v>
      </c>
      <c r="P911" s="0" t="n">
        <f aca="false">StoreData!$N911*StoreData!$M911</f>
        <v>27</v>
      </c>
      <c r="Q911" s="0" t="n">
        <f aca="false">StoreData!$O911-StoreData!$P911</f>
        <v>9</v>
      </c>
      <c r="R911" s="0" t="n">
        <f aca="false">MONTH(StoreData!$B911)</f>
        <v>9</v>
      </c>
      <c r="S911" s="0" t="str">
        <f aca="false">IF(StoreData!$R911=9,"August","Sept")</f>
        <v>August</v>
      </c>
    </row>
    <row r="912" customFormat="false" ht="15" hidden="false" customHeight="false" outlineLevel="0" collapsed="false">
      <c r="A912" s="0" t="n">
        <v>88065566265</v>
      </c>
      <c r="B912" s="0" t="n">
        <v>44093</v>
      </c>
      <c r="C912" s="0" t="s">
        <v>910</v>
      </c>
      <c r="D912" s="0" t="s">
        <v>20</v>
      </c>
      <c r="E912" s="0" t="s">
        <v>186</v>
      </c>
      <c r="F912" s="0" t="s">
        <v>43</v>
      </c>
      <c r="G912" s="0" t="s">
        <v>23</v>
      </c>
      <c r="H912" s="0" t="s">
        <v>44</v>
      </c>
      <c r="I912" s="0" t="s">
        <v>25</v>
      </c>
      <c r="J912" s="0" t="s">
        <v>67</v>
      </c>
      <c r="K912" s="0" t="s">
        <v>35</v>
      </c>
      <c r="L912" s="0" t="n">
        <v>18</v>
      </c>
      <c r="M912" s="0" t="n">
        <v>15</v>
      </c>
      <c r="N912" s="0" t="n">
        <v>1</v>
      </c>
      <c r="O912" s="0" t="n">
        <f aca="false">StoreData!$N912*StoreData!$L912</f>
        <v>18</v>
      </c>
      <c r="P912" s="0" t="n">
        <f aca="false">StoreData!$N912*StoreData!$M912</f>
        <v>15</v>
      </c>
      <c r="Q912" s="0" t="n">
        <f aca="false">StoreData!$O912-StoreData!$P912</f>
        <v>3</v>
      </c>
      <c r="R912" s="0" t="n">
        <f aca="false">MONTH(StoreData!$B912)</f>
        <v>9</v>
      </c>
      <c r="S912" s="0" t="str">
        <f aca="false">IF(StoreData!$R912=9,"August","Sept")</f>
        <v>August</v>
      </c>
    </row>
    <row r="913" customFormat="false" ht="15" hidden="false" customHeight="false" outlineLevel="0" collapsed="false">
      <c r="A913" s="0" t="n">
        <v>88065566266</v>
      </c>
      <c r="B913" s="0" t="n">
        <v>44094</v>
      </c>
      <c r="C913" s="0" t="s">
        <v>911</v>
      </c>
      <c r="D913" s="0" t="s">
        <v>20</v>
      </c>
      <c r="E913" s="0" t="s">
        <v>188</v>
      </c>
      <c r="F913" s="0" t="s">
        <v>22</v>
      </c>
      <c r="G913" s="0" t="s">
        <v>23</v>
      </c>
      <c r="H913" s="0" t="s">
        <v>24</v>
      </c>
      <c r="I913" s="0" t="s">
        <v>25</v>
      </c>
      <c r="J913" s="0" t="s">
        <v>79</v>
      </c>
      <c r="K913" s="0" t="s">
        <v>35</v>
      </c>
      <c r="L913" s="0" t="n">
        <v>23</v>
      </c>
      <c r="M913" s="0" t="n">
        <v>20</v>
      </c>
      <c r="N913" s="0" t="n">
        <v>1</v>
      </c>
      <c r="O913" s="0" t="n">
        <f aca="false">StoreData!$N913*StoreData!$L913</f>
        <v>23</v>
      </c>
      <c r="P913" s="0" t="n">
        <f aca="false">StoreData!$N913*StoreData!$M913</f>
        <v>20</v>
      </c>
      <c r="Q913" s="0" t="n">
        <f aca="false">StoreData!$O913-StoreData!$P913</f>
        <v>3</v>
      </c>
      <c r="R913" s="0" t="n">
        <f aca="false">MONTH(StoreData!$B913)</f>
        <v>9</v>
      </c>
      <c r="S913" s="0" t="str">
        <f aca="false">IF(StoreData!$R913=9,"August","Sept")</f>
        <v>August</v>
      </c>
    </row>
    <row r="914" customFormat="false" ht="15" hidden="false" customHeight="false" outlineLevel="0" collapsed="false">
      <c r="A914" s="0" t="n">
        <v>88065566267</v>
      </c>
      <c r="B914" s="0" t="n">
        <v>44095</v>
      </c>
      <c r="C914" s="0" t="s">
        <v>912</v>
      </c>
      <c r="D914" s="0" t="s">
        <v>29</v>
      </c>
      <c r="E914" s="0" t="s">
        <v>42</v>
      </c>
      <c r="F914" s="0" t="s">
        <v>38</v>
      </c>
      <c r="G914" s="0" t="s">
        <v>32</v>
      </c>
      <c r="H914" s="0" t="s">
        <v>39</v>
      </c>
      <c r="I914" s="0" t="s">
        <v>25</v>
      </c>
      <c r="J914" s="0" t="s">
        <v>82</v>
      </c>
      <c r="K914" s="0" t="s">
        <v>35</v>
      </c>
      <c r="L914" s="0" t="n">
        <v>9</v>
      </c>
      <c r="M914" s="0" t="n">
        <v>6</v>
      </c>
      <c r="N914" s="0" t="n">
        <v>1</v>
      </c>
      <c r="O914" s="0" t="n">
        <f aca="false">StoreData!$N914*StoreData!$L914</f>
        <v>9</v>
      </c>
      <c r="P914" s="0" t="n">
        <f aca="false">StoreData!$N914*StoreData!$M914</f>
        <v>6</v>
      </c>
      <c r="Q914" s="0" t="n">
        <f aca="false">StoreData!$O914-StoreData!$P914</f>
        <v>3</v>
      </c>
      <c r="R914" s="0" t="n">
        <f aca="false">MONTH(StoreData!$B914)</f>
        <v>9</v>
      </c>
      <c r="S914" s="0" t="str">
        <f aca="false">IF(StoreData!$R914=9,"August","Sept")</f>
        <v>August</v>
      </c>
    </row>
    <row r="915" customFormat="false" ht="15" hidden="false" customHeight="false" outlineLevel="0" collapsed="false">
      <c r="A915" s="0" t="n">
        <v>88065566268</v>
      </c>
      <c r="B915" s="0" t="n">
        <v>44096</v>
      </c>
      <c r="C915" s="0" t="s">
        <v>913</v>
      </c>
      <c r="D915" s="0" t="s">
        <v>20</v>
      </c>
      <c r="E915" s="0" t="s">
        <v>186</v>
      </c>
      <c r="F915" s="0" t="s">
        <v>43</v>
      </c>
      <c r="G915" s="0" t="s">
        <v>23</v>
      </c>
      <c r="H915" s="0" t="s">
        <v>44</v>
      </c>
      <c r="I915" s="0" t="s">
        <v>25</v>
      </c>
      <c r="J915" s="0" t="s">
        <v>85</v>
      </c>
      <c r="K915" s="0" t="s">
        <v>35</v>
      </c>
      <c r="L915" s="0" t="n">
        <v>18</v>
      </c>
      <c r="M915" s="0" t="n">
        <v>15</v>
      </c>
      <c r="N915" s="0" t="n">
        <v>3</v>
      </c>
      <c r="O915" s="0" t="n">
        <f aca="false">StoreData!$N915*StoreData!$L915</f>
        <v>54</v>
      </c>
      <c r="P915" s="0" t="n">
        <f aca="false">StoreData!$N915*StoreData!$M915</f>
        <v>45</v>
      </c>
      <c r="Q915" s="0" t="n">
        <f aca="false">StoreData!$O915-StoreData!$P915</f>
        <v>9</v>
      </c>
      <c r="R915" s="0" t="n">
        <f aca="false">MONTH(StoreData!$B915)</f>
        <v>9</v>
      </c>
      <c r="S915" s="0" t="str">
        <f aca="false">IF(StoreData!$R915=9,"August","Sept")</f>
        <v>August</v>
      </c>
    </row>
    <row r="916" customFormat="false" ht="15" hidden="false" customHeight="false" outlineLevel="0" collapsed="false">
      <c r="A916" s="0" t="n">
        <v>88065566269</v>
      </c>
      <c r="B916" s="0" t="n">
        <v>44097</v>
      </c>
      <c r="C916" s="0" t="s">
        <v>914</v>
      </c>
      <c r="D916" s="0" t="s">
        <v>29</v>
      </c>
      <c r="E916" s="0" t="s">
        <v>188</v>
      </c>
      <c r="F916" s="0" t="s">
        <v>22</v>
      </c>
      <c r="G916" s="0" t="s">
        <v>23</v>
      </c>
      <c r="H916" s="0" t="s">
        <v>24</v>
      </c>
      <c r="I916" s="0" t="s">
        <v>25</v>
      </c>
      <c r="J916" s="0" t="s">
        <v>26</v>
      </c>
      <c r="K916" s="0" t="s">
        <v>27</v>
      </c>
      <c r="L916" s="0" t="n">
        <v>52</v>
      </c>
      <c r="M916" s="0" t="n">
        <v>49</v>
      </c>
      <c r="N916" s="0" t="n">
        <v>4</v>
      </c>
      <c r="O916" s="0" t="n">
        <f aca="false">StoreData!$N916*StoreData!$L916</f>
        <v>208</v>
      </c>
      <c r="P916" s="0" t="n">
        <f aca="false">StoreData!$N916*StoreData!$M916</f>
        <v>196</v>
      </c>
      <c r="Q916" s="0" t="n">
        <f aca="false">StoreData!$O916-StoreData!$P916</f>
        <v>12</v>
      </c>
      <c r="R916" s="0" t="n">
        <f aca="false">MONTH(StoreData!$B916)</f>
        <v>9</v>
      </c>
      <c r="S916" s="0" t="str">
        <f aca="false">IF(StoreData!$R916=9,"August","Sept")</f>
        <v>August</v>
      </c>
    </row>
    <row r="917" customFormat="false" ht="15" hidden="false" customHeight="false" outlineLevel="0" collapsed="false">
      <c r="A917" s="0" t="n">
        <v>88065566270</v>
      </c>
      <c r="B917" s="0" t="n">
        <v>44098</v>
      </c>
      <c r="C917" s="0" t="s">
        <v>915</v>
      </c>
      <c r="D917" s="0" t="s">
        <v>20</v>
      </c>
      <c r="E917" s="0" t="s">
        <v>42</v>
      </c>
      <c r="F917" s="0" t="s">
        <v>38</v>
      </c>
      <c r="G917" s="0" t="s">
        <v>32</v>
      </c>
      <c r="H917" s="0" t="s">
        <v>39</v>
      </c>
      <c r="I917" s="0" t="s">
        <v>25</v>
      </c>
      <c r="J917" s="0" t="s">
        <v>34</v>
      </c>
      <c r="K917" s="0" t="s">
        <v>35</v>
      </c>
      <c r="L917" s="0" t="n">
        <v>9</v>
      </c>
      <c r="M917" s="0" t="n">
        <v>6</v>
      </c>
      <c r="N917" s="0" t="n">
        <v>5</v>
      </c>
      <c r="O917" s="0" t="n">
        <f aca="false">StoreData!$N917*StoreData!$L917</f>
        <v>45</v>
      </c>
      <c r="P917" s="0" t="n">
        <f aca="false">StoreData!$N917*StoreData!$M917</f>
        <v>30</v>
      </c>
      <c r="Q917" s="0" t="n">
        <f aca="false">StoreData!$O917-StoreData!$P917</f>
        <v>15</v>
      </c>
      <c r="R917" s="0" t="n">
        <f aca="false">MONTH(StoreData!$B917)</f>
        <v>9</v>
      </c>
      <c r="S917" s="0" t="str">
        <f aca="false">IF(StoreData!$R917=9,"August","Sept")</f>
        <v>August</v>
      </c>
    </row>
    <row r="918" customFormat="false" ht="15" hidden="false" customHeight="false" outlineLevel="0" collapsed="false">
      <c r="A918" s="0" t="n">
        <v>88065566271</v>
      </c>
      <c r="B918" s="0" t="n">
        <v>44099</v>
      </c>
      <c r="C918" s="0" t="s">
        <v>916</v>
      </c>
      <c r="D918" s="0" t="s">
        <v>20</v>
      </c>
      <c r="E918" s="0" t="s">
        <v>186</v>
      </c>
      <c r="F918" s="0" t="s">
        <v>43</v>
      </c>
      <c r="G918" s="0" t="s">
        <v>23</v>
      </c>
      <c r="H918" s="0" t="s">
        <v>44</v>
      </c>
      <c r="I918" s="0" t="s">
        <v>25</v>
      </c>
      <c r="J918" s="0" t="s">
        <v>40</v>
      </c>
      <c r="K918" s="0" t="s">
        <v>35</v>
      </c>
      <c r="L918" s="0" t="n">
        <v>5</v>
      </c>
      <c r="M918" s="0" t="n">
        <v>2</v>
      </c>
      <c r="N918" s="0" t="n">
        <v>6</v>
      </c>
      <c r="O918" s="0" t="n">
        <f aca="false">StoreData!$N918*StoreData!$L918</f>
        <v>30</v>
      </c>
      <c r="P918" s="0" t="n">
        <f aca="false">StoreData!$N918*StoreData!$M918</f>
        <v>12</v>
      </c>
      <c r="Q918" s="0" t="n">
        <f aca="false">StoreData!$O918-StoreData!$P918</f>
        <v>18</v>
      </c>
      <c r="R918" s="0" t="n">
        <f aca="false">MONTH(StoreData!$B918)</f>
        <v>9</v>
      </c>
      <c r="S918" s="0" t="str">
        <f aca="false">IF(StoreData!$R918=9,"August","Sept")</f>
        <v>August</v>
      </c>
    </row>
    <row r="919" customFormat="false" ht="15" hidden="false" customHeight="false" outlineLevel="0" collapsed="false">
      <c r="A919" s="0" t="n">
        <v>88065566272</v>
      </c>
      <c r="B919" s="0" t="n">
        <v>44103</v>
      </c>
      <c r="C919" s="0" t="s">
        <v>917</v>
      </c>
      <c r="D919" s="0" t="s">
        <v>29</v>
      </c>
      <c r="E919" s="0" t="s">
        <v>42</v>
      </c>
      <c r="F919" s="0" t="s">
        <v>43</v>
      </c>
      <c r="G919" s="0" t="s">
        <v>23</v>
      </c>
      <c r="H919" s="0" t="s">
        <v>44</v>
      </c>
      <c r="I919" s="0" t="s">
        <v>128</v>
      </c>
      <c r="J919" s="0" t="s">
        <v>99</v>
      </c>
      <c r="K919" s="0" t="s">
        <v>27</v>
      </c>
      <c r="L919" s="0" t="n">
        <v>14</v>
      </c>
      <c r="M919" s="0" t="n">
        <v>11</v>
      </c>
      <c r="N919" s="0" t="n">
        <v>7</v>
      </c>
      <c r="O919" s="0" t="n">
        <f aca="false">StoreData!$N919*StoreData!$L919</f>
        <v>98</v>
      </c>
      <c r="P919" s="0" t="n">
        <f aca="false">StoreData!$N919*StoreData!$M919</f>
        <v>77</v>
      </c>
      <c r="Q919" s="0" t="n">
        <f aca="false">StoreData!$O919-StoreData!$P919</f>
        <v>21</v>
      </c>
      <c r="R919" s="0" t="n">
        <f aca="false">MONTH(StoreData!$B919)</f>
        <v>9</v>
      </c>
      <c r="S919" s="0" t="str">
        <f aca="false">IF(StoreData!$R919=9,"August","Sept")</f>
        <v>August</v>
      </c>
    </row>
    <row r="920" customFormat="false" ht="15" hidden="false" customHeight="false" outlineLevel="0" collapsed="false">
      <c r="A920" s="0" t="n">
        <v>88065566273</v>
      </c>
      <c r="B920" s="0" t="n">
        <v>44102</v>
      </c>
      <c r="C920" s="0" t="s">
        <v>918</v>
      </c>
      <c r="D920" s="0" t="s">
        <v>29</v>
      </c>
      <c r="E920" s="0" t="s">
        <v>48</v>
      </c>
      <c r="F920" s="0" t="s">
        <v>22</v>
      </c>
      <c r="G920" s="0" t="s">
        <v>23</v>
      </c>
      <c r="H920" s="0" t="s">
        <v>24</v>
      </c>
      <c r="I920" s="0" t="s">
        <v>128</v>
      </c>
      <c r="J920" s="0" t="s">
        <v>102</v>
      </c>
      <c r="K920" s="0" t="s">
        <v>27</v>
      </c>
      <c r="L920" s="0" t="n">
        <v>6</v>
      </c>
      <c r="M920" s="0" t="n">
        <v>3</v>
      </c>
      <c r="N920" s="0" t="n">
        <v>11</v>
      </c>
      <c r="O920" s="0" t="n">
        <f aca="false">StoreData!$N920*StoreData!$L920</f>
        <v>66</v>
      </c>
      <c r="P920" s="0" t="n">
        <f aca="false">StoreData!$N920*StoreData!$M920</f>
        <v>33</v>
      </c>
      <c r="Q920" s="0" t="n">
        <f aca="false">StoreData!$O920-StoreData!$P920</f>
        <v>33</v>
      </c>
      <c r="R920" s="0" t="n">
        <f aca="false">MONTH(StoreData!$B920)</f>
        <v>9</v>
      </c>
      <c r="S920" s="0" t="str">
        <f aca="false">IF(StoreData!$R920=9,"August","Sept")</f>
        <v>August</v>
      </c>
    </row>
    <row r="921" customFormat="false" ht="15" hidden="false" customHeight="false" outlineLevel="0" collapsed="false">
      <c r="A921" s="0" t="n">
        <v>88065566274</v>
      </c>
      <c r="B921" s="0" t="n">
        <v>44102</v>
      </c>
      <c r="C921" s="0" t="s">
        <v>919</v>
      </c>
      <c r="D921" s="0" t="s">
        <v>29</v>
      </c>
      <c r="E921" s="0" t="s">
        <v>50</v>
      </c>
      <c r="F921" s="0" t="s">
        <v>22</v>
      </c>
      <c r="G921" s="0" t="s">
        <v>23</v>
      </c>
      <c r="H921" s="0" t="s">
        <v>24</v>
      </c>
      <c r="I921" s="0" t="s">
        <v>128</v>
      </c>
      <c r="J921" s="0" t="s">
        <v>142</v>
      </c>
      <c r="K921" s="0" t="s">
        <v>35</v>
      </c>
      <c r="L921" s="0" t="n">
        <v>10</v>
      </c>
      <c r="M921" s="0" t="n">
        <v>7</v>
      </c>
      <c r="N921" s="0" t="n">
        <v>2</v>
      </c>
      <c r="O921" s="0" t="n">
        <f aca="false">StoreData!$N921*StoreData!$L921</f>
        <v>20</v>
      </c>
      <c r="P921" s="0" t="n">
        <f aca="false">StoreData!$N921*StoreData!$M921</f>
        <v>14</v>
      </c>
      <c r="Q921" s="0" t="n">
        <f aca="false">StoreData!$O921-StoreData!$P921</f>
        <v>6</v>
      </c>
      <c r="R921" s="0" t="n">
        <f aca="false">MONTH(StoreData!$B921)</f>
        <v>9</v>
      </c>
      <c r="S921" s="0" t="str">
        <f aca="false">IF(StoreData!$R921=9,"August","Sept")</f>
        <v>August</v>
      </c>
    </row>
    <row r="922" customFormat="false" ht="15" hidden="false" customHeight="false" outlineLevel="0" collapsed="false">
      <c r="A922" s="0" t="n">
        <v>88065566275</v>
      </c>
      <c r="B922" s="0" t="n">
        <v>44103</v>
      </c>
      <c r="C922" s="0" t="s">
        <v>920</v>
      </c>
      <c r="D922" s="0" t="s">
        <v>29</v>
      </c>
      <c r="E922" s="0" t="s">
        <v>69</v>
      </c>
      <c r="F922" s="0" t="s">
        <v>31</v>
      </c>
      <c r="G922" s="0" t="s">
        <v>32</v>
      </c>
      <c r="H922" s="0" t="s">
        <v>33</v>
      </c>
      <c r="I922" s="0" t="s">
        <v>128</v>
      </c>
      <c r="J922" s="0" t="s">
        <v>105</v>
      </c>
      <c r="K922" s="0" t="s">
        <v>27</v>
      </c>
      <c r="L922" s="0" t="n">
        <v>13</v>
      </c>
      <c r="M922" s="0" t="n">
        <v>10</v>
      </c>
      <c r="N922" s="0" t="n">
        <v>3</v>
      </c>
      <c r="O922" s="0" t="n">
        <f aca="false">StoreData!$N922*StoreData!$L922</f>
        <v>39</v>
      </c>
      <c r="P922" s="0" t="n">
        <f aca="false">StoreData!$N922*StoreData!$M922</f>
        <v>30</v>
      </c>
      <c r="Q922" s="0" t="n">
        <f aca="false">StoreData!$O922-StoreData!$P922</f>
        <v>9</v>
      </c>
      <c r="R922" s="0" t="n">
        <f aca="false">MONTH(StoreData!$B922)</f>
        <v>9</v>
      </c>
      <c r="S922" s="0" t="str">
        <f aca="false">IF(StoreData!$R922=9,"August","Sept")</f>
        <v>August</v>
      </c>
    </row>
    <row r="923" customFormat="false" ht="15" hidden="false" customHeight="false" outlineLevel="0" collapsed="false">
      <c r="A923" s="0" t="n">
        <v>88065566276</v>
      </c>
      <c r="B923" s="0" t="n">
        <v>44073</v>
      </c>
      <c r="C923" s="0" t="s">
        <v>921</v>
      </c>
      <c r="D923" s="0" t="s">
        <v>29</v>
      </c>
      <c r="E923" s="0" t="s">
        <v>117</v>
      </c>
      <c r="F923" s="0" t="s">
        <v>38</v>
      </c>
      <c r="G923" s="0" t="s">
        <v>32</v>
      </c>
      <c r="H923" s="0" t="s">
        <v>39</v>
      </c>
      <c r="I923" s="0" t="s">
        <v>128</v>
      </c>
      <c r="J923" s="0" t="s">
        <v>144</v>
      </c>
      <c r="K923" s="0" t="s">
        <v>35</v>
      </c>
      <c r="L923" s="0" t="n">
        <v>20</v>
      </c>
      <c r="M923" s="0" t="n">
        <v>17</v>
      </c>
      <c r="N923" s="0" t="n">
        <v>5</v>
      </c>
      <c r="O923" s="0" t="n">
        <f aca="false">StoreData!$N923*StoreData!$L923</f>
        <v>100</v>
      </c>
      <c r="P923" s="0" t="n">
        <f aca="false">StoreData!$N923*StoreData!$M923</f>
        <v>85</v>
      </c>
      <c r="Q923" s="0" t="n">
        <f aca="false">StoreData!$O923-StoreData!$P923</f>
        <v>15</v>
      </c>
      <c r="R923" s="0" t="n">
        <f aca="false">MONTH(StoreData!$B923)</f>
        <v>8</v>
      </c>
      <c r="S923" s="0" t="str">
        <f aca="false">IF(StoreData!$R923=9,"August","Sept")</f>
        <v>Sept</v>
      </c>
    </row>
    <row r="924" customFormat="false" ht="15" hidden="false" customHeight="false" outlineLevel="0" collapsed="false">
      <c r="A924" s="0" t="n">
        <v>88065566277</v>
      </c>
      <c r="B924" s="0" t="n">
        <v>44074</v>
      </c>
      <c r="C924" s="0" t="s">
        <v>922</v>
      </c>
      <c r="D924" s="0" t="s">
        <v>29</v>
      </c>
      <c r="E924" s="0" t="s">
        <v>119</v>
      </c>
      <c r="F924" s="0" t="s">
        <v>43</v>
      </c>
      <c r="G924" s="0" t="s">
        <v>23</v>
      </c>
      <c r="H924" s="0" t="s">
        <v>44</v>
      </c>
      <c r="I924" s="0" t="s">
        <v>128</v>
      </c>
      <c r="J924" s="0" t="s">
        <v>108</v>
      </c>
      <c r="K924" s="0" t="s">
        <v>27</v>
      </c>
      <c r="L924" s="0" t="n">
        <v>15</v>
      </c>
      <c r="M924" s="0" t="n">
        <v>12</v>
      </c>
      <c r="N924" s="0" t="n">
        <v>2</v>
      </c>
      <c r="O924" s="0" t="n">
        <f aca="false">StoreData!$N924*StoreData!$L924</f>
        <v>30</v>
      </c>
      <c r="P924" s="0" t="n">
        <f aca="false">StoreData!$N924*StoreData!$M924</f>
        <v>24</v>
      </c>
      <c r="Q924" s="0" t="n">
        <f aca="false">StoreData!$O924-StoreData!$P924</f>
        <v>6</v>
      </c>
      <c r="R924" s="0" t="n">
        <f aca="false">MONTH(StoreData!$B924)</f>
        <v>8</v>
      </c>
      <c r="S924" s="0" t="str">
        <f aca="false">IF(StoreData!$R924=9,"August","Sept")</f>
        <v>Sept</v>
      </c>
    </row>
    <row r="925" customFormat="false" ht="15" hidden="false" customHeight="false" outlineLevel="0" collapsed="false">
      <c r="A925" s="0" t="n">
        <v>88065566278</v>
      </c>
      <c r="B925" s="0" t="n">
        <v>44075</v>
      </c>
      <c r="C925" s="0" t="s">
        <v>923</v>
      </c>
      <c r="D925" s="0" t="s">
        <v>20</v>
      </c>
      <c r="E925" s="0" t="s">
        <v>50</v>
      </c>
      <c r="F925" s="0" t="s">
        <v>22</v>
      </c>
      <c r="G925" s="0" t="s">
        <v>23</v>
      </c>
      <c r="H925" s="0" t="s">
        <v>24</v>
      </c>
      <c r="I925" s="0" t="s">
        <v>128</v>
      </c>
      <c r="J925" s="0" t="s">
        <v>53</v>
      </c>
      <c r="K925" s="0" t="s">
        <v>27</v>
      </c>
      <c r="L925" s="0" t="n">
        <v>20</v>
      </c>
      <c r="M925" s="0" t="n">
        <v>17</v>
      </c>
      <c r="N925" s="0" t="n">
        <v>1</v>
      </c>
      <c r="O925" s="0" t="n">
        <f aca="false">StoreData!$N925*StoreData!$L925</f>
        <v>20</v>
      </c>
      <c r="P925" s="0" t="n">
        <f aca="false">StoreData!$N925*StoreData!$M925</f>
        <v>17</v>
      </c>
      <c r="Q925" s="0" t="n">
        <f aca="false">StoreData!$O925-StoreData!$P925</f>
        <v>3</v>
      </c>
      <c r="R925" s="0" t="n">
        <f aca="false">MONTH(StoreData!$B925)</f>
        <v>9</v>
      </c>
      <c r="S925" s="0" t="str">
        <f aca="false">IF(StoreData!$R925=9,"August","Sept")</f>
        <v>August</v>
      </c>
    </row>
    <row r="926" customFormat="false" ht="15" hidden="false" customHeight="false" outlineLevel="0" collapsed="false">
      <c r="A926" s="0" t="n">
        <v>88065566279</v>
      </c>
      <c r="B926" s="0" t="n">
        <v>44076</v>
      </c>
      <c r="C926" s="0" t="s">
        <v>924</v>
      </c>
      <c r="D926" s="0" t="s">
        <v>20</v>
      </c>
      <c r="E926" s="0" t="s">
        <v>52</v>
      </c>
      <c r="F926" s="0" t="s">
        <v>22</v>
      </c>
      <c r="G926" s="0" t="s">
        <v>23</v>
      </c>
      <c r="H926" s="0" t="s">
        <v>24</v>
      </c>
      <c r="I926" s="0" t="s">
        <v>128</v>
      </c>
      <c r="J926" s="0" t="s">
        <v>56</v>
      </c>
      <c r="K926" s="0" t="s">
        <v>27</v>
      </c>
      <c r="L926" s="0" t="n">
        <v>12</v>
      </c>
      <c r="M926" s="0" t="n">
        <v>9</v>
      </c>
      <c r="N926" s="0" t="n">
        <v>6</v>
      </c>
      <c r="O926" s="0" t="n">
        <f aca="false">StoreData!$N926*StoreData!$L926</f>
        <v>72</v>
      </c>
      <c r="P926" s="0" t="n">
        <f aca="false">StoreData!$N926*StoreData!$M926</f>
        <v>54</v>
      </c>
      <c r="Q926" s="0" t="n">
        <f aca="false">StoreData!$O926-StoreData!$P926</f>
        <v>18</v>
      </c>
      <c r="R926" s="0" t="n">
        <f aca="false">MONTH(StoreData!$B926)</f>
        <v>9</v>
      </c>
      <c r="S926" s="0" t="str">
        <f aca="false">IF(StoreData!$R926=9,"August","Sept")</f>
        <v>August</v>
      </c>
    </row>
    <row r="927" customFormat="false" ht="15" hidden="false" customHeight="false" outlineLevel="0" collapsed="false">
      <c r="A927" s="0" t="n">
        <v>88065566280</v>
      </c>
      <c r="B927" s="0" t="n">
        <v>44077</v>
      </c>
      <c r="C927" s="0" t="s">
        <v>925</v>
      </c>
      <c r="D927" s="0" t="s">
        <v>29</v>
      </c>
      <c r="E927" s="0" t="s">
        <v>55</v>
      </c>
      <c r="F927" s="0" t="s">
        <v>31</v>
      </c>
      <c r="G927" s="0" t="s">
        <v>32</v>
      </c>
      <c r="H927" s="0" t="s">
        <v>33</v>
      </c>
      <c r="I927" s="0" t="s">
        <v>128</v>
      </c>
      <c r="J927" s="0" t="s">
        <v>59</v>
      </c>
      <c r="K927" s="0" t="s">
        <v>27</v>
      </c>
      <c r="L927" s="0" t="n">
        <v>16</v>
      </c>
      <c r="M927" s="0" t="n">
        <v>13</v>
      </c>
      <c r="N927" s="0" t="n">
        <v>9</v>
      </c>
      <c r="O927" s="0" t="n">
        <f aca="false">StoreData!$N927*StoreData!$L927</f>
        <v>144</v>
      </c>
      <c r="P927" s="0" t="n">
        <f aca="false">StoreData!$N927*StoreData!$M927</f>
        <v>117</v>
      </c>
      <c r="Q927" s="0" t="n">
        <f aca="false">StoreData!$O927-StoreData!$P927</f>
        <v>27</v>
      </c>
      <c r="R927" s="0" t="n">
        <f aca="false">MONTH(StoreData!$B927)</f>
        <v>9</v>
      </c>
      <c r="S927" s="0" t="str">
        <f aca="false">IF(StoreData!$R927=9,"August","Sept")</f>
        <v>August</v>
      </c>
    </row>
    <row r="928" customFormat="false" ht="15" hidden="false" customHeight="false" outlineLevel="0" collapsed="false">
      <c r="A928" s="0" t="n">
        <v>88065566281</v>
      </c>
      <c r="B928" s="0" t="n">
        <v>44078</v>
      </c>
      <c r="C928" s="0" t="s">
        <v>926</v>
      </c>
      <c r="D928" s="0" t="s">
        <v>29</v>
      </c>
      <c r="E928" s="0" t="s">
        <v>58</v>
      </c>
      <c r="F928" s="0" t="s">
        <v>38</v>
      </c>
      <c r="G928" s="0" t="s">
        <v>32</v>
      </c>
      <c r="H928" s="0" t="s">
        <v>39</v>
      </c>
      <c r="I928" s="0" t="s">
        <v>128</v>
      </c>
      <c r="J928" s="0" t="s">
        <v>60</v>
      </c>
      <c r="K928" s="0" t="s">
        <v>35</v>
      </c>
      <c r="L928" s="0" t="n">
        <v>70</v>
      </c>
      <c r="M928" s="0" t="n">
        <v>67</v>
      </c>
      <c r="N928" s="0" t="n">
        <v>10</v>
      </c>
      <c r="O928" s="0" t="n">
        <f aca="false">StoreData!$N928*StoreData!$L928</f>
        <v>700</v>
      </c>
      <c r="P928" s="0" t="n">
        <f aca="false">StoreData!$N928*StoreData!$M928</f>
        <v>670</v>
      </c>
      <c r="Q928" s="0" t="n">
        <f aca="false">StoreData!$O928-StoreData!$P928</f>
        <v>30</v>
      </c>
      <c r="R928" s="0" t="n">
        <f aca="false">MONTH(StoreData!$B928)</f>
        <v>9</v>
      </c>
      <c r="S928" s="0" t="str">
        <f aca="false">IF(StoreData!$R928=9,"August","Sept")</f>
        <v>August</v>
      </c>
    </row>
    <row r="929" customFormat="false" ht="15" hidden="false" customHeight="false" outlineLevel="0" collapsed="false">
      <c r="A929" s="0" t="n">
        <v>88065566282</v>
      </c>
      <c r="B929" s="0" t="n">
        <v>44092</v>
      </c>
      <c r="C929" s="0" t="s">
        <v>927</v>
      </c>
      <c r="D929" s="0" t="s">
        <v>29</v>
      </c>
      <c r="E929" s="0" t="s">
        <v>147</v>
      </c>
      <c r="F929" s="0" t="s">
        <v>43</v>
      </c>
      <c r="G929" s="0" t="s">
        <v>23</v>
      </c>
      <c r="H929" s="0" t="s">
        <v>44</v>
      </c>
      <c r="I929" s="0" t="s">
        <v>128</v>
      </c>
      <c r="J929" s="0" t="s">
        <v>61</v>
      </c>
      <c r="K929" s="0" t="s">
        <v>35</v>
      </c>
      <c r="L929" s="0" t="n">
        <v>15</v>
      </c>
      <c r="M929" s="0" t="n">
        <v>12</v>
      </c>
      <c r="N929" s="0" t="n">
        <v>3</v>
      </c>
      <c r="O929" s="0" t="n">
        <f aca="false">StoreData!$N929*StoreData!$L929</f>
        <v>45</v>
      </c>
      <c r="P929" s="0" t="n">
        <f aca="false">StoreData!$N929*StoreData!$M929</f>
        <v>36</v>
      </c>
      <c r="Q929" s="0" t="n">
        <f aca="false">StoreData!$O929-StoreData!$P929</f>
        <v>9</v>
      </c>
      <c r="R929" s="0" t="n">
        <f aca="false">MONTH(StoreData!$B929)</f>
        <v>9</v>
      </c>
      <c r="S929" s="0" t="str">
        <f aca="false">IF(StoreData!$R929=9,"August","Sept")</f>
        <v>August</v>
      </c>
    </row>
    <row r="930" customFormat="false" ht="15" hidden="false" customHeight="false" outlineLevel="0" collapsed="false">
      <c r="A930" s="0" t="n">
        <v>88065566283</v>
      </c>
      <c r="B930" s="0" t="n">
        <v>44092</v>
      </c>
      <c r="C930" s="0" t="s">
        <v>928</v>
      </c>
      <c r="D930" s="0" t="s">
        <v>20</v>
      </c>
      <c r="E930" s="0" t="s">
        <v>149</v>
      </c>
      <c r="F930" s="0" t="s">
        <v>22</v>
      </c>
      <c r="G930" s="0" t="s">
        <v>23</v>
      </c>
      <c r="H930" s="0" t="s">
        <v>24</v>
      </c>
      <c r="I930" s="0" t="s">
        <v>128</v>
      </c>
      <c r="J930" s="0" t="s">
        <v>59</v>
      </c>
      <c r="K930" s="0" t="s">
        <v>27</v>
      </c>
      <c r="L930" s="0" t="n">
        <v>16</v>
      </c>
      <c r="M930" s="0" t="n">
        <v>13</v>
      </c>
      <c r="N930" s="0" t="n">
        <v>4</v>
      </c>
      <c r="O930" s="0" t="n">
        <f aca="false">StoreData!$N930*StoreData!$L930</f>
        <v>64</v>
      </c>
      <c r="P930" s="0" t="n">
        <f aca="false">StoreData!$N930*StoreData!$M930</f>
        <v>52</v>
      </c>
      <c r="Q930" s="0" t="n">
        <f aca="false">StoreData!$O930-StoreData!$P930</f>
        <v>12</v>
      </c>
      <c r="R930" s="0" t="n">
        <f aca="false">MONTH(StoreData!$B930)</f>
        <v>9</v>
      </c>
      <c r="S930" s="0" t="str">
        <f aca="false">IF(StoreData!$R930=9,"August","Sept")</f>
        <v>August</v>
      </c>
    </row>
    <row r="931" customFormat="false" ht="15" hidden="false" customHeight="false" outlineLevel="0" collapsed="false">
      <c r="A931" s="0" t="n">
        <v>88065566284</v>
      </c>
      <c r="B931" s="0" t="n">
        <v>44093</v>
      </c>
      <c r="C931" s="0" t="s">
        <v>929</v>
      </c>
      <c r="D931" s="0" t="s">
        <v>20</v>
      </c>
      <c r="E931" s="0" t="s">
        <v>21</v>
      </c>
      <c r="F931" s="0" t="s">
        <v>22</v>
      </c>
      <c r="G931" s="0" t="s">
        <v>23</v>
      </c>
      <c r="H931" s="0" t="s">
        <v>24</v>
      </c>
      <c r="I931" s="0" t="s">
        <v>128</v>
      </c>
      <c r="J931" s="0" t="s">
        <v>62</v>
      </c>
      <c r="K931" s="0" t="s">
        <v>27</v>
      </c>
      <c r="L931" s="0" t="n">
        <v>20</v>
      </c>
      <c r="M931" s="0" t="n">
        <v>17</v>
      </c>
      <c r="N931" s="0" t="n">
        <v>5</v>
      </c>
      <c r="O931" s="0" t="n">
        <f aca="false">StoreData!$N931*StoreData!$L931</f>
        <v>100</v>
      </c>
      <c r="P931" s="0" t="n">
        <f aca="false">StoreData!$N931*StoreData!$M931</f>
        <v>85</v>
      </c>
      <c r="Q931" s="0" t="n">
        <f aca="false">StoreData!$O931-StoreData!$P931</f>
        <v>15</v>
      </c>
      <c r="R931" s="0" t="n">
        <f aca="false">MONTH(StoreData!$B931)</f>
        <v>9</v>
      </c>
      <c r="S931" s="0" t="str">
        <f aca="false">IF(StoreData!$R931=9,"August","Sept")</f>
        <v>August</v>
      </c>
    </row>
    <row r="932" customFormat="false" ht="15" hidden="false" customHeight="false" outlineLevel="0" collapsed="false">
      <c r="A932" s="0" t="n">
        <v>88065566285</v>
      </c>
      <c r="B932" s="0" t="n">
        <v>44094</v>
      </c>
      <c r="C932" s="0" t="s">
        <v>930</v>
      </c>
      <c r="D932" s="0" t="s">
        <v>29</v>
      </c>
      <c r="E932" s="0" t="s">
        <v>152</v>
      </c>
      <c r="F932" s="0" t="s">
        <v>31</v>
      </c>
      <c r="G932" s="0" t="s">
        <v>32</v>
      </c>
      <c r="H932" s="0" t="s">
        <v>33</v>
      </c>
      <c r="I932" s="0" t="s">
        <v>128</v>
      </c>
      <c r="J932" s="0" t="s">
        <v>63</v>
      </c>
      <c r="K932" s="0" t="s">
        <v>27</v>
      </c>
      <c r="L932" s="0" t="n">
        <v>12</v>
      </c>
      <c r="M932" s="0" t="n">
        <v>9</v>
      </c>
      <c r="N932" s="0" t="n">
        <v>6</v>
      </c>
      <c r="O932" s="0" t="n">
        <f aca="false">StoreData!$N932*StoreData!$L932</f>
        <v>72</v>
      </c>
      <c r="P932" s="0" t="n">
        <f aca="false">StoreData!$N932*StoreData!$M932</f>
        <v>54</v>
      </c>
      <c r="Q932" s="0" t="n">
        <f aca="false">StoreData!$O932-StoreData!$P932</f>
        <v>18</v>
      </c>
      <c r="R932" s="0" t="n">
        <f aca="false">MONTH(StoreData!$B932)</f>
        <v>9</v>
      </c>
      <c r="S932" s="0" t="str">
        <f aca="false">IF(StoreData!$R932=9,"August","Sept")</f>
        <v>August</v>
      </c>
    </row>
    <row r="933" customFormat="false" ht="15" hidden="false" customHeight="false" outlineLevel="0" collapsed="false">
      <c r="A933" s="0" t="n">
        <v>88065566286</v>
      </c>
      <c r="B933" s="0" t="n">
        <v>44095</v>
      </c>
      <c r="C933" s="0" t="s">
        <v>931</v>
      </c>
      <c r="D933" s="0" t="s">
        <v>20</v>
      </c>
      <c r="E933" s="0" t="s">
        <v>154</v>
      </c>
      <c r="F933" s="0" t="s">
        <v>38</v>
      </c>
      <c r="G933" s="0" t="s">
        <v>32</v>
      </c>
      <c r="H933" s="0" t="s">
        <v>39</v>
      </c>
      <c r="I933" s="0" t="s">
        <v>128</v>
      </c>
      <c r="J933" s="0" t="s">
        <v>64</v>
      </c>
      <c r="K933" s="0" t="s">
        <v>35</v>
      </c>
      <c r="L933" s="0" t="n">
        <v>12</v>
      </c>
      <c r="M933" s="0" t="n">
        <v>9</v>
      </c>
      <c r="N933" s="0" t="n">
        <v>3</v>
      </c>
      <c r="O933" s="0" t="n">
        <f aca="false">StoreData!$N933*StoreData!$L933</f>
        <v>36</v>
      </c>
      <c r="P933" s="0" t="n">
        <f aca="false">StoreData!$N933*StoreData!$M933</f>
        <v>27</v>
      </c>
      <c r="Q933" s="0" t="n">
        <f aca="false">StoreData!$O933-StoreData!$P933</f>
        <v>9</v>
      </c>
      <c r="R933" s="0" t="n">
        <f aca="false">MONTH(StoreData!$B933)</f>
        <v>9</v>
      </c>
      <c r="S933" s="0" t="str">
        <f aca="false">IF(StoreData!$R933=9,"August","Sept")</f>
        <v>August</v>
      </c>
    </row>
    <row r="934" customFormat="false" ht="15" hidden="false" customHeight="false" outlineLevel="0" collapsed="false">
      <c r="A934" s="0" t="n">
        <v>88065566287</v>
      </c>
      <c r="B934" s="0" t="n">
        <v>44096</v>
      </c>
      <c r="C934" s="0" t="s">
        <v>932</v>
      </c>
      <c r="D934" s="0" t="s">
        <v>20</v>
      </c>
      <c r="E934" s="0" t="s">
        <v>156</v>
      </c>
      <c r="F934" s="0" t="s">
        <v>43</v>
      </c>
      <c r="G934" s="0" t="s">
        <v>23</v>
      </c>
      <c r="H934" s="0" t="s">
        <v>44</v>
      </c>
      <c r="I934" s="0" t="s">
        <v>128</v>
      </c>
      <c r="J934" s="0" t="s">
        <v>67</v>
      </c>
      <c r="K934" s="0" t="s">
        <v>35</v>
      </c>
      <c r="L934" s="0" t="n">
        <v>18</v>
      </c>
      <c r="M934" s="0" t="n">
        <v>15</v>
      </c>
      <c r="N934" s="0" t="n">
        <v>7</v>
      </c>
      <c r="O934" s="0" t="n">
        <f aca="false">StoreData!$N934*StoreData!$L934</f>
        <v>126</v>
      </c>
      <c r="P934" s="0" t="n">
        <f aca="false">StoreData!$N934*StoreData!$M934</f>
        <v>105</v>
      </c>
      <c r="Q934" s="0" t="n">
        <f aca="false">StoreData!$O934-StoreData!$P934</f>
        <v>21</v>
      </c>
      <c r="R934" s="0" t="n">
        <f aca="false">MONTH(StoreData!$B934)</f>
        <v>9</v>
      </c>
      <c r="S934" s="0" t="str">
        <f aca="false">IF(StoreData!$R934=9,"August","Sept")</f>
        <v>August</v>
      </c>
    </row>
    <row r="935" customFormat="false" ht="15" hidden="false" customHeight="false" outlineLevel="0" collapsed="false">
      <c r="A935" s="0" t="n">
        <v>88065566288</v>
      </c>
      <c r="B935" s="0" t="n">
        <v>44097</v>
      </c>
      <c r="C935" s="0" t="s">
        <v>933</v>
      </c>
      <c r="D935" s="0" t="s">
        <v>20</v>
      </c>
      <c r="E935" s="0" t="s">
        <v>66</v>
      </c>
      <c r="F935" s="0" t="s">
        <v>22</v>
      </c>
      <c r="G935" s="0" t="s">
        <v>23</v>
      </c>
      <c r="H935" s="0" t="s">
        <v>24</v>
      </c>
      <c r="I935" s="0" t="s">
        <v>128</v>
      </c>
      <c r="J935" s="0" t="s">
        <v>70</v>
      </c>
      <c r="K935" s="0" t="s">
        <v>27</v>
      </c>
      <c r="L935" s="0" t="n">
        <v>10</v>
      </c>
      <c r="M935" s="0" t="n">
        <v>7</v>
      </c>
      <c r="N935" s="0" t="n">
        <v>5</v>
      </c>
      <c r="O935" s="0" t="n">
        <f aca="false">StoreData!$N935*StoreData!$L935</f>
        <v>50</v>
      </c>
      <c r="P935" s="0" t="n">
        <f aca="false">StoreData!$N935*StoreData!$M935</f>
        <v>35</v>
      </c>
      <c r="Q935" s="0" t="n">
        <f aca="false">StoreData!$O935-StoreData!$P935</f>
        <v>15</v>
      </c>
      <c r="R935" s="0" t="n">
        <f aca="false">MONTH(StoreData!$B935)</f>
        <v>9</v>
      </c>
      <c r="S935" s="0" t="str">
        <f aca="false">IF(StoreData!$R935=9,"August","Sept")</f>
        <v>August</v>
      </c>
    </row>
    <row r="936" customFormat="false" ht="15" hidden="false" customHeight="false" outlineLevel="0" collapsed="false">
      <c r="A936" s="0" t="n">
        <v>88065566289</v>
      </c>
      <c r="B936" s="0" t="n">
        <v>44098</v>
      </c>
      <c r="C936" s="0" t="s">
        <v>934</v>
      </c>
      <c r="D936" s="0" t="s">
        <v>29</v>
      </c>
      <c r="E936" s="0" t="s">
        <v>69</v>
      </c>
      <c r="F936" s="0" t="s">
        <v>22</v>
      </c>
      <c r="G936" s="0" t="s">
        <v>23</v>
      </c>
      <c r="H936" s="0" t="s">
        <v>24</v>
      </c>
      <c r="I936" s="0" t="s">
        <v>128</v>
      </c>
      <c r="J936" s="0" t="s">
        <v>73</v>
      </c>
      <c r="K936" s="0" t="s">
        <v>27</v>
      </c>
      <c r="L936" s="0" t="n">
        <v>15</v>
      </c>
      <c r="M936" s="0" t="n">
        <v>12</v>
      </c>
      <c r="N936" s="0" t="n">
        <v>8</v>
      </c>
      <c r="O936" s="0" t="n">
        <f aca="false">StoreData!$N936*StoreData!$L936</f>
        <v>120</v>
      </c>
      <c r="P936" s="0" t="n">
        <f aca="false">StoreData!$N936*StoreData!$M936</f>
        <v>96</v>
      </c>
      <c r="Q936" s="0" t="n">
        <f aca="false">StoreData!$O936-StoreData!$P936</f>
        <v>24</v>
      </c>
      <c r="R936" s="0" t="n">
        <f aca="false">MONTH(StoreData!$B936)</f>
        <v>9</v>
      </c>
      <c r="S936" s="0" t="str">
        <f aca="false">IF(StoreData!$R936=9,"August","Sept")</f>
        <v>August</v>
      </c>
    </row>
    <row r="937" customFormat="false" ht="15" hidden="false" customHeight="false" outlineLevel="0" collapsed="false">
      <c r="A937" s="0" t="n">
        <v>88065566290</v>
      </c>
      <c r="B937" s="0" t="n">
        <v>44099</v>
      </c>
      <c r="C937" s="0" t="s">
        <v>935</v>
      </c>
      <c r="D937" s="0" t="s">
        <v>20</v>
      </c>
      <c r="E937" s="0" t="s">
        <v>96</v>
      </c>
      <c r="F937" s="0" t="s">
        <v>31</v>
      </c>
      <c r="G937" s="0" t="s">
        <v>32</v>
      </c>
      <c r="H937" s="0" t="s">
        <v>33</v>
      </c>
      <c r="I937" s="0" t="s">
        <v>128</v>
      </c>
      <c r="J937" s="0" t="s">
        <v>76</v>
      </c>
      <c r="K937" s="0" t="s">
        <v>27</v>
      </c>
      <c r="L937" s="0" t="n">
        <v>15</v>
      </c>
      <c r="M937" s="0" t="n">
        <v>12</v>
      </c>
      <c r="N937" s="0" t="n">
        <v>9</v>
      </c>
      <c r="O937" s="0" t="n">
        <f aca="false">StoreData!$N937*StoreData!$L937</f>
        <v>135</v>
      </c>
      <c r="P937" s="0" t="n">
        <f aca="false">StoreData!$N937*StoreData!$M937</f>
        <v>108</v>
      </c>
      <c r="Q937" s="0" t="n">
        <f aca="false">StoreData!$O937-StoreData!$P937</f>
        <v>27</v>
      </c>
      <c r="R937" s="0" t="n">
        <f aca="false">MONTH(StoreData!$B937)</f>
        <v>9</v>
      </c>
      <c r="S937" s="0" t="str">
        <f aca="false">IF(StoreData!$R937=9,"August","Sept")</f>
        <v>August</v>
      </c>
    </row>
    <row r="938" customFormat="false" ht="15" hidden="false" customHeight="false" outlineLevel="0" collapsed="false">
      <c r="A938" s="0" t="n">
        <v>88065566291</v>
      </c>
      <c r="B938" s="0" t="n">
        <v>44103</v>
      </c>
      <c r="C938" s="0" t="s">
        <v>936</v>
      </c>
      <c r="D938" s="0" t="s">
        <v>29</v>
      </c>
      <c r="E938" s="0" t="s">
        <v>98</v>
      </c>
      <c r="F938" s="0" t="s">
        <v>38</v>
      </c>
      <c r="G938" s="0" t="s">
        <v>32</v>
      </c>
      <c r="H938" s="0" t="s">
        <v>39</v>
      </c>
      <c r="I938" s="0" t="s">
        <v>128</v>
      </c>
      <c r="J938" s="0" t="s">
        <v>79</v>
      </c>
      <c r="K938" s="0" t="s">
        <v>35</v>
      </c>
      <c r="L938" s="0" t="n">
        <v>23</v>
      </c>
      <c r="M938" s="0" t="n">
        <v>20</v>
      </c>
      <c r="N938" s="0" t="n">
        <v>2</v>
      </c>
      <c r="O938" s="0" t="n">
        <f aca="false">StoreData!$N938*StoreData!$L938</f>
        <v>46</v>
      </c>
      <c r="P938" s="0" t="n">
        <f aca="false">StoreData!$N938*StoreData!$M938</f>
        <v>40</v>
      </c>
      <c r="Q938" s="0" t="n">
        <f aca="false">StoreData!$O938-StoreData!$P938</f>
        <v>6</v>
      </c>
      <c r="R938" s="0" t="n">
        <f aca="false">MONTH(StoreData!$B938)</f>
        <v>9</v>
      </c>
      <c r="S938" s="0" t="str">
        <f aca="false">IF(StoreData!$R938=9,"August","Sept")</f>
        <v>August</v>
      </c>
    </row>
    <row r="939" customFormat="false" ht="15" hidden="false" customHeight="false" outlineLevel="0" collapsed="false">
      <c r="A939" s="0" t="n">
        <v>88065566292</v>
      </c>
      <c r="B939" s="0" t="n">
        <v>44102</v>
      </c>
      <c r="C939" s="0" t="s">
        <v>937</v>
      </c>
      <c r="D939" s="0" t="s">
        <v>20</v>
      </c>
      <c r="E939" s="0" t="s">
        <v>101</v>
      </c>
      <c r="F939" s="0" t="s">
        <v>43</v>
      </c>
      <c r="G939" s="0" t="s">
        <v>23</v>
      </c>
      <c r="H939" s="0" t="s">
        <v>44</v>
      </c>
      <c r="I939" s="0" t="s">
        <v>128</v>
      </c>
      <c r="J939" s="0" t="s">
        <v>82</v>
      </c>
      <c r="K939" s="0" t="s">
        <v>35</v>
      </c>
      <c r="L939" s="0" t="n">
        <v>9</v>
      </c>
      <c r="M939" s="0" t="n">
        <v>6</v>
      </c>
      <c r="N939" s="0" t="n">
        <v>5</v>
      </c>
      <c r="O939" s="0" t="n">
        <f aca="false">StoreData!$N939*StoreData!$L939</f>
        <v>45</v>
      </c>
      <c r="P939" s="0" t="n">
        <f aca="false">StoreData!$N939*StoreData!$M939</f>
        <v>30</v>
      </c>
      <c r="Q939" s="0" t="n">
        <f aca="false">StoreData!$O939-StoreData!$P939</f>
        <v>15</v>
      </c>
      <c r="R939" s="0" t="n">
        <f aca="false">MONTH(StoreData!$B939)</f>
        <v>9</v>
      </c>
      <c r="S939" s="0" t="str">
        <f aca="false">IF(StoreData!$R939=9,"August","Sept")</f>
        <v>August</v>
      </c>
    </row>
    <row r="940" customFormat="false" ht="15" hidden="false" customHeight="false" outlineLevel="0" collapsed="false">
      <c r="A940" s="0" t="n">
        <v>88065566293</v>
      </c>
      <c r="B940" s="0" t="n">
        <v>44102</v>
      </c>
      <c r="C940" s="0" t="s">
        <v>938</v>
      </c>
      <c r="D940" s="0" t="s">
        <v>29</v>
      </c>
      <c r="E940" s="0" t="s">
        <v>104</v>
      </c>
      <c r="F940" s="0" t="s">
        <v>22</v>
      </c>
      <c r="G940" s="0" t="s">
        <v>23</v>
      </c>
      <c r="H940" s="0" t="s">
        <v>24</v>
      </c>
      <c r="I940" s="0" t="s">
        <v>128</v>
      </c>
      <c r="J940" s="0" t="s">
        <v>85</v>
      </c>
      <c r="K940" s="0" t="s">
        <v>35</v>
      </c>
      <c r="L940" s="0" t="n">
        <v>18</v>
      </c>
      <c r="M940" s="0" t="n">
        <v>15</v>
      </c>
      <c r="N940" s="0" t="n">
        <v>7</v>
      </c>
      <c r="O940" s="0" t="n">
        <f aca="false">StoreData!$N940*StoreData!$L940</f>
        <v>126</v>
      </c>
      <c r="P940" s="0" t="n">
        <f aca="false">StoreData!$N940*StoreData!$M940</f>
        <v>105</v>
      </c>
      <c r="Q940" s="0" t="n">
        <f aca="false">StoreData!$O940-StoreData!$P940</f>
        <v>21</v>
      </c>
      <c r="R940" s="0" t="n">
        <f aca="false">MONTH(StoreData!$B940)</f>
        <v>9</v>
      </c>
      <c r="S940" s="0" t="str">
        <f aca="false">IF(StoreData!$R940=9,"August","Sept")</f>
        <v>August</v>
      </c>
    </row>
    <row r="941" customFormat="false" ht="15" hidden="false" customHeight="false" outlineLevel="0" collapsed="false">
      <c r="A941" s="0" t="n">
        <v>88065566294</v>
      </c>
      <c r="B941" s="0" t="n">
        <v>44103</v>
      </c>
      <c r="C941" s="0" t="s">
        <v>939</v>
      </c>
      <c r="D941" s="0" t="s">
        <v>29</v>
      </c>
      <c r="E941" s="0" t="s">
        <v>107</v>
      </c>
      <c r="F941" s="0" t="s">
        <v>22</v>
      </c>
      <c r="G941" s="0" t="s">
        <v>23</v>
      </c>
      <c r="H941" s="0" t="s">
        <v>24</v>
      </c>
      <c r="I941" s="0" t="s">
        <v>128</v>
      </c>
      <c r="J941" s="0" t="s">
        <v>88</v>
      </c>
      <c r="K941" s="0" t="s">
        <v>27</v>
      </c>
      <c r="L941" s="0" t="n">
        <v>14</v>
      </c>
      <c r="M941" s="0" t="n">
        <v>11</v>
      </c>
      <c r="N941" s="0" t="n">
        <v>7</v>
      </c>
      <c r="O941" s="0" t="n">
        <f aca="false">StoreData!$N941*StoreData!$L941</f>
        <v>98</v>
      </c>
      <c r="P941" s="0" t="n">
        <f aca="false">StoreData!$N941*StoreData!$M941</f>
        <v>77</v>
      </c>
      <c r="Q941" s="0" t="n">
        <f aca="false">StoreData!$O941-StoreData!$P941</f>
        <v>21</v>
      </c>
      <c r="R941" s="0" t="n">
        <f aca="false">MONTH(StoreData!$B941)</f>
        <v>9</v>
      </c>
      <c r="S941" s="0" t="str">
        <f aca="false">IF(StoreData!$R941=9,"August","Sept")</f>
        <v>August</v>
      </c>
    </row>
    <row r="942" customFormat="false" ht="15" hidden="false" customHeight="false" outlineLevel="0" collapsed="false">
      <c r="A942" s="0" t="n">
        <v>88065566295</v>
      </c>
      <c r="B942" s="0" t="n">
        <v>44073</v>
      </c>
      <c r="C942" s="0" t="s">
        <v>940</v>
      </c>
      <c r="D942" s="0" t="s">
        <v>20</v>
      </c>
      <c r="E942" s="0" t="s">
        <v>75</v>
      </c>
      <c r="F942" s="0" t="s">
        <v>31</v>
      </c>
      <c r="G942" s="0" t="s">
        <v>32</v>
      </c>
      <c r="H942" s="0" t="s">
        <v>33</v>
      </c>
      <c r="I942" s="0" t="s">
        <v>128</v>
      </c>
      <c r="J942" s="0" t="s">
        <v>91</v>
      </c>
      <c r="K942" s="0" t="s">
        <v>27</v>
      </c>
      <c r="L942" s="0" t="n">
        <v>30</v>
      </c>
      <c r="M942" s="0" t="n">
        <v>27</v>
      </c>
      <c r="N942" s="0" t="n">
        <v>15</v>
      </c>
      <c r="O942" s="0" t="n">
        <f aca="false">StoreData!$N942*StoreData!$L942</f>
        <v>450</v>
      </c>
      <c r="P942" s="0" t="n">
        <f aca="false">StoreData!$N942*StoreData!$M942</f>
        <v>405</v>
      </c>
      <c r="Q942" s="0" t="n">
        <f aca="false">StoreData!$O942-StoreData!$P942</f>
        <v>45</v>
      </c>
      <c r="R942" s="0" t="n">
        <f aca="false">MONTH(StoreData!$B942)</f>
        <v>8</v>
      </c>
      <c r="S942" s="0" t="str">
        <f aca="false">IF(StoreData!$R942=9,"August","Sept")</f>
        <v>Sept</v>
      </c>
    </row>
    <row r="943" customFormat="false" ht="15" hidden="false" customHeight="false" outlineLevel="0" collapsed="false">
      <c r="A943" s="0" t="n">
        <v>88065566296</v>
      </c>
      <c r="B943" s="0" t="n">
        <v>44074</v>
      </c>
      <c r="C943" s="0" t="s">
        <v>941</v>
      </c>
      <c r="D943" s="0" t="s">
        <v>29</v>
      </c>
      <c r="E943" s="0" t="s">
        <v>78</v>
      </c>
      <c r="F943" s="0" t="s">
        <v>38</v>
      </c>
      <c r="G943" s="0" t="s">
        <v>32</v>
      </c>
      <c r="H943" s="0" t="s">
        <v>39</v>
      </c>
      <c r="I943" s="0" t="s">
        <v>128</v>
      </c>
      <c r="J943" s="0" t="s">
        <v>94</v>
      </c>
      <c r="K943" s="0" t="s">
        <v>27</v>
      </c>
      <c r="L943" s="0" t="n">
        <v>16</v>
      </c>
      <c r="M943" s="0" t="n">
        <v>13</v>
      </c>
      <c r="N943" s="0" t="n">
        <v>3</v>
      </c>
      <c r="O943" s="0" t="n">
        <f aca="false">StoreData!$N943*StoreData!$L943</f>
        <v>48</v>
      </c>
      <c r="P943" s="0" t="n">
        <f aca="false">StoreData!$N943*StoreData!$M943</f>
        <v>39</v>
      </c>
      <c r="Q943" s="0" t="n">
        <f aca="false">StoreData!$O943-StoreData!$P943</f>
        <v>9</v>
      </c>
      <c r="R943" s="0" t="n">
        <f aca="false">MONTH(StoreData!$B943)</f>
        <v>8</v>
      </c>
      <c r="S943" s="0" t="str">
        <f aca="false">IF(StoreData!$R943=9,"August","Sept")</f>
        <v>Sept</v>
      </c>
    </row>
    <row r="944" customFormat="false" ht="15" hidden="false" customHeight="false" outlineLevel="0" collapsed="false">
      <c r="A944" s="0" t="n">
        <v>88065566297</v>
      </c>
      <c r="B944" s="0" t="n">
        <v>44075</v>
      </c>
      <c r="C944" s="0" t="s">
        <v>942</v>
      </c>
      <c r="D944" s="0" t="s">
        <v>29</v>
      </c>
      <c r="E944" s="0" t="s">
        <v>81</v>
      </c>
      <c r="F944" s="0" t="s">
        <v>43</v>
      </c>
      <c r="G944" s="0" t="s">
        <v>23</v>
      </c>
      <c r="H944" s="0" t="s">
        <v>44</v>
      </c>
      <c r="I944" s="0" t="s">
        <v>128</v>
      </c>
      <c r="J944" s="0" t="s">
        <v>26</v>
      </c>
      <c r="K944" s="0" t="s">
        <v>27</v>
      </c>
      <c r="L944" s="0" t="n">
        <v>52</v>
      </c>
      <c r="M944" s="0" t="n">
        <v>49</v>
      </c>
      <c r="N944" s="0" t="n">
        <v>6</v>
      </c>
      <c r="O944" s="0" t="n">
        <f aca="false">StoreData!$N944*StoreData!$L944</f>
        <v>312</v>
      </c>
      <c r="P944" s="0" t="n">
        <f aca="false">StoreData!$N944*StoreData!$M944</f>
        <v>294</v>
      </c>
      <c r="Q944" s="0" t="n">
        <f aca="false">StoreData!$O944-StoreData!$P944</f>
        <v>18</v>
      </c>
      <c r="R944" s="0" t="n">
        <f aca="false">MONTH(StoreData!$B944)</f>
        <v>9</v>
      </c>
      <c r="S944" s="0" t="str">
        <f aca="false">IF(StoreData!$R944=9,"August","Sept")</f>
        <v>August</v>
      </c>
    </row>
    <row r="945" customFormat="false" ht="15" hidden="false" customHeight="false" outlineLevel="0" collapsed="false">
      <c r="A945" s="0" t="n">
        <v>88065566298</v>
      </c>
      <c r="B945" s="0" t="n">
        <v>44076</v>
      </c>
      <c r="C945" s="0" t="s">
        <v>943</v>
      </c>
      <c r="D945" s="0" t="s">
        <v>29</v>
      </c>
      <c r="E945" s="0" t="s">
        <v>69</v>
      </c>
      <c r="F945" s="0" t="s">
        <v>22</v>
      </c>
      <c r="G945" s="0" t="s">
        <v>23</v>
      </c>
      <c r="H945" s="0" t="s">
        <v>24</v>
      </c>
      <c r="I945" s="0" t="s">
        <v>128</v>
      </c>
      <c r="J945" s="0" t="s">
        <v>99</v>
      </c>
      <c r="K945" s="0" t="s">
        <v>27</v>
      </c>
      <c r="L945" s="0" t="n">
        <v>14</v>
      </c>
      <c r="M945" s="0" t="n">
        <v>11</v>
      </c>
      <c r="N945" s="0" t="n">
        <v>10</v>
      </c>
      <c r="O945" s="0" t="n">
        <f aca="false">StoreData!$N945*StoreData!$L945</f>
        <v>140</v>
      </c>
      <c r="P945" s="0" t="n">
        <f aca="false">StoreData!$N945*StoreData!$M945</f>
        <v>110</v>
      </c>
      <c r="Q945" s="0" t="n">
        <f aca="false">StoreData!$O945-StoreData!$P945</f>
        <v>30</v>
      </c>
      <c r="R945" s="0" t="n">
        <f aca="false">MONTH(StoreData!$B945)</f>
        <v>9</v>
      </c>
      <c r="S945" s="0" t="str">
        <f aca="false">IF(StoreData!$R945=9,"August","Sept")</f>
        <v>August</v>
      </c>
    </row>
    <row r="946" customFormat="false" ht="15" hidden="false" customHeight="false" outlineLevel="0" collapsed="false">
      <c r="A946" s="0" t="n">
        <v>88065566299</v>
      </c>
      <c r="B946" s="0" t="n">
        <v>44077</v>
      </c>
      <c r="C946" s="0" t="s">
        <v>944</v>
      </c>
      <c r="D946" s="0" t="s">
        <v>29</v>
      </c>
      <c r="E946" s="0" t="s">
        <v>21</v>
      </c>
      <c r="F946" s="0" t="s">
        <v>22</v>
      </c>
      <c r="G946" s="0" t="s">
        <v>23</v>
      </c>
      <c r="H946" s="0" t="s">
        <v>24</v>
      </c>
      <c r="I946" s="0" t="s">
        <v>128</v>
      </c>
      <c r="J946" s="0" t="s">
        <v>102</v>
      </c>
      <c r="K946" s="0" t="s">
        <v>27</v>
      </c>
      <c r="L946" s="0" t="n">
        <v>6</v>
      </c>
      <c r="M946" s="0" t="n">
        <v>3</v>
      </c>
      <c r="N946" s="0" t="n">
        <v>11</v>
      </c>
      <c r="O946" s="0" t="n">
        <f aca="false">StoreData!$N946*StoreData!$L946</f>
        <v>66</v>
      </c>
      <c r="P946" s="0" t="n">
        <f aca="false">StoreData!$N946*StoreData!$M946</f>
        <v>33</v>
      </c>
      <c r="Q946" s="0" t="n">
        <f aca="false">StoreData!$O946-StoreData!$P946</f>
        <v>33</v>
      </c>
      <c r="R946" s="0" t="n">
        <f aca="false">MONTH(StoreData!$B946)</f>
        <v>9</v>
      </c>
      <c r="S946" s="0" t="str">
        <f aca="false">IF(StoreData!$R946=9,"August","Sept")</f>
        <v>August</v>
      </c>
    </row>
    <row r="947" customFormat="false" ht="15" hidden="false" customHeight="false" outlineLevel="0" collapsed="false">
      <c r="A947" s="0" t="n">
        <v>88065566300</v>
      </c>
      <c r="B947" s="0" t="n">
        <v>44078</v>
      </c>
      <c r="C947" s="0" t="s">
        <v>945</v>
      </c>
      <c r="D947" s="0" t="s">
        <v>20</v>
      </c>
      <c r="E947" s="0" t="s">
        <v>152</v>
      </c>
      <c r="F947" s="0" t="s">
        <v>31</v>
      </c>
      <c r="G947" s="0" t="s">
        <v>32</v>
      </c>
      <c r="H947" s="0" t="s">
        <v>33</v>
      </c>
      <c r="I947" s="0" t="s">
        <v>128</v>
      </c>
      <c r="J947" s="0" t="s">
        <v>105</v>
      </c>
      <c r="K947" s="0" t="s">
        <v>27</v>
      </c>
      <c r="L947" s="0" t="n">
        <v>13</v>
      </c>
      <c r="M947" s="0" t="n">
        <v>10</v>
      </c>
      <c r="N947" s="0" t="n">
        <v>3</v>
      </c>
      <c r="O947" s="0" t="n">
        <f aca="false">StoreData!$N947*StoreData!$L947</f>
        <v>39</v>
      </c>
      <c r="P947" s="0" t="n">
        <f aca="false">StoreData!$N947*StoreData!$M947</f>
        <v>30</v>
      </c>
      <c r="Q947" s="0" t="n">
        <f aca="false">StoreData!$O947-StoreData!$P947</f>
        <v>9</v>
      </c>
      <c r="R947" s="0" t="n">
        <f aca="false">MONTH(StoreData!$B947)</f>
        <v>9</v>
      </c>
      <c r="S947" s="0" t="str">
        <f aca="false">IF(StoreData!$R947=9,"August","Sept")</f>
        <v>August</v>
      </c>
    </row>
    <row r="948" customFormat="false" ht="15" hidden="false" customHeight="false" outlineLevel="0" collapsed="false">
      <c r="A948" s="0" t="n">
        <v>88065566301</v>
      </c>
      <c r="B948" s="0" t="n">
        <v>44092</v>
      </c>
      <c r="C948" s="0" t="s">
        <v>946</v>
      </c>
      <c r="D948" s="0" t="s">
        <v>29</v>
      </c>
      <c r="E948" s="0" t="s">
        <v>154</v>
      </c>
      <c r="F948" s="0" t="s">
        <v>38</v>
      </c>
      <c r="G948" s="0" t="s">
        <v>32</v>
      </c>
      <c r="H948" s="0" t="s">
        <v>39</v>
      </c>
      <c r="I948" s="0" t="s">
        <v>128</v>
      </c>
      <c r="J948" s="0" t="s">
        <v>108</v>
      </c>
      <c r="K948" s="0" t="s">
        <v>27</v>
      </c>
      <c r="L948" s="0" t="n">
        <v>15</v>
      </c>
      <c r="M948" s="0" t="n">
        <v>12</v>
      </c>
      <c r="N948" s="0" t="n">
        <v>1</v>
      </c>
      <c r="O948" s="0" t="n">
        <f aca="false">StoreData!$N948*StoreData!$L948</f>
        <v>15</v>
      </c>
      <c r="P948" s="0" t="n">
        <f aca="false">StoreData!$N948*StoreData!$M948</f>
        <v>12</v>
      </c>
      <c r="Q948" s="0" t="n">
        <f aca="false">StoreData!$O948-StoreData!$P948</f>
        <v>3</v>
      </c>
      <c r="R948" s="0" t="n">
        <f aca="false">MONTH(StoreData!$B948)</f>
        <v>9</v>
      </c>
      <c r="S948" s="0" t="str">
        <f aca="false">IF(StoreData!$R948=9,"August","Sept")</f>
        <v>August</v>
      </c>
    </row>
    <row r="949" customFormat="false" ht="15" hidden="false" customHeight="false" outlineLevel="0" collapsed="false">
      <c r="A949" s="0" t="n">
        <v>88065566302</v>
      </c>
      <c r="B949" s="0" t="n">
        <v>44092</v>
      </c>
      <c r="C949" s="0" t="s">
        <v>947</v>
      </c>
      <c r="D949" s="0" t="s">
        <v>20</v>
      </c>
      <c r="E949" s="0" t="s">
        <v>156</v>
      </c>
      <c r="F949" s="0" t="s">
        <v>43</v>
      </c>
      <c r="G949" s="0" t="s">
        <v>23</v>
      </c>
      <c r="H949" s="0" t="s">
        <v>44</v>
      </c>
      <c r="I949" s="0" t="s">
        <v>128</v>
      </c>
      <c r="J949" s="0" t="s">
        <v>53</v>
      </c>
      <c r="K949" s="0" t="s">
        <v>27</v>
      </c>
      <c r="L949" s="0" t="n">
        <v>20</v>
      </c>
      <c r="M949" s="0" t="n">
        <v>17</v>
      </c>
      <c r="N949" s="0" t="n">
        <v>1</v>
      </c>
      <c r="O949" s="0" t="n">
        <f aca="false">StoreData!$N949*StoreData!$L949</f>
        <v>20</v>
      </c>
      <c r="P949" s="0" t="n">
        <f aca="false">StoreData!$N949*StoreData!$M949</f>
        <v>17</v>
      </c>
      <c r="Q949" s="0" t="n">
        <f aca="false">StoreData!$O949-StoreData!$P949</f>
        <v>3</v>
      </c>
      <c r="R949" s="0" t="n">
        <f aca="false">MONTH(StoreData!$B949)</f>
        <v>9</v>
      </c>
      <c r="S949" s="0" t="str">
        <f aca="false">IF(StoreData!$R949=9,"August","Sept")</f>
        <v>August</v>
      </c>
    </row>
    <row r="950" customFormat="false" ht="15" hidden="false" customHeight="false" outlineLevel="0" collapsed="false">
      <c r="A950" s="0" t="n">
        <v>88065566303</v>
      </c>
      <c r="B950" s="0" t="n">
        <v>44093</v>
      </c>
      <c r="C950" s="0" t="s">
        <v>948</v>
      </c>
      <c r="D950" s="0" t="s">
        <v>29</v>
      </c>
      <c r="E950" s="0" t="s">
        <v>112</v>
      </c>
      <c r="F950" s="0" t="s">
        <v>22</v>
      </c>
      <c r="G950" s="0" t="s">
        <v>23</v>
      </c>
      <c r="H950" s="0" t="s">
        <v>24</v>
      </c>
      <c r="I950" s="0" t="s">
        <v>128</v>
      </c>
      <c r="J950" s="0" t="s">
        <v>56</v>
      </c>
      <c r="K950" s="0" t="s">
        <v>27</v>
      </c>
      <c r="L950" s="0" t="n">
        <v>12</v>
      </c>
      <c r="M950" s="0" t="n">
        <v>9</v>
      </c>
      <c r="N950" s="0" t="n">
        <v>1</v>
      </c>
      <c r="O950" s="0" t="n">
        <f aca="false">StoreData!$N950*StoreData!$L950</f>
        <v>12</v>
      </c>
      <c r="P950" s="0" t="n">
        <f aca="false">StoreData!$N950*StoreData!$M950</f>
        <v>9</v>
      </c>
      <c r="Q950" s="0" t="n">
        <f aca="false">StoreData!$O950-StoreData!$P950</f>
        <v>3</v>
      </c>
      <c r="R950" s="0" t="n">
        <f aca="false">MONTH(StoreData!$B950)</f>
        <v>9</v>
      </c>
      <c r="S950" s="0" t="str">
        <f aca="false">IF(StoreData!$R950=9,"August","Sept")</f>
        <v>August</v>
      </c>
    </row>
    <row r="951" customFormat="false" ht="15" hidden="false" customHeight="false" outlineLevel="0" collapsed="false">
      <c r="A951" s="0" t="n">
        <v>88065566304</v>
      </c>
      <c r="B951" s="0" t="n">
        <v>44094</v>
      </c>
      <c r="C951" s="0" t="s">
        <v>949</v>
      </c>
      <c r="D951" s="0" t="s">
        <v>20</v>
      </c>
      <c r="E951" s="0" t="s">
        <v>114</v>
      </c>
      <c r="F951" s="0" t="s">
        <v>22</v>
      </c>
      <c r="G951" s="0" t="s">
        <v>23</v>
      </c>
      <c r="H951" s="0" t="s">
        <v>24</v>
      </c>
      <c r="I951" s="0" t="s">
        <v>128</v>
      </c>
      <c r="J951" s="0" t="s">
        <v>59</v>
      </c>
      <c r="K951" s="0" t="s">
        <v>27</v>
      </c>
      <c r="L951" s="0" t="n">
        <v>16</v>
      </c>
      <c r="M951" s="0" t="n">
        <v>13</v>
      </c>
      <c r="N951" s="0" t="n">
        <v>3</v>
      </c>
      <c r="O951" s="0" t="n">
        <f aca="false">StoreData!$N951*StoreData!$L951</f>
        <v>48</v>
      </c>
      <c r="P951" s="0" t="n">
        <f aca="false">StoreData!$N951*StoreData!$M951</f>
        <v>39</v>
      </c>
      <c r="Q951" s="0" t="n">
        <f aca="false">StoreData!$O951-StoreData!$P951</f>
        <v>9</v>
      </c>
      <c r="R951" s="0" t="n">
        <f aca="false">MONTH(StoreData!$B951)</f>
        <v>9</v>
      </c>
      <c r="S951" s="0" t="str">
        <f aca="false">IF(StoreData!$R951=9,"August","Sept")</f>
        <v>August</v>
      </c>
    </row>
    <row r="952" customFormat="false" ht="15" hidden="false" customHeight="false" outlineLevel="0" collapsed="false">
      <c r="A952" s="0" t="n">
        <v>88065566305</v>
      </c>
      <c r="B952" s="0" t="n">
        <v>44098</v>
      </c>
      <c r="C952" s="0" t="s">
        <v>934</v>
      </c>
      <c r="D952" s="0" t="s">
        <v>29</v>
      </c>
      <c r="E952" s="0" t="s">
        <v>69</v>
      </c>
      <c r="F952" s="0" t="s">
        <v>22</v>
      </c>
      <c r="G952" s="0" t="s">
        <v>23</v>
      </c>
      <c r="H952" s="0" t="s">
        <v>24</v>
      </c>
      <c r="I952" s="0" t="s">
        <v>128</v>
      </c>
      <c r="J952" s="0" t="s">
        <v>62</v>
      </c>
      <c r="K952" s="0" t="s">
        <v>27</v>
      </c>
      <c r="L952" s="0" t="n">
        <v>20</v>
      </c>
      <c r="M952" s="0" t="n">
        <v>17</v>
      </c>
      <c r="N952" s="0" t="n">
        <v>4</v>
      </c>
      <c r="O952" s="0" t="n">
        <f aca="false">StoreData!$N952*StoreData!$L952</f>
        <v>80</v>
      </c>
      <c r="P952" s="0" t="n">
        <f aca="false">StoreData!$N952*StoreData!$M952</f>
        <v>68</v>
      </c>
      <c r="Q952" s="0" t="n">
        <f aca="false">StoreData!$O952-StoreData!$P952</f>
        <v>12</v>
      </c>
      <c r="R952" s="0" t="n">
        <f aca="false">MONTH(StoreData!$B952)</f>
        <v>9</v>
      </c>
      <c r="S952" s="0" t="str">
        <f aca="false">IF(StoreData!$R952=9,"August","Sept")</f>
        <v>August</v>
      </c>
    </row>
    <row r="953" customFormat="false" ht="15" hidden="false" customHeight="false" outlineLevel="0" collapsed="false">
      <c r="A953" s="0" t="n">
        <v>88065566306</v>
      </c>
      <c r="B953" s="0" t="n">
        <v>44099</v>
      </c>
      <c r="C953" s="0" t="s">
        <v>935</v>
      </c>
      <c r="D953" s="0" t="s">
        <v>20</v>
      </c>
      <c r="E953" s="0" t="s">
        <v>96</v>
      </c>
      <c r="F953" s="0" t="s">
        <v>31</v>
      </c>
      <c r="G953" s="0" t="s">
        <v>32</v>
      </c>
      <c r="H953" s="0" t="s">
        <v>33</v>
      </c>
      <c r="I953" s="0" t="s">
        <v>128</v>
      </c>
      <c r="J953" s="0" t="s">
        <v>63</v>
      </c>
      <c r="K953" s="0" t="s">
        <v>27</v>
      </c>
      <c r="L953" s="0" t="n">
        <v>12</v>
      </c>
      <c r="M953" s="0" t="n">
        <v>9</v>
      </c>
      <c r="N953" s="0" t="n">
        <v>5</v>
      </c>
      <c r="O953" s="0" t="n">
        <f aca="false">StoreData!$N953*StoreData!$L953</f>
        <v>60</v>
      </c>
      <c r="P953" s="0" t="n">
        <f aca="false">StoreData!$N953*StoreData!$M953</f>
        <v>45</v>
      </c>
      <c r="Q953" s="0" t="n">
        <f aca="false">StoreData!$O953-StoreData!$P953</f>
        <v>15</v>
      </c>
      <c r="R953" s="0" t="n">
        <f aca="false">MONTH(StoreData!$B953)</f>
        <v>9</v>
      </c>
      <c r="S953" s="0" t="str">
        <f aca="false">IF(StoreData!$R953=9,"August","Sept")</f>
        <v>August</v>
      </c>
    </row>
    <row r="954" customFormat="false" ht="15" hidden="false" customHeight="false" outlineLevel="0" collapsed="false">
      <c r="A954" s="0" t="n">
        <v>88065566307</v>
      </c>
      <c r="B954" s="0" t="n">
        <v>44103</v>
      </c>
      <c r="C954" s="0" t="s">
        <v>936</v>
      </c>
      <c r="D954" s="0" t="s">
        <v>29</v>
      </c>
      <c r="E954" s="0" t="s">
        <v>98</v>
      </c>
      <c r="F954" s="0" t="s">
        <v>38</v>
      </c>
      <c r="G954" s="0" t="s">
        <v>32</v>
      </c>
      <c r="H954" s="0" t="s">
        <v>39</v>
      </c>
      <c r="I954" s="0" t="s">
        <v>128</v>
      </c>
      <c r="J954" s="0" t="s">
        <v>70</v>
      </c>
      <c r="K954" s="0" t="s">
        <v>27</v>
      </c>
      <c r="L954" s="0" t="n">
        <v>10</v>
      </c>
      <c r="M954" s="0" t="n">
        <v>7</v>
      </c>
      <c r="N954" s="0" t="n">
        <v>6</v>
      </c>
      <c r="O954" s="0" t="n">
        <f aca="false">StoreData!$N954*StoreData!$L954</f>
        <v>60</v>
      </c>
      <c r="P954" s="0" t="n">
        <f aca="false">StoreData!$N954*StoreData!$M954</f>
        <v>42</v>
      </c>
      <c r="Q954" s="0" t="n">
        <f aca="false">StoreData!$O954-StoreData!$P954</f>
        <v>18</v>
      </c>
      <c r="R954" s="0" t="n">
        <f aca="false">MONTH(StoreData!$B954)</f>
        <v>9</v>
      </c>
      <c r="S954" s="0" t="str">
        <f aca="false">IF(StoreData!$R954=9,"August","Sept")</f>
        <v>August</v>
      </c>
    </row>
    <row r="955" customFormat="false" ht="15" hidden="false" customHeight="false" outlineLevel="0" collapsed="false">
      <c r="A955" s="0" t="n">
        <v>88065566308</v>
      </c>
      <c r="B955" s="0" t="n">
        <v>44102</v>
      </c>
      <c r="C955" s="0" t="s">
        <v>937</v>
      </c>
      <c r="D955" s="0" t="s">
        <v>20</v>
      </c>
      <c r="E955" s="0" t="s">
        <v>101</v>
      </c>
      <c r="F955" s="0" t="s">
        <v>43</v>
      </c>
      <c r="G955" s="0" t="s">
        <v>23</v>
      </c>
      <c r="H955" s="0" t="s">
        <v>44</v>
      </c>
      <c r="I955" s="0" t="s">
        <v>128</v>
      </c>
      <c r="J955" s="0" t="s">
        <v>73</v>
      </c>
      <c r="K955" s="0" t="s">
        <v>27</v>
      </c>
      <c r="L955" s="0" t="n">
        <v>15</v>
      </c>
      <c r="M955" s="0" t="n">
        <v>12</v>
      </c>
      <c r="N955" s="0" t="n">
        <v>7</v>
      </c>
      <c r="O955" s="0" t="n">
        <f aca="false">StoreData!$N955*StoreData!$L955</f>
        <v>105</v>
      </c>
      <c r="P955" s="0" t="n">
        <f aca="false">StoreData!$N955*StoreData!$M955</f>
        <v>84</v>
      </c>
      <c r="Q955" s="0" t="n">
        <f aca="false">StoreData!$O955-StoreData!$P955</f>
        <v>21</v>
      </c>
      <c r="R955" s="0" t="n">
        <f aca="false">MONTH(StoreData!$B955)</f>
        <v>9</v>
      </c>
      <c r="S955" s="0" t="str">
        <f aca="false">IF(StoreData!$R955=9,"August","Sept")</f>
        <v>August</v>
      </c>
    </row>
    <row r="956" customFormat="false" ht="15" hidden="false" customHeight="false" outlineLevel="0" collapsed="false">
      <c r="A956" s="0" t="n">
        <v>88065566309</v>
      </c>
      <c r="B956" s="0" t="n">
        <v>44102</v>
      </c>
      <c r="C956" s="0" t="s">
        <v>938</v>
      </c>
      <c r="D956" s="0" t="s">
        <v>29</v>
      </c>
      <c r="E956" s="0" t="s">
        <v>104</v>
      </c>
      <c r="F956" s="0" t="s">
        <v>22</v>
      </c>
      <c r="G956" s="0" t="s">
        <v>23</v>
      </c>
      <c r="H956" s="0" t="s">
        <v>24</v>
      </c>
      <c r="I956" s="0" t="s">
        <v>128</v>
      </c>
      <c r="J956" s="0" t="s">
        <v>76</v>
      </c>
      <c r="K956" s="0" t="s">
        <v>27</v>
      </c>
      <c r="L956" s="0" t="n">
        <v>15</v>
      </c>
      <c r="M956" s="0" t="n">
        <v>12</v>
      </c>
      <c r="N956" s="0" t="n">
        <v>11</v>
      </c>
      <c r="O956" s="0" t="n">
        <f aca="false">StoreData!$N956*StoreData!$L956</f>
        <v>165</v>
      </c>
      <c r="P956" s="0" t="n">
        <f aca="false">StoreData!$N956*StoreData!$M956</f>
        <v>132</v>
      </c>
      <c r="Q956" s="0" t="n">
        <f aca="false">StoreData!$O956-StoreData!$P956</f>
        <v>33</v>
      </c>
      <c r="R956" s="0" t="n">
        <f aca="false">MONTH(StoreData!$B956)</f>
        <v>9</v>
      </c>
      <c r="S956" s="0" t="str">
        <f aca="false">IF(StoreData!$R956=9,"August","Sept")</f>
        <v>August</v>
      </c>
    </row>
    <row r="957" customFormat="false" ht="15" hidden="false" customHeight="false" outlineLevel="0" collapsed="false">
      <c r="A957" s="0" t="n">
        <v>88065566310</v>
      </c>
      <c r="B957" s="0" t="n">
        <v>44103</v>
      </c>
      <c r="C957" s="0" t="s">
        <v>939</v>
      </c>
      <c r="D957" s="0" t="s">
        <v>29</v>
      </c>
      <c r="E957" s="0" t="s">
        <v>107</v>
      </c>
      <c r="F957" s="0" t="s">
        <v>22</v>
      </c>
      <c r="G957" s="0" t="s">
        <v>23</v>
      </c>
      <c r="H957" s="0" t="s">
        <v>24</v>
      </c>
      <c r="I957" s="0" t="s">
        <v>128</v>
      </c>
      <c r="J957" s="0" t="s">
        <v>126</v>
      </c>
      <c r="K957" s="0" t="s">
        <v>27</v>
      </c>
      <c r="L957" s="0" t="n">
        <v>20</v>
      </c>
      <c r="M957" s="0" t="n">
        <v>17</v>
      </c>
      <c r="N957" s="0" t="n">
        <v>2</v>
      </c>
      <c r="O957" s="0" t="n">
        <f aca="false">StoreData!$N957*StoreData!$L957</f>
        <v>40</v>
      </c>
      <c r="P957" s="0" t="n">
        <f aca="false">StoreData!$N957*StoreData!$M957</f>
        <v>34</v>
      </c>
      <c r="Q957" s="0" t="n">
        <f aca="false">StoreData!$O957-StoreData!$P957</f>
        <v>6</v>
      </c>
      <c r="R957" s="0" t="n">
        <f aca="false">MONTH(StoreData!$B957)</f>
        <v>9</v>
      </c>
      <c r="S957" s="0" t="str">
        <f aca="false">IF(StoreData!$R957=9,"August","Sept")</f>
        <v>August</v>
      </c>
    </row>
    <row r="958" customFormat="false" ht="15" hidden="false" customHeight="false" outlineLevel="0" collapsed="false">
      <c r="A958" s="0" t="n">
        <v>88065566311</v>
      </c>
      <c r="B958" s="0" t="n">
        <v>44073</v>
      </c>
      <c r="C958" s="0" t="s">
        <v>940</v>
      </c>
      <c r="D958" s="0" t="s">
        <v>20</v>
      </c>
      <c r="E958" s="0" t="s">
        <v>75</v>
      </c>
      <c r="F958" s="0" t="s">
        <v>31</v>
      </c>
      <c r="G958" s="0" t="s">
        <v>32</v>
      </c>
      <c r="H958" s="0" t="s">
        <v>33</v>
      </c>
      <c r="I958" s="0" t="s">
        <v>128</v>
      </c>
      <c r="J958" s="0" t="s">
        <v>129</v>
      </c>
      <c r="K958" s="0" t="s">
        <v>27</v>
      </c>
      <c r="L958" s="0" t="n">
        <v>12</v>
      </c>
      <c r="M958" s="0" t="n">
        <v>9</v>
      </c>
      <c r="N958" s="0" t="n">
        <v>3</v>
      </c>
      <c r="O958" s="0" t="n">
        <f aca="false">StoreData!$N958*StoreData!$L958</f>
        <v>36</v>
      </c>
      <c r="P958" s="0" t="n">
        <f aca="false">StoreData!$N958*StoreData!$M958</f>
        <v>27</v>
      </c>
      <c r="Q958" s="0" t="n">
        <f aca="false">StoreData!$O958-StoreData!$P958</f>
        <v>9</v>
      </c>
      <c r="R958" s="0" t="n">
        <f aca="false">MONTH(StoreData!$B958)</f>
        <v>8</v>
      </c>
      <c r="S958" s="0" t="str">
        <f aca="false">IF(StoreData!$R958=9,"August","Sept")</f>
        <v>Sept</v>
      </c>
    </row>
    <row r="959" customFormat="false" ht="15" hidden="false" customHeight="false" outlineLevel="0" collapsed="false">
      <c r="A959" s="0" t="n">
        <v>88065566312</v>
      </c>
      <c r="B959" s="0" t="n">
        <v>44074</v>
      </c>
      <c r="C959" s="0" t="s">
        <v>941</v>
      </c>
      <c r="D959" s="0" t="s">
        <v>29</v>
      </c>
      <c r="E959" s="0" t="s">
        <v>78</v>
      </c>
      <c r="F959" s="0" t="s">
        <v>38</v>
      </c>
      <c r="G959" s="0" t="s">
        <v>32</v>
      </c>
      <c r="H959" s="0" t="s">
        <v>39</v>
      </c>
      <c r="I959" s="0" t="s">
        <v>128</v>
      </c>
      <c r="J959" s="0" t="s">
        <v>131</v>
      </c>
      <c r="K959" s="0" t="s">
        <v>27</v>
      </c>
      <c r="L959" s="0" t="n">
        <v>13</v>
      </c>
      <c r="M959" s="0" t="n">
        <v>10</v>
      </c>
      <c r="N959" s="0" t="n">
        <v>5</v>
      </c>
      <c r="O959" s="0" t="n">
        <f aca="false">StoreData!$N959*StoreData!$L959</f>
        <v>65</v>
      </c>
      <c r="P959" s="0" t="n">
        <f aca="false">StoreData!$N959*StoreData!$M959</f>
        <v>50</v>
      </c>
      <c r="Q959" s="0" t="n">
        <f aca="false">StoreData!$O959-StoreData!$P959</f>
        <v>15</v>
      </c>
      <c r="R959" s="0" t="n">
        <f aca="false">MONTH(StoreData!$B959)</f>
        <v>8</v>
      </c>
      <c r="S959" s="0" t="str">
        <f aca="false">IF(StoreData!$R959=9,"August","Sept")</f>
        <v>Sept</v>
      </c>
    </row>
    <row r="960" customFormat="false" ht="15" hidden="false" customHeight="false" outlineLevel="0" collapsed="false">
      <c r="A960" s="0" t="n">
        <v>88065566313</v>
      </c>
      <c r="B960" s="0" t="n">
        <v>44075</v>
      </c>
      <c r="C960" s="0" t="s">
        <v>942</v>
      </c>
      <c r="D960" s="0" t="s">
        <v>29</v>
      </c>
      <c r="E960" s="0" t="s">
        <v>81</v>
      </c>
      <c r="F960" s="0" t="s">
        <v>43</v>
      </c>
      <c r="G960" s="0" t="s">
        <v>23</v>
      </c>
      <c r="H960" s="0" t="s">
        <v>44</v>
      </c>
      <c r="I960" s="0" t="s">
        <v>128</v>
      </c>
      <c r="J960" s="0" t="s">
        <v>133</v>
      </c>
      <c r="K960" s="0" t="s">
        <v>27</v>
      </c>
      <c r="L960" s="0" t="n">
        <v>15</v>
      </c>
      <c r="M960" s="0" t="n">
        <v>12</v>
      </c>
      <c r="N960" s="0" t="n">
        <v>2</v>
      </c>
      <c r="O960" s="0" t="n">
        <f aca="false">StoreData!$N960*StoreData!$L960</f>
        <v>30</v>
      </c>
      <c r="P960" s="0" t="n">
        <f aca="false">StoreData!$N960*StoreData!$M960</f>
        <v>24</v>
      </c>
      <c r="Q960" s="0" t="n">
        <f aca="false">StoreData!$O960-StoreData!$P960</f>
        <v>6</v>
      </c>
      <c r="R960" s="0" t="n">
        <f aca="false">MONTH(StoreData!$B960)</f>
        <v>9</v>
      </c>
      <c r="S960" s="0" t="str">
        <f aca="false">IF(StoreData!$R960=9,"August","Sept")</f>
        <v>August</v>
      </c>
    </row>
    <row r="961" customFormat="false" ht="15" hidden="false" customHeight="false" outlineLevel="0" collapsed="false">
      <c r="A961" s="0" t="n">
        <v>88065566314</v>
      </c>
      <c r="B961" s="0" t="n">
        <v>44076</v>
      </c>
      <c r="C961" s="0" t="s">
        <v>943</v>
      </c>
      <c r="D961" s="0" t="s">
        <v>29</v>
      </c>
      <c r="E961" s="0" t="s">
        <v>69</v>
      </c>
      <c r="F961" s="0" t="s">
        <v>22</v>
      </c>
      <c r="G961" s="0" t="s">
        <v>23</v>
      </c>
      <c r="H961" s="0" t="s">
        <v>24</v>
      </c>
      <c r="I961" s="0" t="s">
        <v>128</v>
      </c>
      <c r="J961" s="0" t="s">
        <v>88</v>
      </c>
      <c r="K961" s="0" t="s">
        <v>27</v>
      </c>
      <c r="L961" s="0" t="n">
        <v>14</v>
      </c>
      <c r="M961" s="0" t="n">
        <v>11</v>
      </c>
      <c r="N961" s="0" t="n">
        <v>1</v>
      </c>
      <c r="O961" s="0" t="n">
        <f aca="false">StoreData!$N961*StoreData!$L961</f>
        <v>14</v>
      </c>
      <c r="P961" s="0" t="n">
        <f aca="false">StoreData!$N961*StoreData!$M961</f>
        <v>11</v>
      </c>
      <c r="Q961" s="0" t="n">
        <f aca="false">StoreData!$O961-StoreData!$P961</f>
        <v>3</v>
      </c>
      <c r="R961" s="0" t="n">
        <f aca="false">MONTH(StoreData!$B961)</f>
        <v>9</v>
      </c>
      <c r="S961" s="0" t="str">
        <f aca="false">IF(StoreData!$R961=9,"August","Sept")</f>
        <v>August</v>
      </c>
    </row>
    <row r="962" customFormat="false" ht="15" hidden="false" customHeight="false" outlineLevel="0" collapsed="false">
      <c r="A962" s="0" t="n">
        <v>88065566315</v>
      </c>
      <c r="B962" s="0" t="n">
        <v>44077</v>
      </c>
      <c r="C962" s="0" t="s">
        <v>944</v>
      </c>
      <c r="D962" s="0" t="s">
        <v>29</v>
      </c>
      <c r="E962" s="0" t="s">
        <v>21</v>
      </c>
      <c r="F962" s="0" t="s">
        <v>22</v>
      </c>
      <c r="G962" s="0" t="s">
        <v>23</v>
      </c>
      <c r="H962" s="0" t="s">
        <v>24</v>
      </c>
      <c r="I962" s="0" t="s">
        <v>128</v>
      </c>
      <c r="J962" s="0" t="s">
        <v>91</v>
      </c>
      <c r="K962" s="0" t="s">
        <v>27</v>
      </c>
      <c r="L962" s="0" t="n">
        <v>30</v>
      </c>
      <c r="M962" s="0" t="n">
        <v>27</v>
      </c>
      <c r="N962" s="0" t="n">
        <v>6</v>
      </c>
      <c r="O962" s="0" t="n">
        <f aca="false">StoreData!$N962*StoreData!$L962</f>
        <v>180</v>
      </c>
      <c r="P962" s="0" t="n">
        <f aca="false">StoreData!$N962*StoreData!$M962</f>
        <v>162</v>
      </c>
      <c r="Q962" s="0" t="n">
        <f aca="false">StoreData!$O962-StoreData!$P962</f>
        <v>18</v>
      </c>
      <c r="R962" s="0" t="n">
        <f aca="false">MONTH(StoreData!$B962)</f>
        <v>9</v>
      </c>
      <c r="S962" s="0" t="str">
        <f aca="false">IF(StoreData!$R962=9,"August","Sept")</f>
        <v>August</v>
      </c>
    </row>
    <row r="963" customFormat="false" ht="15" hidden="false" customHeight="false" outlineLevel="0" collapsed="false">
      <c r="A963" s="0" t="n">
        <v>88065566316</v>
      </c>
      <c r="B963" s="0" t="n">
        <v>44078</v>
      </c>
      <c r="C963" s="0" t="s">
        <v>945</v>
      </c>
      <c r="D963" s="0" t="s">
        <v>20</v>
      </c>
      <c r="E963" s="0" t="s">
        <v>152</v>
      </c>
      <c r="F963" s="0" t="s">
        <v>31</v>
      </c>
      <c r="G963" s="0" t="s">
        <v>32</v>
      </c>
      <c r="H963" s="0" t="s">
        <v>33</v>
      </c>
      <c r="I963" s="0" t="s">
        <v>128</v>
      </c>
      <c r="J963" s="0" t="s">
        <v>94</v>
      </c>
      <c r="K963" s="0" t="s">
        <v>27</v>
      </c>
      <c r="L963" s="0" t="n">
        <v>16</v>
      </c>
      <c r="M963" s="0" t="n">
        <v>13</v>
      </c>
      <c r="N963" s="0" t="n">
        <v>9</v>
      </c>
      <c r="O963" s="0" t="n">
        <f aca="false">StoreData!$N963*StoreData!$L963</f>
        <v>144</v>
      </c>
      <c r="P963" s="0" t="n">
        <f aca="false">StoreData!$N963*StoreData!$M963</f>
        <v>117</v>
      </c>
      <c r="Q963" s="0" t="n">
        <f aca="false">StoreData!$O963-StoreData!$P963</f>
        <v>27</v>
      </c>
      <c r="R963" s="0" t="n">
        <f aca="false">MONTH(StoreData!$B963)</f>
        <v>9</v>
      </c>
      <c r="S963" s="0" t="str">
        <f aca="false">IF(StoreData!$R963=9,"August","Sept")</f>
        <v>August</v>
      </c>
    </row>
    <row r="964" customFormat="false" ht="15" hidden="false" customHeight="false" outlineLevel="0" collapsed="false">
      <c r="A964" s="0" t="n">
        <v>88065566317</v>
      </c>
      <c r="B964" s="0" t="n">
        <v>44092</v>
      </c>
      <c r="C964" s="0" t="s">
        <v>946</v>
      </c>
      <c r="D964" s="0" t="s">
        <v>29</v>
      </c>
      <c r="E964" s="0" t="s">
        <v>154</v>
      </c>
      <c r="F964" s="0" t="s">
        <v>38</v>
      </c>
      <c r="G964" s="0" t="s">
        <v>32</v>
      </c>
      <c r="H964" s="0" t="s">
        <v>39</v>
      </c>
      <c r="I964" s="0" t="s">
        <v>128</v>
      </c>
      <c r="J964" s="0" t="s">
        <v>34</v>
      </c>
      <c r="K964" s="0" t="s">
        <v>35</v>
      </c>
      <c r="L964" s="0" t="n">
        <v>9</v>
      </c>
      <c r="M964" s="0" t="n">
        <v>6</v>
      </c>
      <c r="N964" s="0" t="n">
        <v>10</v>
      </c>
      <c r="O964" s="0" t="n">
        <f aca="false">StoreData!$N964*StoreData!$L964</f>
        <v>90</v>
      </c>
      <c r="P964" s="0" t="n">
        <f aca="false">StoreData!$N964*StoreData!$M964</f>
        <v>60</v>
      </c>
      <c r="Q964" s="0" t="n">
        <f aca="false">StoreData!$O964-StoreData!$P964</f>
        <v>30</v>
      </c>
      <c r="R964" s="0" t="n">
        <f aca="false">MONTH(StoreData!$B964)</f>
        <v>9</v>
      </c>
      <c r="S964" s="0" t="str">
        <f aca="false">IF(StoreData!$R964=9,"August","Sept")</f>
        <v>August</v>
      </c>
    </row>
    <row r="965" customFormat="false" ht="15" hidden="false" customHeight="false" outlineLevel="0" collapsed="false">
      <c r="A965" s="0" t="n">
        <v>88065566318</v>
      </c>
      <c r="B965" s="0" t="n">
        <v>44092</v>
      </c>
      <c r="C965" s="0" t="s">
        <v>947</v>
      </c>
      <c r="D965" s="0" t="s">
        <v>20</v>
      </c>
      <c r="E965" s="0" t="s">
        <v>156</v>
      </c>
      <c r="F965" s="0" t="s">
        <v>43</v>
      </c>
      <c r="G965" s="0" t="s">
        <v>23</v>
      </c>
      <c r="H965" s="0" t="s">
        <v>44</v>
      </c>
      <c r="I965" s="0" t="s">
        <v>128</v>
      </c>
      <c r="J965" s="0" t="s">
        <v>40</v>
      </c>
      <c r="K965" s="0" t="s">
        <v>35</v>
      </c>
      <c r="L965" s="0" t="n">
        <v>5</v>
      </c>
      <c r="M965" s="0" t="n">
        <v>2</v>
      </c>
      <c r="N965" s="0" t="n">
        <v>3</v>
      </c>
      <c r="O965" s="0" t="n">
        <f aca="false">StoreData!$N965*StoreData!$L965</f>
        <v>15</v>
      </c>
      <c r="P965" s="0" t="n">
        <f aca="false">StoreData!$N965*StoreData!$M965</f>
        <v>6</v>
      </c>
      <c r="Q965" s="0" t="n">
        <f aca="false">StoreData!$O965-StoreData!$P965</f>
        <v>9</v>
      </c>
      <c r="R965" s="0" t="n">
        <f aca="false">MONTH(StoreData!$B965)</f>
        <v>9</v>
      </c>
      <c r="S965" s="0" t="str">
        <f aca="false">IF(StoreData!$R965=9,"August","Sept")</f>
        <v>August</v>
      </c>
    </row>
    <row r="966" customFormat="false" ht="15" hidden="false" customHeight="false" outlineLevel="0" collapsed="false">
      <c r="A966" s="0" t="n">
        <v>88065566319</v>
      </c>
      <c r="B966" s="0" t="n">
        <v>44093</v>
      </c>
      <c r="C966" s="0" t="s">
        <v>948</v>
      </c>
      <c r="D966" s="0" t="s">
        <v>29</v>
      </c>
      <c r="E966" s="0" t="s">
        <v>112</v>
      </c>
      <c r="F966" s="0" t="s">
        <v>22</v>
      </c>
      <c r="G966" s="0" t="s">
        <v>23</v>
      </c>
      <c r="H966" s="0" t="s">
        <v>24</v>
      </c>
      <c r="I966" s="0" t="s">
        <v>128</v>
      </c>
      <c r="J966" s="0" t="s">
        <v>140</v>
      </c>
      <c r="K966" s="0" t="s">
        <v>35</v>
      </c>
      <c r="L966" s="0" t="n">
        <v>18</v>
      </c>
      <c r="M966" s="0" t="n">
        <v>15</v>
      </c>
      <c r="N966" s="0" t="n">
        <v>4</v>
      </c>
      <c r="O966" s="0" t="n">
        <f aca="false">StoreData!$N966*StoreData!$L966</f>
        <v>72</v>
      </c>
      <c r="P966" s="0" t="n">
        <f aca="false">StoreData!$N966*StoreData!$M966</f>
        <v>60</v>
      </c>
      <c r="Q966" s="0" t="n">
        <f aca="false">StoreData!$O966-StoreData!$P966</f>
        <v>12</v>
      </c>
      <c r="R966" s="0" t="n">
        <f aca="false">MONTH(StoreData!$B966)</f>
        <v>9</v>
      </c>
      <c r="S966" s="0" t="str">
        <f aca="false">IF(StoreData!$R966=9,"August","Sept")</f>
        <v>August</v>
      </c>
    </row>
    <row r="967" customFormat="false" ht="15" hidden="false" customHeight="false" outlineLevel="0" collapsed="false">
      <c r="A967" s="0" t="n">
        <v>88065566320</v>
      </c>
      <c r="B967" s="0" t="n">
        <v>44094</v>
      </c>
      <c r="C967" s="0" t="s">
        <v>950</v>
      </c>
      <c r="D967" s="0" t="s">
        <v>29</v>
      </c>
      <c r="E967" s="0" t="s">
        <v>114</v>
      </c>
      <c r="F967" s="0" t="s">
        <v>22</v>
      </c>
      <c r="G967" s="0" t="s">
        <v>23</v>
      </c>
      <c r="H967" s="0" t="s">
        <v>24</v>
      </c>
      <c r="I967" s="0" t="s">
        <v>128</v>
      </c>
      <c r="J967" s="0" t="s">
        <v>142</v>
      </c>
      <c r="K967" s="0" t="s">
        <v>35</v>
      </c>
      <c r="L967" s="0" t="n">
        <v>10</v>
      </c>
      <c r="M967" s="0" t="n">
        <v>7</v>
      </c>
      <c r="N967" s="0" t="n">
        <v>5</v>
      </c>
      <c r="O967" s="0" t="n">
        <f aca="false">StoreData!$N967*StoreData!$L967</f>
        <v>50</v>
      </c>
      <c r="P967" s="0" t="n">
        <f aca="false">StoreData!$N967*StoreData!$M967</f>
        <v>35</v>
      </c>
      <c r="Q967" s="0" t="n">
        <f aca="false">StoreData!$O967-StoreData!$P967</f>
        <v>15</v>
      </c>
      <c r="R967" s="0" t="n">
        <f aca="false">MONTH(StoreData!$B967)</f>
        <v>9</v>
      </c>
      <c r="S967" s="0" t="str">
        <f aca="false">IF(StoreData!$R967=9,"August","Sept")</f>
        <v>August</v>
      </c>
    </row>
    <row r="968" customFormat="false" ht="15" hidden="false" customHeight="false" outlineLevel="0" collapsed="false">
      <c r="A968" s="0" t="n">
        <v>88065566321</v>
      </c>
      <c r="B968" s="0" t="n">
        <v>44094</v>
      </c>
      <c r="C968" s="0" t="s">
        <v>951</v>
      </c>
      <c r="D968" s="0" t="s">
        <v>29</v>
      </c>
      <c r="E968" s="0" t="s">
        <v>125</v>
      </c>
      <c r="F968" s="0" t="s">
        <v>22</v>
      </c>
      <c r="G968" s="0" t="s">
        <v>952</v>
      </c>
      <c r="H968" s="0" t="s">
        <v>24</v>
      </c>
      <c r="I968" s="0" t="s">
        <v>25</v>
      </c>
      <c r="J968" s="0" t="s">
        <v>26</v>
      </c>
      <c r="K968" s="0" t="s">
        <v>27</v>
      </c>
      <c r="L968" s="0" t="n">
        <v>52</v>
      </c>
      <c r="M968" s="0" t="n">
        <v>49</v>
      </c>
      <c r="N968" s="0" t="n">
        <v>2</v>
      </c>
      <c r="O968" s="0" t="n">
        <f aca="false">StoreData!$N968*StoreData!$L968</f>
        <v>104</v>
      </c>
      <c r="P968" s="0" t="n">
        <f aca="false">StoreData!$N968*StoreData!$M968</f>
        <v>98</v>
      </c>
      <c r="Q968" s="0" t="n">
        <f aca="false">StoreData!$O968-StoreData!$P968</f>
        <v>6</v>
      </c>
      <c r="R968" s="0" t="n">
        <f aca="false">MONTH(StoreData!$B968)</f>
        <v>9</v>
      </c>
      <c r="S968" s="0" t="str">
        <f aca="false">IF(StoreData!$R968=9,"August","Sept")</f>
        <v>August</v>
      </c>
    </row>
    <row r="969" customFormat="false" ht="15" hidden="false" customHeight="false" outlineLevel="0" collapsed="false">
      <c r="A969" s="0" t="n">
        <v>88065566322</v>
      </c>
      <c r="B969" s="0" t="n">
        <v>44095</v>
      </c>
      <c r="C969" s="0" t="s">
        <v>953</v>
      </c>
      <c r="D969" s="0" t="s">
        <v>20</v>
      </c>
      <c r="E969" s="0" t="s">
        <v>30</v>
      </c>
      <c r="F969" s="0" t="s">
        <v>31</v>
      </c>
      <c r="G969" s="0" t="s">
        <v>952</v>
      </c>
      <c r="H969" s="0" t="s">
        <v>33</v>
      </c>
      <c r="I969" s="0" t="s">
        <v>25</v>
      </c>
      <c r="J969" s="0" t="s">
        <v>34</v>
      </c>
      <c r="K969" s="0" t="s">
        <v>35</v>
      </c>
      <c r="L969" s="0" t="n">
        <v>9</v>
      </c>
      <c r="M969" s="0" t="n">
        <v>6</v>
      </c>
      <c r="N969" s="0" t="n">
        <v>5</v>
      </c>
      <c r="O969" s="0" t="n">
        <f aca="false">StoreData!$N969*StoreData!$L969</f>
        <v>45</v>
      </c>
      <c r="P969" s="0" t="n">
        <f aca="false">StoreData!$N969*StoreData!$M969</f>
        <v>30</v>
      </c>
      <c r="Q969" s="0" t="n">
        <f aca="false">StoreData!$O969-StoreData!$P969</f>
        <v>15</v>
      </c>
      <c r="R969" s="0" t="n">
        <f aca="false">MONTH(StoreData!$B969)</f>
        <v>9</v>
      </c>
      <c r="S969" s="0" t="str">
        <f aca="false">IF(StoreData!$R969=9,"August","Sept")</f>
        <v>August</v>
      </c>
    </row>
    <row r="970" customFormat="false" ht="15" hidden="false" customHeight="false" outlineLevel="0" collapsed="false">
      <c r="A970" s="0" t="n">
        <v>88065566323</v>
      </c>
      <c r="B970" s="0" t="n">
        <v>44096</v>
      </c>
      <c r="C970" s="0" t="s">
        <v>954</v>
      </c>
      <c r="D970" s="0" t="s">
        <v>29</v>
      </c>
      <c r="E970" s="0" t="s">
        <v>37</v>
      </c>
      <c r="F970" s="0" t="s">
        <v>38</v>
      </c>
      <c r="G970" s="0" t="s">
        <v>952</v>
      </c>
      <c r="H970" s="0" t="s">
        <v>39</v>
      </c>
      <c r="I970" s="0" t="s">
        <v>25</v>
      </c>
      <c r="J970" s="0" t="s">
        <v>40</v>
      </c>
      <c r="K970" s="0" t="s">
        <v>35</v>
      </c>
      <c r="L970" s="0" t="n">
        <v>5</v>
      </c>
      <c r="M970" s="0" t="n">
        <v>2</v>
      </c>
      <c r="N970" s="0" t="n">
        <v>14</v>
      </c>
      <c r="O970" s="0" t="n">
        <f aca="false">StoreData!$N970*StoreData!$L970</f>
        <v>70</v>
      </c>
      <c r="P970" s="0" t="n">
        <f aca="false">StoreData!$N970*StoreData!$M970</f>
        <v>28</v>
      </c>
      <c r="Q970" s="0" t="n">
        <f aca="false">StoreData!$O970-StoreData!$P970</f>
        <v>42</v>
      </c>
      <c r="R970" s="0" t="n">
        <f aca="false">MONTH(StoreData!$B970)</f>
        <v>9</v>
      </c>
      <c r="S970" s="0" t="str">
        <f aca="false">IF(StoreData!$R970=9,"August","Sept")</f>
        <v>August</v>
      </c>
    </row>
    <row r="971" customFormat="false" ht="15" hidden="false" customHeight="false" outlineLevel="0" collapsed="false">
      <c r="A971" s="0" t="n">
        <v>88065566324</v>
      </c>
      <c r="B971" s="0" t="n">
        <v>44097</v>
      </c>
      <c r="C971" s="0" t="s">
        <v>942</v>
      </c>
      <c r="D971" s="0" t="s">
        <v>29</v>
      </c>
      <c r="E971" s="0" t="s">
        <v>81</v>
      </c>
      <c r="F971" s="0" t="s">
        <v>43</v>
      </c>
      <c r="G971" s="0" t="s">
        <v>952</v>
      </c>
      <c r="H971" s="0" t="s">
        <v>44</v>
      </c>
      <c r="I971" s="0" t="s">
        <v>25</v>
      </c>
      <c r="J971" s="0" t="s">
        <v>26</v>
      </c>
      <c r="K971" s="0" t="s">
        <v>27</v>
      </c>
      <c r="L971" s="0" t="n">
        <v>14</v>
      </c>
      <c r="M971" s="0" t="n">
        <v>11</v>
      </c>
      <c r="N971" s="0" t="n">
        <v>7</v>
      </c>
      <c r="O971" s="0" t="n">
        <f aca="false">StoreData!$N971*StoreData!$L971</f>
        <v>98</v>
      </c>
      <c r="P971" s="0" t="n">
        <f aca="false">StoreData!$N971*StoreData!$M971</f>
        <v>77</v>
      </c>
      <c r="Q971" s="0" t="n">
        <f aca="false">StoreData!$O971-StoreData!$P971</f>
        <v>21</v>
      </c>
      <c r="R971" s="0" t="n">
        <f aca="false">MONTH(StoreData!$B971)</f>
        <v>9</v>
      </c>
      <c r="S971" s="0" t="str">
        <f aca="false">IF(StoreData!$R971=9,"August","Sept")</f>
        <v>August</v>
      </c>
    </row>
    <row r="972" customFormat="false" ht="15" hidden="false" customHeight="false" outlineLevel="0" collapsed="false">
      <c r="A972" s="0" t="n">
        <v>88065566325</v>
      </c>
      <c r="B972" s="0" t="n">
        <v>44098</v>
      </c>
      <c r="C972" s="0" t="s">
        <v>943</v>
      </c>
      <c r="D972" s="0" t="s">
        <v>29</v>
      </c>
      <c r="E972" s="0" t="s">
        <v>69</v>
      </c>
      <c r="F972" s="0" t="s">
        <v>22</v>
      </c>
      <c r="G972" s="0" t="s">
        <v>952</v>
      </c>
      <c r="H972" s="0" t="s">
        <v>24</v>
      </c>
      <c r="I972" s="0" t="s">
        <v>25</v>
      </c>
      <c r="J972" s="0" t="s">
        <v>34</v>
      </c>
      <c r="K972" s="0" t="s">
        <v>27</v>
      </c>
      <c r="L972" s="0" t="n">
        <v>6</v>
      </c>
      <c r="M972" s="0" t="n">
        <v>3</v>
      </c>
      <c r="N972" s="0" t="n">
        <v>15</v>
      </c>
      <c r="O972" s="0" t="n">
        <f aca="false">StoreData!$N972*StoreData!$L972</f>
        <v>90</v>
      </c>
      <c r="P972" s="0" t="n">
        <f aca="false">StoreData!$N972*StoreData!$M972</f>
        <v>45</v>
      </c>
      <c r="Q972" s="0" t="n">
        <f aca="false">StoreData!$O972-StoreData!$P972</f>
        <v>45</v>
      </c>
      <c r="R972" s="0" t="n">
        <f aca="false">MONTH(StoreData!$B972)</f>
        <v>9</v>
      </c>
      <c r="S972" s="0" t="str">
        <f aca="false">IF(StoreData!$R972=9,"August","Sept")</f>
        <v>August</v>
      </c>
    </row>
    <row r="973" customFormat="false" ht="15" hidden="false" customHeight="false" outlineLevel="0" collapsed="false">
      <c r="A973" s="0" t="n">
        <v>88065566326</v>
      </c>
      <c r="B973" s="0" t="n">
        <v>44099</v>
      </c>
      <c r="C973" s="0" t="s">
        <v>944</v>
      </c>
      <c r="D973" s="0" t="s">
        <v>29</v>
      </c>
      <c r="E973" s="0" t="s">
        <v>21</v>
      </c>
      <c r="F973" s="0" t="s">
        <v>31</v>
      </c>
      <c r="G973" s="0" t="s">
        <v>952</v>
      </c>
      <c r="H973" s="0" t="s">
        <v>33</v>
      </c>
      <c r="I973" s="0" t="s">
        <v>25</v>
      </c>
      <c r="J973" s="0" t="s">
        <v>40</v>
      </c>
      <c r="K973" s="0" t="s">
        <v>35</v>
      </c>
      <c r="L973" s="0" t="n">
        <v>10</v>
      </c>
      <c r="M973" s="0" t="n">
        <v>7</v>
      </c>
      <c r="N973" s="0" t="n">
        <v>3</v>
      </c>
      <c r="O973" s="0" t="n">
        <f aca="false">StoreData!$N973*StoreData!$L973</f>
        <v>30</v>
      </c>
      <c r="P973" s="0" t="n">
        <f aca="false">StoreData!$N973*StoreData!$M973</f>
        <v>21</v>
      </c>
      <c r="Q973" s="0" t="n">
        <f aca="false">StoreData!$O973-StoreData!$P973</f>
        <v>9</v>
      </c>
      <c r="R973" s="0" t="n">
        <f aca="false">MONTH(StoreData!$B973)</f>
        <v>9</v>
      </c>
      <c r="S973" s="0" t="str">
        <f aca="false">IF(StoreData!$R973=9,"August","Sept")</f>
        <v>August</v>
      </c>
    </row>
    <row r="974" customFormat="false" ht="15" hidden="false" customHeight="false" outlineLevel="0" collapsed="false">
      <c r="A974" s="0" t="n">
        <v>88065566327</v>
      </c>
      <c r="B974" s="0" t="n">
        <v>44103</v>
      </c>
      <c r="C974" s="0" t="s">
        <v>955</v>
      </c>
      <c r="D974" s="0" t="s">
        <v>20</v>
      </c>
      <c r="E974" s="0" t="s">
        <v>46</v>
      </c>
      <c r="F974" s="0" t="s">
        <v>38</v>
      </c>
      <c r="G974" s="0" t="s">
        <v>952</v>
      </c>
      <c r="H974" s="0" t="s">
        <v>39</v>
      </c>
      <c r="I974" s="0" t="s">
        <v>25</v>
      </c>
      <c r="J974" s="0" t="s">
        <v>26</v>
      </c>
      <c r="K974" s="0" t="s">
        <v>27</v>
      </c>
      <c r="L974" s="0" t="n">
        <v>13</v>
      </c>
      <c r="M974" s="0" t="n">
        <v>10</v>
      </c>
      <c r="N974" s="0" t="n">
        <v>6</v>
      </c>
      <c r="O974" s="0" t="n">
        <f aca="false">StoreData!$N974*StoreData!$L974</f>
        <v>78</v>
      </c>
      <c r="P974" s="0" t="n">
        <f aca="false">StoreData!$N974*StoreData!$M974</f>
        <v>60</v>
      </c>
      <c r="Q974" s="0" t="n">
        <f aca="false">StoreData!$O974-StoreData!$P974</f>
        <v>18</v>
      </c>
      <c r="R974" s="0" t="n">
        <f aca="false">MONTH(StoreData!$B974)</f>
        <v>9</v>
      </c>
      <c r="S974" s="0" t="str">
        <f aca="false">IF(StoreData!$R974=9,"August","Sept")</f>
        <v>August</v>
      </c>
    </row>
    <row r="975" customFormat="false" ht="15" hidden="false" customHeight="false" outlineLevel="0" collapsed="false">
      <c r="A975" s="0" t="n">
        <v>88065566328</v>
      </c>
      <c r="B975" s="0" t="n">
        <v>44102</v>
      </c>
      <c r="C975" s="0" t="s">
        <v>956</v>
      </c>
      <c r="D975" s="0" t="s">
        <v>20</v>
      </c>
      <c r="E975" s="0" t="s">
        <v>48</v>
      </c>
      <c r="F975" s="0" t="s">
        <v>43</v>
      </c>
      <c r="G975" s="0" t="s">
        <v>952</v>
      </c>
      <c r="H975" s="0" t="s">
        <v>44</v>
      </c>
      <c r="I975" s="0" t="s">
        <v>25</v>
      </c>
      <c r="J975" s="0" t="s">
        <v>34</v>
      </c>
      <c r="K975" s="0" t="s">
        <v>35</v>
      </c>
      <c r="L975" s="0" t="n">
        <v>20</v>
      </c>
      <c r="M975" s="0" t="n">
        <v>17</v>
      </c>
      <c r="N975" s="0" t="n">
        <v>10</v>
      </c>
      <c r="O975" s="0" t="n">
        <f aca="false">StoreData!$N975*StoreData!$L975</f>
        <v>200</v>
      </c>
      <c r="P975" s="0" t="n">
        <f aca="false">StoreData!$N975*StoreData!$M975</f>
        <v>170</v>
      </c>
      <c r="Q975" s="0" t="n">
        <f aca="false">StoreData!$O975-StoreData!$P975</f>
        <v>30</v>
      </c>
      <c r="R975" s="0" t="n">
        <f aca="false">MONTH(StoreData!$B975)</f>
        <v>9</v>
      </c>
      <c r="S975" s="0" t="str">
        <f aca="false">IF(StoreData!$R975=9,"August","Sept")</f>
        <v>August</v>
      </c>
    </row>
    <row r="976" customFormat="false" ht="15" hidden="false" customHeight="false" outlineLevel="0" collapsed="false">
      <c r="A976" s="0" t="n">
        <v>88065566329</v>
      </c>
      <c r="B976" s="0" t="n">
        <v>44102</v>
      </c>
      <c r="C976" s="0" t="s">
        <v>957</v>
      </c>
      <c r="D976" s="0" t="s">
        <v>29</v>
      </c>
      <c r="E976" s="0" t="s">
        <v>50</v>
      </c>
      <c r="F976" s="0" t="s">
        <v>22</v>
      </c>
      <c r="G976" s="0" t="s">
        <v>952</v>
      </c>
      <c r="H976" s="0" t="s">
        <v>24</v>
      </c>
      <c r="I976" s="0" t="s">
        <v>25</v>
      </c>
      <c r="J976" s="0" t="s">
        <v>40</v>
      </c>
      <c r="K976" s="0" t="s">
        <v>27</v>
      </c>
      <c r="L976" s="0" t="n">
        <v>15</v>
      </c>
      <c r="M976" s="0" t="n">
        <v>12</v>
      </c>
      <c r="N976" s="0" t="n">
        <v>11</v>
      </c>
      <c r="O976" s="0" t="n">
        <f aca="false">StoreData!$N976*StoreData!$L976</f>
        <v>165</v>
      </c>
      <c r="P976" s="0" t="n">
        <f aca="false">StoreData!$N976*StoreData!$M976</f>
        <v>132</v>
      </c>
      <c r="Q976" s="0" t="n">
        <f aca="false">StoreData!$O976-StoreData!$P976</f>
        <v>33</v>
      </c>
      <c r="R976" s="0" t="n">
        <f aca="false">MONTH(StoreData!$B976)</f>
        <v>9</v>
      </c>
      <c r="S976" s="0" t="str">
        <f aca="false">IF(StoreData!$R976=9,"August","Sept")</f>
        <v>August</v>
      </c>
    </row>
    <row r="977" customFormat="false" ht="15" hidden="false" customHeight="false" outlineLevel="0" collapsed="false">
      <c r="A977" s="0" t="n">
        <v>88065566330</v>
      </c>
      <c r="B977" s="0" t="n">
        <v>44103</v>
      </c>
      <c r="C977" s="0" t="s">
        <v>958</v>
      </c>
      <c r="D977" s="0" t="s">
        <v>29</v>
      </c>
      <c r="E977" s="0" t="s">
        <v>52</v>
      </c>
      <c r="F977" s="0" t="s">
        <v>31</v>
      </c>
      <c r="G977" s="0" t="s">
        <v>952</v>
      </c>
      <c r="H977" s="0" t="s">
        <v>33</v>
      </c>
      <c r="I977" s="0" t="s">
        <v>25</v>
      </c>
      <c r="J977" s="0" t="s">
        <v>53</v>
      </c>
      <c r="K977" s="0" t="s">
        <v>27</v>
      </c>
      <c r="L977" s="0" t="n">
        <v>20</v>
      </c>
      <c r="M977" s="0" t="n">
        <v>17</v>
      </c>
      <c r="N977" s="0" t="n">
        <v>3</v>
      </c>
      <c r="O977" s="0" t="n">
        <f aca="false">StoreData!$N977*StoreData!$L977</f>
        <v>60</v>
      </c>
      <c r="P977" s="0" t="n">
        <f aca="false">StoreData!$N977*StoreData!$M977</f>
        <v>51</v>
      </c>
      <c r="Q977" s="0" t="n">
        <f aca="false">StoreData!$O977-StoreData!$P977</f>
        <v>9</v>
      </c>
      <c r="R977" s="0" t="n">
        <f aca="false">MONTH(StoreData!$B977)</f>
        <v>9</v>
      </c>
      <c r="S977" s="0" t="str">
        <f aca="false">IF(StoreData!$R977=9,"August","Sept")</f>
        <v>August</v>
      </c>
    </row>
    <row r="978" customFormat="false" ht="15" hidden="false" customHeight="false" outlineLevel="0" collapsed="false">
      <c r="A978" s="0" t="n">
        <v>88065566331</v>
      </c>
      <c r="B978" s="0" t="n">
        <v>44104</v>
      </c>
      <c r="C978" s="0" t="s">
        <v>959</v>
      </c>
      <c r="D978" s="0" t="s">
        <v>20</v>
      </c>
      <c r="E978" s="0" t="s">
        <v>55</v>
      </c>
      <c r="F978" s="0" t="s">
        <v>38</v>
      </c>
      <c r="G978" s="0" t="s">
        <v>952</v>
      </c>
      <c r="H978" s="0" t="s">
        <v>39</v>
      </c>
      <c r="I978" s="0" t="s">
        <v>25</v>
      </c>
      <c r="J978" s="0" t="s">
        <v>56</v>
      </c>
      <c r="K978" s="0" t="s">
        <v>27</v>
      </c>
      <c r="L978" s="0" t="n">
        <v>12</v>
      </c>
      <c r="M978" s="0" t="n">
        <v>9</v>
      </c>
      <c r="N978" s="0" t="n">
        <v>1</v>
      </c>
      <c r="O978" s="0" t="n">
        <f aca="false">StoreData!$N978*StoreData!$L978</f>
        <v>12</v>
      </c>
      <c r="P978" s="0" t="n">
        <f aca="false">StoreData!$N978*StoreData!$M978</f>
        <v>9</v>
      </c>
      <c r="Q978" s="0" t="n">
        <f aca="false">StoreData!$O978-StoreData!$P978</f>
        <v>3</v>
      </c>
      <c r="R978" s="0" t="n">
        <f aca="false">MONTH(StoreData!$B978)</f>
        <v>9</v>
      </c>
      <c r="S978" s="0" t="str">
        <f aca="false">IF(StoreData!$R978=9,"August","Sept")</f>
        <v>August</v>
      </c>
    </row>
    <row r="979" customFormat="false" ht="15" hidden="false" customHeight="false" outlineLevel="0" collapsed="false">
      <c r="A979" s="0" t="n">
        <v>88065566332</v>
      </c>
      <c r="B979" s="0" t="n">
        <v>44044</v>
      </c>
      <c r="C979" s="0" t="s">
        <v>960</v>
      </c>
      <c r="D979" s="0" t="s">
        <v>29</v>
      </c>
      <c r="E979" s="0" t="s">
        <v>58</v>
      </c>
      <c r="F979" s="0" t="s">
        <v>43</v>
      </c>
      <c r="G979" s="0" t="s">
        <v>952</v>
      </c>
      <c r="H979" s="0" t="s">
        <v>44</v>
      </c>
      <c r="I979" s="0" t="s">
        <v>25</v>
      </c>
      <c r="J979" s="0" t="s">
        <v>59</v>
      </c>
      <c r="K979" s="0" t="s">
        <v>27</v>
      </c>
      <c r="L979" s="0" t="n">
        <v>16</v>
      </c>
      <c r="M979" s="0" t="n">
        <v>13</v>
      </c>
      <c r="N979" s="0" t="n">
        <v>1</v>
      </c>
      <c r="O979" s="0" t="n">
        <f aca="false">StoreData!$N979*StoreData!$L979</f>
        <v>16</v>
      </c>
      <c r="P979" s="0" t="n">
        <f aca="false">StoreData!$N979*StoreData!$M979</f>
        <v>13</v>
      </c>
      <c r="Q979" s="0" t="n">
        <f aca="false">StoreData!$O979-StoreData!$P979</f>
        <v>3</v>
      </c>
      <c r="R979" s="0" t="n">
        <f aca="false">MONTH(StoreData!$B979)</f>
        <v>8</v>
      </c>
      <c r="S979" s="0" t="str">
        <f aca="false">IF(StoreData!$R979=9,"August","Sept")</f>
        <v>Sept</v>
      </c>
    </row>
    <row r="980" customFormat="false" ht="15" hidden="false" customHeight="false" outlineLevel="0" collapsed="false">
      <c r="A980" s="0" t="n">
        <v>88065566333</v>
      </c>
      <c r="B980" s="0" t="n">
        <v>44045</v>
      </c>
      <c r="C980" s="0" t="s">
        <v>961</v>
      </c>
      <c r="D980" s="0" t="s">
        <v>29</v>
      </c>
      <c r="E980" s="0" t="s">
        <v>147</v>
      </c>
      <c r="F980" s="0" t="s">
        <v>22</v>
      </c>
      <c r="G980" s="0" t="s">
        <v>952</v>
      </c>
      <c r="H980" s="0" t="s">
        <v>24</v>
      </c>
      <c r="I980" s="0" t="s">
        <v>25</v>
      </c>
      <c r="J980" s="0" t="s">
        <v>60</v>
      </c>
      <c r="K980" s="0" t="s">
        <v>35</v>
      </c>
      <c r="L980" s="0" t="n">
        <v>70</v>
      </c>
      <c r="M980" s="0" t="n">
        <v>67</v>
      </c>
      <c r="N980" s="0" t="n">
        <v>1</v>
      </c>
      <c r="O980" s="0" t="n">
        <f aca="false">StoreData!$N980*StoreData!$L980</f>
        <v>70</v>
      </c>
      <c r="P980" s="0" t="n">
        <f aca="false">StoreData!$N980*StoreData!$M980</f>
        <v>67</v>
      </c>
      <c r="Q980" s="0" t="n">
        <f aca="false">StoreData!$O980-StoreData!$P980</f>
        <v>3</v>
      </c>
      <c r="R980" s="0" t="n">
        <f aca="false">MONTH(StoreData!$B980)</f>
        <v>8</v>
      </c>
      <c r="S980" s="0" t="str">
        <f aca="false">IF(StoreData!$R980=9,"August","Sept")</f>
        <v>Sept</v>
      </c>
    </row>
    <row r="981" customFormat="false" ht="15" hidden="false" customHeight="false" outlineLevel="0" collapsed="false">
      <c r="A981" s="0" t="n">
        <v>88065566334</v>
      </c>
      <c r="B981" s="0" t="n">
        <v>44046</v>
      </c>
      <c r="C981" s="0" t="s">
        <v>962</v>
      </c>
      <c r="D981" s="0" t="s">
        <v>20</v>
      </c>
      <c r="E981" s="0" t="s">
        <v>149</v>
      </c>
      <c r="F981" s="0" t="s">
        <v>31</v>
      </c>
      <c r="G981" s="0" t="s">
        <v>952</v>
      </c>
      <c r="H981" s="0" t="s">
        <v>33</v>
      </c>
      <c r="I981" s="0" t="s">
        <v>25</v>
      </c>
      <c r="J981" s="0" t="s">
        <v>61</v>
      </c>
      <c r="K981" s="0" t="s">
        <v>35</v>
      </c>
      <c r="L981" s="0" t="n">
        <v>15</v>
      </c>
      <c r="M981" s="0" t="n">
        <v>12</v>
      </c>
      <c r="N981" s="0" t="n">
        <v>3</v>
      </c>
      <c r="O981" s="0" t="n">
        <f aca="false">StoreData!$N981*StoreData!$L981</f>
        <v>45</v>
      </c>
      <c r="P981" s="0" t="n">
        <f aca="false">StoreData!$N981*StoreData!$M981</f>
        <v>36</v>
      </c>
      <c r="Q981" s="0" t="n">
        <f aca="false">StoreData!$O981-StoreData!$P981</f>
        <v>9</v>
      </c>
      <c r="R981" s="0" t="n">
        <f aca="false">MONTH(StoreData!$B981)</f>
        <v>8</v>
      </c>
      <c r="S981" s="0" t="str">
        <f aca="false">IF(StoreData!$R981=9,"August","Sept")</f>
        <v>Sept</v>
      </c>
    </row>
    <row r="982" customFormat="false" ht="15" hidden="false" customHeight="false" outlineLevel="0" collapsed="false">
      <c r="A982" s="0" t="n">
        <v>88065566335</v>
      </c>
      <c r="B982" s="0" t="n">
        <v>44047</v>
      </c>
      <c r="C982" s="0" t="s">
        <v>963</v>
      </c>
      <c r="D982" s="0" t="s">
        <v>20</v>
      </c>
      <c r="E982" s="0" t="s">
        <v>21</v>
      </c>
      <c r="F982" s="0" t="s">
        <v>38</v>
      </c>
      <c r="G982" s="0" t="s">
        <v>952</v>
      </c>
      <c r="H982" s="0" t="s">
        <v>39</v>
      </c>
      <c r="I982" s="0" t="s">
        <v>25</v>
      </c>
      <c r="J982" s="0" t="s">
        <v>59</v>
      </c>
      <c r="K982" s="0" t="s">
        <v>27</v>
      </c>
      <c r="L982" s="0" t="n">
        <v>16</v>
      </c>
      <c r="M982" s="0" t="n">
        <v>13</v>
      </c>
      <c r="N982" s="0" t="n">
        <v>4</v>
      </c>
      <c r="O982" s="0" t="n">
        <f aca="false">StoreData!$N982*StoreData!$L982</f>
        <v>64</v>
      </c>
      <c r="P982" s="0" t="n">
        <f aca="false">StoreData!$N982*StoreData!$M982</f>
        <v>52</v>
      </c>
      <c r="Q982" s="0" t="n">
        <f aca="false">StoreData!$O982-StoreData!$P982</f>
        <v>12</v>
      </c>
      <c r="R982" s="0" t="n">
        <f aca="false">MONTH(StoreData!$B982)</f>
        <v>8</v>
      </c>
      <c r="S982" s="0" t="str">
        <f aca="false">IF(StoreData!$R982=9,"August","Sept")</f>
        <v>Sept</v>
      </c>
    </row>
    <row r="983" customFormat="false" ht="15" hidden="false" customHeight="false" outlineLevel="0" collapsed="false">
      <c r="A983" s="0" t="n">
        <v>88065566336</v>
      </c>
      <c r="B983" s="0" t="n">
        <v>44048</v>
      </c>
      <c r="C983" s="0" t="s">
        <v>964</v>
      </c>
      <c r="D983" s="0" t="s">
        <v>29</v>
      </c>
      <c r="E983" s="0" t="s">
        <v>152</v>
      </c>
      <c r="F983" s="0" t="s">
        <v>43</v>
      </c>
      <c r="G983" s="0" t="s">
        <v>952</v>
      </c>
      <c r="H983" s="0" t="s">
        <v>44</v>
      </c>
      <c r="I983" s="0" t="s">
        <v>25</v>
      </c>
      <c r="J983" s="0" t="s">
        <v>62</v>
      </c>
      <c r="K983" s="0" t="s">
        <v>27</v>
      </c>
      <c r="L983" s="0" t="n">
        <v>20</v>
      </c>
      <c r="M983" s="0" t="n">
        <v>17</v>
      </c>
      <c r="N983" s="0" t="n">
        <v>5</v>
      </c>
      <c r="O983" s="0" t="n">
        <f aca="false">StoreData!$N983*StoreData!$L983</f>
        <v>100</v>
      </c>
      <c r="P983" s="0" t="n">
        <f aca="false">StoreData!$N983*StoreData!$M983</f>
        <v>85</v>
      </c>
      <c r="Q983" s="0" t="n">
        <f aca="false">StoreData!$O983-StoreData!$P983</f>
        <v>15</v>
      </c>
      <c r="R983" s="0" t="n">
        <f aca="false">MONTH(StoreData!$B983)</f>
        <v>8</v>
      </c>
      <c r="S983" s="0" t="str">
        <f aca="false">IF(StoreData!$R983=9,"August","Sept")</f>
        <v>Sept</v>
      </c>
    </row>
    <row r="984" customFormat="false" ht="15" hidden="false" customHeight="false" outlineLevel="0" collapsed="false">
      <c r="A984" s="0" t="n">
        <v>88065566337</v>
      </c>
      <c r="B984" s="0" t="n">
        <v>44052</v>
      </c>
      <c r="C984" s="0" t="s">
        <v>942</v>
      </c>
      <c r="D984" s="0" t="s">
        <v>29</v>
      </c>
      <c r="E984" s="0" t="s">
        <v>81</v>
      </c>
      <c r="F984" s="0" t="s">
        <v>22</v>
      </c>
      <c r="G984" s="0" t="s">
        <v>952</v>
      </c>
      <c r="H984" s="0" t="s">
        <v>24</v>
      </c>
      <c r="I984" s="0" t="s">
        <v>25</v>
      </c>
      <c r="J984" s="0" t="s">
        <v>63</v>
      </c>
      <c r="K984" s="0" t="s">
        <v>27</v>
      </c>
      <c r="L984" s="0" t="n">
        <v>12</v>
      </c>
      <c r="M984" s="0" t="n">
        <v>9</v>
      </c>
      <c r="N984" s="0" t="n">
        <v>6</v>
      </c>
      <c r="O984" s="0" t="n">
        <f aca="false">StoreData!$N984*StoreData!$L984</f>
        <v>72</v>
      </c>
      <c r="P984" s="0" t="n">
        <f aca="false">StoreData!$N984*StoreData!$M984</f>
        <v>54</v>
      </c>
      <c r="Q984" s="0" t="n">
        <f aca="false">StoreData!$O984-StoreData!$P984</f>
        <v>18</v>
      </c>
      <c r="R984" s="0" t="n">
        <f aca="false">MONTH(StoreData!$B984)</f>
        <v>8</v>
      </c>
      <c r="S984" s="0" t="str">
        <f aca="false">IF(StoreData!$R984=9,"August","Sept")</f>
        <v>Sept</v>
      </c>
    </row>
    <row r="985" customFormat="false" ht="15" hidden="false" customHeight="false" outlineLevel="0" collapsed="false">
      <c r="A985" s="0" t="n">
        <v>88065566338</v>
      </c>
      <c r="B985" s="0" t="n">
        <v>44051</v>
      </c>
      <c r="C985" s="0" t="s">
        <v>943</v>
      </c>
      <c r="D985" s="0" t="s">
        <v>29</v>
      </c>
      <c r="E985" s="0" t="s">
        <v>69</v>
      </c>
      <c r="F985" s="0" t="s">
        <v>31</v>
      </c>
      <c r="G985" s="0" t="s">
        <v>952</v>
      </c>
      <c r="H985" s="0" t="s">
        <v>33</v>
      </c>
      <c r="I985" s="0" t="s">
        <v>25</v>
      </c>
      <c r="J985" s="0" t="s">
        <v>64</v>
      </c>
      <c r="K985" s="0" t="s">
        <v>35</v>
      </c>
      <c r="L985" s="0" t="n">
        <v>12</v>
      </c>
      <c r="M985" s="0" t="n">
        <v>9</v>
      </c>
      <c r="N985" s="0" t="n">
        <v>7</v>
      </c>
      <c r="O985" s="0" t="n">
        <f aca="false">StoreData!$N985*StoreData!$L985</f>
        <v>84</v>
      </c>
      <c r="P985" s="0" t="n">
        <f aca="false">StoreData!$N985*StoreData!$M985</f>
        <v>63</v>
      </c>
      <c r="Q985" s="0" t="n">
        <f aca="false">StoreData!$O985-StoreData!$P985</f>
        <v>21</v>
      </c>
      <c r="R985" s="0" t="n">
        <f aca="false">MONTH(StoreData!$B985)</f>
        <v>8</v>
      </c>
      <c r="S985" s="0" t="str">
        <f aca="false">IF(StoreData!$R985=9,"August","Sept")</f>
        <v>Sept</v>
      </c>
    </row>
    <row r="986" customFormat="false" ht="15" hidden="false" customHeight="false" outlineLevel="0" collapsed="false">
      <c r="A986" s="0" t="n">
        <v>88065566339</v>
      </c>
      <c r="B986" s="0" t="n">
        <v>44051</v>
      </c>
      <c r="C986" s="0" t="s">
        <v>944</v>
      </c>
      <c r="D986" s="0" t="s">
        <v>29</v>
      </c>
      <c r="E986" s="0" t="s">
        <v>21</v>
      </c>
      <c r="F986" s="0" t="s">
        <v>38</v>
      </c>
      <c r="G986" s="0" t="s">
        <v>952</v>
      </c>
      <c r="H986" s="0" t="s">
        <v>39</v>
      </c>
      <c r="I986" s="0" t="s">
        <v>25</v>
      </c>
      <c r="J986" s="0" t="s">
        <v>67</v>
      </c>
      <c r="K986" s="0" t="s">
        <v>35</v>
      </c>
      <c r="L986" s="0" t="n">
        <v>18</v>
      </c>
      <c r="M986" s="0" t="n">
        <v>15</v>
      </c>
      <c r="N986" s="0" t="n">
        <v>11</v>
      </c>
      <c r="O986" s="0" t="n">
        <f aca="false">StoreData!$N986*StoreData!$L986</f>
        <v>198</v>
      </c>
      <c r="P986" s="0" t="n">
        <f aca="false">StoreData!$N986*StoreData!$M986</f>
        <v>165</v>
      </c>
      <c r="Q986" s="0" t="n">
        <f aca="false">StoreData!$O986-StoreData!$P986</f>
        <v>33</v>
      </c>
      <c r="R986" s="0" t="n">
        <f aca="false">MONTH(StoreData!$B986)</f>
        <v>8</v>
      </c>
      <c r="S986" s="0" t="str">
        <f aca="false">IF(StoreData!$R986=9,"August","Sept")</f>
        <v>Sept</v>
      </c>
    </row>
    <row r="987" customFormat="false" ht="15" hidden="false" customHeight="false" outlineLevel="0" collapsed="false">
      <c r="A987" s="0" t="n">
        <v>88065566340</v>
      </c>
      <c r="B987" s="0" t="n">
        <v>44052</v>
      </c>
      <c r="C987" s="0" t="s">
        <v>965</v>
      </c>
      <c r="D987" s="0" t="s">
        <v>29</v>
      </c>
      <c r="E987" s="0" t="s">
        <v>69</v>
      </c>
      <c r="F987" s="0" t="s">
        <v>43</v>
      </c>
      <c r="G987" s="0" t="s">
        <v>952</v>
      </c>
      <c r="H987" s="0" t="s">
        <v>44</v>
      </c>
      <c r="I987" s="0" t="s">
        <v>25</v>
      </c>
      <c r="J987" s="0" t="s">
        <v>70</v>
      </c>
      <c r="K987" s="0" t="s">
        <v>27</v>
      </c>
      <c r="L987" s="0" t="n">
        <v>10</v>
      </c>
      <c r="M987" s="0" t="n">
        <v>7</v>
      </c>
      <c r="N987" s="0" t="n">
        <v>2</v>
      </c>
      <c r="O987" s="0" t="n">
        <f aca="false">StoreData!$N987*StoreData!$L987</f>
        <v>20</v>
      </c>
      <c r="P987" s="0" t="n">
        <f aca="false">StoreData!$N987*StoreData!$M987</f>
        <v>14</v>
      </c>
      <c r="Q987" s="0" t="n">
        <f aca="false">StoreData!$O987-StoreData!$P987</f>
        <v>6</v>
      </c>
      <c r="R987" s="0" t="n">
        <f aca="false">MONTH(StoreData!$B987)</f>
        <v>8</v>
      </c>
      <c r="S987" s="0" t="str">
        <f aca="false">IF(StoreData!$R987=9,"August","Sept")</f>
        <v>Sept</v>
      </c>
    </row>
    <row r="988" customFormat="false" ht="15" hidden="false" customHeight="false" outlineLevel="0" collapsed="false">
      <c r="A988" s="0" t="n">
        <v>88065566341</v>
      </c>
      <c r="B988" s="0" t="n">
        <v>44053</v>
      </c>
      <c r="C988" s="0" t="s">
        <v>966</v>
      </c>
      <c r="D988" s="0" t="s">
        <v>20</v>
      </c>
      <c r="E988" s="0" t="s">
        <v>72</v>
      </c>
      <c r="F988" s="0" t="s">
        <v>22</v>
      </c>
      <c r="G988" s="0" t="s">
        <v>952</v>
      </c>
      <c r="H988" s="0" t="s">
        <v>24</v>
      </c>
      <c r="I988" s="0" t="s">
        <v>25</v>
      </c>
      <c r="J988" s="0" t="s">
        <v>73</v>
      </c>
      <c r="K988" s="0" t="s">
        <v>27</v>
      </c>
      <c r="L988" s="0" t="n">
        <v>15</v>
      </c>
      <c r="M988" s="0" t="n">
        <v>12</v>
      </c>
      <c r="N988" s="0" t="n">
        <v>3</v>
      </c>
      <c r="O988" s="0" t="n">
        <f aca="false">StoreData!$N988*StoreData!$L988</f>
        <v>45</v>
      </c>
      <c r="P988" s="0" t="n">
        <f aca="false">StoreData!$N988*StoreData!$M988</f>
        <v>36</v>
      </c>
      <c r="Q988" s="0" t="n">
        <f aca="false">StoreData!$O988-StoreData!$P988</f>
        <v>9</v>
      </c>
      <c r="R988" s="0" t="n">
        <f aca="false">MONTH(StoreData!$B988)</f>
        <v>8</v>
      </c>
      <c r="S988" s="0" t="str">
        <f aca="false">IF(StoreData!$R988=9,"August","Sept")</f>
        <v>Sept</v>
      </c>
    </row>
    <row r="989" customFormat="false" ht="15" hidden="false" customHeight="false" outlineLevel="0" collapsed="false">
      <c r="A989" s="0" t="n">
        <v>88065566342</v>
      </c>
      <c r="B989" s="0" t="n">
        <v>44054</v>
      </c>
      <c r="C989" s="0" t="s">
        <v>967</v>
      </c>
      <c r="D989" s="0" t="s">
        <v>29</v>
      </c>
      <c r="E989" s="0" t="s">
        <v>75</v>
      </c>
      <c r="F989" s="0" t="s">
        <v>31</v>
      </c>
      <c r="G989" s="0" t="s">
        <v>952</v>
      </c>
      <c r="H989" s="0" t="s">
        <v>33</v>
      </c>
      <c r="I989" s="0" t="s">
        <v>25</v>
      </c>
      <c r="J989" s="0" t="s">
        <v>76</v>
      </c>
      <c r="K989" s="0" t="s">
        <v>27</v>
      </c>
      <c r="L989" s="0" t="n">
        <v>15</v>
      </c>
      <c r="M989" s="0" t="n">
        <v>12</v>
      </c>
      <c r="N989" s="0" t="n">
        <v>5</v>
      </c>
      <c r="O989" s="0" t="n">
        <f aca="false">StoreData!$N989*StoreData!$L989</f>
        <v>75</v>
      </c>
      <c r="P989" s="0" t="n">
        <f aca="false">StoreData!$N989*StoreData!$M989</f>
        <v>60</v>
      </c>
      <c r="Q989" s="0" t="n">
        <f aca="false">StoreData!$O989-StoreData!$P989</f>
        <v>15</v>
      </c>
      <c r="R989" s="0" t="n">
        <f aca="false">MONTH(StoreData!$B989)</f>
        <v>8</v>
      </c>
      <c r="S989" s="0" t="str">
        <f aca="false">IF(StoreData!$R989=9,"August","Sept")</f>
        <v>Sept</v>
      </c>
    </row>
    <row r="990" customFormat="false" ht="15" hidden="false" customHeight="false" outlineLevel="0" collapsed="false">
      <c r="A990" s="0" t="n">
        <v>88065566343</v>
      </c>
      <c r="B990" s="0" t="n">
        <v>44055</v>
      </c>
      <c r="C990" s="0" t="s">
        <v>968</v>
      </c>
      <c r="D990" s="0" t="s">
        <v>20</v>
      </c>
      <c r="E990" s="0" t="s">
        <v>78</v>
      </c>
      <c r="F990" s="0" t="s">
        <v>22</v>
      </c>
      <c r="G990" s="0" t="s">
        <v>952</v>
      </c>
      <c r="H990" s="0" t="s">
        <v>24</v>
      </c>
      <c r="I990" s="0" t="s">
        <v>25</v>
      </c>
      <c r="J990" s="0" t="s">
        <v>79</v>
      </c>
      <c r="K990" s="0" t="s">
        <v>35</v>
      </c>
      <c r="L990" s="0" t="n">
        <v>23</v>
      </c>
      <c r="M990" s="0" t="n">
        <v>20</v>
      </c>
      <c r="N990" s="0" t="n">
        <v>2</v>
      </c>
      <c r="O990" s="0" t="n">
        <f aca="false">StoreData!$N990*StoreData!$L990</f>
        <v>46</v>
      </c>
      <c r="P990" s="0" t="n">
        <f aca="false">StoreData!$N990*StoreData!$M990</f>
        <v>40</v>
      </c>
      <c r="Q990" s="0" t="n">
        <f aca="false">StoreData!$O990-StoreData!$P990</f>
        <v>6</v>
      </c>
      <c r="R990" s="0" t="n">
        <f aca="false">MONTH(StoreData!$B990)</f>
        <v>8</v>
      </c>
      <c r="S990" s="0" t="str">
        <f aca="false">IF(StoreData!$R990=9,"August","Sept")</f>
        <v>Sept</v>
      </c>
    </row>
    <row r="991" customFormat="false" ht="15" hidden="false" customHeight="false" outlineLevel="0" collapsed="false">
      <c r="A991" s="0" t="n">
        <v>88065566344</v>
      </c>
      <c r="B991" s="0" t="n">
        <v>44056</v>
      </c>
      <c r="C991" s="0" t="s">
        <v>969</v>
      </c>
      <c r="D991" s="0" t="s">
        <v>29</v>
      </c>
      <c r="E991" s="0" t="s">
        <v>81</v>
      </c>
      <c r="F991" s="0" t="s">
        <v>31</v>
      </c>
      <c r="G991" s="0" t="s">
        <v>952</v>
      </c>
      <c r="H991" s="0" t="s">
        <v>33</v>
      </c>
      <c r="I991" s="0" t="s">
        <v>25</v>
      </c>
      <c r="J991" s="0" t="s">
        <v>82</v>
      </c>
      <c r="K991" s="0" t="s">
        <v>35</v>
      </c>
      <c r="L991" s="0" t="n">
        <v>9</v>
      </c>
      <c r="M991" s="0" t="n">
        <v>6</v>
      </c>
      <c r="N991" s="0" t="n">
        <v>9</v>
      </c>
      <c r="O991" s="0" t="n">
        <f aca="false">StoreData!$N991*StoreData!$L991</f>
        <v>81</v>
      </c>
      <c r="P991" s="0" t="n">
        <f aca="false">StoreData!$N991*StoreData!$M991</f>
        <v>54</v>
      </c>
      <c r="Q991" s="0" t="n">
        <f aca="false">StoreData!$O991-StoreData!$P991</f>
        <v>27</v>
      </c>
      <c r="R991" s="0" t="n">
        <f aca="false">MONTH(StoreData!$B991)</f>
        <v>8</v>
      </c>
      <c r="S991" s="0" t="str">
        <f aca="false">IF(StoreData!$R991=9,"August","Sept")</f>
        <v>Sept</v>
      </c>
    </row>
    <row r="992" customFormat="false" ht="15" hidden="false" customHeight="false" outlineLevel="0" collapsed="false">
      <c r="A992" s="0" t="n">
        <v>88065566345</v>
      </c>
      <c r="B992" s="0" t="n">
        <v>44057</v>
      </c>
      <c r="C992" s="0" t="s">
        <v>970</v>
      </c>
      <c r="D992" s="0" t="s">
        <v>29</v>
      </c>
      <c r="E992" s="0" t="s">
        <v>84</v>
      </c>
      <c r="F992" s="0" t="s">
        <v>22</v>
      </c>
      <c r="G992" s="0" t="s">
        <v>952</v>
      </c>
      <c r="H992" s="0" t="s">
        <v>24</v>
      </c>
      <c r="I992" s="0" t="s">
        <v>25</v>
      </c>
      <c r="J992" s="0" t="s">
        <v>85</v>
      </c>
      <c r="K992" s="0" t="s">
        <v>35</v>
      </c>
      <c r="L992" s="0" t="n">
        <v>18</v>
      </c>
      <c r="M992" s="0" t="n">
        <v>15</v>
      </c>
      <c r="N992" s="0" t="n">
        <v>6</v>
      </c>
      <c r="O992" s="0" t="n">
        <f aca="false">StoreData!$N992*StoreData!$L992</f>
        <v>108</v>
      </c>
      <c r="P992" s="0" t="n">
        <f aca="false">StoreData!$N992*StoreData!$M992</f>
        <v>90</v>
      </c>
      <c r="Q992" s="0" t="n">
        <f aca="false">StoreData!$O992-StoreData!$P992</f>
        <v>18</v>
      </c>
      <c r="R992" s="0" t="n">
        <f aca="false">MONTH(StoreData!$B992)</f>
        <v>8</v>
      </c>
      <c r="S992" s="0" t="str">
        <f aca="false">IF(StoreData!$R992=9,"August","Sept")</f>
        <v>Sept</v>
      </c>
    </row>
    <row r="993" customFormat="false" ht="15" hidden="false" customHeight="false" outlineLevel="0" collapsed="false">
      <c r="A993" s="0" t="n">
        <v>88065566346</v>
      </c>
      <c r="B993" s="0" t="n">
        <v>44058</v>
      </c>
      <c r="C993" s="0" t="s">
        <v>971</v>
      </c>
      <c r="D993" s="0" t="s">
        <v>20</v>
      </c>
      <c r="E993" s="0" t="s">
        <v>87</v>
      </c>
      <c r="F993" s="0" t="s">
        <v>31</v>
      </c>
      <c r="G993" s="0" t="s">
        <v>952</v>
      </c>
      <c r="H993" s="0" t="s">
        <v>33</v>
      </c>
      <c r="I993" s="0" t="s">
        <v>25</v>
      </c>
      <c r="J993" s="0" t="s">
        <v>88</v>
      </c>
      <c r="K993" s="0" t="s">
        <v>27</v>
      </c>
      <c r="L993" s="0" t="n">
        <v>14</v>
      </c>
      <c r="M993" s="0" t="n">
        <v>11</v>
      </c>
      <c r="N993" s="0" t="n">
        <v>9</v>
      </c>
      <c r="O993" s="0" t="n">
        <f aca="false">StoreData!$N993*StoreData!$L993</f>
        <v>126</v>
      </c>
      <c r="P993" s="0" t="n">
        <f aca="false">StoreData!$N993*StoreData!$M993</f>
        <v>99</v>
      </c>
      <c r="Q993" s="0" t="n">
        <f aca="false">StoreData!$O993-StoreData!$P993</f>
        <v>27</v>
      </c>
      <c r="R993" s="0" t="n">
        <f aca="false">MONTH(StoreData!$B993)</f>
        <v>8</v>
      </c>
      <c r="S993" s="0" t="str">
        <f aca="false">IF(StoreData!$R993=9,"August","Sept")</f>
        <v>Sept</v>
      </c>
    </row>
    <row r="994" customFormat="false" ht="15" hidden="false" customHeight="false" outlineLevel="0" collapsed="false">
      <c r="A994" s="0" t="n">
        <v>88065566347</v>
      </c>
      <c r="B994" s="0" t="n">
        <v>44062</v>
      </c>
      <c r="C994" s="0" t="s">
        <v>972</v>
      </c>
      <c r="D994" s="0" t="s">
        <v>20</v>
      </c>
      <c r="E994" s="0" t="s">
        <v>90</v>
      </c>
      <c r="F994" s="0" t="s">
        <v>22</v>
      </c>
      <c r="G994" s="0" t="s">
        <v>952</v>
      </c>
      <c r="H994" s="0" t="s">
        <v>24</v>
      </c>
      <c r="I994" s="0" t="s">
        <v>25</v>
      </c>
      <c r="J994" s="0" t="s">
        <v>91</v>
      </c>
      <c r="K994" s="0" t="s">
        <v>27</v>
      </c>
      <c r="L994" s="0" t="n">
        <v>30</v>
      </c>
      <c r="M994" s="0" t="n">
        <v>27</v>
      </c>
      <c r="N994" s="0" t="n">
        <v>10</v>
      </c>
      <c r="O994" s="0" t="n">
        <f aca="false">StoreData!$N994*StoreData!$L994</f>
        <v>300</v>
      </c>
      <c r="P994" s="0" t="n">
        <f aca="false">StoreData!$N994*StoreData!$M994</f>
        <v>270</v>
      </c>
      <c r="Q994" s="0" t="n">
        <f aca="false">StoreData!$O994-StoreData!$P994</f>
        <v>30</v>
      </c>
      <c r="R994" s="0" t="n">
        <f aca="false">MONTH(StoreData!$B994)</f>
        <v>8</v>
      </c>
      <c r="S994" s="0" t="str">
        <f aca="false">IF(StoreData!$R994=9,"August","Sept")</f>
        <v>Sept</v>
      </c>
    </row>
    <row r="995" customFormat="false" ht="15" hidden="false" customHeight="false" outlineLevel="0" collapsed="false">
      <c r="A995" s="0" t="n">
        <v>88065566348</v>
      </c>
      <c r="B995" s="0" t="n">
        <v>44061</v>
      </c>
      <c r="C995" s="0" t="s">
        <v>973</v>
      </c>
      <c r="D995" s="0" t="s">
        <v>29</v>
      </c>
      <c r="E995" s="0" t="s">
        <v>93</v>
      </c>
      <c r="F995" s="0" t="s">
        <v>31</v>
      </c>
      <c r="G995" s="0" t="s">
        <v>952</v>
      </c>
      <c r="H995" s="0" t="s">
        <v>33</v>
      </c>
      <c r="I995" s="0" t="s">
        <v>25</v>
      </c>
      <c r="J995" s="0" t="s">
        <v>94</v>
      </c>
      <c r="K995" s="0" t="s">
        <v>27</v>
      </c>
      <c r="L995" s="0" t="n">
        <v>16</v>
      </c>
      <c r="M995" s="0" t="n">
        <v>13</v>
      </c>
      <c r="N995" s="0" t="n">
        <v>3</v>
      </c>
      <c r="O995" s="0" t="n">
        <f aca="false">StoreData!$N995*StoreData!$L995</f>
        <v>48</v>
      </c>
      <c r="P995" s="0" t="n">
        <f aca="false">StoreData!$N995*StoreData!$M995</f>
        <v>39</v>
      </c>
      <c r="Q995" s="0" t="n">
        <f aca="false">StoreData!$O995-StoreData!$P995</f>
        <v>9</v>
      </c>
      <c r="R995" s="0" t="n">
        <f aca="false">MONTH(StoreData!$B995)</f>
        <v>8</v>
      </c>
      <c r="S995" s="0" t="str">
        <f aca="false">IF(StoreData!$R995=9,"August","Sept")</f>
        <v>Sept</v>
      </c>
    </row>
    <row r="996" customFormat="false" ht="15" hidden="false" customHeight="false" outlineLevel="0" collapsed="false">
      <c r="A996" s="0" t="n">
        <v>88065566349</v>
      </c>
      <c r="B996" s="0" t="n">
        <v>44061</v>
      </c>
      <c r="C996" s="0" t="s">
        <v>974</v>
      </c>
      <c r="D996" s="0" t="s">
        <v>29</v>
      </c>
      <c r="E996" s="0" t="s">
        <v>96</v>
      </c>
      <c r="F996" s="0" t="s">
        <v>22</v>
      </c>
      <c r="G996" s="0" t="s">
        <v>952</v>
      </c>
      <c r="H996" s="0" t="s">
        <v>24</v>
      </c>
      <c r="I996" s="0" t="s">
        <v>25</v>
      </c>
      <c r="J996" s="0" t="s">
        <v>26</v>
      </c>
      <c r="K996" s="0" t="s">
        <v>27</v>
      </c>
      <c r="L996" s="0" t="n">
        <v>52</v>
      </c>
      <c r="M996" s="0" t="n">
        <v>49</v>
      </c>
      <c r="N996" s="0" t="n">
        <v>4</v>
      </c>
      <c r="O996" s="0" t="n">
        <f aca="false">StoreData!$N996*StoreData!$L996</f>
        <v>208</v>
      </c>
      <c r="P996" s="0" t="n">
        <f aca="false">StoreData!$N996*StoreData!$M996</f>
        <v>196</v>
      </c>
      <c r="Q996" s="0" t="n">
        <f aca="false">StoreData!$O996-StoreData!$P996</f>
        <v>12</v>
      </c>
      <c r="R996" s="0" t="n">
        <f aca="false">MONTH(StoreData!$B996)</f>
        <v>8</v>
      </c>
      <c r="S996" s="0" t="str">
        <f aca="false">IF(StoreData!$R996=9,"August","Sept")</f>
        <v>Sept</v>
      </c>
    </row>
    <row r="997" customFormat="false" ht="15" hidden="false" customHeight="false" outlineLevel="0" collapsed="false">
      <c r="A997" s="0" t="n">
        <v>88065566350</v>
      </c>
      <c r="B997" s="0" t="n">
        <v>44062</v>
      </c>
      <c r="C997" s="0" t="s">
        <v>975</v>
      </c>
      <c r="D997" s="0" t="s">
        <v>29</v>
      </c>
      <c r="E997" s="0" t="s">
        <v>98</v>
      </c>
      <c r="F997" s="0" t="s">
        <v>31</v>
      </c>
      <c r="G997" s="0" t="s">
        <v>952</v>
      </c>
      <c r="H997" s="0" t="s">
        <v>33</v>
      </c>
      <c r="I997" s="0" t="s">
        <v>25</v>
      </c>
      <c r="J997" s="0" t="s">
        <v>99</v>
      </c>
      <c r="K997" s="0" t="s">
        <v>27</v>
      </c>
      <c r="L997" s="0" t="n">
        <v>14</v>
      </c>
      <c r="M997" s="0" t="n">
        <v>11</v>
      </c>
      <c r="N997" s="0" t="n">
        <v>5</v>
      </c>
      <c r="O997" s="0" t="n">
        <f aca="false">StoreData!$N997*StoreData!$L997</f>
        <v>70</v>
      </c>
      <c r="P997" s="0" t="n">
        <f aca="false">StoreData!$N997*StoreData!$M997</f>
        <v>55</v>
      </c>
      <c r="Q997" s="0" t="n">
        <f aca="false">StoreData!$O997-StoreData!$P997</f>
        <v>15</v>
      </c>
      <c r="R997" s="0" t="n">
        <f aca="false">MONTH(StoreData!$B997)</f>
        <v>8</v>
      </c>
      <c r="S997" s="0" t="str">
        <f aca="false">IF(StoreData!$R997=9,"August","Sept")</f>
        <v>Sept</v>
      </c>
    </row>
    <row r="998" customFormat="false" ht="15" hidden="false" customHeight="false" outlineLevel="0" collapsed="false">
      <c r="A998" s="0" t="n">
        <v>88065566351</v>
      </c>
      <c r="B998" s="0" t="n">
        <v>44063</v>
      </c>
      <c r="C998" s="0" t="s">
        <v>942</v>
      </c>
      <c r="D998" s="0" t="s">
        <v>29</v>
      </c>
      <c r="E998" s="0" t="s">
        <v>81</v>
      </c>
      <c r="F998" s="0" t="s">
        <v>22</v>
      </c>
      <c r="G998" s="0" t="s">
        <v>952</v>
      </c>
      <c r="H998" s="0" t="s">
        <v>24</v>
      </c>
      <c r="I998" s="0" t="s">
        <v>25</v>
      </c>
      <c r="J998" s="0" t="s">
        <v>102</v>
      </c>
      <c r="K998" s="0" t="s">
        <v>27</v>
      </c>
      <c r="L998" s="0" t="n">
        <v>6</v>
      </c>
      <c r="M998" s="0" t="n">
        <v>3</v>
      </c>
      <c r="N998" s="0" t="n">
        <v>6</v>
      </c>
      <c r="O998" s="0" t="n">
        <f aca="false">StoreData!$N998*StoreData!$L998</f>
        <v>36</v>
      </c>
      <c r="P998" s="0" t="n">
        <f aca="false">StoreData!$N998*StoreData!$M998</f>
        <v>18</v>
      </c>
      <c r="Q998" s="0" t="n">
        <f aca="false">StoreData!$O998-StoreData!$P998</f>
        <v>18</v>
      </c>
      <c r="R998" s="0" t="n">
        <f aca="false">MONTH(StoreData!$B998)</f>
        <v>8</v>
      </c>
      <c r="S998" s="0" t="str">
        <f aca="false">IF(StoreData!$R998=9,"August","Sept")</f>
        <v>Sept</v>
      </c>
    </row>
    <row r="999" customFormat="false" ht="15" hidden="false" customHeight="false" outlineLevel="0" collapsed="false">
      <c r="A999" s="0" t="n">
        <v>88065566352</v>
      </c>
      <c r="B999" s="0" t="n">
        <v>44064</v>
      </c>
      <c r="C999" s="0" t="s">
        <v>943</v>
      </c>
      <c r="D999" s="0" t="s">
        <v>29</v>
      </c>
      <c r="E999" s="0" t="s">
        <v>69</v>
      </c>
      <c r="F999" s="0" t="s">
        <v>31</v>
      </c>
      <c r="G999" s="0" t="s">
        <v>952</v>
      </c>
      <c r="H999" s="0" t="s">
        <v>33</v>
      </c>
      <c r="I999" s="0" t="s">
        <v>25</v>
      </c>
      <c r="J999" s="0" t="s">
        <v>105</v>
      </c>
      <c r="K999" s="0" t="s">
        <v>27</v>
      </c>
      <c r="L999" s="0" t="n">
        <v>13</v>
      </c>
      <c r="M999" s="0" t="n">
        <v>10</v>
      </c>
      <c r="N999" s="0" t="n">
        <v>3</v>
      </c>
      <c r="O999" s="0" t="n">
        <f aca="false">StoreData!$N999*StoreData!$L999</f>
        <v>39</v>
      </c>
      <c r="P999" s="0" t="n">
        <f aca="false">StoreData!$N999*StoreData!$M999</f>
        <v>30</v>
      </c>
      <c r="Q999" s="0" t="n">
        <f aca="false">StoreData!$O999-StoreData!$P999</f>
        <v>9</v>
      </c>
      <c r="R999" s="0" t="n">
        <f aca="false">MONTH(StoreData!$B999)</f>
        <v>8</v>
      </c>
      <c r="S999" s="0" t="str">
        <f aca="false">IF(StoreData!$R999=9,"August","Sept")</f>
        <v>Sept</v>
      </c>
    </row>
    <row r="1000" customFormat="false" ht="15" hidden="false" customHeight="false" outlineLevel="0" collapsed="false">
      <c r="A1000" s="0" t="n">
        <v>88065566353</v>
      </c>
      <c r="B1000" s="0" t="n">
        <v>44065</v>
      </c>
      <c r="C1000" s="0" t="s">
        <v>944</v>
      </c>
      <c r="D1000" s="0" t="s">
        <v>29</v>
      </c>
      <c r="E1000" s="0" t="s">
        <v>21</v>
      </c>
      <c r="F1000" s="0" t="s">
        <v>22</v>
      </c>
      <c r="G1000" s="0" t="s">
        <v>952</v>
      </c>
      <c r="H1000" s="0" t="s">
        <v>24</v>
      </c>
      <c r="I1000" s="0" t="s">
        <v>25</v>
      </c>
      <c r="J1000" s="0" t="s">
        <v>108</v>
      </c>
      <c r="K1000" s="0" t="s">
        <v>27</v>
      </c>
      <c r="L1000" s="0" t="n">
        <v>15</v>
      </c>
      <c r="M1000" s="0" t="n">
        <v>12</v>
      </c>
      <c r="N1000" s="0" t="n">
        <v>7</v>
      </c>
      <c r="O1000" s="0" t="n">
        <f aca="false">StoreData!$N1000*StoreData!$L1000</f>
        <v>105</v>
      </c>
      <c r="P1000" s="0" t="n">
        <f aca="false">StoreData!$N1000*StoreData!$M1000</f>
        <v>84</v>
      </c>
      <c r="Q1000" s="0" t="n">
        <f aca="false">StoreData!$O1000-StoreData!$P1000</f>
        <v>21</v>
      </c>
      <c r="R1000" s="0" t="n">
        <f aca="false">MONTH(StoreData!$B1000)</f>
        <v>8</v>
      </c>
      <c r="S1000" s="0" t="str">
        <f aca="false">IF(StoreData!$R1000=9,"August","Sept")</f>
        <v>Sept</v>
      </c>
    </row>
    <row r="1001" customFormat="false" ht="15" hidden="false" customHeight="false" outlineLevel="0" collapsed="false">
      <c r="A1001" s="0" t="n">
        <v>88065566354</v>
      </c>
      <c r="B1001" s="0" t="n">
        <v>44066</v>
      </c>
      <c r="C1001" s="0" t="s">
        <v>976</v>
      </c>
      <c r="D1001" s="0" t="s">
        <v>20</v>
      </c>
      <c r="E1001" s="0" t="s">
        <v>110</v>
      </c>
      <c r="F1001" s="0" t="s">
        <v>31</v>
      </c>
      <c r="G1001" s="0" t="s">
        <v>952</v>
      </c>
      <c r="H1001" s="0" t="s">
        <v>33</v>
      </c>
      <c r="I1001" s="0" t="s">
        <v>25</v>
      </c>
      <c r="J1001" s="0" t="s">
        <v>53</v>
      </c>
      <c r="K1001" s="0" t="s">
        <v>27</v>
      </c>
      <c r="L1001" s="0" t="n">
        <v>20</v>
      </c>
      <c r="M1001" s="0" t="n">
        <v>17</v>
      </c>
      <c r="N1001" s="0" t="n">
        <v>5</v>
      </c>
      <c r="O1001" s="0" t="n">
        <f aca="false">StoreData!$N1001*StoreData!$L1001</f>
        <v>100</v>
      </c>
      <c r="P1001" s="0" t="n">
        <f aca="false">StoreData!$N1001*StoreData!$M1001</f>
        <v>85</v>
      </c>
      <c r="Q1001" s="0" t="n">
        <f aca="false">StoreData!$O1001-StoreData!$P1001</f>
        <v>15</v>
      </c>
      <c r="R1001" s="0" t="n">
        <f aca="false">MONTH(StoreData!$B1001)</f>
        <v>8</v>
      </c>
      <c r="S1001" s="0" t="str">
        <f aca="false">IF(StoreData!$R1001=9,"August","Sept")</f>
        <v>Sept</v>
      </c>
    </row>
    <row r="1002" customFormat="false" ht="15" hidden="false" customHeight="false" outlineLevel="0" collapsed="false">
      <c r="A1002" s="0" t="n">
        <v>88065566355</v>
      </c>
      <c r="B1002" s="0" t="n">
        <v>44067</v>
      </c>
      <c r="C1002" s="0" t="s">
        <v>977</v>
      </c>
      <c r="D1002" s="0" t="s">
        <v>29</v>
      </c>
      <c r="E1002" s="0" t="s">
        <v>112</v>
      </c>
      <c r="F1002" s="0" t="s">
        <v>22</v>
      </c>
      <c r="G1002" s="0" t="s">
        <v>952</v>
      </c>
      <c r="H1002" s="0" t="s">
        <v>24</v>
      </c>
      <c r="I1002" s="0" t="s">
        <v>25</v>
      </c>
      <c r="J1002" s="0" t="s">
        <v>56</v>
      </c>
      <c r="K1002" s="0" t="s">
        <v>27</v>
      </c>
      <c r="L1002" s="0" t="n">
        <v>12</v>
      </c>
      <c r="M1002" s="0" t="n">
        <v>9</v>
      </c>
      <c r="N1002" s="0" t="n">
        <v>8</v>
      </c>
      <c r="O1002" s="0" t="n">
        <f aca="false">StoreData!$N1002*StoreData!$L1002</f>
        <v>96</v>
      </c>
      <c r="P1002" s="0" t="n">
        <f aca="false">StoreData!$N1002*StoreData!$M1002</f>
        <v>72</v>
      </c>
      <c r="Q1002" s="0" t="n">
        <f aca="false">StoreData!$O1002-StoreData!$P1002</f>
        <v>24</v>
      </c>
      <c r="R1002" s="0" t="n">
        <f aca="false">MONTH(StoreData!$B1002)</f>
        <v>8</v>
      </c>
      <c r="S1002" s="0" t="str">
        <f aca="false">IF(StoreData!$R1002=9,"August","Sept")</f>
        <v>Sept</v>
      </c>
    </row>
    <row r="1003" customFormat="false" ht="15" hidden="false" customHeight="false" outlineLevel="0" collapsed="false">
      <c r="A1003" s="0" t="n">
        <v>88065566356</v>
      </c>
      <c r="B1003" s="0" t="n">
        <v>44068</v>
      </c>
      <c r="C1003" s="0" t="s">
        <v>978</v>
      </c>
      <c r="D1003" s="0" t="s">
        <v>29</v>
      </c>
      <c r="E1003" s="0" t="s">
        <v>114</v>
      </c>
      <c r="F1003" s="0" t="s">
        <v>31</v>
      </c>
      <c r="G1003" s="0" t="s">
        <v>952</v>
      </c>
      <c r="H1003" s="0" t="s">
        <v>33</v>
      </c>
      <c r="I1003" s="0" t="s">
        <v>25</v>
      </c>
      <c r="J1003" s="0" t="s">
        <v>59</v>
      </c>
      <c r="K1003" s="0" t="s">
        <v>27</v>
      </c>
      <c r="L1003" s="0" t="n">
        <v>16</v>
      </c>
      <c r="M1003" s="0" t="n">
        <v>13</v>
      </c>
      <c r="N1003" s="0" t="n">
        <v>9</v>
      </c>
      <c r="O1003" s="0" t="n">
        <f aca="false">StoreData!$N1003*StoreData!$L1003</f>
        <v>144</v>
      </c>
      <c r="P1003" s="0" t="n">
        <f aca="false">StoreData!$N1003*StoreData!$M1003</f>
        <v>117</v>
      </c>
      <c r="Q1003" s="0" t="n">
        <f aca="false">StoreData!$O1003-StoreData!$P1003</f>
        <v>27</v>
      </c>
      <c r="R1003" s="0" t="n">
        <f aca="false">MONTH(StoreData!$B1003)</f>
        <v>8</v>
      </c>
      <c r="S1003" s="0" t="str">
        <f aca="false">IF(StoreData!$R1003=9,"August","Sept")</f>
        <v>Sept</v>
      </c>
    </row>
    <row r="1004" customFormat="false" ht="15" hidden="false" customHeight="false" outlineLevel="0" collapsed="false">
      <c r="A1004" s="0" t="n">
        <v>88065566357</v>
      </c>
      <c r="B1004" s="0" t="n">
        <v>44072</v>
      </c>
      <c r="C1004" s="0" t="s">
        <v>979</v>
      </c>
      <c r="D1004" s="0" t="s">
        <v>20</v>
      </c>
      <c r="E1004" s="0" t="s">
        <v>69</v>
      </c>
      <c r="F1004" s="0" t="s">
        <v>22</v>
      </c>
      <c r="G1004" s="0" t="s">
        <v>952</v>
      </c>
      <c r="H1004" s="0" t="s">
        <v>24</v>
      </c>
      <c r="I1004" s="0" t="s">
        <v>25</v>
      </c>
      <c r="J1004" s="0" t="s">
        <v>62</v>
      </c>
      <c r="K1004" s="0" t="s">
        <v>27</v>
      </c>
      <c r="L1004" s="0" t="n">
        <v>20</v>
      </c>
      <c r="M1004" s="0" t="n">
        <v>17</v>
      </c>
      <c r="N1004" s="0" t="n">
        <v>2</v>
      </c>
      <c r="O1004" s="0" t="n">
        <f aca="false">StoreData!$N1004*StoreData!$L1004</f>
        <v>40</v>
      </c>
      <c r="P1004" s="0" t="n">
        <f aca="false">StoreData!$N1004*StoreData!$M1004</f>
        <v>34</v>
      </c>
      <c r="Q1004" s="0" t="n">
        <f aca="false">StoreData!$O1004-StoreData!$P1004</f>
        <v>6</v>
      </c>
      <c r="R1004" s="0" t="n">
        <f aca="false">MONTH(StoreData!$B1004)</f>
        <v>8</v>
      </c>
      <c r="S1004" s="0" t="str">
        <f aca="false">IF(StoreData!$R1004=9,"August","Sept")</f>
        <v>Sept</v>
      </c>
    </row>
    <row r="1005" customFormat="false" ht="15" hidden="false" customHeight="false" outlineLevel="0" collapsed="false">
      <c r="A1005" s="0" t="n">
        <v>88065566358</v>
      </c>
      <c r="B1005" s="0" t="n">
        <v>44071</v>
      </c>
      <c r="C1005" s="0" t="s">
        <v>980</v>
      </c>
      <c r="D1005" s="0" t="s">
        <v>29</v>
      </c>
      <c r="E1005" s="0" t="s">
        <v>117</v>
      </c>
      <c r="F1005" s="0" t="s">
        <v>31</v>
      </c>
      <c r="G1005" s="0" t="s">
        <v>952</v>
      </c>
      <c r="H1005" s="0" t="s">
        <v>33</v>
      </c>
      <c r="I1005" s="0" t="s">
        <v>25</v>
      </c>
      <c r="J1005" s="0" t="s">
        <v>63</v>
      </c>
      <c r="K1005" s="0" t="s">
        <v>27</v>
      </c>
      <c r="L1005" s="0" t="n">
        <v>12</v>
      </c>
      <c r="M1005" s="0" t="n">
        <v>9</v>
      </c>
      <c r="N1005" s="0" t="n">
        <v>5</v>
      </c>
      <c r="O1005" s="0" t="n">
        <f aca="false">StoreData!$N1005*StoreData!$L1005</f>
        <v>60</v>
      </c>
      <c r="P1005" s="0" t="n">
        <f aca="false">StoreData!$N1005*StoreData!$M1005</f>
        <v>45</v>
      </c>
      <c r="Q1005" s="0" t="n">
        <f aca="false">StoreData!$O1005-StoreData!$P1005</f>
        <v>15</v>
      </c>
      <c r="R1005" s="0" t="n">
        <f aca="false">MONTH(StoreData!$B1005)</f>
        <v>8</v>
      </c>
      <c r="S1005" s="0" t="str">
        <f aca="false">IF(StoreData!$R1005=9,"August","Sept")</f>
        <v>Sept</v>
      </c>
    </row>
    <row r="1006" customFormat="false" ht="15" hidden="false" customHeight="false" outlineLevel="0" collapsed="false">
      <c r="A1006" s="0" t="n">
        <v>88065566359</v>
      </c>
      <c r="B1006" s="0" t="n">
        <v>44071</v>
      </c>
      <c r="C1006" s="0" t="s">
        <v>942</v>
      </c>
      <c r="D1006" s="0" t="s">
        <v>29</v>
      </c>
      <c r="E1006" s="0" t="s">
        <v>81</v>
      </c>
      <c r="F1006" s="0" t="s">
        <v>22</v>
      </c>
      <c r="G1006" s="0" t="s">
        <v>952</v>
      </c>
      <c r="H1006" s="0" t="s">
        <v>24</v>
      </c>
      <c r="I1006" s="0" t="s">
        <v>25</v>
      </c>
      <c r="J1006" s="0" t="s">
        <v>70</v>
      </c>
      <c r="K1006" s="0" t="s">
        <v>27</v>
      </c>
      <c r="L1006" s="0" t="n">
        <v>10</v>
      </c>
      <c r="M1006" s="0" t="n">
        <v>7</v>
      </c>
      <c r="N1006" s="0" t="n">
        <v>7</v>
      </c>
      <c r="O1006" s="0" t="n">
        <f aca="false">StoreData!$N1006*StoreData!$L1006</f>
        <v>70</v>
      </c>
      <c r="P1006" s="0" t="n">
        <f aca="false">StoreData!$N1006*StoreData!$M1006</f>
        <v>49</v>
      </c>
      <c r="Q1006" s="0" t="n">
        <f aca="false">StoreData!$O1006-StoreData!$P1006</f>
        <v>21</v>
      </c>
      <c r="R1006" s="0" t="n">
        <f aca="false">MONTH(StoreData!$B1006)</f>
        <v>8</v>
      </c>
      <c r="S1006" s="0" t="str">
        <f aca="false">IF(StoreData!$R1006=9,"August","Sept")</f>
        <v>Sept</v>
      </c>
    </row>
    <row r="1007" customFormat="false" ht="15" hidden="false" customHeight="false" outlineLevel="0" collapsed="false">
      <c r="A1007" s="0" t="n">
        <v>88065566360</v>
      </c>
      <c r="B1007" s="0" t="n">
        <v>44072</v>
      </c>
      <c r="C1007" s="0" t="s">
        <v>943</v>
      </c>
      <c r="D1007" s="0" t="s">
        <v>29</v>
      </c>
      <c r="E1007" s="0" t="s">
        <v>69</v>
      </c>
      <c r="F1007" s="0" t="s">
        <v>31</v>
      </c>
      <c r="G1007" s="0" t="s">
        <v>952</v>
      </c>
      <c r="H1007" s="0" t="s">
        <v>33</v>
      </c>
      <c r="I1007" s="0" t="s">
        <v>25</v>
      </c>
      <c r="J1007" s="0" t="s">
        <v>73</v>
      </c>
      <c r="K1007" s="0" t="s">
        <v>27</v>
      </c>
      <c r="L1007" s="0" t="n">
        <v>15</v>
      </c>
      <c r="M1007" s="0" t="n">
        <v>12</v>
      </c>
      <c r="N1007" s="0" t="n">
        <v>7</v>
      </c>
      <c r="O1007" s="0" t="n">
        <f aca="false">StoreData!$N1007*StoreData!$L1007</f>
        <v>105</v>
      </c>
      <c r="P1007" s="0" t="n">
        <f aca="false">StoreData!$N1007*StoreData!$M1007</f>
        <v>84</v>
      </c>
      <c r="Q1007" s="0" t="n">
        <f aca="false">StoreData!$O1007-StoreData!$P1007</f>
        <v>21</v>
      </c>
      <c r="R1007" s="0" t="n">
        <f aca="false">MONTH(StoreData!$B1007)</f>
        <v>8</v>
      </c>
      <c r="S1007" s="0" t="str">
        <f aca="false">IF(StoreData!$R1007=9,"August","Sept")</f>
        <v>Sept</v>
      </c>
    </row>
    <row r="1008" customFormat="false" ht="15" hidden="false" customHeight="false" outlineLevel="0" collapsed="false">
      <c r="A1008" s="0" t="n">
        <v>88065566361</v>
      </c>
      <c r="B1008" s="0" t="n">
        <v>44073</v>
      </c>
      <c r="C1008" s="0" t="s">
        <v>944</v>
      </c>
      <c r="D1008" s="0" t="s">
        <v>29</v>
      </c>
      <c r="E1008" s="0" t="s">
        <v>21</v>
      </c>
      <c r="F1008" s="0" t="s">
        <v>22</v>
      </c>
      <c r="G1008" s="0" t="s">
        <v>952</v>
      </c>
      <c r="H1008" s="0" t="s">
        <v>24</v>
      </c>
      <c r="I1008" s="0" t="s">
        <v>25</v>
      </c>
      <c r="J1008" s="0" t="s">
        <v>76</v>
      </c>
      <c r="K1008" s="0" t="s">
        <v>27</v>
      </c>
      <c r="L1008" s="0" t="n">
        <v>15</v>
      </c>
      <c r="M1008" s="0" t="n">
        <v>12</v>
      </c>
      <c r="N1008" s="0" t="n">
        <v>15</v>
      </c>
      <c r="O1008" s="0" t="n">
        <f aca="false">StoreData!$N1008*StoreData!$L1008</f>
        <v>225</v>
      </c>
      <c r="P1008" s="0" t="n">
        <f aca="false">StoreData!$N1008*StoreData!$M1008</f>
        <v>180</v>
      </c>
      <c r="Q1008" s="0" t="n">
        <f aca="false">StoreData!$O1008-StoreData!$P1008</f>
        <v>45</v>
      </c>
      <c r="R1008" s="0" t="n">
        <f aca="false">MONTH(StoreData!$B1008)</f>
        <v>8</v>
      </c>
      <c r="S1008" s="0" t="str">
        <f aca="false">IF(StoreData!$R1008=9,"August","Sept")</f>
        <v>Sept</v>
      </c>
    </row>
    <row r="1009" customFormat="false" ht="15" hidden="false" customHeight="false" outlineLevel="0" collapsed="false">
      <c r="A1009" s="0" t="n">
        <v>88065566362</v>
      </c>
      <c r="B1009" s="0" t="n">
        <v>44074</v>
      </c>
      <c r="C1009" s="0" t="s">
        <v>981</v>
      </c>
      <c r="D1009" s="0" t="s">
        <v>29</v>
      </c>
      <c r="E1009" s="0" t="s">
        <v>125</v>
      </c>
      <c r="F1009" s="0" t="s">
        <v>31</v>
      </c>
      <c r="G1009" s="0" t="s">
        <v>952</v>
      </c>
      <c r="H1009" s="0" t="s">
        <v>33</v>
      </c>
      <c r="I1009" s="0" t="s">
        <v>25</v>
      </c>
      <c r="J1009" s="0" t="s">
        <v>126</v>
      </c>
      <c r="K1009" s="0" t="s">
        <v>27</v>
      </c>
      <c r="L1009" s="0" t="n">
        <v>20</v>
      </c>
      <c r="M1009" s="0" t="n">
        <v>17</v>
      </c>
      <c r="N1009" s="0" t="n">
        <v>3</v>
      </c>
      <c r="O1009" s="0" t="n">
        <f aca="false">StoreData!$N1009*StoreData!$L1009</f>
        <v>60</v>
      </c>
      <c r="P1009" s="0" t="n">
        <f aca="false">StoreData!$N1009*StoreData!$M1009</f>
        <v>51</v>
      </c>
      <c r="Q1009" s="0" t="n">
        <f aca="false">StoreData!$O1009-StoreData!$P1009</f>
        <v>9</v>
      </c>
      <c r="R1009" s="0" t="n">
        <f aca="false">MONTH(StoreData!$B1009)</f>
        <v>8</v>
      </c>
      <c r="S1009" s="0" t="str">
        <f aca="false">IF(StoreData!$R1009=9,"August","Sept")</f>
        <v>Sept</v>
      </c>
    </row>
    <row r="1010" customFormat="false" ht="15" hidden="false" customHeight="false" outlineLevel="0" collapsed="false">
      <c r="A1010" s="0" t="n">
        <v>88065566363</v>
      </c>
      <c r="B1010" s="0" t="n">
        <v>44044</v>
      </c>
      <c r="C1010" s="0" t="s">
        <v>982</v>
      </c>
      <c r="D1010" s="0" t="s">
        <v>29</v>
      </c>
      <c r="E1010" s="0" t="s">
        <v>30</v>
      </c>
      <c r="F1010" s="0" t="s">
        <v>22</v>
      </c>
      <c r="G1010" s="0" t="s">
        <v>952</v>
      </c>
      <c r="H1010" s="0" t="s">
        <v>24</v>
      </c>
      <c r="I1010" s="0" t="s">
        <v>128</v>
      </c>
      <c r="J1010" s="0" t="s">
        <v>129</v>
      </c>
      <c r="K1010" s="0" t="s">
        <v>27</v>
      </c>
      <c r="L1010" s="0" t="n">
        <v>12</v>
      </c>
      <c r="M1010" s="0" t="n">
        <v>9</v>
      </c>
      <c r="N1010" s="0" t="n">
        <v>6</v>
      </c>
      <c r="O1010" s="0" t="n">
        <f aca="false">StoreData!$N1010*StoreData!$L1010</f>
        <v>72</v>
      </c>
      <c r="P1010" s="0" t="n">
        <f aca="false">StoreData!$N1010*StoreData!$M1010</f>
        <v>54</v>
      </c>
      <c r="Q1010" s="0" t="n">
        <f aca="false">StoreData!$O1010-StoreData!$P1010</f>
        <v>18</v>
      </c>
      <c r="R1010" s="0" t="n">
        <f aca="false">MONTH(StoreData!$B1010)</f>
        <v>8</v>
      </c>
      <c r="S1010" s="0" t="str">
        <f aca="false">IF(StoreData!$R1010=9,"August","Sept")</f>
        <v>Sept</v>
      </c>
    </row>
    <row r="1011" customFormat="false" ht="15" hidden="false" customHeight="false" outlineLevel="0" collapsed="false">
      <c r="A1011" s="0" t="n">
        <v>88065566364</v>
      </c>
      <c r="B1011" s="0" t="n">
        <v>44045</v>
      </c>
      <c r="C1011" s="0" t="s">
        <v>983</v>
      </c>
      <c r="D1011" s="0" t="s">
        <v>20</v>
      </c>
      <c r="E1011" s="0" t="s">
        <v>37</v>
      </c>
      <c r="F1011" s="0" t="s">
        <v>31</v>
      </c>
      <c r="G1011" s="0" t="s">
        <v>952</v>
      </c>
      <c r="H1011" s="0" t="s">
        <v>33</v>
      </c>
      <c r="I1011" s="0" t="s">
        <v>128</v>
      </c>
      <c r="J1011" s="0" t="s">
        <v>131</v>
      </c>
      <c r="K1011" s="0" t="s">
        <v>27</v>
      </c>
      <c r="L1011" s="0" t="n">
        <v>13</v>
      </c>
      <c r="M1011" s="0" t="n">
        <v>10</v>
      </c>
      <c r="N1011" s="0" t="n">
        <v>10</v>
      </c>
      <c r="O1011" s="0" t="n">
        <f aca="false">StoreData!$N1011*StoreData!$L1011</f>
        <v>130</v>
      </c>
      <c r="P1011" s="0" t="n">
        <f aca="false">StoreData!$N1011*StoreData!$M1011</f>
        <v>100</v>
      </c>
      <c r="Q1011" s="0" t="n">
        <f aca="false">StoreData!$O1011-StoreData!$P1011</f>
        <v>30</v>
      </c>
      <c r="R1011" s="0" t="n">
        <f aca="false">MONTH(StoreData!$B1011)</f>
        <v>8</v>
      </c>
      <c r="S1011" s="0" t="str">
        <f aca="false">IF(StoreData!$R1011=9,"August","Sept")</f>
        <v>Sept</v>
      </c>
    </row>
    <row r="1012" customFormat="false" ht="15" hidden="false" customHeight="false" outlineLevel="0" collapsed="false">
      <c r="A1012" s="0" t="n">
        <v>88065566365</v>
      </c>
      <c r="B1012" s="0" t="n">
        <v>44046</v>
      </c>
      <c r="C1012" s="0" t="s">
        <v>984</v>
      </c>
      <c r="D1012" s="0" t="s">
        <v>20</v>
      </c>
      <c r="E1012" s="0" t="s">
        <v>42</v>
      </c>
      <c r="F1012" s="0" t="s">
        <v>22</v>
      </c>
      <c r="G1012" s="0" t="s">
        <v>952</v>
      </c>
      <c r="H1012" s="0" t="s">
        <v>24</v>
      </c>
      <c r="I1012" s="0" t="s">
        <v>128</v>
      </c>
      <c r="J1012" s="0" t="s">
        <v>133</v>
      </c>
      <c r="K1012" s="0" t="s">
        <v>27</v>
      </c>
      <c r="L1012" s="0" t="n">
        <v>15</v>
      </c>
      <c r="M1012" s="0" t="n">
        <v>12</v>
      </c>
      <c r="N1012" s="0" t="n">
        <v>11</v>
      </c>
      <c r="O1012" s="0" t="n">
        <f aca="false">StoreData!$N1012*StoreData!$L1012</f>
        <v>165</v>
      </c>
      <c r="P1012" s="0" t="n">
        <f aca="false">StoreData!$N1012*StoreData!$M1012</f>
        <v>132</v>
      </c>
      <c r="Q1012" s="0" t="n">
        <f aca="false">StoreData!$O1012-StoreData!$P1012</f>
        <v>33</v>
      </c>
      <c r="R1012" s="0" t="n">
        <f aca="false">MONTH(StoreData!$B1012)</f>
        <v>8</v>
      </c>
      <c r="S1012" s="0" t="str">
        <f aca="false">IF(StoreData!$R1012=9,"August","Sept")</f>
        <v>Sept</v>
      </c>
    </row>
    <row r="1013" customFormat="false" ht="15" hidden="false" customHeight="false" outlineLevel="0" collapsed="false">
      <c r="A1013" s="0" t="n">
        <v>88065566366</v>
      </c>
      <c r="B1013" s="0" t="n">
        <v>44047</v>
      </c>
      <c r="C1013" s="0" t="s">
        <v>985</v>
      </c>
      <c r="D1013" s="0" t="s">
        <v>20</v>
      </c>
      <c r="E1013" s="0" t="s">
        <v>48</v>
      </c>
      <c r="F1013" s="0" t="s">
        <v>31</v>
      </c>
      <c r="G1013" s="0" t="s">
        <v>952</v>
      </c>
      <c r="H1013" s="0" t="s">
        <v>33</v>
      </c>
      <c r="I1013" s="0" t="s">
        <v>128</v>
      </c>
      <c r="J1013" s="0" t="s">
        <v>88</v>
      </c>
      <c r="K1013" s="0" t="s">
        <v>27</v>
      </c>
      <c r="L1013" s="0" t="n">
        <v>14</v>
      </c>
      <c r="M1013" s="0" t="n">
        <v>11</v>
      </c>
      <c r="N1013" s="0" t="n">
        <v>3</v>
      </c>
      <c r="O1013" s="0" t="n">
        <f aca="false">StoreData!$N1013*StoreData!$L1013</f>
        <v>42</v>
      </c>
      <c r="P1013" s="0" t="n">
        <f aca="false">StoreData!$N1013*StoreData!$M1013</f>
        <v>33</v>
      </c>
      <c r="Q1013" s="0" t="n">
        <f aca="false">StoreData!$O1013-StoreData!$P1013</f>
        <v>9</v>
      </c>
      <c r="R1013" s="0" t="n">
        <f aca="false">MONTH(StoreData!$B1013)</f>
        <v>8</v>
      </c>
      <c r="S1013" s="0" t="str">
        <f aca="false">IF(StoreData!$R1013=9,"August","Sept")</f>
        <v>Sept</v>
      </c>
    </row>
    <row r="1014" customFormat="false" ht="15" hidden="false" customHeight="false" outlineLevel="0" collapsed="false">
      <c r="A1014" s="0" t="n">
        <v>88065566367</v>
      </c>
      <c r="B1014" s="0" t="n">
        <v>44048</v>
      </c>
      <c r="C1014" s="0" t="s">
        <v>986</v>
      </c>
      <c r="D1014" s="0" t="s">
        <v>20</v>
      </c>
      <c r="E1014" s="0" t="s">
        <v>50</v>
      </c>
      <c r="F1014" s="0" t="s">
        <v>22</v>
      </c>
      <c r="G1014" s="0" t="s">
        <v>952</v>
      </c>
      <c r="H1014" s="0" t="s">
        <v>24</v>
      </c>
      <c r="I1014" s="0" t="s">
        <v>128</v>
      </c>
      <c r="J1014" s="0" t="s">
        <v>91</v>
      </c>
      <c r="K1014" s="0" t="s">
        <v>27</v>
      </c>
      <c r="L1014" s="0" t="n">
        <v>30</v>
      </c>
      <c r="M1014" s="0" t="n">
        <v>27</v>
      </c>
      <c r="N1014" s="0" t="n">
        <v>1</v>
      </c>
      <c r="O1014" s="0" t="n">
        <f aca="false">StoreData!$N1014*StoreData!$L1014</f>
        <v>30</v>
      </c>
      <c r="P1014" s="0" t="n">
        <f aca="false">StoreData!$N1014*StoreData!$M1014</f>
        <v>27</v>
      </c>
      <c r="Q1014" s="0" t="n">
        <f aca="false">StoreData!$O1014-StoreData!$P1014</f>
        <v>3</v>
      </c>
      <c r="R1014" s="0" t="n">
        <f aca="false">MONTH(StoreData!$B1014)</f>
        <v>8</v>
      </c>
      <c r="S1014" s="0" t="str">
        <f aca="false">IF(StoreData!$R1014=9,"August","Sept")</f>
        <v>Sept</v>
      </c>
    </row>
    <row r="1015" customFormat="false" ht="15" hidden="false" customHeight="false" outlineLevel="0" collapsed="false">
      <c r="A1015" s="0" t="n">
        <v>88065566368</v>
      </c>
      <c r="B1015" s="0" t="n">
        <v>44052</v>
      </c>
      <c r="C1015" s="0" t="s">
        <v>987</v>
      </c>
      <c r="D1015" s="0" t="s">
        <v>20</v>
      </c>
      <c r="E1015" s="0" t="s">
        <v>69</v>
      </c>
      <c r="F1015" s="0" t="s">
        <v>31</v>
      </c>
      <c r="G1015" s="0" t="s">
        <v>952</v>
      </c>
      <c r="H1015" s="0" t="s">
        <v>33</v>
      </c>
      <c r="I1015" s="0" t="s">
        <v>128</v>
      </c>
      <c r="J1015" s="0" t="s">
        <v>94</v>
      </c>
      <c r="K1015" s="0" t="s">
        <v>27</v>
      </c>
      <c r="L1015" s="0" t="n">
        <v>16</v>
      </c>
      <c r="M1015" s="0" t="n">
        <v>13</v>
      </c>
      <c r="N1015" s="0" t="n">
        <v>1</v>
      </c>
      <c r="O1015" s="0" t="n">
        <f aca="false">StoreData!$N1015*StoreData!$L1015</f>
        <v>16</v>
      </c>
      <c r="P1015" s="0" t="n">
        <f aca="false">StoreData!$N1015*StoreData!$M1015</f>
        <v>13</v>
      </c>
      <c r="Q1015" s="0" t="n">
        <f aca="false">StoreData!$O1015-StoreData!$P1015</f>
        <v>3</v>
      </c>
      <c r="R1015" s="0" t="n">
        <f aca="false">MONTH(StoreData!$B1015)</f>
        <v>8</v>
      </c>
      <c r="S1015" s="0" t="str">
        <f aca="false">IF(StoreData!$R1015=9,"August","Sept")</f>
        <v>Sept</v>
      </c>
    </row>
    <row r="1016" customFormat="false" ht="15" hidden="false" customHeight="false" outlineLevel="0" collapsed="false">
      <c r="A1016" s="0" t="n">
        <v>88065566369</v>
      </c>
      <c r="B1016" s="0" t="n">
        <v>44051</v>
      </c>
      <c r="C1016" s="0" t="s">
        <v>988</v>
      </c>
      <c r="D1016" s="0" t="s">
        <v>20</v>
      </c>
      <c r="E1016" s="0" t="s">
        <v>117</v>
      </c>
      <c r="F1016" s="0" t="s">
        <v>22</v>
      </c>
      <c r="G1016" s="0" t="s">
        <v>952</v>
      </c>
      <c r="H1016" s="0" t="s">
        <v>24</v>
      </c>
      <c r="I1016" s="0" t="s">
        <v>128</v>
      </c>
      <c r="J1016" s="0" t="s">
        <v>34</v>
      </c>
      <c r="K1016" s="0" t="s">
        <v>35</v>
      </c>
      <c r="L1016" s="0" t="n">
        <v>9</v>
      </c>
      <c r="M1016" s="0" t="n">
        <v>6</v>
      </c>
      <c r="N1016" s="0" t="n">
        <v>1</v>
      </c>
      <c r="O1016" s="0" t="n">
        <f aca="false">StoreData!$N1016*StoreData!$L1016</f>
        <v>9</v>
      </c>
      <c r="P1016" s="0" t="n">
        <f aca="false">StoreData!$N1016*StoreData!$M1016</f>
        <v>6</v>
      </c>
      <c r="Q1016" s="0" t="n">
        <f aca="false">StoreData!$O1016-StoreData!$P1016</f>
        <v>3</v>
      </c>
      <c r="R1016" s="0" t="n">
        <f aca="false">MONTH(StoreData!$B1016)</f>
        <v>8</v>
      </c>
      <c r="S1016" s="0" t="str">
        <f aca="false">IF(StoreData!$R1016=9,"August","Sept")</f>
        <v>Sept</v>
      </c>
    </row>
    <row r="1017" customFormat="false" ht="15" hidden="false" customHeight="false" outlineLevel="0" collapsed="false">
      <c r="A1017" s="0" t="n">
        <v>88065566370</v>
      </c>
      <c r="B1017" s="0" t="n">
        <v>44051</v>
      </c>
      <c r="C1017" s="0" t="s">
        <v>942</v>
      </c>
      <c r="D1017" s="0" t="s">
        <v>29</v>
      </c>
      <c r="E1017" s="0" t="s">
        <v>81</v>
      </c>
      <c r="F1017" s="0" t="s">
        <v>31</v>
      </c>
      <c r="G1017" s="0" t="s">
        <v>952</v>
      </c>
      <c r="H1017" s="0" t="s">
        <v>33</v>
      </c>
      <c r="I1017" s="0" t="s">
        <v>128</v>
      </c>
      <c r="J1017" s="0" t="s">
        <v>40</v>
      </c>
      <c r="K1017" s="0" t="s">
        <v>35</v>
      </c>
      <c r="L1017" s="0" t="n">
        <v>5</v>
      </c>
      <c r="M1017" s="0" t="n">
        <v>2</v>
      </c>
      <c r="N1017" s="0" t="n">
        <v>3</v>
      </c>
      <c r="O1017" s="0" t="n">
        <f aca="false">StoreData!$N1017*StoreData!$L1017</f>
        <v>15</v>
      </c>
      <c r="P1017" s="0" t="n">
        <f aca="false">StoreData!$N1017*StoreData!$M1017</f>
        <v>6</v>
      </c>
      <c r="Q1017" s="0" t="n">
        <f aca="false">StoreData!$O1017-StoreData!$P1017</f>
        <v>9</v>
      </c>
      <c r="R1017" s="0" t="n">
        <f aca="false">MONTH(StoreData!$B1017)</f>
        <v>8</v>
      </c>
      <c r="S1017" s="0" t="str">
        <f aca="false">IF(StoreData!$R1017=9,"August","Sept")</f>
        <v>Sept</v>
      </c>
    </row>
    <row r="1018" customFormat="false" ht="15" hidden="false" customHeight="false" outlineLevel="0" collapsed="false">
      <c r="A1018" s="0" t="n">
        <v>88065566371</v>
      </c>
      <c r="B1018" s="0" t="n">
        <v>44052</v>
      </c>
      <c r="C1018" s="0" t="s">
        <v>943</v>
      </c>
      <c r="D1018" s="0" t="s">
        <v>29</v>
      </c>
      <c r="E1018" s="0" t="s">
        <v>69</v>
      </c>
      <c r="F1018" s="0" t="s">
        <v>22</v>
      </c>
      <c r="G1018" s="0" t="s">
        <v>952</v>
      </c>
      <c r="H1018" s="0" t="s">
        <v>24</v>
      </c>
      <c r="I1018" s="0" t="s">
        <v>128</v>
      </c>
      <c r="J1018" s="0" t="s">
        <v>140</v>
      </c>
      <c r="K1018" s="0" t="s">
        <v>35</v>
      </c>
      <c r="L1018" s="0" t="n">
        <v>18</v>
      </c>
      <c r="M1018" s="0" t="n">
        <v>15</v>
      </c>
      <c r="N1018" s="0" t="n">
        <v>4</v>
      </c>
      <c r="O1018" s="0" t="n">
        <f aca="false">StoreData!$N1018*StoreData!$L1018</f>
        <v>72</v>
      </c>
      <c r="P1018" s="0" t="n">
        <f aca="false">StoreData!$N1018*StoreData!$M1018</f>
        <v>60</v>
      </c>
      <c r="Q1018" s="0" t="n">
        <f aca="false">StoreData!$O1018-StoreData!$P1018</f>
        <v>12</v>
      </c>
      <c r="R1018" s="0" t="n">
        <f aca="false">MONTH(StoreData!$B1018)</f>
        <v>8</v>
      </c>
      <c r="S1018" s="0" t="str">
        <f aca="false">IF(StoreData!$R1018=9,"August","Sept")</f>
        <v>Sept</v>
      </c>
    </row>
    <row r="1019" customFormat="false" ht="15" hidden="false" customHeight="false" outlineLevel="0" collapsed="false">
      <c r="A1019" s="0" t="n">
        <v>88065566372</v>
      </c>
      <c r="B1019" s="0" t="n">
        <v>44053</v>
      </c>
      <c r="C1019" s="0" t="s">
        <v>944</v>
      </c>
      <c r="D1019" s="0" t="s">
        <v>29</v>
      </c>
      <c r="E1019" s="0" t="s">
        <v>21</v>
      </c>
      <c r="F1019" s="0" t="s">
        <v>31</v>
      </c>
      <c r="G1019" s="0" t="s">
        <v>952</v>
      </c>
      <c r="H1019" s="0" t="s">
        <v>33</v>
      </c>
      <c r="I1019" s="0" t="s">
        <v>128</v>
      </c>
      <c r="J1019" s="0" t="s">
        <v>142</v>
      </c>
      <c r="K1019" s="0" t="s">
        <v>35</v>
      </c>
      <c r="L1019" s="0" t="n">
        <v>10</v>
      </c>
      <c r="M1019" s="0" t="n">
        <v>7</v>
      </c>
      <c r="N1019" s="0" t="n">
        <v>5</v>
      </c>
      <c r="O1019" s="0" t="n">
        <f aca="false">StoreData!$N1019*StoreData!$L1019</f>
        <v>50</v>
      </c>
      <c r="P1019" s="0" t="n">
        <f aca="false">StoreData!$N1019*StoreData!$M1019</f>
        <v>35</v>
      </c>
      <c r="Q1019" s="0" t="n">
        <f aca="false">StoreData!$O1019-StoreData!$P1019</f>
        <v>15</v>
      </c>
      <c r="R1019" s="0" t="n">
        <f aca="false">MONTH(StoreData!$B1019)</f>
        <v>8</v>
      </c>
      <c r="S1019" s="0" t="str">
        <f aca="false">IF(StoreData!$R1019=9,"August","Sept")</f>
        <v>Sept</v>
      </c>
    </row>
    <row r="1020" customFormat="false" ht="15" hidden="false" customHeight="false" outlineLevel="0" collapsed="false">
      <c r="A1020" s="0" t="n">
        <v>88065566373</v>
      </c>
      <c r="B1020" s="0" t="n">
        <v>44054</v>
      </c>
      <c r="C1020" s="0" t="s">
        <v>989</v>
      </c>
      <c r="D1020" s="0" t="s">
        <v>29</v>
      </c>
      <c r="E1020" s="0" t="s">
        <v>55</v>
      </c>
      <c r="F1020" s="0" t="s">
        <v>22</v>
      </c>
      <c r="G1020" s="0" t="s">
        <v>952</v>
      </c>
      <c r="H1020" s="0" t="s">
        <v>24</v>
      </c>
      <c r="I1020" s="0" t="s">
        <v>128</v>
      </c>
      <c r="J1020" s="0" t="s">
        <v>144</v>
      </c>
      <c r="K1020" s="0" t="s">
        <v>35</v>
      </c>
      <c r="L1020" s="0" t="n">
        <v>20</v>
      </c>
      <c r="M1020" s="0" t="n">
        <v>17</v>
      </c>
      <c r="N1020" s="0" t="n">
        <v>6</v>
      </c>
      <c r="O1020" s="0" t="n">
        <f aca="false">StoreData!$N1020*StoreData!$L1020</f>
        <v>120</v>
      </c>
      <c r="P1020" s="0" t="n">
        <f aca="false">StoreData!$N1020*StoreData!$M1020</f>
        <v>102</v>
      </c>
      <c r="Q1020" s="0" t="n">
        <f aca="false">StoreData!$O1020-StoreData!$P1020</f>
        <v>18</v>
      </c>
      <c r="R1020" s="0" t="n">
        <f aca="false">MONTH(StoreData!$B1020)</f>
        <v>8</v>
      </c>
      <c r="S1020" s="0" t="str">
        <f aca="false">IF(StoreData!$R1020=9,"August","Sept")</f>
        <v>Sept</v>
      </c>
    </row>
    <row r="1021" customFormat="false" ht="15" hidden="false" customHeight="false" outlineLevel="0" collapsed="false">
      <c r="A1021" s="0" t="n">
        <v>88065566374</v>
      </c>
      <c r="B1021" s="0" t="n">
        <v>44055</v>
      </c>
      <c r="C1021" s="0" t="s">
        <v>990</v>
      </c>
      <c r="D1021" s="0" t="s">
        <v>20</v>
      </c>
      <c r="E1021" s="0" t="s">
        <v>58</v>
      </c>
      <c r="F1021" s="0" t="s">
        <v>31</v>
      </c>
      <c r="G1021" s="0" t="s">
        <v>952</v>
      </c>
      <c r="H1021" s="0" t="s">
        <v>33</v>
      </c>
      <c r="I1021" s="0" t="s">
        <v>128</v>
      </c>
      <c r="J1021" s="0" t="s">
        <v>60</v>
      </c>
      <c r="K1021" s="0" t="s">
        <v>35</v>
      </c>
      <c r="L1021" s="0" t="n">
        <v>70</v>
      </c>
      <c r="M1021" s="0" t="n">
        <v>67</v>
      </c>
      <c r="N1021" s="0" t="n">
        <v>7</v>
      </c>
      <c r="O1021" s="0" t="n">
        <f aca="false">StoreData!$N1021*StoreData!$L1021</f>
        <v>490</v>
      </c>
      <c r="P1021" s="0" t="n">
        <f aca="false">StoreData!$N1021*StoreData!$M1021</f>
        <v>469</v>
      </c>
      <c r="Q1021" s="0" t="n">
        <f aca="false">StoreData!$O1021-StoreData!$P1021</f>
        <v>21</v>
      </c>
      <c r="R1021" s="0" t="n">
        <f aca="false">MONTH(StoreData!$B1021)</f>
        <v>8</v>
      </c>
      <c r="S1021" s="0" t="str">
        <f aca="false">IF(StoreData!$R1021=9,"August","Sept")</f>
        <v>Sept</v>
      </c>
    </row>
    <row r="1022" customFormat="false" ht="15" hidden="false" customHeight="false" outlineLevel="0" collapsed="false">
      <c r="A1022" s="0" t="n">
        <v>88065566375</v>
      </c>
      <c r="B1022" s="0" t="n">
        <v>44056</v>
      </c>
      <c r="C1022" s="0" t="s">
        <v>991</v>
      </c>
      <c r="D1022" s="0" t="s">
        <v>29</v>
      </c>
      <c r="E1022" s="0" t="s">
        <v>147</v>
      </c>
      <c r="F1022" s="0" t="s">
        <v>22</v>
      </c>
      <c r="G1022" s="0" t="s">
        <v>952</v>
      </c>
      <c r="H1022" s="0" t="s">
        <v>24</v>
      </c>
      <c r="I1022" s="0" t="s">
        <v>128</v>
      </c>
      <c r="J1022" s="0" t="s">
        <v>61</v>
      </c>
      <c r="K1022" s="0" t="s">
        <v>35</v>
      </c>
      <c r="L1022" s="0" t="n">
        <v>15</v>
      </c>
      <c r="M1022" s="0" t="n">
        <v>12</v>
      </c>
      <c r="N1022" s="0" t="n">
        <v>11</v>
      </c>
      <c r="O1022" s="0" t="n">
        <f aca="false">StoreData!$N1022*StoreData!$L1022</f>
        <v>165</v>
      </c>
      <c r="P1022" s="0" t="n">
        <f aca="false">StoreData!$N1022*StoreData!$M1022</f>
        <v>132</v>
      </c>
      <c r="Q1022" s="0" t="n">
        <f aca="false">StoreData!$O1022-StoreData!$P1022</f>
        <v>33</v>
      </c>
      <c r="R1022" s="0" t="n">
        <f aca="false">MONTH(StoreData!$B1022)</f>
        <v>8</v>
      </c>
      <c r="S1022" s="0" t="str">
        <f aca="false">IF(StoreData!$R1022=9,"August","Sept")</f>
        <v>Sept</v>
      </c>
    </row>
    <row r="1023" customFormat="false" ht="15" hidden="false" customHeight="false" outlineLevel="0" collapsed="false">
      <c r="A1023" s="0" t="n">
        <v>88065566376</v>
      </c>
      <c r="B1023" s="0" t="n">
        <v>44057</v>
      </c>
      <c r="C1023" s="0" t="s">
        <v>992</v>
      </c>
      <c r="D1023" s="0" t="s">
        <v>29</v>
      </c>
      <c r="E1023" s="0" t="s">
        <v>149</v>
      </c>
      <c r="F1023" s="0" t="s">
        <v>31</v>
      </c>
      <c r="G1023" s="0" t="s">
        <v>952</v>
      </c>
      <c r="H1023" s="0" t="s">
        <v>33</v>
      </c>
      <c r="I1023" s="0" t="s">
        <v>128</v>
      </c>
      <c r="J1023" s="0" t="s">
        <v>64</v>
      </c>
      <c r="K1023" s="0" t="s">
        <v>35</v>
      </c>
      <c r="L1023" s="0" t="n">
        <v>12</v>
      </c>
      <c r="M1023" s="0" t="n">
        <v>9</v>
      </c>
      <c r="N1023" s="0" t="n">
        <v>2</v>
      </c>
      <c r="O1023" s="0" t="n">
        <f aca="false">StoreData!$N1023*StoreData!$L1023</f>
        <v>24</v>
      </c>
      <c r="P1023" s="0" t="n">
        <f aca="false">StoreData!$N1023*StoreData!$M1023</f>
        <v>18</v>
      </c>
      <c r="Q1023" s="0" t="n">
        <f aca="false">StoreData!$O1023-StoreData!$P1023</f>
        <v>6</v>
      </c>
      <c r="R1023" s="0" t="n">
        <f aca="false">MONTH(StoreData!$B1023)</f>
        <v>8</v>
      </c>
      <c r="S1023" s="0" t="str">
        <f aca="false">IF(StoreData!$R1023=9,"August","Sept")</f>
        <v>Sept</v>
      </c>
    </row>
    <row r="1024" customFormat="false" ht="15" hidden="false" customHeight="false" outlineLevel="0" collapsed="false">
      <c r="A1024" s="0" t="n">
        <v>88065566377</v>
      </c>
      <c r="B1024" s="0" t="n">
        <v>44058</v>
      </c>
      <c r="C1024" s="0" t="s">
        <v>993</v>
      </c>
      <c r="D1024" s="0" t="s">
        <v>20</v>
      </c>
      <c r="E1024" s="0" t="s">
        <v>21</v>
      </c>
      <c r="F1024" s="0" t="s">
        <v>22</v>
      </c>
      <c r="G1024" s="0" t="s">
        <v>952</v>
      </c>
      <c r="H1024" s="0" t="s">
        <v>24</v>
      </c>
      <c r="I1024" s="0" t="s">
        <v>128</v>
      </c>
      <c r="J1024" s="0" t="s">
        <v>67</v>
      </c>
      <c r="K1024" s="0" t="s">
        <v>35</v>
      </c>
      <c r="L1024" s="0" t="n">
        <v>18</v>
      </c>
      <c r="M1024" s="0" t="n">
        <v>15</v>
      </c>
      <c r="N1024" s="0" t="n">
        <v>3</v>
      </c>
      <c r="O1024" s="0" t="n">
        <f aca="false">StoreData!$N1024*StoreData!$L1024</f>
        <v>54</v>
      </c>
      <c r="P1024" s="0" t="n">
        <f aca="false">StoreData!$N1024*StoreData!$M1024</f>
        <v>45</v>
      </c>
      <c r="Q1024" s="0" t="n">
        <f aca="false">StoreData!$O1024-StoreData!$P1024</f>
        <v>9</v>
      </c>
      <c r="R1024" s="0" t="n">
        <f aca="false">MONTH(StoreData!$B1024)</f>
        <v>8</v>
      </c>
      <c r="S1024" s="0" t="str">
        <f aca="false">IF(StoreData!$R1024=9,"August","Sept")</f>
        <v>Sept</v>
      </c>
    </row>
    <row r="1025" customFormat="false" ht="15" hidden="false" customHeight="false" outlineLevel="0" collapsed="false">
      <c r="A1025" s="0" t="n">
        <v>88065566378</v>
      </c>
      <c r="B1025" s="0" t="n">
        <v>44062</v>
      </c>
      <c r="C1025" s="0" t="s">
        <v>994</v>
      </c>
      <c r="D1025" s="0" t="s">
        <v>29</v>
      </c>
      <c r="E1025" s="0" t="s">
        <v>152</v>
      </c>
      <c r="F1025" s="0" t="s">
        <v>31</v>
      </c>
      <c r="G1025" s="0" t="s">
        <v>952</v>
      </c>
      <c r="H1025" s="0" t="s">
        <v>33</v>
      </c>
      <c r="I1025" s="0" t="s">
        <v>128</v>
      </c>
      <c r="J1025" s="0" t="s">
        <v>79</v>
      </c>
      <c r="K1025" s="0" t="s">
        <v>35</v>
      </c>
      <c r="L1025" s="0" t="n">
        <v>23</v>
      </c>
      <c r="M1025" s="0" t="n">
        <v>20</v>
      </c>
      <c r="N1025" s="0" t="n">
        <v>5</v>
      </c>
      <c r="O1025" s="0" t="n">
        <f aca="false">StoreData!$N1025*StoreData!$L1025</f>
        <v>115</v>
      </c>
      <c r="P1025" s="0" t="n">
        <f aca="false">StoreData!$N1025*StoreData!$M1025</f>
        <v>100</v>
      </c>
      <c r="Q1025" s="0" t="n">
        <f aca="false">StoreData!$O1025-StoreData!$P1025</f>
        <v>15</v>
      </c>
      <c r="R1025" s="0" t="n">
        <f aca="false">MONTH(StoreData!$B1025)</f>
        <v>8</v>
      </c>
      <c r="S1025" s="0" t="str">
        <f aca="false">IF(StoreData!$R1025=9,"August","Sept")</f>
        <v>Sept</v>
      </c>
    </row>
    <row r="1026" customFormat="false" ht="15" hidden="false" customHeight="false" outlineLevel="0" collapsed="false">
      <c r="A1026" s="0" t="n">
        <v>88065566379</v>
      </c>
      <c r="B1026" s="0" t="n">
        <v>44061</v>
      </c>
      <c r="C1026" s="0" t="s">
        <v>995</v>
      </c>
      <c r="D1026" s="0" t="s">
        <v>20</v>
      </c>
      <c r="E1026" s="0" t="s">
        <v>154</v>
      </c>
      <c r="F1026" s="0" t="s">
        <v>22</v>
      </c>
      <c r="G1026" s="0" t="s">
        <v>952</v>
      </c>
      <c r="H1026" s="0" t="s">
        <v>24</v>
      </c>
      <c r="I1026" s="0" t="s">
        <v>128</v>
      </c>
      <c r="J1026" s="0" t="s">
        <v>82</v>
      </c>
      <c r="K1026" s="0" t="s">
        <v>35</v>
      </c>
      <c r="L1026" s="0" t="n">
        <v>9</v>
      </c>
      <c r="M1026" s="0" t="n">
        <v>6</v>
      </c>
      <c r="N1026" s="0" t="n">
        <v>2</v>
      </c>
      <c r="O1026" s="0" t="n">
        <f aca="false">StoreData!$N1026*StoreData!$L1026</f>
        <v>18</v>
      </c>
      <c r="P1026" s="0" t="n">
        <f aca="false">StoreData!$N1026*StoreData!$M1026</f>
        <v>12</v>
      </c>
      <c r="Q1026" s="0" t="n">
        <f aca="false">StoreData!$O1026-StoreData!$P1026</f>
        <v>6</v>
      </c>
      <c r="R1026" s="0" t="n">
        <f aca="false">MONTH(StoreData!$B1026)</f>
        <v>8</v>
      </c>
      <c r="S1026" s="0" t="str">
        <f aca="false">IF(StoreData!$R1026=9,"August","Sept")</f>
        <v>Sept</v>
      </c>
    </row>
    <row r="1027" customFormat="false" ht="15" hidden="false" customHeight="false" outlineLevel="0" collapsed="false">
      <c r="A1027" s="0" t="n">
        <v>88065566380</v>
      </c>
      <c r="B1027" s="0" t="n">
        <v>44061</v>
      </c>
      <c r="C1027" s="0" t="s">
        <v>996</v>
      </c>
      <c r="D1027" s="0" t="s">
        <v>20</v>
      </c>
      <c r="E1027" s="0" t="s">
        <v>156</v>
      </c>
      <c r="F1027" s="0" t="s">
        <v>31</v>
      </c>
      <c r="G1027" s="0" t="s">
        <v>952</v>
      </c>
      <c r="H1027" s="0" t="s">
        <v>33</v>
      </c>
      <c r="I1027" s="0" t="s">
        <v>128</v>
      </c>
      <c r="J1027" s="0" t="s">
        <v>85</v>
      </c>
      <c r="K1027" s="0" t="s">
        <v>35</v>
      </c>
      <c r="L1027" s="0" t="n">
        <v>18</v>
      </c>
      <c r="M1027" s="0" t="n">
        <v>15</v>
      </c>
      <c r="N1027" s="0" t="n">
        <v>1</v>
      </c>
      <c r="O1027" s="0" t="n">
        <f aca="false">StoreData!$N1027*StoreData!$L1027</f>
        <v>18</v>
      </c>
      <c r="P1027" s="0" t="n">
        <f aca="false">StoreData!$N1027*StoreData!$M1027</f>
        <v>15</v>
      </c>
      <c r="Q1027" s="0" t="n">
        <f aca="false">StoreData!$O1027-StoreData!$P1027</f>
        <v>3</v>
      </c>
      <c r="R1027" s="0" t="n">
        <f aca="false">MONTH(StoreData!$B1027)</f>
        <v>8</v>
      </c>
      <c r="S1027" s="0" t="str">
        <f aca="false">IF(StoreData!$R1027=9,"August","Sept")</f>
        <v>Sept</v>
      </c>
    </row>
    <row r="1028" customFormat="false" ht="15" hidden="false" customHeight="false" outlineLevel="0" collapsed="false">
      <c r="A1028" s="0" t="n">
        <v>88065566381</v>
      </c>
      <c r="B1028" s="0" t="n">
        <v>44062</v>
      </c>
      <c r="C1028" s="0" t="s">
        <v>942</v>
      </c>
      <c r="D1028" s="0" t="s">
        <v>29</v>
      </c>
      <c r="E1028" s="0" t="s">
        <v>81</v>
      </c>
      <c r="F1028" s="0" t="s">
        <v>22</v>
      </c>
      <c r="G1028" s="0" t="s">
        <v>952</v>
      </c>
      <c r="H1028" s="0" t="s">
        <v>24</v>
      </c>
      <c r="I1028" s="0" t="s">
        <v>128</v>
      </c>
      <c r="J1028" s="0" t="s">
        <v>26</v>
      </c>
      <c r="K1028" s="0" t="s">
        <v>27</v>
      </c>
      <c r="L1028" s="0" t="n">
        <v>52</v>
      </c>
      <c r="M1028" s="0" t="n">
        <v>49</v>
      </c>
      <c r="N1028" s="0" t="n">
        <v>6</v>
      </c>
      <c r="O1028" s="0" t="n">
        <f aca="false">StoreData!$N1028*StoreData!$L1028</f>
        <v>312</v>
      </c>
      <c r="P1028" s="0" t="n">
        <f aca="false">StoreData!$N1028*StoreData!$M1028</f>
        <v>294</v>
      </c>
      <c r="Q1028" s="0" t="n">
        <f aca="false">StoreData!$O1028-StoreData!$P1028</f>
        <v>18</v>
      </c>
      <c r="R1028" s="0" t="n">
        <f aca="false">MONTH(StoreData!$B1028)</f>
        <v>8</v>
      </c>
      <c r="S1028" s="0" t="str">
        <f aca="false">IF(StoreData!$R1028=9,"August","Sept")</f>
        <v>Sept</v>
      </c>
    </row>
    <row r="1029" customFormat="false" ht="15" hidden="false" customHeight="false" outlineLevel="0" collapsed="false">
      <c r="A1029" s="0" t="n">
        <v>88065566382</v>
      </c>
      <c r="B1029" s="0" t="n">
        <v>44063</v>
      </c>
      <c r="C1029" s="0" t="s">
        <v>943</v>
      </c>
      <c r="D1029" s="0" t="s">
        <v>29</v>
      </c>
      <c r="E1029" s="0" t="s">
        <v>69</v>
      </c>
      <c r="F1029" s="0" t="s">
        <v>31</v>
      </c>
      <c r="G1029" s="0" t="s">
        <v>952</v>
      </c>
      <c r="H1029" s="0" t="s">
        <v>33</v>
      </c>
      <c r="I1029" s="0" t="s">
        <v>128</v>
      </c>
      <c r="J1029" s="0" t="s">
        <v>34</v>
      </c>
      <c r="K1029" s="0" t="s">
        <v>35</v>
      </c>
      <c r="L1029" s="0" t="n">
        <v>9</v>
      </c>
      <c r="M1029" s="0" t="n">
        <v>6</v>
      </c>
      <c r="N1029" s="0" t="n">
        <v>9</v>
      </c>
      <c r="O1029" s="0" t="n">
        <f aca="false">StoreData!$N1029*StoreData!$L1029</f>
        <v>81</v>
      </c>
      <c r="P1029" s="0" t="n">
        <f aca="false">StoreData!$N1029*StoreData!$M1029</f>
        <v>54</v>
      </c>
      <c r="Q1029" s="0" t="n">
        <f aca="false">StoreData!$O1029-StoreData!$P1029</f>
        <v>27</v>
      </c>
      <c r="R1029" s="0" t="n">
        <f aca="false">MONTH(StoreData!$B1029)</f>
        <v>8</v>
      </c>
      <c r="S1029" s="0" t="str">
        <f aca="false">IF(StoreData!$R1029=9,"August","Sept")</f>
        <v>Sept</v>
      </c>
    </row>
    <row r="1030" customFormat="false" ht="15" hidden="false" customHeight="false" outlineLevel="0" collapsed="false">
      <c r="A1030" s="0" t="n">
        <v>88065566383</v>
      </c>
      <c r="B1030" s="0" t="n">
        <v>44064</v>
      </c>
      <c r="C1030" s="0" t="s">
        <v>944</v>
      </c>
      <c r="D1030" s="0" t="s">
        <v>29</v>
      </c>
      <c r="E1030" s="0" t="s">
        <v>21</v>
      </c>
      <c r="F1030" s="0" t="s">
        <v>22</v>
      </c>
      <c r="G1030" s="0" t="s">
        <v>952</v>
      </c>
      <c r="H1030" s="0" t="s">
        <v>24</v>
      </c>
      <c r="I1030" s="0" t="s">
        <v>128</v>
      </c>
      <c r="J1030" s="0" t="s">
        <v>40</v>
      </c>
      <c r="K1030" s="0" t="s">
        <v>35</v>
      </c>
      <c r="L1030" s="0" t="n">
        <v>5</v>
      </c>
      <c r="M1030" s="0" t="n">
        <v>2</v>
      </c>
      <c r="N1030" s="0" t="n">
        <v>10</v>
      </c>
      <c r="O1030" s="0" t="n">
        <f aca="false">StoreData!$N1030*StoreData!$L1030</f>
        <v>50</v>
      </c>
      <c r="P1030" s="0" t="n">
        <f aca="false">StoreData!$N1030*StoreData!$M1030</f>
        <v>20</v>
      </c>
      <c r="Q1030" s="0" t="n">
        <f aca="false">StoreData!$O1030-StoreData!$P1030</f>
        <v>30</v>
      </c>
      <c r="R1030" s="0" t="n">
        <f aca="false">MONTH(StoreData!$B1030)</f>
        <v>8</v>
      </c>
      <c r="S1030" s="0" t="str">
        <f aca="false">IF(StoreData!$R1030=9,"August","Sept")</f>
        <v>Sept</v>
      </c>
    </row>
    <row r="1031" customFormat="false" ht="15" hidden="false" customHeight="false" outlineLevel="0" collapsed="false">
      <c r="A1031" s="0" t="n">
        <v>88065566384</v>
      </c>
      <c r="B1031" s="0" t="n">
        <v>44065</v>
      </c>
      <c r="C1031" s="0" t="s">
        <v>997</v>
      </c>
      <c r="D1031" s="0" t="s">
        <v>29</v>
      </c>
      <c r="E1031" s="0" t="s">
        <v>98</v>
      </c>
      <c r="F1031" s="0" t="s">
        <v>31</v>
      </c>
      <c r="G1031" s="0" t="s">
        <v>952</v>
      </c>
      <c r="H1031" s="0" t="s">
        <v>33</v>
      </c>
      <c r="I1031" s="0" t="s">
        <v>128</v>
      </c>
      <c r="J1031" s="0" t="s">
        <v>99</v>
      </c>
      <c r="K1031" s="0" t="s">
        <v>27</v>
      </c>
      <c r="L1031" s="0" t="n">
        <v>14</v>
      </c>
      <c r="M1031" s="0" t="n">
        <v>11</v>
      </c>
      <c r="N1031" s="0" t="n">
        <v>3</v>
      </c>
      <c r="O1031" s="0" t="n">
        <f aca="false">StoreData!$N1031*StoreData!$L1031</f>
        <v>42</v>
      </c>
      <c r="P1031" s="0" t="n">
        <f aca="false">StoreData!$N1031*StoreData!$M1031</f>
        <v>33</v>
      </c>
      <c r="Q1031" s="0" t="n">
        <f aca="false">StoreData!$O1031-StoreData!$P1031</f>
        <v>9</v>
      </c>
      <c r="R1031" s="0" t="n">
        <f aca="false">MONTH(StoreData!$B1031)</f>
        <v>8</v>
      </c>
      <c r="S1031" s="0" t="str">
        <f aca="false">IF(StoreData!$R1031=9,"August","Sept")</f>
        <v>Sept</v>
      </c>
    </row>
    <row r="1032" customFormat="false" ht="15" hidden="false" customHeight="false" outlineLevel="0" collapsed="false">
      <c r="A1032" s="0" t="n">
        <v>88065566385</v>
      </c>
      <c r="B1032" s="0" t="n">
        <v>44066</v>
      </c>
      <c r="C1032" s="0" t="s">
        <v>998</v>
      </c>
      <c r="D1032" s="0" t="s">
        <v>29</v>
      </c>
      <c r="E1032" s="0" t="s">
        <v>101</v>
      </c>
      <c r="F1032" s="0" t="s">
        <v>22</v>
      </c>
      <c r="G1032" s="0" t="s">
        <v>952</v>
      </c>
      <c r="H1032" s="0" t="s">
        <v>24</v>
      </c>
      <c r="I1032" s="0" t="s">
        <v>128</v>
      </c>
      <c r="J1032" s="0" t="s">
        <v>102</v>
      </c>
      <c r="K1032" s="0" t="s">
        <v>27</v>
      </c>
      <c r="L1032" s="0" t="n">
        <v>6</v>
      </c>
      <c r="M1032" s="0" t="n">
        <v>3</v>
      </c>
      <c r="N1032" s="0" t="n">
        <v>4</v>
      </c>
      <c r="O1032" s="0" t="n">
        <f aca="false">StoreData!$N1032*StoreData!$L1032</f>
        <v>24</v>
      </c>
      <c r="P1032" s="0" t="n">
        <f aca="false">StoreData!$N1032*StoreData!$M1032</f>
        <v>12</v>
      </c>
      <c r="Q1032" s="0" t="n">
        <f aca="false">StoreData!$O1032-StoreData!$P1032</f>
        <v>12</v>
      </c>
      <c r="R1032" s="0" t="n">
        <f aca="false">MONTH(StoreData!$B1032)</f>
        <v>8</v>
      </c>
      <c r="S1032" s="0" t="str">
        <f aca="false">IF(StoreData!$R1032=9,"August","Sept")</f>
        <v>Sept</v>
      </c>
    </row>
    <row r="1033" customFormat="false" ht="15" hidden="false" customHeight="false" outlineLevel="0" collapsed="false">
      <c r="A1033" s="0" t="n">
        <v>88065566386</v>
      </c>
      <c r="B1033" s="0" t="n">
        <v>44067</v>
      </c>
      <c r="C1033" s="0" t="s">
        <v>999</v>
      </c>
      <c r="D1033" s="0" t="s">
        <v>29</v>
      </c>
      <c r="E1033" s="0" t="s">
        <v>104</v>
      </c>
      <c r="F1033" s="0" t="s">
        <v>31</v>
      </c>
      <c r="G1033" s="0" t="s">
        <v>952</v>
      </c>
      <c r="H1033" s="0" t="s">
        <v>33</v>
      </c>
      <c r="I1033" s="0" t="s">
        <v>128</v>
      </c>
      <c r="J1033" s="0" t="s">
        <v>142</v>
      </c>
      <c r="K1033" s="0" t="s">
        <v>35</v>
      </c>
      <c r="L1033" s="0" t="n">
        <v>10</v>
      </c>
      <c r="M1033" s="0" t="n">
        <v>7</v>
      </c>
      <c r="N1033" s="0" t="n">
        <v>5</v>
      </c>
      <c r="O1033" s="0" t="n">
        <f aca="false">StoreData!$N1033*StoreData!$L1033</f>
        <v>50</v>
      </c>
      <c r="P1033" s="0" t="n">
        <f aca="false">StoreData!$N1033*StoreData!$M1033</f>
        <v>35</v>
      </c>
      <c r="Q1033" s="0" t="n">
        <f aca="false">StoreData!$O1033-StoreData!$P1033</f>
        <v>15</v>
      </c>
      <c r="R1033" s="0" t="n">
        <f aca="false">MONTH(StoreData!$B1033)</f>
        <v>8</v>
      </c>
      <c r="S1033" s="0" t="str">
        <f aca="false">IF(StoreData!$R1033=9,"August","Sept")</f>
        <v>Sept</v>
      </c>
    </row>
    <row r="1034" customFormat="false" ht="15" hidden="false" customHeight="false" outlineLevel="0" collapsed="false">
      <c r="A1034" s="0" t="n">
        <v>88065566387</v>
      </c>
      <c r="B1034" s="0" t="n">
        <v>44068</v>
      </c>
      <c r="C1034" s="0" t="s">
        <v>1000</v>
      </c>
      <c r="D1034" s="0" t="s">
        <v>29</v>
      </c>
      <c r="E1034" s="0" t="s">
        <v>107</v>
      </c>
      <c r="F1034" s="0" t="s">
        <v>22</v>
      </c>
      <c r="G1034" s="0" t="s">
        <v>952</v>
      </c>
      <c r="H1034" s="0" t="s">
        <v>24</v>
      </c>
      <c r="I1034" s="0" t="s">
        <v>128</v>
      </c>
      <c r="J1034" s="0" t="s">
        <v>105</v>
      </c>
      <c r="K1034" s="0" t="s">
        <v>27</v>
      </c>
      <c r="L1034" s="0" t="n">
        <v>13</v>
      </c>
      <c r="M1034" s="0" t="n">
        <v>10</v>
      </c>
      <c r="N1034" s="0" t="n">
        <v>6</v>
      </c>
      <c r="O1034" s="0" t="n">
        <f aca="false">StoreData!$N1034*StoreData!$L1034</f>
        <v>78</v>
      </c>
      <c r="P1034" s="0" t="n">
        <f aca="false">StoreData!$N1034*StoreData!$M1034</f>
        <v>60</v>
      </c>
      <c r="Q1034" s="0" t="n">
        <f aca="false">StoreData!$O1034-StoreData!$P1034</f>
        <v>18</v>
      </c>
      <c r="R1034" s="0" t="n">
        <f aca="false">MONTH(StoreData!$B1034)</f>
        <v>8</v>
      </c>
      <c r="S1034" s="0" t="str">
        <f aca="false">IF(StoreData!$R1034=9,"August","Sept")</f>
        <v>Sept</v>
      </c>
    </row>
    <row r="1035" customFormat="false" ht="15" hidden="false" customHeight="false" outlineLevel="0" collapsed="false">
      <c r="A1035" s="0" t="n">
        <v>88065566388</v>
      </c>
      <c r="B1035" s="0" t="n">
        <v>44072</v>
      </c>
      <c r="C1035" s="0" t="s">
        <v>1001</v>
      </c>
      <c r="D1035" s="0" t="s">
        <v>29</v>
      </c>
      <c r="E1035" s="0" t="s">
        <v>75</v>
      </c>
      <c r="F1035" s="0" t="s">
        <v>31</v>
      </c>
      <c r="G1035" s="0" t="s">
        <v>952</v>
      </c>
      <c r="H1035" s="0" t="s">
        <v>33</v>
      </c>
      <c r="I1035" s="0" t="s">
        <v>128</v>
      </c>
      <c r="J1035" s="0" t="s">
        <v>144</v>
      </c>
      <c r="K1035" s="0" t="s">
        <v>35</v>
      </c>
      <c r="L1035" s="0" t="n">
        <v>20</v>
      </c>
      <c r="M1035" s="0" t="n">
        <v>17</v>
      </c>
      <c r="N1035" s="0" t="n">
        <v>3</v>
      </c>
      <c r="O1035" s="0" t="n">
        <f aca="false">StoreData!$N1035*StoreData!$L1035</f>
        <v>60</v>
      </c>
      <c r="P1035" s="0" t="n">
        <f aca="false">StoreData!$N1035*StoreData!$M1035</f>
        <v>51</v>
      </c>
      <c r="Q1035" s="0" t="n">
        <f aca="false">StoreData!$O1035-StoreData!$P1035</f>
        <v>9</v>
      </c>
      <c r="R1035" s="0" t="n">
        <f aca="false">MONTH(StoreData!$B1035)</f>
        <v>8</v>
      </c>
      <c r="S1035" s="0" t="str">
        <f aca="false">IF(StoreData!$R1035=9,"August","Sept")</f>
        <v>Sept</v>
      </c>
    </row>
    <row r="1036" customFormat="false" ht="15" hidden="false" customHeight="false" outlineLevel="0" collapsed="false">
      <c r="A1036" s="0" t="n">
        <v>88065566389</v>
      </c>
      <c r="B1036" s="0" t="n">
        <v>44071</v>
      </c>
      <c r="C1036" s="0" t="s">
        <v>1002</v>
      </c>
      <c r="D1036" s="0" t="s">
        <v>20</v>
      </c>
      <c r="E1036" s="0" t="s">
        <v>78</v>
      </c>
      <c r="F1036" s="0" t="s">
        <v>22</v>
      </c>
      <c r="G1036" s="0" t="s">
        <v>952</v>
      </c>
      <c r="H1036" s="0" t="s">
        <v>24</v>
      </c>
      <c r="I1036" s="0" t="s">
        <v>128</v>
      </c>
      <c r="J1036" s="0" t="s">
        <v>108</v>
      </c>
      <c r="K1036" s="0" t="s">
        <v>27</v>
      </c>
      <c r="L1036" s="0" t="n">
        <v>15</v>
      </c>
      <c r="M1036" s="0" t="n">
        <v>12</v>
      </c>
      <c r="N1036" s="0" t="n">
        <v>7</v>
      </c>
      <c r="O1036" s="0" t="n">
        <f aca="false">StoreData!$N1036*StoreData!$L1036</f>
        <v>105</v>
      </c>
      <c r="P1036" s="0" t="n">
        <f aca="false">StoreData!$N1036*StoreData!$M1036</f>
        <v>84</v>
      </c>
      <c r="Q1036" s="0" t="n">
        <f aca="false">StoreData!$O1036-StoreData!$P1036</f>
        <v>21</v>
      </c>
      <c r="R1036" s="0" t="n">
        <f aca="false">MONTH(StoreData!$B1036)</f>
        <v>8</v>
      </c>
      <c r="S1036" s="0" t="str">
        <f aca="false">IF(StoreData!$R1036=9,"August","Sept")</f>
        <v>Sept</v>
      </c>
    </row>
    <row r="1037" customFormat="false" ht="15" hidden="false" customHeight="false" outlineLevel="0" collapsed="false">
      <c r="A1037" s="0" t="n">
        <v>88065566390</v>
      </c>
      <c r="B1037" s="0" t="n">
        <v>44071</v>
      </c>
      <c r="C1037" s="0" t="s">
        <v>1003</v>
      </c>
      <c r="D1037" s="0" t="s">
        <v>29</v>
      </c>
      <c r="E1037" s="0" t="s">
        <v>81</v>
      </c>
      <c r="F1037" s="0" t="s">
        <v>31</v>
      </c>
      <c r="G1037" s="0" t="s">
        <v>952</v>
      </c>
      <c r="H1037" s="0" t="s">
        <v>33</v>
      </c>
      <c r="I1037" s="0" t="s">
        <v>128</v>
      </c>
      <c r="J1037" s="0" t="s">
        <v>53</v>
      </c>
      <c r="K1037" s="0" t="s">
        <v>27</v>
      </c>
      <c r="L1037" s="0" t="n">
        <v>20</v>
      </c>
      <c r="M1037" s="0" t="n">
        <v>17</v>
      </c>
      <c r="N1037" s="0" t="n">
        <v>5</v>
      </c>
      <c r="O1037" s="0" t="n">
        <f aca="false">StoreData!$N1037*StoreData!$L1037</f>
        <v>100</v>
      </c>
      <c r="P1037" s="0" t="n">
        <f aca="false">StoreData!$N1037*StoreData!$M1037</f>
        <v>85</v>
      </c>
      <c r="Q1037" s="0" t="n">
        <f aca="false">StoreData!$O1037-StoreData!$P1037</f>
        <v>15</v>
      </c>
      <c r="R1037" s="0" t="n">
        <f aca="false">MONTH(StoreData!$B1037)</f>
        <v>8</v>
      </c>
      <c r="S1037" s="0" t="str">
        <f aca="false">IF(StoreData!$R1037=9,"August","Sept")</f>
        <v>Sept</v>
      </c>
    </row>
    <row r="1038" customFormat="false" ht="15" hidden="false" customHeight="false" outlineLevel="0" collapsed="false">
      <c r="A1038" s="0" t="n">
        <v>88065566391</v>
      </c>
      <c r="B1038" s="0" t="n">
        <v>44072</v>
      </c>
      <c r="C1038" s="0" t="s">
        <v>1004</v>
      </c>
      <c r="D1038" s="0" t="s">
        <v>20</v>
      </c>
      <c r="E1038" s="0" t="s">
        <v>149</v>
      </c>
      <c r="F1038" s="0" t="s">
        <v>22</v>
      </c>
      <c r="G1038" s="0" t="s">
        <v>952</v>
      </c>
      <c r="H1038" s="0" t="s">
        <v>24</v>
      </c>
      <c r="I1038" s="0" t="s">
        <v>128</v>
      </c>
      <c r="J1038" s="0" t="s">
        <v>56</v>
      </c>
      <c r="K1038" s="0" t="s">
        <v>27</v>
      </c>
      <c r="L1038" s="0" t="n">
        <v>12</v>
      </c>
      <c r="M1038" s="0" t="n">
        <v>9</v>
      </c>
      <c r="N1038" s="0" t="n">
        <v>8</v>
      </c>
      <c r="O1038" s="0" t="n">
        <f aca="false">StoreData!$N1038*StoreData!$L1038</f>
        <v>96</v>
      </c>
      <c r="P1038" s="0" t="n">
        <f aca="false">StoreData!$N1038*StoreData!$M1038</f>
        <v>72</v>
      </c>
      <c r="Q1038" s="0" t="n">
        <f aca="false">StoreData!$O1038-StoreData!$P1038</f>
        <v>24</v>
      </c>
      <c r="R1038" s="0" t="n">
        <f aca="false">MONTH(StoreData!$B1038)</f>
        <v>8</v>
      </c>
      <c r="S1038" s="0" t="str">
        <f aca="false">IF(StoreData!$R1038=9,"August","Sept")</f>
        <v>Sept</v>
      </c>
    </row>
    <row r="1039" customFormat="false" ht="15" hidden="false" customHeight="false" outlineLevel="0" collapsed="false">
      <c r="A1039" s="0" t="n">
        <v>88065566392</v>
      </c>
      <c r="B1039" s="0" t="n">
        <v>44073</v>
      </c>
      <c r="C1039" s="0" t="s">
        <v>942</v>
      </c>
      <c r="D1039" s="0" t="s">
        <v>29</v>
      </c>
      <c r="E1039" s="0" t="s">
        <v>81</v>
      </c>
      <c r="F1039" s="0" t="s">
        <v>31</v>
      </c>
      <c r="G1039" s="0" t="s">
        <v>952</v>
      </c>
      <c r="H1039" s="0" t="s">
        <v>33</v>
      </c>
      <c r="I1039" s="0" t="s">
        <v>128</v>
      </c>
      <c r="J1039" s="0" t="s">
        <v>59</v>
      </c>
      <c r="K1039" s="0" t="s">
        <v>27</v>
      </c>
      <c r="L1039" s="0" t="n">
        <v>16</v>
      </c>
      <c r="M1039" s="0" t="n">
        <v>13</v>
      </c>
      <c r="N1039" s="0" t="n">
        <v>9</v>
      </c>
      <c r="O1039" s="0" t="n">
        <f aca="false">StoreData!$N1039*StoreData!$L1039</f>
        <v>144</v>
      </c>
      <c r="P1039" s="0" t="n">
        <f aca="false">StoreData!$N1039*StoreData!$M1039</f>
        <v>117</v>
      </c>
      <c r="Q1039" s="0" t="n">
        <f aca="false">StoreData!$O1039-StoreData!$P1039</f>
        <v>27</v>
      </c>
      <c r="R1039" s="0" t="n">
        <f aca="false">MONTH(StoreData!$B1039)</f>
        <v>8</v>
      </c>
      <c r="S1039" s="0" t="str">
        <f aca="false">IF(StoreData!$R1039=9,"August","Sept")</f>
        <v>Sept</v>
      </c>
    </row>
    <row r="1040" customFormat="false" ht="15" hidden="false" customHeight="false" outlineLevel="0" collapsed="false">
      <c r="A1040" s="0" t="n">
        <v>88065566393</v>
      </c>
      <c r="B1040" s="0" t="n">
        <v>44074</v>
      </c>
      <c r="C1040" s="0" t="s">
        <v>943</v>
      </c>
      <c r="D1040" s="0" t="s">
        <v>29</v>
      </c>
      <c r="E1040" s="0" t="s">
        <v>69</v>
      </c>
      <c r="F1040" s="0" t="s">
        <v>22</v>
      </c>
      <c r="G1040" s="0" t="s">
        <v>952</v>
      </c>
      <c r="H1040" s="0" t="s">
        <v>24</v>
      </c>
      <c r="I1040" s="0" t="s">
        <v>128</v>
      </c>
      <c r="J1040" s="0" t="s">
        <v>60</v>
      </c>
      <c r="K1040" s="0" t="s">
        <v>35</v>
      </c>
      <c r="L1040" s="0" t="n">
        <v>70</v>
      </c>
      <c r="M1040" s="0" t="n">
        <v>67</v>
      </c>
      <c r="N1040" s="0" t="n">
        <v>2</v>
      </c>
      <c r="O1040" s="0" t="n">
        <f aca="false">StoreData!$N1040*StoreData!$L1040</f>
        <v>140</v>
      </c>
      <c r="P1040" s="0" t="n">
        <f aca="false">StoreData!$N1040*StoreData!$M1040</f>
        <v>134</v>
      </c>
      <c r="Q1040" s="0" t="n">
        <f aca="false">StoreData!$O1040-StoreData!$P1040</f>
        <v>6</v>
      </c>
      <c r="R1040" s="0" t="n">
        <f aca="false">MONTH(StoreData!$B1040)</f>
        <v>8</v>
      </c>
      <c r="S1040" s="0" t="str">
        <f aca="false">IF(StoreData!$R1040=9,"August","Sept")</f>
        <v>Sept</v>
      </c>
    </row>
    <row r="1041" customFormat="false" ht="15" hidden="false" customHeight="false" outlineLevel="0" collapsed="false">
      <c r="A1041" s="0" t="n">
        <v>88065566394</v>
      </c>
      <c r="B1041" s="0" t="n">
        <v>44075</v>
      </c>
      <c r="C1041" s="0" t="s">
        <v>944</v>
      </c>
      <c r="D1041" s="0" t="s">
        <v>29</v>
      </c>
      <c r="E1041" s="0" t="s">
        <v>21</v>
      </c>
      <c r="F1041" s="0" t="s">
        <v>31</v>
      </c>
      <c r="G1041" s="0" t="s">
        <v>952</v>
      </c>
      <c r="H1041" s="0" t="s">
        <v>33</v>
      </c>
      <c r="I1041" s="0" t="s">
        <v>128</v>
      </c>
      <c r="J1041" s="0" t="s">
        <v>61</v>
      </c>
      <c r="K1041" s="0" t="s">
        <v>35</v>
      </c>
      <c r="L1041" s="0" t="n">
        <v>15</v>
      </c>
      <c r="M1041" s="0" t="n">
        <v>12</v>
      </c>
      <c r="N1041" s="0" t="n">
        <v>5</v>
      </c>
      <c r="O1041" s="0" t="n">
        <f aca="false">StoreData!$N1041*StoreData!$L1041</f>
        <v>75</v>
      </c>
      <c r="P1041" s="0" t="n">
        <f aca="false">StoreData!$N1041*StoreData!$M1041</f>
        <v>60</v>
      </c>
      <c r="Q1041" s="0" t="n">
        <f aca="false">StoreData!$O1041-StoreData!$P1041</f>
        <v>15</v>
      </c>
      <c r="R1041" s="0" t="n">
        <f aca="false">MONTH(StoreData!$B1041)</f>
        <v>9</v>
      </c>
      <c r="S1041" s="0" t="str">
        <f aca="false">IF(StoreData!$R1041=9,"August","Sept")</f>
        <v>August</v>
      </c>
    </row>
    <row r="1042" customFormat="false" ht="15" hidden="false" customHeight="false" outlineLevel="0" collapsed="false">
      <c r="A1042" s="0" t="n">
        <v>88065566395</v>
      </c>
      <c r="B1042" s="0" t="n">
        <v>44076</v>
      </c>
      <c r="C1042" s="0" t="s">
        <v>1005</v>
      </c>
      <c r="D1042" s="0" t="s">
        <v>20</v>
      </c>
      <c r="E1042" s="0" t="s">
        <v>156</v>
      </c>
      <c r="F1042" s="0" t="s">
        <v>22</v>
      </c>
      <c r="G1042" s="0" t="s">
        <v>952</v>
      </c>
      <c r="H1042" s="0" t="s">
        <v>24</v>
      </c>
      <c r="I1042" s="0" t="s">
        <v>128</v>
      </c>
      <c r="J1042" s="0" t="s">
        <v>59</v>
      </c>
      <c r="K1042" s="0" t="s">
        <v>27</v>
      </c>
      <c r="L1042" s="0" t="n">
        <v>16</v>
      </c>
      <c r="M1042" s="0" t="n">
        <v>13</v>
      </c>
      <c r="N1042" s="0" t="n">
        <v>7</v>
      </c>
      <c r="O1042" s="0" t="n">
        <f aca="false">StoreData!$N1042*StoreData!$L1042</f>
        <v>112</v>
      </c>
      <c r="P1042" s="0" t="n">
        <f aca="false">StoreData!$N1042*StoreData!$M1042</f>
        <v>91</v>
      </c>
      <c r="Q1042" s="0" t="n">
        <f aca="false">StoreData!$O1042-StoreData!$P1042</f>
        <v>21</v>
      </c>
      <c r="R1042" s="0" t="n">
        <f aca="false">MONTH(StoreData!$B1042)</f>
        <v>9</v>
      </c>
      <c r="S1042" s="0" t="str">
        <f aca="false">IF(StoreData!$R1042=9,"August","Sept")</f>
        <v>August</v>
      </c>
    </row>
    <row r="1043" customFormat="false" ht="15" hidden="false" customHeight="false" outlineLevel="0" collapsed="false">
      <c r="A1043" s="0" t="n">
        <v>88065566396</v>
      </c>
      <c r="B1043" s="0" t="n">
        <v>44077</v>
      </c>
      <c r="C1043" s="0" t="s">
        <v>1006</v>
      </c>
      <c r="D1043" s="0" t="s">
        <v>20</v>
      </c>
      <c r="E1043" s="0" t="s">
        <v>112</v>
      </c>
      <c r="F1043" s="0" t="s">
        <v>31</v>
      </c>
      <c r="G1043" s="0" t="s">
        <v>952</v>
      </c>
      <c r="H1043" s="0" t="s">
        <v>33</v>
      </c>
      <c r="I1043" s="0" t="s">
        <v>128</v>
      </c>
      <c r="J1043" s="0" t="s">
        <v>62</v>
      </c>
      <c r="K1043" s="0" t="s">
        <v>27</v>
      </c>
      <c r="L1043" s="0" t="n">
        <v>20</v>
      </c>
      <c r="M1043" s="0" t="n">
        <v>17</v>
      </c>
      <c r="N1043" s="0" t="n">
        <v>7</v>
      </c>
      <c r="O1043" s="0" t="n">
        <f aca="false">StoreData!$N1043*StoreData!$L1043</f>
        <v>140</v>
      </c>
      <c r="P1043" s="0" t="n">
        <f aca="false">StoreData!$N1043*StoreData!$M1043</f>
        <v>119</v>
      </c>
      <c r="Q1043" s="0" t="n">
        <f aca="false">StoreData!$O1043-StoreData!$P1043</f>
        <v>21</v>
      </c>
      <c r="R1043" s="0" t="n">
        <f aca="false">MONTH(StoreData!$B1043)</f>
        <v>9</v>
      </c>
      <c r="S1043" s="0" t="str">
        <f aca="false">IF(StoreData!$R1043=9,"August","Sept")</f>
        <v>August</v>
      </c>
    </row>
    <row r="1044" customFormat="false" ht="15" hidden="false" customHeight="false" outlineLevel="0" collapsed="false">
      <c r="A1044" s="0" t="n">
        <v>88065566397</v>
      </c>
      <c r="B1044" s="0" t="n">
        <v>44078</v>
      </c>
      <c r="C1044" s="0" t="s">
        <v>1007</v>
      </c>
      <c r="D1044" s="0" t="s">
        <v>29</v>
      </c>
      <c r="E1044" s="0" t="s">
        <v>114</v>
      </c>
      <c r="F1044" s="0" t="s">
        <v>22</v>
      </c>
      <c r="G1044" s="0" t="s">
        <v>952</v>
      </c>
      <c r="H1044" s="0" t="s">
        <v>24</v>
      </c>
      <c r="I1044" s="0" t="s">
        <v>128</v>
      </c>
      <c r="J1044" s="0" t="s">
        <v>63</v>
      </c>
      <c r="K1044" s="0" t="s">
        <v>27</v>
      </c>
      <c r="L1044" s="0" t="n">
        <v>12</v>
      </c>
      <c r="M1044" s="0" t="n">
        <v>9</v>
      </c>
      <c r="N1044" s="0" t="n">
        <v>15</v>
      </c>
      <c r="O1044" s="0" t="n">
        <f aca="false">StoreData!$N1044*StoreData!$L1044</f>
        <v>180</v>
      </c>
      <c r="P1044" s="0" t="n">
        <f aca="false">StoreData!$N1044*StoreData!$M1044</f>
        <v>135</v>
      </c>
      <c r="Q1044" s="0" t="n">
        <f aca="false">StoreData!$O1044-StoreData!$P1044</f>
        <v>45</v>
      </c>
      <c r="R1044" s="0" t="n">
        <f aca="false">MONTH(StoreData!$B1044)</f>
        <v>9</v>
      </c>
      <c r="S1044" s="0" t="str">
        <f aca="false">IF(StoreData!$R1044=9,"August","Sept")</f>
        <v>August</v>
      </c>
    </row>
    <row r="1045" customFormat="false" ht="15" hidden="false" customHeight="false" outlineLevel="0" collapsed="false">
      <c r="A1045" s="0" t="n">
        <v>88065566398</v>
      </c>
      <c r="B1045" s="0" t="n">
        <v>44079</v>
      </c>
      <c r="C1045" s="0" t="s">
        <v>1008</v>
      </c>
      <c r="D1045" s="0" t="s">
        <v>20</v>
      </c>
      <c r="E1045" s="0" t="s">
        <v>69</v>
      </c>
      <c r="F1045" s="0" t="s">
        <v>31</v>
      </c>
      <c r="G1045" s="0" t="s">
        <v>952</v>
      </c>
      <c r="H1045" s="0" t="s">
        <v>33</v>
      </c>
      <c r="I1045" s="0" t="s">
        <v>128</v>
      </c>
      <c r="J1045" s="0" t="s">
        <v>64</v>
      </c>
      <c r="K1045" s="0" t="s">
        <v>35</v>
      </c>
      <c r="L1045" s="0" t="n">
        <v>12</v>
      </c>
      <c r="M1045" s="0" t="n">
        <v>9</v>
      </c>
      <c r="N1045" s="0" t="n">
        <v>3</v>
      </c>
      <c r="O1045" s="0" t="n">
        <f aca="false">StoreData!$N1045*StoreData!$L1045</f>
        <v>36</v>
      </c>
      <c r="P1045" s="0" t="n">
        <f aca="false">StoreData!$N1045*StoreData!$M1045</f>
        <v>27</v>
      </c>
      <c r="Q1045" s="0" t="n">
        <f aca="false">StoreData!$O1045-StoreData!$P1045</f>
        <v>9</v>
      </c>
      <c r="R1045" s="0" t="n">
        <f aca="false">MONTH(StoreData!$B1045)</f>
        <v>9</v>
      </c>
      <c r="S1045" s="0" t="str">
        <f aca="false">IF(StoreData!$R1045=9,"August","Sept")</f>
        <v>August</v>
      </c>
    </row>
    <row r="1046" customFormat="false" ht="15" hidden="false" customHeight="false" outlineLevel="0" collapsed="false">
      <c r="A1046" s="0" t="n">
        <v>88065566399</v>
      </c>
      <c r="B1046" s="0" t="n">
        <v>44083</v>
      </c>
      <c r="C1046" s="0" t="s">
        <v>1009</v>
      </c>
      <c r="D1046" s="0" t="s">
        <v>20</v>
      </c>
      <c r="E1046" s="0" t="s">
        <v>117</v>
      </c>
      <c r="F1046" s="0" t="s">
        <v>22</v>
      </c>
      <c r="G1046" s="0" t="s">
        <v>952</v>
      </c>
      <c r="H1046" s="0" t="s">
        <v>24</v>
      </c>
      <c r="I1046" s="0" t="s">
        <v>128</v>
      </c>
      <c r="J1046" s="0" t="s">
        <v>67</v>
      </c>
      <c r="K1046" s="0" t="s">
        <v>35</v>
      </c>
      <c r="L1046" s="0" t="n">
        <v>18</v>
      </c>
      <c r="M1046" s="0" t="n">
        <v>15</v>
      </c>
      <c r="N1046" s="0" t="n">
        <v>6</v>
      </c>
      <c r="O1046" s="0" t="n">
        <f aca="false">StoreData!$N1046*StoreData!$L1046</f>
        <v>108</v>
      </c>
      <c r="P1046" s="0" t="n">
        <f aca="false">StoreData!$N1046*StoreData!$M1046</f>
        <v>90</v>
      </c>
      <c r="Q1046" s="0" t="n">
        <f aca="false">StoreData!$O1046-StoreData!$P1046</f>
        <v>18</v>
      </c>
      <c r="R1046" s="0" t="n">
        <f aca="false">MONTH(StoreData!$B1046)</f>
        <v>9</v>
      </c>
      <c r="S1046" s="0" t="str">
        <f aca="false">IF(StoreData!$R1046=9,"August","Sept")</f>
        <v>August</v>
      </c>
    </row>
    <row r="1047" customFormat="false" ht="15" hidden="false" customHeight="false" outlineLevel="0" collapsed="false">
      <c r="A1047" s="0" t="n">
        <v>88065566400</v>
      </c>
      <c r="B1047" s="0" t="n">
        <v>44082</v>
      </c>
      <c r="C1047" s="0" t="s">
        <v>1010</v>
      </c>
      <c r="D1047" s="0" t="s">
        <v>29</v>
      </c>
      <c r="E1047" s="0" t="s">
        <v>69</v>
      </c>
      <c r="F1047" s="0" t="s">
        <v>31</v>
      </c>
      <c r="G1047" s="0" t="s">
        <v>952</v>
      </c>
      <c r="H1047" s="0" t="s">
        <v>33</v>
      </c>
      <c r="I1047" s="0" t="s">
        <v>128</v>
      </c>
      <c r="J1047" s="0" t="s">
        <v>70</v>
      </c>
      <c r="K1047" s="0" t="s">
        <v>27</v>
      </c>
      <c r="L1047" s="0" t="n">
        <v>10</v>
      </c>
      <c r="M1047" s="0" t="n">
        <v>7</v>
      </c>
      <c r="N1047" s="0" t="n">
        <v>10</v>
      </c>
      <c r="O1047" s="0" t="n">
        <f aca="false">StoreData!$N1047*StoreData!$L1047</f>
        <v>100</v>
      </c>
      <c r="P1047" s="0" t="n">
        <f aca="false">StoreData!$N1047*StoreData!$M1047</f>
        <v>70</v>
      </c>
      <c r="Q1047" s="0" t="n">
        <f aca="false">StoreData!$O1047-StoreData!$P1047</f>
        <v>30</v>
      </c>
      <c r="R1047" s="0" t="n">
        <f aca="false">MONTH(StoreData!$B1047)</f>
        <v>9</v>
      </c>
      <c r="S1047" s="0" t="str">
        <f aca="false">IF(StoreData!$R1047=9,"August","Sept")</f>
        <v>August</v>
      </c>
    </row>
    <row r="1048" customFormat="false" ht="15" hidden="false" customHeight="false" outlineLevel="0" collapsed="false">
      <c r="A1048" s="0" t="n">
        <v>88065566401</v>
      </c>
      <c r="B1048" s="0" t="n">
        <v>44082</v>
      </c>
      <c r="C1048" s="0" t="s">
        <v>1011</v>
      </c>
      <c r="D1048" s="0" t="s">
        <v>20</v>
      </c>
      <c r="E1048" s="0" t="s">
        <v>117</v>
      </c>
      <c r="F1048" s="0" t="s">
        <v>22</v>
      </c>
      <c r="G1048" s="0" t="s">
        <v>952</v>
      </c>
      <c r="H1048" s="0" t="s">
        <v>24</v>
      </c>
      <c r="I1048" s="0" t="s">
        <v>128</v>
      </c>
      <c r="J1048" s="0" t="s">
        <v>73</v>
      </c>
      <c r="K1048" s="0" t="s">
        <v>27</v>
      </c>
      <c r="L1048" s="0" t="n">
        <v>15</v>
      </c>
      <c r="M1048" s="0" t="n">
        <v>12</v>
      </c>
      <c r="N1048" s="0" t="n">
        <v>11</v>
      </c>
      <c r="O1048" s="0" t="n">
        <f aca="false">StoreData!$N1048*StoreData!$L1048</f>
        <v>165</v>
      </c>
      <c r="P1048" s="0" t="n">
        <f aca="false">StoreData!$N1048*StoreData!$M1048</f>
        <v>132</v>
      </c>
      <c r="Q1048" s="0" t="n">
        <f aca="false">StoreData!$O1048-StoreData!$P1048</f>
        <v>33</v>
      </c>
      <c r="R1048" s="0" t="n">
        <f aca="false">MONTH(StoreData!$B1048)</f>
        <v>9</v>
      </c>
      <c r="S1048" s="0" t="str">
        <f aca="false">IF(StoreData!$R1048=9,"August","Sept")</f>
        <v>August</v>
      </c>
    </row>
    <row r="1049" customFormat="false" ht="15" hidden="false" customHeight="false" outlineLevel="0" collapsed="false">
      <c r="A1049" s="0" t="n">
        <v>88065566402</v>
      </c>
      <c r="B1049" s="0" t="n">
        <v>44083</v>
      </c>
      <c r="C1049" s="0" t="s">
        <v>1012</v>
      </c>
      <c r="D1049" s="0" t="s">
        <v>29</v>
      </c>
      <c r="E1049" s="0" t="s">
        <v>119</v>
      </c>
      <c r="F1049" s="0" t="s">
        <v>31</v>
      </c>
      <c r="G1049" s="0" t="s">
        <v>952</v>
      </c>
      <c r="H1049" s="0" t="s">
        <v>33</v>
      </c>
      <c r="I1049" s="0" t="s">
        <v>128</v>
      </c>
      <c r="J1049" s="0" t="s">
        <v>76</v>
      </c>
      <c r="K1049" s="0" t="s">
        <v>27</v>
      </c>
      <c r="L1049" s="0" t="n">
        <v>15</v>
      </c>
      <c r="M1049" s="0" t="n">
        <v>12</v>
      </c>
      <c r="N1049" s="0" t="n">
        <v>3</v>
      </c>
      <c r="O1049" s="0" t="n">
        <f aca="false">StoreData!$N1049*StoreData!$L1049</f>
        <v>45</v>
      </c>
      <c r="P1049" s="0" t="n">
        <f aca="false">StoreData!$N1049*StoreData!$M1049</f>
        <v>36</v>
      </c>
      <c r="Q1049" s="0" t="n">
        <f aca="false">StoreData!$O1049-StoreData!$P1049</f>
        <v>9</v>
      </c>
      <c r="R1049" s="0" t="n">
        <f aca="false">MONTH(StoreData!$B1049)</f>
        <v>9</v>
      </c>
      <c r="S1049" s="0" t="str">
        <f aca="false">IF(StoreData!$R1049=9,"August","Sept")</f>
        <v>August</v>
      </c>
    </row>
    <row r="1050" customFormat="false" ht="15" hidden="false" customHeight="false" outlineLevel="0" collapsed="false">
      <c r="A1050" s="0" t="n">
        <v>88065566403</v>
      </c>
      <c r="B1050" s="0" t="n">
        <v>44084</v>
      </c>
      <c r="C1050" s="0" t="s">
        <v>1013</v>
      </c>
      <c r="D1050" s="0" t="s">
        <v>20</v>
      </c>
      <c r="E1050" s="0" t="s">
        <v>121</v>
      </c>
      <c r="F1050" s="0" t="s">
        <v>22</v>
      </c>
      <c r="G1050" s="0" t="s">
        <v>952</v>
      </c>
      <c r="H1050" s="0" t="s">
        <v>24</v>
      </c>
      <c r="I1050" s="0" t="s">
        <v>128</v>
      </c>
      <c r="J1050" s="0" t="s">
        <v>79</v>
      </c>
      <c r="K1050" s="0" t="s">
        <v>35</v>
      </c>
      <c r="L1050" s="0" t="n">
        <v>23</v>
      </c>
      <c r="M1050" s="0" t="n">
        <v>20</v>
      </c>
      <c r="N1050" s="0" t="n">
        <v>1</v>
      </c>
      <c r="O1050" s="0" t="n">
        <f aca="false">StoreData!$N1050*StoreData!$L1050</f>
        <v>23</v>
      </c>
      <c r="P1050" s="0" t="n">
        <f aca="false">StoreData!$N1050*StoreData!$M1050</f>
        <v>20</v>
      </c>
      <c r="Q1050" s="0" t="n">
        <f aca="false">StoreData!$O1050-StoreData!$P1050</f>
        <v>3</v>
      </c>
      <c r="R1050" s="0" t="n">
        <f aca="false">MONTH(StoreData!$B1050)</f>
        <v>9</v>
      </c>
      <c r="S1050" s="0" t="str">
        <f aca="false">IF(StoreData!$R1050=9,"August","Sept")</f>
        <v>August</v>
      </c>
    </row>
    <row r="1051" customFormat="false" ht="15" hidden="false" customHeight="false" outlineLevel="0" collapsed="false">
      <c r="A1051" s="0" t="n">
        <v>88065566404</v>
      </c>
      <c r="B1051" s="0" t="n">
        <v>44085</v>
      </c>
      <c r="C1051" s="0" t="s">
        <v>1014</v>
      </c>
      <c r="D1051" s="0" t="s">
        <v>20</v>
      </c>
      <c r="E1051" s="0" t="s">
        <v>123</v>
      </c>
      <c r="F1051" s="0" t="s">
        <v>31</v>
      </c>
      <c r="G1051" s="0" t="s">
        <v>952</v>
      </c>
      <c r="H1051" s="0" t="s">
        <v>33</v>
      </c>
      <c r="I1051" s="0" t="s">
        <v>128</v>
      </c>
      <c r="J1051" s="0" t="s">
        <v>82</v>
      </c>
      <c r="K1051" s="0" t="s">
        <v>35</v>
      </c>
      <c r="L1051" s="0" t="n">
        <v>9</v>
      </c>
      <c r="M1051" s="0" t="n">
        <v>6</v>
      </c>
      <c r="N1051" s="0" t="n">
        <v>1</v>
      </c>
      <c r="O1051" s="0" t="n">
        <f aca="false">StoreData!$N1051*StoreData!$L1051</f>
        <v>9</v>
      </c>
      <c r="P1051" s="0" t="n">
        <f aca="false">StoreData!$N1051*StoreData!$M1051</f>
        <v>6</v>
      </c>
      <c r="Q1051" s="0" t="n">
        <f aca="false">StoreData!$O1051-StoreData!$P1051</f>
        <v>3</v>
      </c>
      <c r="R1051" s="0" t="n">
        <f aca="false">MONTH(StoreData!$B1051)</f>
        <v>9</v>
      </c>
      <c r="S1051" s="0" t="str">
        <f aca="false">IF(StoreData!$R1051=9,"August","Sept")</f>
        <v>August</v>
      </c>
    </row>
    <row r="1052" customFormat="false" ht="15" hidden="false" customHeight="false" outlineLevel="0" collapsed="false">
      <c r="A1052" s="0" t="n">
        <v>88065566405</v>
      </c>
      <c r="B1052" s="0" t="n">
        <v>44086</v>
      </c>
      <c r="C1052" s="0" t="s">
        <v>1015</v>
      </c>
      <c r="D1052" s="0" t="s">
        <v>20</v>
      </c>
      <c r="E1052" s="0" t="s">
        <v>125</v>
      </c>
      <c r="F1052" s="0" t="s">
        <v>22</v>
      </c>
      <c r="G1052" s="0" t="s">
        <v>952</v>
      </c>
      <c r="H1052" s="0" t="s">
        <v>24</v>
      </c>
      <c r="I1052" s="0" t="s">
        <v>128</v>
      </c>
      <c r="J1052" s="0" t="s">
        <v>85</v>
      </c>
      <c r="K1052" s="0" t="s">
        <v>35</v>
      </c>
      <c r="L1052" s="0" t="n">
        <v>18</v>
      </c>
      <c r="M1052" s="0" t="n">
        <v>15</v>
      </c>
      <c r="N1052" s="0" t="n">
        <v>1</v>
      </c>
      <c r="O1052" s="0" t="n">
        <f aca="false">StoreData!$N1052*StoreData!$L1052</f>
        <v>18</v>
      </c>
      <c r="P1052" s="0" t="n">
        <f aca="false">StoreData!$N1052*StoreData!$M1052</f>
        <v>15</v>
      </c>
      <c r="Q1052" s="0" t="n">
        <f aca="false">StoreData!$O1052-StoreData!$P1052</f>
        <v>3</v>
      </c>
      <c r="R1052" s="0" t="n">
        <f aca="false">MONTH(StoreData!$B1052)</f>
        <v>9</v>
      </c>
      <c r="S1052" s="0" t="str">
        <f aca="false">IF(StoreData!$R1052=9,"August","Sept")</f>
        <v>August</v>
      </c>
    </row>
    <row r="1053" customFormat="false" ht="15" hidden="false" customHeight="false" outlineLevel="0" collapsed="false">
      <c r="A1053" s="0" t="n">
        <v>88065566406</v>
      </c>
      <c r="B1053" s="0" t="n">
        <v>44087</v>
      </c>
      <c r="C1053" s="0" t="s">
        <v>1016</v>
      </c>
      <c r="D1053" s="0" t="s">
        <v>20</v>
      </c>
      <c r="E1053" s="0" t="s">
        <v>30</v>
      </c>
      <c r="F1053" s="0" t="s">
        <v>31</v>
      </c>
      <c r="G1053" s="0" t="s">
        <v>952</v>
      </c>
      <c r="H1053" s="0" t="s">
        <v>33</v>
      </c>
      <c r="I1053" s="0" t="s">
        <v>128</v>
      </c>
      <c r="J1053" s="0" t="s">
        <v>88</v>
      </c>
      <c r="K1053" s="0" t="s">
        <v>27</v>
      </c>
      <c r="L1053" s="0" t="n">
        <v>14</v>
      </c>
      <c r="M1053" s="0" t="n">
        <v>11</v>
      </c>
      <c r="N1053" s="0" t="n">
        <v>3</v>
      </c>
      <c r="O1053" s="0" t="n">
        <f aca="false">StoreData!$N1053*StoreData!$L1053</f>
        <v>42</v>
      </c>
      <c r="P1053" s="0" t="n">
        <f aca="false">StoreData!$N1053*StoreData!$M1053</f>
        <v>33</v>
      </c>
      <c r="Q1053" s="0" t="n">
        <f aca="false">StoreData!$O1053-StoreData!$P1053</f>
        <v>9</v>
      </c>
      <c r="R1053" s="0" t="n">
        <f aca="false">MONTH(StoreData!$B1053)</f>
        <v>9</v>
      </c>
      <c r="S1053" s="0" t="str">
        <f aca="false">IF(StoreData!$R1053=9,"August","Sept")</f>
        <v>August</v>
      </c>
    </row>
    <row r="1054" customFormat="false" ht="15" hidden="false" customHeight="false" outlineLevel="0" collapsed="false">
      <c r="A1054" s="0" t="n">
        <v>88065566407</v>
      </c>
      <c r="B1054" s="0" t="n">
        <v>44088</v>
      </c>
      <c r="C1054" s="0" t="s">
        <v>942</v>
      </c>
      <c r="D1054" s="0" t="s">
        <v>29</v>
      </c>
      <c r="E1054" s="0" t="s">
        <v>81</v>
      </c>
      <c r="F1054" s="0" t="s">
        <v>22</v>
      </c>
      <c r="G1054" s="0" t="s">
        <v>952</v>
      </c>
      <c r="H1054" s="0" t="s">
        <v>24</v>
      </c>
      <c r="I1054" s="0" t="s">
        <v>128</v>
      </c>
      <c r="J1054" s="0" t="s">
        <v>91</v>
      </c>
      <c r="K1054" s="0" t="s">
        <v>27</v>
      </c>
      <c r="L1054" s="0" t="n">
        <v>30</v>
      </c>
      <c r="M1054" s="0" t="n">
        <v>27</v>
      </c>
      <c r="N1054" s="0" t="n">
        <v>4</v>
      </c>
      <c r="O1054" s="0" t="n">
        <f aca="false">StoreData!$N1054*StoreData!$L1054</f>
        <v>120</v>
      </c>
      <c r="P1054" s="0" t="n">
        <f aca="false">StoreData!$N1054*StoreData!$M1054</f>
        <v>108</v>
      </c>
      <c r="Q1054" s="0" t="n">
        <f aca="false">StoreData!$O1054-StoreData!$P1054</f>
        <v>12</v>
      </c>
      <c r="R1054" s="0" t="n">
        <f aca="false">MONTH(StoreData!$B1054)</f>
        <v>9</v>
      </c>
      <c r="S1054" s="0" t="str">
        <f aca="false">IF(StoreData!$R1054=9,"August","Sept")</f>
        <v>August</v>
      </c>
    </row>
    <row r="1055" customFormat="false" ht="15" hidden="false" customHeight="false" outlineLevel="0" collapsed="false">
      <c r="A1055" s="0" t="n">
        <v>88065566408</v>
      </c>
      <c r="B1055" s="0" t="n">
        <v>44089</v>
      </c>
      <c r="C1055" s="0" t="s">
        <v>943</v>
      </c>
      <c r="D1055" s="0" t="s">
        <v>29</v>
      </c>
      <c r="E1055" s="0" t="s">
        <v>69</v>
      </c>
      <c r="F1055" s="0" t="s">
        <v>31</v>
      </c>
      <c r="G1055" s="0" t="s">
        <v>952</v>
      </c>
      <c r="H1055" s="0" t="s">
        <v>33</v>
      </c>
      <c r="I1055" s="0" t="s">
        <v>128</v>
      </c>
      <c r="J1055" s="0" t="s">
        <v>94</v>
      </c>
      <c r="K1055" s="0" t="s">
        <v>27</v>
      </c>
      <c r="L1055" s="0" t="n">
        <v>16</v>
      </c>
      <c r="M1055" s="0" t="n">
        <v>13</v>
      </c>
      <c r="N1055" s="0" t="n">
        <v>5</v>
      </c>
      <c r="O1055" s="0" t="n">
        <f aca="false">StoreData!$N1055*StoreData!$L1055</f>
        <v>80</v>
      </c>
      <c r="P1055" s="0" t="n">
        <f aca="false">StoreData!$N1055*StoreData!$M1055</f>
        <v>65</v>
      </c>
      <c r="Q1055" s="0" t="n">
        <f aca="false">StoreData!$O1055-StoreData!$P1055</f>
        <v>15</v>
      </c>
      <c r="R1055" s="0" t="n">
        <f aca="false">MONTH(StoreData!$B1055)</f>
        <v>9</v>
      </c>
      <c r="S1055" s="0" t="str">
        <f aca="false">IF(StoreData!$R1055=9,"August","Sept")</f>
        <v>August</v>
      </c>
    </row>
    <row r="1056" customFormat="false" ht="15" hidden="false" customHeight="false" outlineLevel="0" collapsed="false">
      <c r="A1056" s="0" t="n">
        <v>88065566409</v>
      </c>
      <c r="B1056" s="0" t="n">
        <v>44093</v>
      </c>
      <c r="C1056" s="0" t="s">
        <v>944</v>
      </c>
      <c r="D1056" s="0" t="s">
        <v>29</v>
      </c>
      <c r="E1056" s="0" t="s">
        <v>21</v>
      </c>
      <c r="F1056" s="0" t="s">
        <v>22</v>
      </c>
      <c r="G1056" s="0" t="s">
        <v>952</v>
      </c>
      <c r="H1056" s="0" t="s">
        <v>24</v>
      </c>
      <c r="I1056" s="0" t="s">
        <v>128</v>
      </c>
      <c r="J1056" s="0" t="s">
        <v>26</v>
      </c>
      <c r="K1056" s="0" t="s">
        <v>27</v>
      </c>
      <c r="L1056" s="0" t="n">
        <v>52</v>
      </c>
      <c r="M1056" s="0" t="n">
        <v>49</v>
      </c>
      <c r="N1056" s="0" t="n">
        <v>6</v>
      </c>
      <c r="O1056" s="0" t="n">
        <f aca="false">StoreData!$N1056*StoreData!$L1056</f>
        <v>312</v>
      </c>
      <c r="P1056" s="0" t="n">
        <f aca="false">StoreData!$N1056*StoreData!$M1056</f>
        <v>294</v>
      </c>
      <c r="Q1056" s="0" t="n">
        <f aca="false">StoreData!$O1056-StoreData!$P1056</f>
        <v>18</v>
      </c>
      <c r="R1056" s="0" t="n">
        <f aca="false">MONTH(StoreData!$B1056)</f>
        <v>9</v>
      </c>
      <c r="S1056" s="0" t="str">
        <f aca="false">IF(StoreData!$R1056=9,"August","Sept")</f>
        <v>August</v>
      </c>
    </row>
    <row r="1057" customFormat="false" ht="15" hidden="false" customHeight="false" outlineLevel="0" collapsed="false">
      <c r="A1057" s="0" t="n">
        <v>88065566410</v>
      </c>
      <c r="B1057" s="0" t="n">
        <v>44092</v>
      </c>
      <c r="C1057" s="0" t="s">
        <v>1017</v>
      </c>
      <c r="D1057" s="0" t="s">
        <v>29</v>
      </c>
      <c r="E1057" s="0" t="s">
        <v>188</v>
      </c>
      <c r="F1057" s="0" t="s">
        <v>31</v>
      </c>
      <c r="G1057" s="0" t="s">
        <v>952</v>
      </c>
      <c r="H1057" s="0" t="s">
        <v>33</v>
      </c>
      <c r="I1057" s="0" t="s">
        <v>128</v>
      </c>
      <c r="J1057" s="0" t="s">
        <v>99</v>
      </c>
      <c r="K1057" s="0" t="s">
        <v>27</v>
      </c>
      <c r="L1057" s="0" t="n">
        <v>14</v>
      </c>
      <c r="M1057" s="0" t="n">
        <v>11</v>
      </c>
      <c r="N1057" s="0" t="n">
        <v>7</v>
      </c>
      <c r="O1057" s="0" t="n">
        <f aca="false">StoreData!$N1057*StoreData!$L1057</f>
        <v>98</v>
      </c>
      <c r="P1057" s="0" t="n">
        <f aca="false">StoreData!$N1057*StoreData!$M1057</f>
        <v>77</v>
      </c>
      <c r="Q1057" s="0" t="n">
        <f aca="false">StoreData!$O1057-StoreData!$P1057</f>
        <v>21</v>
      </c>
      <c r="R1057" s="0" t="n">
        <f aca="false">MONTH(StoreData!$B1057)</f>
        <v>9</v>
      </c>
      <c r="S1057" s="0" t="str">
        <f aca="false">IF(StoreData!$R1057=9,"August","Sept")</f>
        <v>August</v>
      </c>
    </row>
    <row r="1058" customFormat="false" ht="15" hidden="false" customHeight="false" outlineLevel="0" collapsed="false">
      <c r="A1058" s="0" t="n">
        <v>88065566411</v>
      </c>
      <c r="B1058" s="0" t="n">
        <v>44092</v>
      </c>
      <c r="C1058" s="0" t="s">
        <v>1018</v>
      </c>
      <c r="D1058" s="0" t="s">
        <v>20</v>
      </c>
      <c r="E1058" s="0" t="s">
        <v>46</v>
      </c>
      <c r="F1058" s="0" t="s">
        <v>22</v>
      </c>
      <c r="G1058" s="0" t="s">
        <v>952</v>
      </c>
      <c r="H1058" s="0" t="s">
        <v>24</v>
      </c>
      <c r="I1058" s="0" t="s">
        <v>128</v>
      </c>
      <c r="J1058" s="0" t="s">
        <v>102</v>
      </c>
      <c r="K1058" s="0" t="s">
        <v>27</v>
      </c>
      <c r="L1058" s="0" t="n">
        <v>6</v>
      </c>
      <c r="M1058" s="0" t="n">
        <v>3</v>
      </c>
      <c r="N1058" s="0" t="n">
        <v>11</v>
      </c>
      <c r="O1058" s="0" t="n">
        <f aca="false">StoreData!$N1058*StoreData!$L1058</f>
        <v>66</v>
      </c>
      <c r="P1058" s="0" t="n">
        <f aca="false">StoreData!$N1058*StoreData!$M1058</f>
        <v>33</v>
      </c>
      <c r="Q1058" s="0" t="n">
        <f aca="false">StoreData!$O1058-StoreData!$P1058</f>
        <v>33</v>
      </c>
      <c r="R1058" s="0" t="n">
        <f aca="false">MONTH(StoreData!$B1058)</f>
        <v>9</v>
      </c>
      <c r="S1058" s="0" t="str">
        <f aca="false">IF(StoreData!$R1058=9,"August","Sept")</f>
        <v>August</v>
      </c>
    </row>
    <row r="1059" customFormat="false" ht="15" hidden="false" customHeight="false" outlineLevel="0" collapsed="false">
      <c r="A1059" s="0" t="n">
        <v>88065566412</v>
      </c>
      <c r="B1059" s="0" t="n">
        <v>44093</v>
      </c>
      <c r="C1059" s="0" t="s">
        <v>1019</v>
      </c>
      <c r="D1059" s="0" t="s">
        <v>20</v>
      </c>
      <c r="E1059" s="0" t="s">
        <v>48</v>
      </c>
      <c r="F1059" s="0" t="s">
        <v>31</v>
      </c>
      <c r="G1059" s="0" t="s">
        <v>952</v>
      </c>
      <c r="H1059" s="0" t="s">
        <v>33</v>
      </c>
      <c r="I1059" s="0" t="s">
        <v>128</v>
      </c>
      <c r="J1059" s="0" t="s">
        <v>105</v>
      </c>
      <c r="K1059" s="0" t="s">
        <v>27</v>
      </c>
      <c r="L1059" s="0" t="n">
        <v>13</v>
      </c>
      <c r="M1059" s="0" t="n">
        <v>10</v>
      </c>
      <c r="N1059" s="0" t="n">
        <v>2</v>
      </c>
      <c r="O1059" s="0" t="n">
        <f aca="false">StoreData!$N1059*StoreData!$L1059</f>
        <v>26</v>
      </c>
      <c r="P1059" s="0" t="n">
        <f aca="false">StoreData!$N1059*StoreData!$M1059</f>
        <v>20</v>
      </c>
      <c r="Q1059" s="0" t="n">
        <f aca="false">StoreData!$O1059-StoreData!$P1059</f>
        <v>6</v>
      </c>
      <c r="R1059" s="0" t="n">
        <f aca="false">MONTH(StoreData!$B1059)</f>
        <v>9</v>
      </c>
      <c r="S1059" s="0" t="str">
        <f aca="false">IF(StoreData!$R1059=9,"August","Sept")</f>
        <v>August</v>
      </c>
    </row>
    <row r="1060" customFormat="false" ht="15" hidden="false" customHeight="false" outlineLevel="0" collapsed="false">
      <c r="A1060" s="0" t="n">
        <v>88065566413</v>
      </c>
      <c r="B1060" s="0" t="n">
        <v>44094</v>
      </c>
      <c r="C1060" s="0" t="s">
        <v>1020</v>
      </c>
      <c r="D1060" s="0" t="s">
        <v>20</v>
      </c>
      <c r="E1060" s="0" t="s">
        <v>50</v>
      </c>
      <c r="F1060" s="0" t="s">
        <v>22</v>
      </c>
      <c r="G1060" s="0" t="s">
        <v>952</v>
      </c>
      <c r="H1060" s="0" t="s">
        <v>24</v>
      </c>
      <c r="I1060" s="0" t="s">
        <v>128</v>
      </c>
      <c r="J1060" s="0" t="s">
        <v>108</v>
      </c>
      <c r="K1060" s="0" t="s">
        <v>27</v>
      </c>
      <c r="L1060" s="0" t="n">
        <v>15</v>
      </c>
      <c r="M1060" s="0" t="n">
        <v>12</v>
      </c>
      <c r="N1060" s="0" t="n">
        <v>3</v>
      </c>
      <c r="O1060" s="0" t="n">
        <f aca="false">StoreData!$N1060*StoreData!$L1060</f>
        <v>45</v>
      </c>
      <c r="P1060" s="0" t="n">
        <f aca="false">StoreData!$N1060*StoreData!$M1060</f>
        <v>36</v>
      </c>
      <c r="Q1060" s="0" t="n">
        <f aca="false">StoreData!$O1060-StoreData!$P1060</f>
        <v>9</v>
      </c>
      <c r="R1060" s="0" t="n">
        <f aca="false">MONTH(StoreData!$B1060)</f>
        <v>9</v>
      </c>
      <c r="S1060" s="0" t="str">
        <f aca="false">IF(StoreData!$R1060=9,"August","Sept")</f>
        <v>August</v>
      </c>
    </row>
    <row r="1061" customFormat="false" ht="15" hidden="false" customHeight="false" outlineLevel="0" collapsed="false">
      <c r="A1061" s="0" t="n">
        <v>88065566414</v>
      </c>
      <c r="B1061" s="0" t="n">
        <v>44095</v>
      </c>
      <c r="C1061" s="0" t="s">
        <v>1021</v>
      </c>
      <c r="D1061" s="0" t="s">
        <v>29</v>
      </c>
      <c r="E1061" s="0" t="s">
        <v>52</v>
      </c>
      <c r="F1061" s="0" t="s">
        <v>31</v>
      </c>
      <c r="G1061" s="0" t="s">
        <v>952</v>
      </c>
      <c r="H1061" s="0" t="s">
        <v>33</v>
      </c>
      <c r="I1061" s="0" t="s">
        <v>128</v>
      </c>
      <c r="J1061" s="0" t="s">
        <v>53</v>
      </c>
      <c r="K1061" s="0" t="s">
        <v>27</v>
      </c>
      <c r="L1061" s="0" t="n">
        <v>20</v>
      </c>
      <c r="M1061" s="0" t="n">
        <v>17</v>
      </c>
      <c r="N1061" s="0" t="n">
        <v>5</v>
      </c>
      <c r="O1061" s="0" t="n">
        <f aca="false">StoreData!$N1061*StoreData!$L1061</f>
        <v>100</v>
      </c>
      <c r="P1061" s="0" t="n">
        <f aca="false">StoreData!$N1061*StoreData!$M1061</f>
        <v>85</v>
      </c>
      <c r="Q1061" s="0" t="n">
        <f aca="false">StoreData!$O1061-StoreData!$P1061</f>
        <v>15</v>
      </c>
      <c r="R1061" s="0" t="n">
        <f aca="false">MONTH(StoreData!$B1061)</f>
        <v>9</v>
      </c>
      <c r="S1061" s="0" t="str">
        <f aca="false">IF(StoreData!$R1061=9,"August","Sept")</f>
        <v>August</v>
      </c>
    </row>
    <row r="1062" customFormat="false" ht="15" hidden="false" customHeight="false" outlineLevel="0" collapsed="false">
      <c r="A1062" s="0" t="n">
        <v>88065566415</v>
      </c>
      <c r="B1062" s="0" t="n">
        <v>44096</v>
      </c>
      <c r="C1062" s="0" t="s">
        <v>1022</v>
      </c>
      <c r="D1062" s="0" t="s">
        <v>20</v>
      </c>
      <c r="E1062" s="0" t="s">
        <v>55</v>
      </c>
      <c r="F1062" s="0" t="s">
        <v>22</v>
      </c>
      <c r="G1062" s="0" t="s">
        <v>952</v>
      </c>
      <c r="H1062" s="0" t="s">
        <v>24</v>
      </c>
      <c r="I1062" s="0" t="s">
        <v>128</v>
      </c>
      <c r="J1062" s="0" t="s">
        <v>56</v>
      </c>
      <c r="K1062" s="0" t="s">
        <v>27</v>
      </c>
      <c r="L1062" s="0" t="n">
        <v>12</v>
      </c>
      <c r="M1062" s="0" t="n">
        <v>9</v>
      </c>
      <c r="N1062" s="0" t="n">
        <v>2</v>
      </c>
      <c r="O1062" s="0" t="n">
        <f aca="false">StoreData!$N1062*StoreData!$L1062</f>
        <v>24</v>
      </c>
      <c r="P1062" s="0" t="n">
        <f aca="false">StoreData!$N1062*StoreData!$M1062</f>
        <v>18</v>
      </c>
      <c r="Q1062" s="0" t="n">
        <f aca="false">StoreData!$O1062-StoreData!$P1062</f>
        <v>6</v>
      </c>
      <c r="R1062" s="0" t="n">
        <f aca="false">MONTH(StoreData!$B1062)</f>
        <v>9</v>
      </c>
      <c r="S1062" s="0" t="str">
        <f aca="false">IF(StoreData!$R1062=9,"August","Sept")</f>
        <v>August</v>
      </c>
    </row>
    <row r="1063" customFormat="false" ht="15" hidden="false" customHeight="false" outlineLevel="0" collapsed="false">
      <c r="A1063" s="0" t="n">
        <v>88065566416</v>
      </c>
      <c r="B1063" s="0" t="n">
        <v>44097</v>
      </c>
      <c r="C1063" s="0" t="s">
        <v>1023</v>
      </c>
      <c r="D1063" s="0" t="s">
        <v>20</v>
      </c>
      <c r="E1063" s="0" t="s">
        <v>58</v>
      </c>
      <c r="F1063" s="0" t="s">
        <v>31</v>
      </c>
      <c r="G1063" s="0" t="s">
        <v>952</v>
      </c>
      <c r="H1063" s="0" t="s">
        <v>33</v>
      </c>
      <c r="I1063" s="0" t="s">
        <v>128</v>
      </c>
      <c r="J1063" s="0" t="s">
        <v>59</v>
      </c>
      <c r="K1063" s="0" t="s">
        <v>27</v>
      </c>
      <c r="L1063" s="0" t="n">
        <v>16</v>
      </c>
      <c r="M1063" s="0" t="n">
        <v>13</v>
      </c>
      <c r="N1063" s="0" t="n">
        <v>1</v>
      </c>
      <c r="O1063" s="0" t="n">
        <f aca="false">StoreData!$N1063*StoreData!$L1063</f>
        <v>16</v>
      </c>
      <c r="P1063" s="0" t="n">
        <f aca="false">StoreData!$N1063*StoreData!$M1063</f>
        <v>13</v>
      </c>
      <c r="Q1063" s="0" t="n">
        <f aca="false">StoreData!$O1063-StoreData!$P1063</f>
        <v>3</v>
      </c>
      <c r="R1063" s="0" t="n">
        <f aca="false">MONTH(StoreData!$B1063)</f>
        <v>9</v>
      </c>
      <c r="S1063" s="0" t="str">
        <f aca="false">IF(StoreData!$R1063=9,"August","Sept")</f>
        <v>August</v>
      </c>
    </row>
    <row r="1064" customFormat="false" ht="15" hidden="false" customHeight="false" outlineLevel="0" collapsed="false">
      <c r="A1064" s="0" t="n">
        <v>88065566417</v>
      </c>
      <c r="B1064" s="0" t="n">
        <v>44098</v>
      </c>
      <c r="C1064" s="0" t="s">
        <v>1024</v>
      </c>
      <c r="D1064" s="0" t="s">
        <v>20</v>
      </c>
      <c r="E1064" s="0" t="s">
        <v>147</v>
      </c>
      <c r="F1064" s="0" t="s">
        <v>22</v>
      </c>
      <c r="G1064" s="0" t="s">
        <v>952</v>
      </c>
      <c r="H1064" s="0" t="s">
        <v>24</v>
      </c>
      <c r="I1064" s="0" t="s">
        <v>128</v>
      </c>
      <c r="J1064" s="0" t="s">
        <v>62</v>
      </c>
      <c r="K1064" s="0" t="s">
        <v>27</v>
      </c>
      <c r="L1064" s="0" t="n">
        <v>20</v>
      </c>
      <c r="M1064" s="0" t="n">
        <v>17</v>
      </c>
      <c r="N1064" s="0" t="n">
        <v>6</v>
      </c>
      <c r="O1064" s="0" t="n">
        <f aca="false">StoreData!$N1064*StoreData!$L1064</f>
        <v>120</v>
      </c>
      <c r="P1064" s="0" t="n">
        <f aca="false">StoreData!$N1064*StoreData!$M1064</f>
        <v>102</v>
      </c>
      <c r="Q1064" s="0" t="n">
        <f aca="false">StoreData!$O1064-StoreData!$P1064</f>
        <v>18</v>
      </c>
      <c r="R1064" s="0" t="n">
        <f aca="false">MONTH(StoreData!$B1064)</f>
        <v>9</v>
      </c>
      <c r="S1064" s="0" t="str">
        <f aca="false">IF(StoreData!$R1064=9,"August","Sept")</f>
        <v>August</v>
      </c>
    </row>
    <row r="1065" customFormat="false" ht="15" hidden="false" customHeight="false" outlineLevel="0" collapsed="false">
      <c r="A1065" s="0" t="n">
        <v>88065566418</v>
      </c>
      <c r="B1065" s="0" t="n">
        <v>44099</v>
      </c>
      <c r="C1065" s="0" t="s">
        <v>1025</v>
      </c>
      <c r="D1065" s="0" t="s">
        <v>20</v>
      </c>
      <c r="E1065" s="0" t="s">
        <v>149</v>
      </c>
      <c r="F1065" s="0" t="s">
        <v>31</v>
      </c>
      <c r="G1065" s="0" t="s">
        <v>952</v>
      </c>
      <c r="H1065" s="0" t="s">
        <v>33</v>
      </c>
      <c r="I1065" s="0" t="s">
        <v>128</v>
      </c>
      <c r="J1065" s="0" t="s">
        <v>63</v>
      </c>
      <c r="K1065" s="0" t="s">
        <v>27</v>
      </c>
      <c r="L1065" s="0" t="n">
        <v>12</v>
      </c>
      <c r="M1065" s="0" t="n">
        <v>9</v>
      </c>
      <c r="N1065" s="0" t="n">
        <v>9</v>
      </c>
      <c r="O1065" s="0" t="n">
        <f aca="false">StoreData!$N1065*StoreData!$L1065</f>
        <v>108</v>
      </c>
      <c r="P1065" s="0" t="n">
        <f aca="false">StoreData!$N1065*StoreData!$M1065</f>
        <v>81</v>
      </c>
      <c r="Q1065" s="0" t="n">
        <f aca="false">StoreData!$O1065-StoreData!$P1065</f>
        <v>27</v>
      </c>
      <c r="R1065" s="0" t="n">
        <f aca="false">MONTH(StoreData!$B1065)</f>
        <v>9</v>
      </c>
      <c r="S1065" s="0" t="str">
        <f aca="false">IF(StoreData!$R1065=9,"August","Sept")</f>
        <v>August</v>
      </c>
    </row>
    <row r="1066" customFormat="false" ht="15" hidden="false" customHeight="false" outlineLevel="0" collapsed="false">
      <c r="A1066" s="0" t="n">
        <v>88065566419</v>
      </c>
      <c r="B1066" s="0" t="n">
        <v>44103</v>
      </c>
      <c r="C1066" s="0" t="s">
        <v>1026</v>
      </c>
      <c r="D1066" s="0" t="s">
        <v>20</v>
      </c>
      <c r="E1066" s="0" t="s">
        <v>21</v>
      </c>
      <c r="F1066" s="0" t="s">
        <v>22</v>
      </c>
      <c r="G1066" s="0" t="s">
        <v>952</v>
      </c>
      <c r="H1066" s="0" t="s">
        <v>24</v>
      </c>
      <c r="I1066" s="0" t="s">
        <v>128</v>
      </c>
      <c r="J1066" s="0" t="s">
        <v>70</v>
      </c>
      <c r="K1066" s="0" t="s">
        <v>27</v>
      </c>
      <c r="L1066" s="0" t="n">
        <v>10</v>
      </c>
      <c r="M1066" s="0" t="n">
        <v>7</v>
      </c>
      <c r="N1066" s="0" t="n">
        <v>10</v>
      </c>
      <c r="O1066" s="0" t="n">
        <f aca="false">StoreData!$N1066*StoreData!$L1066</f>
        <v>100</v>
      </c>
      <c r="P1066" s="0" t="n">
        <f aca="false">StoreData!$N1066*StoreData!$M1066</f>
        <v>70</v>
      </c>
      <c r="Q1066" s="0" t="n">
        <f aca="false">StoreData!$O1066-StoreData!$P1066</f>
        <v>30</v>
      </c>
      <c r="R1066" s="0" t="n">
        <f aca="false">MONTH(StoreData!$B1066)</f>
        <v>9</v>
      </c>
      <c r="S1066" s="0" t="str">
        <f aca="false">IF(StoreData!$R1066=9,"August","Sept")</f>
        <v>August</v>
      </c>
    </row>
    <row r="1067" customFormat="false" ht="15" hidden="false" customHeight="false" outlineLevel="0" collapsed="false">
      <c r="A1067" s="0" t="n">
        <v>88065566420</v>
      </c>
      <c r="B1067" s="0" t="n">
        <v>44102</v>
      </c>
      <c r="C1067" s="0" t="s">
        <v>1027</v>
      </c>
      <c r="D1067" s="0" t="s">
        <v>20</v>
      </c>
      <c r="E1067" s="0" t="s">
        <v>152</v>
      </c>
      <c r="F1067" s="0" t="s">
        <v>31</v>
      </c>
      <c r="G1067" s="0" t="s">
        <v>952</v>
      </c>
      <c r="H1067" s="0" t="s">
        <v>33</v>
      </c>
      <c r="I1067" s="0" t="s">
        <v>128</v>
      </c>
      <c r="J1067" s="0" t="s">
        <v>73</v>
      </c>
      <c r="K1067" s="0" t="s">
        <v>27</v>
      </c>
      <c r="L1067" s="0" t="n">
        <v>15</v>
      </c>
      <c r="M1067" s="0" t="n">
        <v>12</v>
      </c>
      <c r="N1067" s="0" t="n">
        <v>3</v>
      </c>
      <c r="O1067" s="0" t="n">
        <f aca="false">StoreData!$N1067*StoreData!$L1067</f>
        <v>45</v>
      </c>
      <c r="P1067" s="0" t="n">
        <f aca="false">StoreData!$N1067*StoreData!$M1067</f>
        <v>36</v>
      </c>
      <c r="Q1067" s="0" t="n">
        <f aca="false">StoreData!$O1067-StoreData!$P1067</f>
        <v>9</v>
      </c>
      <c r="R1067" s="0" t="n">
        <f aca="false">MONTH(StoreData!$B1067)</f>
        <v>9</v>
      </c>
      <c r="S1067" s="0" t="str">
        <f aca="false">IF(StoreData!$R1067=9,"August","Sept")</f>
        <v>August</v>
      </c>
    </row>
    <row r="1068" customFormat="false" ht="15" hidden="false" customHeight="false" outlineLevel="0" collapsed="false">
      <c r="A1068" s="0" t="n">
        <v>88065566421</v>
      </c>
      <c r="B1068" s="0" t="n">
        <v>44102</v>
      </c>
      <c r="C1068" s="0" t="s">
        <v>1028</v>
      </c>
      <c r="D1068" s="0" t="s">
        <v>29</v>
      </c>
      <c r="E1068" s="0" t="s">
        <v>154</v>
      </c>
      <c r="F1068" s="0" t="s">
        <v>22</v>
      </c>
      <c r="G1068" s="0" t="s">
        <v>952</v>
      </c>
      <c r="H1068" s="0" t="s">
        <v>24</v>
      </c>
      <c r="I1068" s="0" t="s">
        <v>128</v>
      </c>
      <c r="J1068" s="0" t="s">
        <v>76</v>
      </c>
      <c r="K1068" s="0" t="s">
        <v>27</v>
      </c>
      <c r="L1068" s="0" t="n">
        <v>15</v>
      </c>
      <c r="M1068" s="0" t="n">
        <v>12</v>
      </c>
      <c r="N1068" s="0" t="n">
        <v>4</v>
      </c>
      <c r="O1068" s="0" t="n">
        <f aca="false">StoreData!$N1068*StoreData!$L1068</f>
        <v>60</v>
      </c>
      <c r="P1068" s="0" t="n">
        <f aca="false">StoreData!$N1068*StoreData!$M1068</f>
        <v>48</v>
      </c>
      <c r="Q1068" s="0" t="n">
        <f aca="false">StoreData!$O1068-StoreData!$P1068</f>
        <v>12</v>
      </c>
      <c r="R1068" s="0" t="n">
        <f aca="false">MONTH(StoreData!$B1068)</f>
        <v>9</v>
      </c>
      <c r="S1068" s="0" t="str">
        <f aca="false">IF(StoreData!$R1068=9,"August","Sept")</f>
        <v>August</v>
      </c>
    </row>
    <row r="1069" customFormat="false" ht="15" hidden="false" customHeight="false" outlineLevel="0" collapsed="false">
      <c r="A1069" s="0" t="n">
        <v>88065566422</v>
      </c>
      <c r="B1069" s="0" t="n">
        <v>44103</v>
      </c>
      <c r="C1069" s="0" t="s">
        <v>1029</v>
      </c>
      <c r="D1069" s="0" t="s">
        <v>20</v>
      </c>
      <c r="E1069" s="0" t="s">
        <v>156</v>
      </c>
      <c r="F1069" s="0" t="s">
        <v>31</v>
      </c>
      <c r="G1069" s="0" t="s">
        <v>952</v>
      </c>
      <c r="H1069" s="0" t="s">
        <v>33</v>
      </c>
      <c r="I1069" s="0" t="s">
        <v>128</v>
      </c>
      <c r="J1069" s="0" t="s">
        <v>126</v>
      </c>
      <c r="K1069" s="0" t="s">
        <v>27</v>
      </c>
      <c r="L1069" s="0" t="n">
        <v>20</v>
      </c>
      <c r="M1069" s="0" t="n">
        <v>17</v>
      </c>
      <c r="N1069" s="0" t="n">
        <v>5</v>
      </c>
      <c r="O1069" s="0" t="n">
        <f aca="false">StoreData!$N1069*StoreData!$L1069</f>
        <v>100</v>
      </c>
      <c r="P1069" s="0" t="n">
        <f aca="false">StoreData!$N1069*StoreData!$M1069</f>
        <v>85</v>
      </c>
      <c r="Q1069" s="0" t="n">
        <f aca="false">StoreData!$O1069-StoreData!$P1069</f>
        <v>15</v>
      </c>
      <c r="R1069" s="0" t="n">
        <f aca="false">MONTH(StoreData!$B1069)</f>
        <v>9</v>
      </c>
      <c r="S1069" s="0" t="str">
        <f aca="false">IF(StoreData!$R1069=9,"August","Sept")</f>
        <v>August</v>
      </c>
    </row>
    <row r="1070" customFormat="false" ht="15" hidden="false" customHeight="false" outlineLevel="0" collapsed="false">
      <c r="A1070" s="0" t="n">
        <v>88065566423</v>
      </c>
      <c r="B1070" s="0" t="n">
        <v>44104</v>
      </c>
      <c r="C1070" s="0" t="s">
        <v>1030</v>
      </c>
      <c r="D1070" s="0" t="s">
        <v>20</v>
      </c>
      <c r="E1070" s="0" t="s">
        <v>66</v>
      </c>
      <c r="F1070" s="0" t="s">
        <v>22</v>
      </c>
      <c r="G1070" s="0" t="s">
        <v>952</v>
      </c>
      <c r="H1070" s="0" t="s">
        <v>24</v>
      </c>
      <c r="I1070" s="0" t="s">
        <v>128</v>
      </c>
      <c r="J1070" s="0" t="s">
        <v>129</v>
      </c>
      <c r="K1070" s="0" t="s">
        <v>27</v>
      </c>
      <c r="L1070" s="0" t="n">
        <v>12</v>
      </c>
      <c r="M1070" s="0" t="n">
        <v>9</v>
      </c>
      <c r="N1070" s="0" t="n">
        <v>6</v>
      </c>
      <c r="O1070" s="0" t="n">
        <f aca="false">StoreData!$N1070*StoreData!$L1070</f>
        <v>72</v>
      </c>
      <c r="P1070" s="0" t="n">
        <f aca="false">StoreData!$N1070*StoreData!$M1070</f>
        <v>54</v>
      </c>
      <c r="Q1070" s="0" t="n">
        <f aca="false">StoreData!$O1070-StoreData!$P1070</f>
        <v>18</v>
      </c>
      <c r="R1070" s="0" t="n">
        <f aca="false">MONTH(StoreData!$B1070)</f>
        <v>9</v>
      </c>
      <c r="S1070" s="0" t="str">
        <f aca="false">IF(StoreData!$R1070=9,"August","Sept")</f>
        <v>August</v>
      </c>
    </row>
    <row r="1071" customFormat="false" ht="15" hidden="false" customHeight="false" outlineLevel="0" collapsed="false">
      <c r="A1071" s="0" t="n">
        <v>88065566424</v>
      </c>
      <c r="B1071" s="0" t="n">
        <v>44094</v>
      </c>
      <c r="C1071" s="0" t="s">
        <v>1031</v>
      </c>
      <c r="D1071" s="0" t="s">
        <v>20</v>
      </c>
      <c r="E1071" s="0" t="s">
        <v>69</v>
      </c>
      <c r="F1071" s="0" t="s">
        <v>31</v>
      </c>
      <c r="G1071" s="0" t="s">
        <v>952</v>
      </c>
      <c r="H1071" s="0" t="s">
        <v>33</v>
      </c>
      <c r="I1071" s="0" t="s">
        <v>25</v>
      </c>
      <c r="J1071" s="0" t="s">
        <v>131</v>
      </c>
      <c r="K1071" s="0" t="s">
        <v>27</v>
      </c>
      <c r="L1071" s="0" t="n">
        <v>13</v>
      </c>
      <c r="M1071" s="0" t="n">
        <v>10</v>
      </c>
      <c r="N1071" s="0" t="n">
        <v>3</v>
      </c>
      <c r="O1071" s="0" t="n">
        <f aca="false">StoreData!$N1071*StoreData!$L1071</f>
        <v>39</v>
      </c>
      <c r="P1071" s="0" t="n">
        <f aca="false">StoreData!$N1071*StoreData!$M1071</f>
        <v>30</v>
      </c>
      <c r="Q1071" s="0" t="n">
        <f aca="false">StoreData!$O1071-StoreData!$P1071</f>
        <v>9</v>
      </c>
      <c r="R1071" s="0" t="n">
        <f aca="false">MONTH(StoreData!$B1071)</f>
        <v>9</v>
      </c>
      <c r="S1071" s="0" t="str">
        <f aca="false">IF(StoreData!$R1071=9,"August","Sept")</f>
        <v>August</v>
      </c>
    </row>
    <row r="1072" customFormat="false" ht="15" hidden="false" customHeight="false" outlineLevel="0" collapsed="false">
      <c r="A1072" s="0" t="n">
        <v>88065566425</v>
      </c>
      <c r="B1072" s="0" t="n">
        <v>44095</v>
      </c>
      <c r="C1072" s="0" t="s">
        <v>1032</v>
      </c>
      <c r="D1072" s="0" t="s">
        <v>29</v>
      </c>
      <c r="E1072" s="0" t="s">
        <v>72</v>
      </c>
      <c r="F1072" s="0" t="s">
        <v>22</v>
      </c>
      <c r="G1072" s="0" t="s">
        <v>952</v>
      </c>
      <c r="H1072" s="0" t="s">
        <v>24</v>
      </c>
      <c r="I1072" s="0" t="s">
        <v>25</v>
      </c>
      <c r="J1072" s="0" t="s">
        <v>133</v>
      </c>
      <c r="K1072" s="0" t="s">
        <v>27</v>
      </c>
      <c r="L1072" s="0" t="n">
        <v>15</v>
      </c>
      <c r="M1072" s="0" t="n">
        <v>12</v>
      </c>
      <c r="N1072" s="0" t="n">
        <v>7</v>
      </c>
      <c r="O1072" s="0" t="n">
        <f aca="false">StoreData!$N1072*StoreData!$L1072</f>
        <v>105</v>
      </c>
      <c r="P1072" s="0" t="n">
        <f aca="false">StoreData!$N1072*StoreData!$M1072</f>
        <v>84</v>
      </c>
      <c r="Q1072" s="0" t="n">
        <f aca="false">StoreData!$O1072-StoreData!$P1072</f>
        <v>21</v>
      </c>
      <c r="R1072" s="0" t="n">
        <f aca="false">MONTH(StoreData!$B1072)</f>
        <v>9</v>
      </c>
      <c r="S1072" s="0" t="str">
        <f aca="false">IF(StoreData!$R1072=9,"August","Sept")</f>
        <v>August</v>
      </c>
    </row>
    <row r="1073" customFormat="false" ht="15" hidden="false" customHeight="false" outlineLevel="0" collapsed="false">
      <c r="A1073" s="0" t="n">
        <v>88065566426</v>
      </c>
      <c r="B1073" s="0" t="n">
        <v>44096</v>
      </c>
      <c r="C1073" s="0" t="s">
        <v>1033</v>
      </c>
      <c r="D1073" s="0" t="s">
        <v>29</v>
      </c>
      <c r="E1073" s="0" t="s">
        <v>75</v>
      </c>
      <c r="F1073" s="0" t="s">
        <v>31</v>
      </c>
      <c r="G1073" s="0" t="s">
        <v>952</v>
      </c>
      <c r="H1073" s="0" t="s">
        <v>33</v>
      </c>
      <c r="I1073" s="0" t="s">
        <v>25</v>
      </c>
      <c r="J1073" s="0" t="s">
        <v>88</v>
      </c>
      <c r="K1073" s="0" t="s">
        <v>27</v>
      </c>
      <c r="L1073" s="0" t="n">
        <v>14</v>
      </c>
      <c r="M1073" s="0" t="n">
        <v>11</v>
      </c>
      <c r="N1073" s="0" t="n">
        <v>5</v>
      </c>
      <c r="O1073" s="0" t="n">
        <f aca="false">StoreData!$N1073*StoreData!$L1073</f>
        <v>70</v>
      </c>
      <c r="P1073" s="0" t="n">
        <f aca="false">StoreData!$N1073*StoreData!$M1073</f>
        <v>55</v>
      </c>
      <c r="Q1073" s="0" t="n">
        <f aca="false">StoreData!$O1073-StoreData!$P1073</f>
        <v>15</v>
      </c>
      <c r="R1073" s="0" t="n">
        <f aca="false">MONTH(StoreData!$B1073)</f>
        <v>9</v>
      </c>
      <c r="S1073" s="0" t="str">
        <f aca="false">IF(StoreData!$R1073=9,"August","Sept")</f>
        <v>August</v>
      </c>
    </row>
    <row r="1074" customFormat="false" ht="15" hidden="false" customHeight="false" outlineLevel="0" collapsed="false">
      <c r="A1074" s="0" t="n">
        <v>88065566427</v>
      </c>
      <c r="B1074" s="0" t="n">
        <v>44097</v>
      </c>
      <c r="C1074" s="0" t="s">
        <v>1034</v>
      </c>
      <c r="D1074" s="0" t="s">
        <v>20</v>
      </c>
      <c r="E1074" s="0" t="s">
        <v>78</v>
      </c>
      <c r="F1074" s="0" t="s">
        <v>22</v>
      </c>
      <c r="G1074" s="0" t="s">
        <v>952</v>
      </c>
      <c r="H1074" s="0" t="s">
        <v>24</v>
      </c>
      <c r="I1074" s="0" t="s">
        <v>25</v>
      </c>
      <c r="J1074" s="0" t="s">
        <v>91</v>
      </c>
      <c r="K1074" s="0" t="s">
        <v>27</v>
      </c>
      <c r="L1074" s="0" t="n">
        <v>30</v>
      </c>
      <c r="M1074" s="0" t="n">
        <v>27</v>
      </c>
      <c r="N1074" s="0" t="n">
        <v>8</v>
      </c>
      <c r="O1074" s="0" t="n">
        <f aca="false">StoreData!$N1074*StoreData!$L1074</f>
        <v>240</v>
      </c>
      <c r="P1074" s="0" t="n">
        <f aca="false">StoreData!$N1074*StoreData!$M1074</f>
        <v>216</v>
      </c>
      <c r="Q1074" s="0" t="n">
        <f aca="false">StoreData!$O1074-StoreData!$P1074</f>
        <v>24</v>
      </c>
      <c r="R1074" s="0" t="n">
        <f aca="false">MONTH(StoreData!$B1074)</f>
        <v>9</v>
      </c>
      <c r="S1074" s="0" t="str">
        <f aca="false">IF(StoreData!$R1074=9,"August","Sept")</f>
        <v>August</v>
      </c>
    </row>
    <row r="1075" customFormat="false" ht="15" hidden="false" customHeight="false" outlineLevel="0" collapsed="false">
      <c r="A1075" s="0" t="n">
        <v>88065566428</v>
      </c>
      <c r="B1075" s="0" t="n">
        <v>44098</v>
      </c>
      <c r="C1075" s="0" t="s">
        <v>942</v>
      </c>
      <c r="D1075" s="0" t="s">
        <v>29</v>
      </c>
      <c r="E1075" s="0" t="s">
        <v>81</v>
      </c>
      <c r="F1075" s="0" t="s">
        <v>31</v>
      </c>
      <c r="G1075" s="0" t="s">
        <v>952</v>
      </c>
      <c r="H1075" s="0" t="s">
        <v>33</v>
      </c>
      <c r="I1075" s="0" t="s">
        <v>25</v>
      </c>
      <c r="J1075" s="0" t="s">
        <v>94</v>
      </c>
      <c r="K1075" s="0" t="s">
        <v>27</v>
      </c>
      <c r="L1075" s="0" t="n">
        <v>16</v>
      </c>
      <c r="M1075" s="0" t="n">
        <v>13</v>
      </c>
      <c r="N1075" s="0" t="n">
        <v>9</v>
      </c>
      <c r="O1075" s="0" t="n">
        <f aca="false">StoreData!$N1075*StoreData!$L1075</f>
        <v>144</v>
      </c>
      <c r="P1075" s="0" t="n">
        <f aca="false">StoreData!$N1075*StoreData!$M1075</f>
        <v>117</v>
      </c>
      <c r="Q1075" s="0" t="n">
        <f aca="false">StoreData!$O1075-StoreData!$P1075</f>
        <v>27</v>
      </c>
      <c r="R1075" s="0" t="n">
        <f aca="false">MONTH(StoreData!$B1075)</f>
        <v>9</v>
      </c>
      <c r="S1075" s="0" t="str">
        <f aca="false">IF(StoreData!$R1075=9,"August","Sept")</f>
        <v>August</v>
      </c>
    </row>
    <row r="1076" customFormat="false" ht="15" hidden="false" customHeight="false" outlineLevel="0" collapsed="false">
      <c r="A1076" s="0" t="n">
        <v>88065566429</v>
      </c>
      <c r="B1076" s="0" t="n">
        <v>44099</v>
      </c>
      <c r="C1076" s="0" t="s">
        <v>943</v>
      </c>
      <c r="D1076" s="0" t="s">
        <v>29</v>
      </c>
      <c r="E1076" s="0" t="s">
        <v>69</v>
      </c>
      <c r="F1076" s="0" t="s">
        <v>22</v>
      </c>
      <c r="G1076" s="0" t="s">
        <v>952</v>
      </c>
      <c r="H1076" s="0" t="s">
        <v>24</v>
      </c>
      <c r="I1076" s="0" t="s">
        <v>25</v>
      </c>
      <c r="J1076" s="0" t="s">
        <v>34</v>
      </c>
      <c r="K1076" s="0" t="s">
        <v>35</v>
      </c>
      <c r="L1076" s="0" t="n">
        <v>9</v>
      </c>
      <c r="M1076" s="0" t="n">
        <v>6</v>
      </c>
      <c r="N1076" s="0" t="n">
        <v>2</v>
      </c>
      <c r="O1076" s="0" t="n">
        <f aca="false">StoreData!$N1076*StoreData!$L1076</f>
        <v>18</v>
      </c>
      <c r="P1076" s="0" t="n">
        <f aca="false">StoreData!$N1076*StoreData!$M1076</f>
        <v>12</v>
      </c>
      <c r="Q1076" s="0" t="n">
        <f aca="false">StoreData!$O1076-StoreData!$P1076</f>
        <v>6</v>
      </c>
      <c r="R1076" s="0" t="n">
        <f aca="false">MONTH(StoreData!$B1076)</f>
        <v>9</v>
      </c>
      <c r="S1076" s="0" t="str">
        <f aca="false">IF(StoreData!$R1076=9,"August","Sept")</f>
        <v>August</v>
      </c>
    </row>
    <row r="1077" customFormat="false" ht="15" hidden="false" customHeight="false" outlineLevel="0" collapsed="false">
      <c r="A1077" s="0" t="n">
        <v>88065566430</v>
      </c>
      <c r="B1077" s="0" t="n">
        <v>44103</v>
      </c>
      <c r="C1077" s="0" t="s">
        <v>944</v>
      </c>
      <c r="D1077" s="0" t="s">
        <v>29</v>
      </c>
      <c r="E1077" s="0" t="s">
        <v>21</v>
      </c>
      <c r="F1077" s="0" t="s">
        <v>38</v>
      </c>
      <c r="G1077" s="0" t="s">
        <v>952</v>
      </c>
      <c r="H1077" s="0" t="s">
        <v>39</v>
      </c>
      <c r="I1077" s="0" t="s">
        <v>25</v>
      </c>
      <c r="J1077" s="0" t="s">
        <v>40</v>
      </c>
      <c r="K1077" s="0" t="s">
        <v>35</v>
      </c>
      <c r="L1077" s="0" t="n">
        <v>5</v>
      </c>
      <c r="M1077" s="0" t="n">
        <v>2</v>
      </c>
      <c r="N1077" s="0" t="n">
        <v>5</v>
      </c>
      <c r="O1077" s="0" t="n">
        <f aca="false">StoreData!$N1077*StoreData!$L1077</f>
        <v>25</v>
      </c>
      <c r="P1077" s="0" t="n">
        <f aca="false">StoreData!$N1077*StoreData!$M1077</f>
        <v>10</v>
      </c>
      <c r="Q1077" s="0" t="n">
        <f aca="false">StoreData!$O1077-StoreData!$P1077</f>
        <v>15</v>
      </c>
      <c r="R1077" s="0" t="n">
        <f aca="false">MONTH(StoreData!$B1077)</f>
        <v>9</v>
      </c>
      <c r="S1077" s="0" t="str">
        <f aca="false">IF(StoreData!$R1077=9,"August","Sept")</f>
        <v>August</v>
      </c>
    </row>
    <row r="1078" customFormat="false" ht="15" hidden="false" customHeight="false" outlineLevel="0" collapsed="false">
      <c r="A1078" s="0" t="n">
        <v>88065566431</v>
      </c>
      <c r="B1078" s="0" t="n">
        <v>44102</v>
      </c>
      <c r="C1078" s="0" t="s">
        <v>1035</v>
      </c>
      <c r="D1078" s="0" t="s">
        <v>29</v>
      </c>
      <c r="E1078" s="0" t="s">
        <v>90</v>
      </c>
      <c r="F1078" s="0" t="s">
        <v>43</v>
      </c>
      <c r="G1078" s="0" t="s">
        <v>952</v>
      </c>
      <c r="H1078" s="0" t="s">
        <v>44</v>
      </c>
      <c r="I1078" s="0" t="s">
        <v>25</v>
      </c>
      <c r="J1078" s="0" t="s">
        <v>140</v>
      </c>
      <c r="K1078" s="0" t="s">
        <v>35</v>
      </c>
      <c r="L1078" s="0" t="n">
        <v>18</v>
      </c>
      <c r="M1078" s="0" t="n">
        <v>15</v>
      </c>
      <c r="N1078" s="0" t="n">
        <v>7</v>
      </c>
      <c r="O1078" s="0" t="n">
        <f aca="false">StoreData!$N1078*StoreData!$L1078</f>
        <v>126</v>
      </c>
      <c r="P1078" s="0" t="n">
        <f aca="false">StoreData!$N1078*StoreData!$M1078</f>
        <v>105</v>
      </c>
      <c r="Q1078" s="0" t="n">
        <f aca="false">StoreData!$O1078-StoreData!$P1078</f>
        <v>21</v>
      </c>
      <c r="R1078" s="0" t="n">
        <f aca="false">MONTH(StoreData!$B1078)</f>
        <v>9</v>
      </c>
      <c r="S1078" s="0" t="str">
        <f aca="false">IF(StoreData!$R1078=9,"August","Sept")</f>
        <v>August</v>
      </c>
    </row>
    <row r="1079" customFormat="false" ht="15" hidden="false" customHeight="false" outlineLevel="0" collapsed="false">
      <c r="A1079" s="0" t="n">
        <v>88065566432</v>
      </c>
      <c r="B1079" s="0" t="n">
        <v>44102</v>
      </c>
      <c r="C1079" s="0" t="s">
        <v>1036</v>
      </c>
      <c r="D1079" s="0" t="s">
        <v>20</v>
      </c>
      <c r="E1079" s="0" t="s">
        <v>93</v>
      </c>
      <c r="F1079" s="0" t="s">
        <v>38</v>
      </c>
      <c r="G1079" s="0" t="s">
        <v>952</v>
      </c>
      <c r="H1079" s="0" t="s">
        <v>39</v>
      </c>
      <c r="I1079" s="0" t="s">
        <v>25</v>
      </c>
      <c r="J1079" s="0" t="s">
        <v>142</v>
      </c>
      <c r="K1079" s="0" t="s">
        <v>35</v>
      </c>
      <c r="L1079" s="0" t="n">
        <v>10</v>
      </c>
      <c r="M1079" s="0" t="n">
        <v>7</v>
      </c>
      <c r="N1079" s="0" t="n">
        <v>7</v>
      </c>
      <c r="O1079" s="0" t="n">
        <f aca="false">StoreData!$N1079*StoreData!$L1079</f>
        <v>70</v>
      </c>
      <c r="P1079" s="0" t="n">
        <f aca="false">StoreData!$N1079*StoreData!$M1079</f>
        <v>49</v>
      </c>
      <c r="Q1079" s="0" t="n">
        <f aca="false">StoreData!$O1079-StoreData!$P1079</f>
        <v>21</v>
      </c>
      <c r="R1079" s="0" t="n">
        <f aca="false">MONTH(StoreData!$B1079)</f>
        <v>9</v>
      </c>
      <c r="S1079" s="0" t="str">
        <f aca="false">IF(StoreData!$R1079=9,"August","Sept")</f>
        <v>August</v>
      </c>
    </row>
    <row r="1080" customFormat="false" ht="15" hidden="false" customHeight="false" outlineLevel="0" collapsed="false">
      <c r="A1080" s="0" t="n">
        <v>88065566433</v>
      </c>
      <c r="B1080" s="0" t="n">
        <v>44103</v>
      </c>
      <c r="C1080" s="0" t="s">
        <v>1037</v>
      </c>
      <c r="D1080" s="0" t="s">
        <v>20</v>
      </c>
      <c r="E1080" s="0" t="s">
        <v>96</v>
      </c>
      <c r="F1080" s="0" t="s">
        <v>43</v>
      </c>
      <c r="G1080" s="0" t="s">
        <v>952</v>
      </c>
      <c r="H1080" s="0" t="s">
        <v>44</v>
      </c>
      <c r="I1080" s="0" t="s">
        <v>25</v>
      </c>
      <c r="J1080" s="0" t="s">
        <v>144</v>
      </c>
      <c r="K1080" s="0" t="s">
        <v>35</v>
      </c>
      <c r="L1080" s="0" t="n">
        <v>20</v>
      </c>
      <c r="M1080" s="0" t="n">
        <v>17</v>
      </c>
      <c r="N1080" s="0" t="n">
        <v>15</v>
      </c>
      <c r="O1080" s="0" t="n">
        <f aca="false">StoreData!$N1080*StoreData!$L1080</f>
        <v>300</v>
      </c>
      <c r="P1080" s="0" t="n">
        <f aca="false">StoreData!$N1080*StoreData!$M1080</f>
        <v>255</v>
      </c>
      <c r="Q1080" s="0" t="n">
        <f aca="false">StoreData!$O1080-StoreData!$P1080</f>
        <v>45</v>
      </c>
      <c r="R1080" s="0" t="n">
        <f aca="false">MONTH(StoreData!$B1080)</f>
        <v>9</v>
      </c>
      <c r="S1080" s="0" t="str">
        <f aca="false">IF(StoreData!$R1080=9,"August","Sept")</f>
        <v>August</v>
      </c>
    </row>
    <row r="1081" customFormat="false" ht="15" hidden="false" customHeight="false" outlineLevel="0" collapsed="false">
      <c r="A1081" s="0" t="n">
        <v>88065566434</v>
      </c>
      <c r="B1081" s="0" t="n">
        <v>44104</v>
      </c>
      <c r="C1081" s="0" t="s">
        <v>1038</v>
      </c>
      <c r="D1081" s="0" t="s">
        <v>29</v>
      </c>
      <c r="E1081" s="0" t="s">
        <v>98</v>
      </c>
      <c r="F1081" s="0" t="s">
        <v>38</v>
      </c>
      <c r="G1081" s="0" t="s">
        <v>952</v>
      </c>
      <c r="H1081" s="0" t="s">
        <v>39</v>
      </c>
      <c r="I1081" s="0" t="s">
        <v>25</v>
      </c>
      <c r="J1081" s="0" t="s">
        <v>60</v>
      </c>
      <c r="K1081" s="0" t="s">
        <v>35</v>
      </c>
      <c r="L1081" s="0" t="n">
        <v>70</v>
      </c>
      <c r="M1081" s="0" t="n">
        <v>67</v>
      </c>
      <c r="N1081" s="0" t="n">
        <v>3</v>
      </c>
      <c r="O1081" s="0" t="n">
        <f aca="false">StoreData!$N1081*StoreData!$L1081</f>
        <v>210</v>
      </c>
      <c r="P1081" s="0" t="n">
        <f aca="false">StoreData!$N1081*StoreData!$M1081</f>
        <v>201</v>
      </c>
      <c r="Q1081" s="0" t="n">
        <f aca="false">StoreData!$O1081-StoreData!$P1081</f>
        <v>9</v>
      </c>
      <c r="R1081" s="0" t="n">
        <f aca="false">MONTH(StoreData!$B1081)</f>
        <v>9</v>
      </c>
      <c r="S1081" s="0" t="str">
        <f aca="false">IF(StoreData!$R1081=9,"August","Sept")</f>
        <v>August</v>
      </c>
    </row>
    <row r="1082" customFormat="false" ht="15" hidden="false" customHeight="false" outlineLevel="0" collapsed="false">
      <c r="A1082" s="0" t="n">
        <v>88065566435</v>
      </c>
      <c r="B1082" s="0" t="n">
        <v>44044</v>
      </c>
      <c r="C1082" s="0" t="s">
        <v>1039</v>
      </c>
      <c r="D1082" s="0" t="s">
        <v>29</v>
      </c>
      <c r="E1082" s="0" t="s">
        <v>101</v>
      </c>
      <c r="F1082" s="0" t="s">
        <v>43</v>
      </c>
      <c r="G1082" s="0" t="s">
        <v>952</v>
      </c>
      <c r="H1082" s="0" t="s">
        <v>44</v>
      </c>
      <c r="I1082" s="0" t="s">
        <v>25</v>
      </c>
      <c r="J1082" s="0" t="s">
        <v>61</v>
      </c>
      <c r="K1082" s="0" t="s">
        <v>35</v>
      </c>
      <c r="L1082" s="0" t="n">
        <v>15</v>
      </c>
      <c r="M1082" s="0" t="n">
        <v>12</v>
      </c>
      <c r="N1082" s="0" t="n">
        <v>6</v>
      </c>
      <c r="O1082" s="0" t="n">
        <f aca="false">StoreData!$N1082*StoreData!$L1082</f>
        <v>90</v>
      </c>
      <c r="P1082" s="0" t="n">
        <f aca="false">StoreData!$N1082*StoreData!$M1082</f>
        <v>72</v>
      </c>
      <c r="Q1082" s="0" t="n">
        <f aca="false">StoreData!$O1082-StoreData!$P1082</f>
        <v>18</v>
      </c>
      <c r="R1082" s="0" t="n">
        <f aca="false">MONTH(StoreData!$B1082)</f>
        <v>8</v>
      </c>
      <c r="S1082" s="0" t="str">
        <f aca="false">IF(StoreData!$R1082=9,"August","Sept")</f>
        <v>Sept</v>
      </c>
    </row>
    <row r="1083" customFormat="false" ht="15" hidden="false" customHeight="false" outlineLevel="0" collapsed="false">
      <c r="A1083" s="0" t="n">
        <v>88065566436</v>
      </c>
      <c r="B1083" s="0" t="n">
        <v>44045</v>
      </c>
      <c r="C1083" s="0" t="s">
        <v>1040</v>
      </c>
      <c r="D1083" s="0" t="s">
        <v>20</v>
      </c>
      <c r="E1083" s="0" t="s">
        <v>104</v>
      </c>
      <c r="F1083" s="0" t="s">
        <v>38</v>
      </c>
      <c r="G1083" s="0" t="s">
        <v>952</v>
      </c>
      <c r="H1083" s="0" t="s">
        <v>39</v>
      </c>
      <c r="I1083" s="0" t="s">
        <v>25</v>
      </c>
      <c r="J1083" s="0" t="s">
        <v>64</v>
      </c>
      <c r="K1083" s="0" t="s">
        <v>35</v>
      </c>
      <c r="L1083" s="0" t="n">
        <v>12</v>
      </c>
      <c r="M1083" s="0" t="n">
        <v>9</v>
      </c>
      <c r="N1083" s="0" t="n">
        <v>10</v>
      </c>
      <c r="O1083" s="0" t="n">
        <f aca="false">StoreData!$N1083*StoreData!$L1083</f>
        <v>120</v>
      </c>
      <c r="P1083" s="0" t="n">
        <f aca="false">StoreData!$N1083*StoreData!$M1083</f>
        <v>90</v>
      </c>
      <c r="Q1083" s="0" t="n">
        <f aca="false">StoreData!$O1083-StoreData!$P1083</f>
        <v>30</v>
      </c>
      <c r="R1083" s="0" t="n">
        <f aca="false">MONTH(StoreData!$B1083)</f>
        <v>8</v>
      </c>
      <c r="S1083" s="0" t="str">
        <f aca="false">IF(StoreData!$R1083=9,"August","Sept")</f>
        <v>Sept</v>
      </c>
    </row>
    <row r="1084" customFormat="false" ht="15" hidden="false" customHeight="false" outlineLevel="0" collapsed="false">
      <c r="A1084" s="0" t="n">
        <v>88065566437</v>
      </c>
      <c r="B1084" s="0" t="n">
        <v>44046</v>
      </c>
      <c r="C1084" s="0" t="s">
        <v>1041</v>
      </c>
      <c r="D1084" s="0" t="s">
        <v>29</v>
      </c>
      <c r="E1084" s="0" t="s">
        <v>107</v>
      </c>
      <c r="F1084" s="0" t="s">
        <v>43</v>
      </c>
      <c r="G1084" s="0" t="s">
        <v>952</v>
      </c>
      <c r="H1084" s="0" t="s">
        <v>44</v>
      </c>
      <c r="I1084" s="0" t="s">
        <v>25</v>
      </c>
      <c r="J1084" s="0" t="s">
        <v>67</v>
      </c>
      <c r="K1084" s="0" t="s">
        <v>35</v>
      </c>
      <c r="L1084" s="0" t="n">
        <v>18</v>
      </c>
      <c r="M1084" s="0" t="n">
        <v>15</v>
      </c>
      <c r="N1084" s="0" t="n">
        <v>11</v>
      </c>
      <c r="O1084" s="0" t="n">
        <f aca="false">StoreData!$N1084*StoreData!$L1084</f>
        <v>198</v>
      </c>
      <c r="P1084" s="0" t="n">
        <f aca="false">StoreData!$N1084*StoreData!$M1084</f>
        <v>165</v>
      </c>
      <c r="Q1084" s="0" t="n">
        <f aca="false">StoreData!$O1084-StoreData!$P1084</f>
        <v>33</v>
      </c>
      <c r="R1084" s="0" t="n">
        <f aca="false">MONTH(StoreData!$B1084)</f>
        <v>8</v>
      </c>
      <c r="S1084" s="0" t="str">
        <f aca="false">IF(StoreData!$R1084=9,"August","Sept")</f>
        <v>Sept</v>
      </c>
    </row>
    <row r="1085" customFormat="false" ht="15" hidden="false" customHeight="false" outlineLevel="0" collapsed="false">
      <c r="A1085" s="0" t="n">
        <v>88065566438</v>
      </c>
      <c r="B1085" s="0" t="n">
        <v>44047</v>
      </c>
      <c r="C1085" s="0" t="s">
        <v>1042</v>
      </c>
      <c r="D1085" s="0" t="s">
        <v>29</v>
      </c>
      <c r="E1085" s="0" t="s">
        <v>110</v>
      </c>
      <c r="F1085" s="0" t="s">
        <v>38</v>
      </c>
      <c r="G1085" s="0" t="s">
        <v>952</v>
      </c>
      <c r="H1085" s="0" t="s">
        <v>39</v>
      </c>
      <c r="I1085" s="0" t="s">
        <v>25</v>
      </c>
      <c r="J1085" s="0" t="s">
        <v>79</v>
      </c>
      <c r="K1085" s="0" t="s">
        <v>35</v>
      </c>
      <c r="L1085" s="0" t="n">
        <v>23</v>
      </c>
      <c r="M1085" s="0" t="n">
        <v>20</v>
      </c>
      <c r="N1085" s="0" t="n">
        <v>3</v>
      </c>
      <c r="O1085" s="0" t="n">
        <f aca="false">StoreData!$N1085*StoreData!$L1085</f>
        <v>69</v>
      </c>
      <c r="P1085" s="0" t="n">
        <f aca="false">StoreData!$N1085*StoreData!$M1085</f>
        <v>60</v>
      </c>
      <c r="Q1085" s="0" t="n">
        <f aca="false">StoreData!$O1085-StoreData!$P1085</f>
        <v>9</v>
      </c>
      <c r="R1085" s="0" t="n">
        <f aca="false">MONTH(StoreData!$B1085)</f>
        <v>8</v>
      </c>
      <c r="S1085" s="0" t="str">
        <f aca="false">IF(StoreData!$R1085=9,"August","Sept")</f>
        <v>Sept</v>
      </c>
    </row>
    <row r="1086" customFormat="false" ht="15" hidden="false" customHeight="false" outlineLevel="0" collapsed="false">
      <c r="A1086" s="0" t="n">
        <v>88065566439</v>
      </c>
      <c r="B1086" s="0" t="n">
        <v>44048</v>
      </c>
      <c r="C1086" s="0" t="s">
        <v>1043</v>
      </c>
      <c r="D1086" s="0" t="s">
        <v>29</v>
      </c>
      <c r="E1086" s="0" t="s">
        <v>112</v>
      </c>
      <c r="F1086" s="0" t="s">
        <v>43</v>
      </c>
      <c r="G1086" s="0" t="s">
        <v>952</v>
      </c>
      <c r="H1086" s="0" t="s">
        <v>44</v>
      </c>
      <c r="I1086" s="0" t="s">
        <v>25</v>
      </c>
      <c r="J1086" s="0" t="s">
        <v>82</v>
      </c>
      <c r="K1086" s="0" t="s">
        <v>35</v>
      </c>
      <c r="L1086" s="0" t="n">
        <v>9</v>
      </c>
      <c r="M1086" s="0" t="n">
        <v>6</v>
      </c>
      <c r="N1086" s="0" t="n">
        <v>1</v>
      </c>
      <c r="O1086" s="0" t="n">
        <f aca="false">StoreData!$N1086*StoreData!$L1086</f>
        <v>9</v>
      </c>
      <c r="P1086" s="0" t="n">
        <f aca="false">StoreData!$N1086*StoreData!$M1086</f>
        <v>6</v>
      </c>
      <c r="Q1086" s="0" t="n">
        <f aca="false">StoreData!$O1086-StoreData!$P1086</f>
        <v>3</v>
      </c>
      <c r="R1086" s="0" t="n">
        <f aca="false">MONTH(StoreData!$B1086)</f>
        <v>8</v>
      </c>
      <c r="S1086" s="0" t="str">
        <f aca="false">IF(StoreData!$R1086=9,"August","Sept")</f>
        <v>Sept</v>
      </c>
    </row>
    <row r="1087" customFormat="false" ht="15" hidden="false" customHeight="false" outlineLevel="0" collapsed="false">
      <c r="A1087" s="0" t="n">
        <v>88065566440</v>
      </c>
      <c r="B1087" s="0" t="n">
        <v>44052</v>
      </c>
      <c r="C1087" s="0" t="s">
        <v>942</v>
      </c>
      <c r="D1087" s="0" t="s">
        <v>29</v>
      </c>
      <c r="E1087" s="0" t="s">
        <v>81</v>
      </c>
      <c r="F1087" s="0" t="s">
        <v>38</v>
      </c>
      <c r="G1087" s="0" t="s">
        <v>952</v>
      </c>
      <c r="H1087" s="0" t="s">
        <v>39</v>
      </c>
      <c r="I1087" s="0" t="s">
        <v>25</v>
      </c>
      <c r="J1087" s="0" t="s">
        <v>85</v>
      </c>
      <c r="K1087" s="0" t="s">
        <v>35</v>
      </c>
      <c r="L1087" s="0" t="n">
        <v>18</v>
      </c>
      <c r="M1087" s="0" t="n">
        <v>15</v>
      </c>
      <c r="N1087" s="0" t="n">
        <v>1</v>
      </c>
      <c r="O1087" s="0" t="n">
        <f aca="false">StoreData!$N1087*StoreData!$L1087</f>
        <v>18</v>
      </c>
      <c r="P1087" s="0" t="n">
        <f aca="false">StoreData!$N1087*StoreData!$M1087</f>
        <v>15</v>
      </c>
      <c r="Q1087" s="0" t="n">
        <f aca="false">StoreData!$O1087-StoreData!$P1087</f>
        <v>3</v>
      </c>
      <c r="R1087" s="0" t="n">
        <f aca="false">MONTH(StoreData!$B1087)</f>
        <v>8</v>
      </c>
      <c r="S1087" s="0" t="str">
        <f aca="false">IF(StoreData!$R1087=9,"August","Sept")</f>
        <v>Sept</v>
      </c>
    </row>
    <row r="1088" customFormat="false" ht="15" hidden="false" customHeight="false" outlineLevel="0" collapsed="false">
      <c r="A1088" s="0" t="n">
        <v>88065566441</v>
      </c>
      <c r="B1088" s="0" t="n">
        <v>44051</v>
      </c>
      <c r="C1088" s="0" t="s">
        <v>943</v>
      </c>
      <c r="D1088" s="0" t="s">
        <v>29</v>
      </c>
      <c r="E1088" s="0" t="s">
        <v>69</v>
      </c>
      <c r="F1088" s="0" t="s">
        <v>43</v>
      </c>
      <c r="G1088" s="0" t="s">
        <v>952</v>
      </c>
      <c r="H1088" s="0" t="s">
        <v>44</v>
      </c>
      <c r="I1088" s="0" t="s">
        <v>25</v>
      </c>
      <c r="J1088" s="0" t="s">
        <v>26</v>
      </c>
      <c r="K1088" s="0" t="s">
        <v>27</v>
      </c>
      <c r="L1088" s="0" t="n">
        <v>52</v>
      </c>
      <c r="M1088" s="0" t="n">
        <v>49</v>
      </c>
      <c r="N1088" s="0" t="n">
        <v>1</v>
      </c>
      <c r="O1088" s="0" t="n">
        <f aca="false">StoreData!$N1088*StoreData!$L1088</f>
        <v>52</v>
      </c>
      <c r="P1088" s="0" t="n">
        <f aca="false">StoreData!$N1088*StoreData!$M1088</f>
        <v>49</v>
      </c>
      <c r="Q1088" s="0" t="n">
        <f aca="false">StoreData!$O1088-StoreData!$P1088</f>
        <v>3</v>
      </c>
      <c r="R1088" s="0" t="n">
        <f aca="false">MONTH(StoreData!$B1088)</f>
        <v>8</v>
      </c>
      <c r="S1088" s="0" t="str">
        <f aca="false">IF(StoreData!$R1088=9,"August","Sept")</f>
        <v>Sept</v>
      </c>
    </row>
    <row r="1089" customFormat="false" ht="15" hidden="false" customHeight="false" outlineLevel="0" collapsed="false">
      <c r="A1089" s="0" t="n">
        <v>88065566442</v>
      </c>
      <c r="B1089" s="0" t="n">
        <v>44051</v>
      </c>
      <c r="C1089" s="0" t="s">
        <v>944</v>
      </c>
      <c r="D1089" s="0" t="s">
        <v>29</v>
      </c>
      <c r="E1089" s="0" t="s">
        <v>21</v>
      </c>
      <c r="F1089" s="0" t="s">
        <v>38</v>
      </c>
      <c r="G1089" s="0" t="s">
        <v>952</v>
      </c>
      <c r="H1089" s="0" t="s">
        <v>39</v>
      </c>
      <c r="I1089" s="0" t="s">
        <v>25</v>
      </c>
      <c r="J1089" s="0" t="s">
        <v>34</v>
      </c>
      <c r="K1089" s="0" t="s">
        <v>35</v>
      </c>
      <c r="L1089" s="0" t="n">
        <v>9</v>
      </c>
      <c r="M1089" s="0" t="n">
        <v>6</v>
      </c>
      <c r="N1089" s="0" t="n">
        <v>3</v>
      </c>
      <c r="O1089" s="0" t="n">
        <f aca="false">StoreData!$N1089*StoreData!$L1089</f>
        <v>27</v>
      </c>
      <c r="P1089" s="0" t="n">
        <f aca="false">StoreData!$N1089*StoreData!$M1089</f>
        <v>18</v>
      </c>
      <c r="Q1089" s="0" t="n">
        <f aca="false">StoreData!$O1089-StoreData!$P1089</f>
        <v>9</v>
      </c>
      <c r="R1089" s="0" t="n">
        <f aca="false">MONTH(StoreData!$B1089)</f>
        <v>8</v>
      </c>
      <c r="S1089" s="0" t="str">
        <f aca="false">IF(StoreData!$R1089=9,"August","Sept")</f>
        <v>Sept</v>
      </c>
    </row>
    <row r="1090" customFormat="false" ht="15" hidden="false" customHeight="false" outlineLevel="0" collapsed="false">
      <c r="A1090" s="0" t="n">
        <v>88065566443</v>
      </c>
      <c r="B1090" s="0" t="n">
        <v>44052</v>
      </c>
      <c r="C1090" s="0" t="s">
        <v>1044</v>
      </c>
      <c r="D1090" s="0" t="s">
        <v>20</v>
      </c>
      <c r="E1090" s="0" t="s">
        <v>119</v>
      </c>
      <c r="F1090" s="0" t="s">
        <v>43</v>
      </c>
      <c r="G1090" s="0" t="s">
        <v>952</v>
      </c>
      <c r="H1090" s="0" t="s">
        <v>44</v>
      </c>
      <c r="I1090" s="0" t="s">
        <v>25</v>
      </c>
      <c r="J1090" s="0" t="s">
        <v>40</v>
      </c>
      <c r="K1090" s="0" t="s">
        <v>35</v>
      </c>
      <c r="L1090" s="0" t="n">
        <v>5</v>
      </c>
      <c r="M1090" s="0" t="n">
        <v>2</v>
      </c>
      <c r="N1090" s="0" t="n">
        <v>4</v>
      </c>
      <c r="O1090" s="0" t="n">
        <f aca="false">StoreData!$N1090*StoreData!$L1090</f>
        <v>20</v>
      </c>
      <c r="P1090" s="0" t="n">
        <f aca="false">StoreData!$N1090*StoreData!$M1090</f>
        <v>8</v>
      </c>
      <c r="Q1090" s="0" t="n">
        <f aca="false">StoreData!$O1090-StoreData!$P1090</f>
        <v>12</v>
      </c>
      <c r="R1090" s="0" t="n">
        <f aca="false">MONTH(StoreData!$B1090)</f>
        <v>8</v>
      </c>
      <c r="S1090" s="0" t="str">
        <f aca="false">IF(StoreData!$R1090=9,"August","Sept")</f>
        <v>Sept</v>
      </c>
    </row>
    <row r="1091" customFormat="false" ht="15" hidden="false" customHeight="false" outlineLevel="0" collapsed="false">
      <c r="A1091" s="0" t="n">
        <v>88065566444</v>
      </c>
      <c r="B1091" s="0" t="n">
        <v>44053</v>
      </c>
      <c r="C1091" s="0" t="s">
        <v>1045</v>
      </c>
      <c r="D1091" s="0" t="s">
        <v>29</v>
      </c>
      <c r="E1091" s="0" t="s">
        <v>121</v>
      </c>
      <c r="F1091" s="0" t="s">
        <v>38</v>
      </c>
      <c r="G1091" s="0" t="s">
        <v>952</v>
      </c>
      <c r="H1091" s="0" t="s">
        <v>39</v>
      </c>
      <c r="I1091" s="0" t="s">
        <v>25</v>
      </c>
      <c r="J1091" s="0" t="s">
        <v>99</v>
      </c>
      <c r="K1091" s="0" t="s">
        <v>27</v>
      </c>
      <c r="L1091" s="0" t="n">
        <v>14</v>
      </c>
      <c r="M1091" s="0" t="n">
        <v>11</v>
      </c>
      <c r="N1091" s="0" t="n">
        <v>5</v>
      </c>
      <c r="O1091" s="0" t="n">
        <f aca="false">StoreData!$N1091*StoreData!$L1091</f>
        <v>70</v>
      </c>
      <c r="P1091" s="0" t="n">
        <f aca="false">StoreData!$N1091*StoreData!$M1091</f>
        <v>55</v>
      </c>
      <c r="Q1091" s="0" t="n">
        <f aca="false">StoreData!$O1091-StoreData!$P1091</f>
        <v>15</v>
      </c>
      <c r="R1091" s="0" t="n">
        <f aca="false">MONTH(StoreData!$B1091)</f>
        <v>8</v>
      </c>
      <c r="S1091" s="0" t="str">
        <f aca="false">IF(StoreData!$R1091=9,"August","Sept")</f>
        <v>Sept</v>
      </c>
    </row>
    <row r="1092" customFormat="false" ht="15" hidden="false" customHeight="false" outlineLevel="0" collapsed="false">
      <c r="A1092" s="0" t="n">
        <v>88065566445</v>
      </c>
      <c r="B1092" s="0" t="n">
        <v>44054</v>
      </c>
      <c r="C1092" s="0" t="s">
        <v>1046</v>
      </c>
      <c r="D1092" s="0" t="s">
        <v>20</v>
      </c>
      <c r="E1092" s="0" t="s">
        <v>123</v>
      </c>
      <c r="F1092" s="0" t="s">
        <v>43</v>
      </c>
      <c r="G1092" s="0" t="s">
        <v>952</v>
      </c>
      <c r="H1092" s="0" t="s">
        <v>44</v>
      </c>
      <c r="I1092" s="0" t="s">
        <v>25</v>
      </c>
      <c r="J1092" s="0" t="s">
        <v>102</v>
      </c>
      <c r="K1092" s="0" t="s">
        <v>27</v>
      </c>
      <c r="L1092" s="0" t="n">
        <v>6</v>
      </c>
      <c r="M1092" s="0" t="n">
        <v>3</v>
      </c>
      <c r="N1092" s="0" t="n">
        <v>6</v>
      </c>
      <c r="O1092" s="0" t="n">
        <f aca="false">StoreData!$N1092*StoreData!$L1092</f>
        <v>36</v>
      </c>
      <c r="P1092" s="0" t="n">
        <f aca="false">StoreData!$N1092*StoreData!$M1092</f>
        <v>18</v>
      </c>
      <c r="Q1092" s="0" t="n">
        <f aca="false">StoreData!$O1092-StoreData!$P1092</f>
        <v>18</v>
      </c>
      <c r="R1092" s="0" t="n">
        <f aca="false">MONTH(StoreData!$B1092)</f>
        <v>8</v>
      </c>
      <c r="S1092" s="0" t="str">
        <f aca="false">IF(StoreData!$R1092=9,"August","Sept")</f>
        <v>Sept</v>
      </c>
    </row>
    <row r="1093" customFormat="false" ht="15" hidden="false" customHeight="false" outlineLevel="0" collapsed="false">
      <c r="A1093" s="0" t="n">
        <v>88065566446</v>
      </c>
      <c r="B1093" s="0" t="n">
        <v>44055</v>
      </c>
      <c r="C1093" s="0" t="s">
        <v>1047</v>
      </c>
      <c r="D1093" s="0" t="s">
        <v>29</v>
      </c>
      <c r="E1093" s="0" t="s">
        <v>125</v>
      </c>
      <c r="F1093" s="0" t="s">
        <v>38</v>
      </c>
      <c r="G1093" s="0" t="s">
        <v>952</v>
      </c>
      <c r="H1093" s="0" t="s">
        <v>39</v>
      </c>
      <c r="I1093" s="0" t="s">
        <v>25</v>
      </c>
      <c r="J1093" s="0" t="s">
        <v>142</v>
      </c>
      <c r="K1093" s="0" t="s">
        <v>35</v>
      </c>
      <c r="L1093" s="0" t="n">
        <v>10</v>
      </c>
      <c r="M1093" s="0" t="n">
        <v>7</v>
      </c>
      <c r="N1093" s="0" t="n">
        <v>7</v>
      </c>
      <c r="O1093" s="0" t="n">
        <f aca="false">StoreData!$N1093*StoreData!$L1093</f>
        <v>70</v>
      </c>
      <c r="P1093" s="0" t="n">
        <f aca="false">StoreData!$N1093*StoreData!$M1093</f>
        <v>49</v>
      </c>
      <c r="Q1093" s="0" t="n">
        <f aca="false">StoreData!$O1093-StoreData!$P1093</f>
        <v>21</v>
      </c>
      <c r="R1093" s="0" t="n">
        <f aca="false">MONTH(StoreData!$B1093)</f>
        <v>8</v>
      </c>
      <c r="S1093" s="0" t="str">
        <f aca="false">IF(StoreData!$R1093=9,"August","Sept")</f>
        <v>Sept</v>
      </c>
    </row>
    <row r="1094" customFormat="false" ht="15" hidden="false" customHeight="false" outlineLevel="0" collapsed="false">
      <c r="A1094" s="0" t="n">
        <v>88065566447</v>
      </c>
      <c r="B1094" s="0" t="n">
        <v>44056</v>
      </c>
      <c r="C1094" s="0" t="s">
        <v>1048</v>
      </c>
      <c r="D1094" s="0" t="s">
        <v>29</v>
      </c>
      <c r="E1094" s="0" t="s">
        <v>30</v>
      </c>
      <c r="F1094" s="0" t="s">
        <v>43</v>
      </c>
      <c r="G1094" s="0" t="s">
        <v>952</v>
      </c>
      <c r="H1094" s="0" t="s">
        <v>44</v>
      </c>
      <c r="I1094" s="0" t="s">
        <v>25</v>
      </c>
      <c r="J1094" s="0" t="s">
        <v>105</v>
      </c>
      <c r="K1094" s="0" t="s">
        <v>27</v>
      </c>
      <c r="L1094" s="0" t="n">
        <v>13</v>
      </c>
      <c r="M1094" s="0" t="n">
        <v>10</v>
      </c>
      <c r="N1094" s="0" t="n">
        <v>11</v>
      </c>
      <c r="O1094" s="0" t="n">
        <f aca="false">StoreData!$N1094*StoreData!$L1094</f>
        <v>143</v>
      </c>
      <c r="P1094" s="0" t="n">
        <f aca="false">StoreData!$N1094*StoreData!$M1094</f>
        <v>110</v>
      </c>
      <c r="Q1094" s="0" t="n">
        <f aca="false">StoreData!$O1094-StoreData!$P1094</f>
        <v>33</v>
      </c>
      <c r="R1094" s="0" t="n">
        <f aca="false">MONTH(StoreData!$B1094)</f>
        <v>8</v>
      </c>
      <c r="S1094" s="0" t="str">
        <f aca="false">IF(StoreData!$R1094=9,"August","Sept")</f>
        <v>Sept</v>
      </c>
    </row>
    <row r="1095" customFormat="false" ht="15" hidden="false" customHeight="false" outlineLevel="0" collapsed="false">
      <c r="A1095" s="0" t="n">
        <v>88065566448</v>
      </c>
      <c r="B1095" s="0" t="n">
        <v>44057</v>
      </c>
      <c r="C1095" s="0" t="s">
        <v>1049</v>
      </c>
      <c r="D1095" s="0" t="s">
        <v>29</v>
      </c>
      <c r="E1095" s="0" t="s">
        <v>37</v>
      </c>
      <c r="F1095" s="0" t="s">
        <v>38</v>
      </c>
      <c r="G1095" s="0" t="s">
        <v>952</v>
      </c>
      <c r="H1095" s="0" t="s">
        <v>39</v>
      </c>
      <c r="I1095" s="0" t="s">
        <v>25</v>
      </c>
      <c r="J1095" s="0" t="s">
        <v>144</v>
      </c>
      <c r="K1095" s="0" t="s">
        <v>35</v>
      </c>
      <c r="L1095" s="0" t="n">
        <v>20</v>
      </c>
      <c r="M1095" s="0" t="n">
        <v>17</v>
      </c>
      <c r="N1095" s="0" t="n">
        <v>2</v>
      </c>
      <c r="O1095" s="0" t="n">
        <f aca="false">StoreData!$N1095*StoreData!$L1095</f>
        <v>40</v>
      </c>
      <c r="P1095" s="0" t="n">
        <f aca="false">StoreData!$N1095*StoreData!$M1095</f>
        <v>34</v>
      </c>
      <c r="Q1095" s="0" t="n">
        <f aca="false">StoreData!$O1095-StoreData!$P1095</f>
        <v>6</v>
      </c>
      <c r="R1095" s="0" t="n">
        <f aca="false">MONTH(StoreData!$B1095)</f>
        <v>8</v>
      </c>
      <c r="S1095" s="0" t="str">
        <f aca="false">IF(StoreData!$R1095=9,"August","Sept")</f>
        <v>Sept</v>
      </c>
    </row>
    <row r="1096" customFormat="false" ht="15" hidden="false" customHeight="false" outlineLevel="0" collapsed="false">
      <c r="A1096" s="0" t="n">
        <v>88065566449</v>
      </c>
      <c r="B1096" s="0" t="n">
        <v>44058</v>
      </c>
      <c r="C1096" s="0" t="s">
        <v>1050</v>
      </c>
      <c r="D1096" s="0" t="s">
        <v>20</v>
      </c>
      <c r="E1096" s="0" t="s">
        <v>42</v>
      </c>
      <c r="F1096" s="0" t="s">
        <v>43</v>
      </c>
      <c r="G1096" s="0" t="s">
        <v>952</v>
      </c>
      <c r="H1096" s="0" t="s">
        <v>44</v>
      </c>
      <c r="I1096" s="0" t="s">
        <v>25</v>
      </c>
      <c r="J1096" s="0" t="s">
        <v>108</v>
      </c>
      <c r="K1096" s="0" t="s">
        <v>27</v>
      </c>
      <c r="L1096" s="0" t="n">
        <v>15</v>
      </c>
      <c r="M1096" s="0" t="n">
        <v>12</v>
      </c>
      <c r="N1096" s="0" t="n">
        <v>3</v>
      </c>
      <c r="O1096" s="0" t="n">
        <f aca="false">StoreData!$N1096*StoreData!$L1096</f>
        <v>45</v>
      </c>
      <c r="P1096" s="0" t="n">
        <f aca="false">StoreData!$N1096*StoreData!$M1096</f>
        <v>36</v>
      </c>
      <c r="Q1096" s="0" t="n">
        <f aca="false">StoreData!$O1096-StoreData!$P1096</f>
        <v>9</v>
      </c>
      <c r="R1096" s="0" t="n">
        <f aca="false">MONTH(StoreData!$B1096)</f>
        <v>8</v>
      </c>
      <c r="S1096" s="0" t="str">
        <f aca="false">IF(StoreData!$R1096=9,"August","Sept")</f>
        <v>Sept</v>
      </c>
    </row>
    <row r="1097" customFormat="false" ht="15" hidden="false" customHeight="false" outlineLevel="0" collapsed="false">
      <c r="A1097" s="0" t="n">
        <v>88065566450</v>
      </c>
      <c r="B1097" s="0" t="n">
        <v>44062</v>
      </c>
      <c r="C1097" s="0" t="s">
        <v>1051</v>
      </c>
      <c r="D1097" s="0" t="s">
        <v>29</v>
      </c>
      <c r="E1097" s="0" t="s">
        <v>48</v>
      </c>
      <c r="F1097" s="0" t="s">
        <v>22</v>
      </c>
      <c r="G1097" s="0" t="s">
        <v>952</v>
      </c>
      <c r="H1097" s="0" t="s">
        <v>24</v>
      </c>
      <c r="I1097" s="0" t="s">
        <v>25</v>
      </c>
      <c r="J1097" s="0" t="s">
        <v>53</v>
      </c>
      <c r="K1097" s="0" t="s">
        <v>27</v>
      </c>
      <c r="L1097" s="0" t="n">
        <v>20</v>
      </c>
      <c r="M1097" s="0" t="n">
        <v>17</v>
      </c>
      <c r="N1097" s="0" t="n">
        <v>5</v>
      </c>
      <c r="O1097" s="0" t="n">
        <f aca="false">StoreData!$N1097*StoreData!$L1097</f>
        <v>100</v>
      </c>
      <c r="P1097" s="0" t="n">
        <f aca="false">StoreData!$N1097*StoreData!$M1097</f>
        <v>85</v>
      </c>
      <c r="Q1097" s="0" t="n">
        <f aca="false">StoreData!$O1097-StoreData!$P1097</f>
        <v>15</v>
      </c>
      <c r="R1097" s="0" t="n">
        <f aca="false">MONTH(StoreData!$B1097)</f>
        <v>8</v>
      </c>
      <c r="S1097" s="0" t="str">
        <f aca="false">IF(StoreData!$R1097=9,"August","Sept")</f>
        <v>Sept</v>
      </c>
    </row>
    <row r="1098" customFormat="false" ht="15" hidden="false" customHeight="false" outlineLevel="0" collapsed="false">
      <c r="A1098" s="0" t="n">
        <v>88065566451</v>
      </c>
      <c r="B1098" s="0" t="n">
        <v>44061</v>
      </c>
      <c r="C1098" s="0" t="s">
        <v>1052</v>
      </c>
      <c r="D1098" s="0" t="s">
        <v>20</v>
      </c>
      <c r="E1098" s="0" t="s">
        <v>50</v>
      </c>
      <c r="F1098" s="0" t="s">
        <v>31</v>
      </c>
      <c r="G1098" s="0" t="s">
        <v>952</v>
      </c>
      <c r="H1098" s="0" t="s">
        <v>33</v>
      </c>
      <c r="I1098" s="0" t="s">
        <v>25</v>
      </c>
      <c r="J1098" s="0" t="s">
        <v>56</v>
      </c>
      <c r="K1098" s="0" t="s">
        <v>27</v>
      </c>
      <c r="L1098" s="0" t="n">
        <v>12</v>
      </c>
      <c r="M1098" s="0" t="n">
        <v>9</v>
      </c>
      <c r="N1098" s="0" t="n">
        <v>2</v>
      </c>
      <c r="O1098" s="0" t="n">
        <f aca="false">StoreData!$N1098*StoreData!$L1098</f>
        <v>24</v>
      </c>
      <c r="P1098" s="0" t="n">
        <f aca="false">StoreData!$N1098*StoreData!$M1098</f>
        <v>18</v>
      </c>
      <c r="Q1098" s="0" t="n">
        <f aca="false">StoreData!$O1098-StoreData!$P1098</f>
        <v>6</v>
      </c>
      <c r="R1098" s="0" t="n">
        <f aca="false">MONTH(StoreData!$B1098)</f>
        <v>8</v>
      </c>
      <c r="S1098" s="0" t="str">
        <f aca="false">IF(StoreData!$R1098=9,"August","Sept")</f>
        <v>Sept</v>
      </c>
    </row>
    <row r="1099" customFormat="false" ht="15" hidden="false" customHeight="false" outlineLevel="0" collapsed="false">
      <c r="A1099" s="0" t="n">
        <v>88065566452</v>
      </c>
      <c r="B1099" s="0" t="n">
        <v>44061</v>
      </c>
      <c r="C1099" s="0" t="s">
        <v>1053</v>
      </c>
      <c r="D1099" s="0" t="s">
        <v>20</v>
      </c>
      <c r="E1099" s="0" t="s">
        <v>69</v>
      </c>
      <c r="F1099" s="0" t="s">
        <v>38</v>
      </c>
      <c r="G1099" s="0" t="s">
        <v>952</v>
      </c>
      <c r="H1099" s="0" t="s">
        <v>39</v>
      </c>
      <c r="I1099" s="0" t="s">
        <v>25</v>
      </c>
      <c r="J1099" s="0" t="s">
        <v>59</v>
      </c>
      <c r="K1099" s="0" t="s">
        <v>27</v>
      </c>
      <c r="L1099" s="0" t="n">
        <v>16</v>
      </c>
      <c r="M1099" s="0" t="n">
        <v>13</v>
      </c>
      <c r="N1099" s="0" t="n">
        <v>1</v>
      </c>
      <c r="O1099" s="0" t="n">
        <f aca="false">StoreData!$N1099*StoreData!$L1099</f>
        <v>16</v>
      </c>
      <c r="P1099" s="0" t="n">
        <f aca="false">StoreData!$N1099*StoreData!$M1099</f>
        <v>13</v>
      </c>
      <c r="Q1099" s="0" t="n">
        <f aca="false">StoreData!$O1099-StoreData!$P1099</f>
        <v>3</v>
      </c>
      <c r="R1099" s="0" t="n">
        <f aca="false">MONTH(StoreData!$B1099)</f>
        <v>8</v>
      </c>
      <c r="S1099" s="0" t="str">
        <f aca="false">IF(StoreData!$R1099=9,"August","Sept")</f>
        <v>Sept</v>
      </c>
    </row>
    <row r="1100" customFormat="false" ht="15" hidden="false" customHeight="false" outlineLevel="0" collapsed="false">
      <c r="A1100" s="0" t="n">
        <v>88065566453</v>
      </c>
      <c r="B1100" s="0" t="n">
        <v>44062</v>
      </c>
      <c r="C1100" s="0" t="s">
        <v>1054</v>
      </c>
      <c r="D1100" s="0" t="s">
        <v>20</v>
      </c>
      <c r="E1100" s="0" t="s">
        <v>117</v>
      </c>
      <c r="F1100" s="0" t="s">
        <v>43</v>
      </c>
      <c r="G1100" s="0" t="s">
        <v>952</v>
      </c>
      <c r="H1100" s="0" t="s">
        <v>44</v>
      </c>
      <c r="I1100" s="0" t="s">
        <v>25</v>
      </c>
      <c r="J1100" s="0" t="s">
        <v>60</v>
      </c>
      <c r="K1100" s="0" t="s">
        <v>35</v>
      </c>
      <c r="L1100" s="0" t="n">
        <v>70</v>
      </c>
      <c r="M1100" s="0" t="n">
        <v>67</v>
      </c>
      <c r="N1100" s="0" t="n">
        <v>6</v>
      </c>
      <c r="O1100" s="0" t="n">
        <f aca="false">StoreData!$N1100*StoreData!$L1100</f>
        <v>420</v>
      </c>
      <c r="P1100" s="0" t="n">
        <f aca="false">StoreData!$N1100*StoreData!$M1100</f>
        <v>402</v>
      </c>
      <c r="Q1100" s="0" t="n">
        <f aca="false">StoreData!$O1100-StoreData!$P1100</f>
        <v>18</v>
      </c>
      <c r="R1100" s="0" t="n">
        <f aca="false">MONTH(StoreData!$B1100)</f>
        <v>8</v>
      </c>
      <c r="S1100" s="0" t="str">
        <f aca="false">IF(StoreData!$R1100=9,"August","Sept")</f>
        <v>Sept</v>
      </c>
    </row>
    <row r="1101" customFormat="false" ht="15" hidden="false" customHeight="false" outlineLevel="0" collapsed="false">
      <c r="A1101" s="0" t="n">
        <v>88065566454</v>
      </c>
      <c r="B1101" s="0" t="n">
        <v>44063</v>
      </c>
      <c r="C1101" s="0" t="s">
        <v>1055</v>
      </c>
      <c r="D1101" s="0" t="s">
        <v>29</v>
      </c>
      <c r="E1101" s="0" t="s">
        <v>119</v>
      </c>
      <c r="F1101" s="0" t="s">
        <v>22</v>
      </c>
      <c r="G1101" s="0" t="s">
        <v>952</v>
      </c>
      <c r="H1101" s="0" t="s">
        <v>24</v>
      </c>
      <c r="I1101" s="0" t="s">
        <v>25</v>
      </c>
      <c r="J1101" s="0" t="s">
        <v>61</v>
      </c>
      <c r="K1101" s="0" t="s">
        <v>35</v>
      </c>
      <c r="L1101" s="0" t="n">
        <v>15</v>
      </c>
      <c r="M1101" s="0" t="n">
        <v>12</v>
      </c>
      <c r="N1101" s="0" t="n">
        <v>9</v>
      </c>
      <c r="O1101" s="0" t="n">
        <f aca="false">StoreData!$N1101*StoreData!$L1101</f>
        <v>135</v>
      </c>
      <c r="P1101" s="0" t="n">
        <f aca="false">StoreData!$N1101*StoreData!$M1101</f>
        <v>108</v>
      </c>
      <c r="Q1101" s="0" t="n">
        <f aca="false">StoreData!$O1101-StoreData!$P1101</f>
        <v>27</v>
      </c>
      <c r="R1101" s="0" t="n">
        <f aca="false">MONTH(StoreData!$B1101)</f>
        <v>8</v>
      </c>
      <c r="S1101" s="0" t="str">
        <f aca="false">IF(StoreData!$R1101=9,"August","Sept")</f>
        <v>Sept</v>
      </c>
    </row>
    <row r="1102" customFormat="false" ht="15" hidden="false" customHeight="false" outlineLevel="0" collapsed="false">
      <c r="A1102" s="0" t="n">
        <v>88065566455</v>
      </c>
      <c r="B1102" s="0" t="n">
        <v>44064</v>
      </c>
      <c r="C1102" s="0" t="s">
        <v>1056</v>
      </c>
      <c r="D1102" s="0" t="s">
        <v>20</v>
      </c>
      <c r="E1102" s="0" t="s">
        <v>50</v>
      </c>
      <c r="F1102" s="0" t="s">
        <v>31</v>
      </c>
      <c r="G1102" s="0" t="s">
        <v>952</v>
      </c>
      <c r="H1102" s="0" t="s">
        <v>33</v>
      </c>
      <c r="I1102" s="0" t="s">
        <v>25</v>
      </c>
      <c r="J1102" s="0" t="s">
        <v>59</v>
      </c>
      <c r="K1102" s="0" t="s">
        <v>27</v>
      </c>
      <c r="L1102" s="0" t="n">
        <v>16</v>
      </c>
      <c r="M1102" s="0" t="n">
        <v>13</v>
      </c>
      <c r="N1102" s="0" t="n">
        <v>10</v>
      </c>
      <c r="O1102" s="0" t="n">
        <f aca="false">StoreData!$N1102*StoreData!$L1102</f>
        <v>160</v>
      </c>
      <c r="P1102" s="0" t="n">
        <f aca="false">StoreData!$N1102*StoreData!$M1102</f>
        <v>130</v>
      </c>
      <c r="Q1102" s="0" t="n">
        <f aca="false">StoreData!$O1102-StoreData!$P1102</f>
        <v>30</v>
      </c>
      <c r="R1102" s="0" t="n">
        <f aca="false">MONTH(StoreData!$B1102)</f>
        <v>8</v>
      </c>
      <c r="S1102" s="0" t="str">
        <f aca="false">IF(StoreData!$R1102=9,"August","Sept")</f>
        <v>Sept</v>
      </c>
    </row>
    <row r="1103" customFormat="false" ht="15" hidden="false" customHeight="false" outlineLevel="0" collapsed="false">
      <c r="A1103" s="0" t="n">
        <v>88065566456</v>
      </c>
      <c r="B1103" s="0" t="n">
        <v>44065</v>
      </c>
      <c r="C1103" s="0" t="s">
        <v>1057</v>
      </c>
      <c r="D1103" s="0" t="s">
        <v>29</v>
      </c>
      <c r="E1103" s="0" t="s">
        <v>52</v>
      </c>
      <c r="F1103" s="0" t="s">
        <v>38</v>
      </c>
      <c r="G1103" s="0" t="s">
        <v>952</v>
      </c>
      <c r="H1103" s="0" t="s">
        <v>39</v>
      </c>
      <c r="I1103" s="0" t="s">
        <v>25</v>
      </c>
      <c r="J1103" s="0" t="s">
        <v>62</v>
      </c>
      <c r="K1103" s="0" t="s">
        <v>27</v>
      </c>
      <c r="L1103" s="0" t="n">
        <v>20</v>
      </c>
      <c r="M1103" s="0" t="n">
        <v>17</v>
      </c>
      <c r="N1103" s="0" t="n">
        <v>3</v>
      </c>
      <c r="O1103" s="0" t="n">
        <f aca="false">StoreData!$N1103*StoreData!$L1103</f>
        <v>60</v>
      </c>
      <c r="P1103" s="0" t="n">
        <f aca="false">StoreData!$N1103*StoreData!$M1103</f>
        <v>51</v>
      </c>
      <c r="Q1103" s="0" t="n">
        <f aca="false">StoreData!$O1103-StoreData!$P1103</f>
        <v>9</v>
      </c>
      <c r="R1103" s="0" t="n">
        <f aca="false">MONTH(StoreData!$B1103)</f>
        <v>8</v>
      </c>
      <c r="S1103" s="0" t="str">
        <f aca="false">IF(StoreData!$R1103=9,"August","Sept")</f>
        <v>Sept</v>
      </c>
    </row>
    <row r="1104" customFormat="false" ht="15" hidden="false" customHeight="false" outlineLevel="0" collapsed="false">
      <c r="A1104" s="0" t="n">
        <v>88065566457</v>
      </c>
      <c r="B1104" s="0" t="n">
        <v>44066</v>
      </c>
      <c r="C1104" s="0" t="s">
        <v>1058</v>
      </c>
      <c r="D1104" s="0" t="s">
        <v>29</v>
      </c>
      <c r="E1104" s="0" t="s">
        <v>55</v>
      </c>
      <c r="F1104" s="0" t="s">
        <v>43</v>
      </c>
      <c r="G1104" s="0" t="s">
        <v>952</v>
      </c>
      <c r="H1104" s="0" t="s">
        <v>44</v>
      </c>
      <c r="I1104" s="0" t="s">
        <v>25</v>
      </c>
      <c r="J1104" s="0" t="s">
        <v>63</v>
      </c>
      <c r="K1104" s="0" t="s">
        <v>27</v>
      </c>
      <c r="L1104" s="0" t="n">
        <v>12</v>
      </c>
      <c r="M1104" s="0" t="n">
        <v>9</v>
      </c>
      <c r="N1104" s="0" t="n">
        <v>4</v>
      </c>
      <c r="O1104" s="0" t="n">
        <f aca="false">StoreData!$N1104*StoreData!$L1104</f>
        <v>48</v>
      </c>
      <c r="P1104" s="0" t="n">
        <f aca="false">StoreData!$N1104*StoreData!$M1104</f>
        <v>36</v>
      </c>
      <c r="Q1104" s="0" t="n">
        <f aca="false">StoreData!$O1104-StoreData!$P1104</f>
        <v>12</v>
      </c>
      <c r="R1104" s="0" t="n">
        <f aca="false">MONTH(StoreData!$B1104)</f>
        <v>8</v>
      </c>
      <c r="S1104" s="0" t="str">
        <f aca="false">IF(StoreData!$R1104=9,"August","Sept")</f>
        <v>Sept</v>
      </c>
    </row>
    <row r="1105" customFormat="false" ht="15" hidden="false" customHeight="false" outlineLevel="0" collapsed="false">
      <c r="A1105" s="0" t="n">
        <v>88065566458</v>
      </c>
      <c r="B1105" s="0" t="n">
        <v>44067</v>
      </c>
      <c r="C1105" s="0" t="s">
        <v>1059</v>
      </c>
      <c r="D1105" s="0" t="s">
        <v>20</v>
      </c>
      <c r="E1105" s="0" t="s">
        <v>58</v>
      </c>
      <c r="F1105" s="0" t="s">
        <v>22</v>
      </c>
      <c r="G1105" s="0" t="s">
        <v>952</v>
      </c>
      <c r="H1105" s="0" t="s">
        <v>24</v>
      </c>
      <c r="I1105" s="0" t="s">
        <v>25</v>
      </c>
      <c r="J1105" s="0" t="s">
        <v>64</v>
      </c>
      <c r="K1105" s="0" t="s">
        <v>35</v>
      </c>
      <c r="L1105" s="0" t="n">
        <v>12</v>
      </c>
      <c r="M1105" s="0" t="n">
        <v>9</v>
      </c>
      <c r="N1105" s="0" t="n">
        <v>5</v>
      </c>
      <c r="O1105" s="0" t="n">
        <f aca="false">StoreData!$N1105*StoreData!$L1105</f>
        <v>60</v>
      </c>
      <c r="P1105" s="0" t="n">
        <f aca="false">StoreData!$N1105*StoreData!$M1105</f>
        <v>45</v>
      </c>
      <c r="Q1105" s="0" t="n">
        <f aca="false">StoreData!$O1105-StoreData!$P1105</f>
        <v>15</v>
      </c>
      <c r="R1105" s="0" t="n">
        <f aca="false">MONTH(StoreData!$B1105)</f>
        <v>8</v>
      </c>
      <c r="S1105" s="0" t="str">
        <f aca="false">IF(StoreData!$R1105=9,"August","Sept")</f>
        <v>Sept</v>
      </c>
    </row>
    <row r="1106" customFormat="false" ht="15" hidden="false" customHeight="false" outlineLevel="0" collapsed="false">
      <c r="A1106" s="0" t="n">
        <v>88065566459</v>
      </c>
      <c r="B1106" s="0" t="n">
        <v>44068</v>
      </c>
      <c r="C1106" s="0" t="s">
        <v>1060</v>
      </c>
      <c r="D1106" s="0" t="s">
        <v>20</v>
      </c>
      <c r="E1106" s="0" t="s">
        <v>147</v>
      </c>
      <c r="F1106" s="0" t="s">
        <v>31</v>
      </c>
      <c r="G1106" s="0" t="s">
        <v>952</v>
      </c>
      <c r="H1106" s="0" t="s">
        <v>33</v>
      </c>
      <c r="I1106" s="0" t="s">
        <v>25</v>
      </c>
      <c r="J1106" s="0" t="s">
        <v>67</v>
      </c>
      <c r="K1106" s="0" t="s">
        <v>35</v>
      </c>
      <c r="L1106" s="0" t="n">
        <v>18</v>
      </c>
      <c r="M1106" s="0" t="n">
        <v>15</v>
      </c>
      <c r="N1106" s="0" t="n">
        <v>6</v>
      </c>
      <c r="O1106" s="0" t="n">
        <f aca="false">StoreData!$N1106*StoreData!$L1106</f>
        <v>108</v>
      </c>
      <c r="P1106" s="0" t="n">
        <f aca="false">StoreData!$N1106*StoreData!$M1106</f>
        <v>90</v>
      </c>
      <c r="Q1106" s="0" t="n">
        <f aca="false">StoreData!$O1106-StoreData!$P1106</f>
        <v>18</v>
      </c>
      <c r="R1106" s="0" t="n">
        <f aca="false">MONTH(StoreData!$B1106)</f>
        <v>8</v>
      </c>
      <c r="S1106" s="0" t="str">
        <f aca="false">IF(StoreData!$R1106=9,"August","Sept")</f>
        <v>Sept</v>
      </c>
    </row>
    <row r="1107" customFormat="false" ht="15" hidden="false" customHeight="false" outlineLevel="0" collapsed="false">
      <c r="A1107" s="0" t="n">
        <v>88065566460</v>
      </c>
      <c r="B1107" s="0" t="n">
        <v>44072</v>
      </c>
      <c r="C1107" s="0" t="s">
        <v>1061</v>
      </c>
      <c r="D1107" s="0" t="s">
        <v>20</v>
      </c>
      <c r="E1107" s="0" t="s">
        <v>149</v>
      </c>
      <c r="F1107" s="0" t="s">
        <v>38</v>
      </c>
      <c r="G1107" s="0" t="s">
        <v>952</v>
      </c>
      <c r="H1107" s="0" t="s">
        <v>39</v>
      </c>
      <c r="I1107" s="0" t="s">
        <v>25</v>
      </c>
      <c r="J1107" s="0" t="s">
        <v>70</v>
      </c>
      <c r="K1107" s="0" t="s">
        <v>27</v>
      </c>
      <c r="L1107" s="0" t="n">
        <v>10</v>
      </c>
      <c r="M1107" s="0" t="n">
        <v>7</v>
      </c>
      <c r="N1107" s="0" t="n">
        <v>3</v>
      </c>
      <c r="O1107" s="0" t="n">
        <f aca="false">StoreData!$N1107*StoreData!$L1107</f>
        <v>30</v>
      </c>
      <c r="P1107" s="0" t="n">
        <f aca="false">StoreData!$N1107*StoreData!$M1107</f>
        <v>21</v>
      </c>
      <c r="Q1107" s="0" t="n">
        <f aca="false">StoreData!$O1107-StoreData!$P1107</f>
        <v>9</v>
      </c>
      <c r="R1107" s="0" t="n">
        <f aca="false">MONTH(StoreData!$B1107)</f>
        <v>8</v>
      </c>
      <c r="S1107" s="0" t="str">
        <f aca="false">IF(StoreData!$R1107=9,"August","Sept")</f>
        <v>Sept</v>
      </c>
    </row>
    <row r="1108" customFormat="false" ht="15" hidden="false" customHeight="false" outlineLevel="0" collapsed="false">
      <c r="A1108" s="0" t="n">
        <v>88065566461</v>
      </c>
      <c r="B1108" s="0" t="n">
        <v>44071</v>
      </c>
      <c r="C1108" s="0" t="s">
        <v>942</v>
      </c>
      <c r="D1108" s="0" t="s">
        <v>29</v>
      </c>
      <c r="E1108" s="0" t="s">
        <v>81</v>
      </c>
      <c r="F1108" s="0" t="s">
        <v>43</v>
      </c>
      <c r="G1108" s="0" t="s">
        <v>952</v>
      </c>
      <c r="H1108" s="0" t="s">
        <v>44</v>
      </c>
      <c r="I1108" s="0" t="s">
        <v>25</v>
      </c>
      <c r="J1108" s="0" t="s">
        <v>73</v>
      </c>
      <c r="K1108" s="0" t="s">
        <v>27</v>
      </c>
      <c r="L1108" s="0" t="n">
        <v>15</v>
      </c>
      <c r="M1108" s="0" t="n">
        <v>12</v>
      </c>
      <c r="N1108" s="0" t="n">
        <v>7</v>
      </c>
      <c r="O1108" s="0" t="n">
        <f aca="false">StoreData!$N1108*StoreData!$L1108</f>
        <v>105</v>
      </c>
      <c r="P1108" s="0" t="n">
        <f aca="false">StoreData!$N1108*StoreData!$M1108</f>
        <v>84</v>
      </c>
      <c r="Q1108" s="0" t="n">
        <f aca="false">StoreData!$O1108-StoreData!$P1108</f>
        <v>21</v>
      </c>
      <c r="R1108" s="0" t="n">
        <f aca="false">MONTH(StoreData!$B1108)</f>
        <v>8</v>
      </c>
      <c r="S1108" s="0" t="str">
        <f aca="false">IF(StoreData!$R1108=9,"August","Sept")</f>
        <v>Sept</v>
      </c>
    </row>
    <row r="1109" customFormat="false" ht="15" hidden="false" customHeight="false" outlineLevel="0" collapsed="false">
      <c r="A1109" s="0" t="n">
        <v>88065566462</v>
      </c>
      <c r="B1109" s="0" t="n">
        <v>44071</v>
      </c>
      <c r="C1109" s="0" t="s">
        <v>943</v>
      </c>
      <c r="D1109" s="0" t="s">
        <v>29</v>
      </c>
      <c r="E1109" s="0" t="s">
        <v>69</v>
      </c>
      <c r="F1109" s="0" t="s">
        <v>22</v>
      </c>
      <c r="G1109" s="0" t="s">
        <v>952</v>
      </c>
      <c r="H1109" s="0" t="s">
        <v>24</v>
      </c>
      <c r="I1109" s="0" t="s">
        <v>25</v>
      </c>
      <c r="J1109" s="0" t="s">
        <v>76</v>
      </c>
      <c r="K1109" s="0" t="s">
        <v>27</v>
      </c>
      <c r="L1109" s="0" t="n">
        <v>15</v>
      </c>
      <c r="M1109" s="0" t="n">
        <v>12</v>
      </c>
      <c r="N1109" s="0" t="n">
        <v>5</v>
      </c>
      <c r="O1109" s="0" t="n">
        <f aca="false">StoreData!$N1109*StoreData!$L1109</f>
        <v>75</v>
      </c>
      <c r="P1109" s="0" t="n">
        <f aca="false">StoreData!$N1109*StoreData!$M1109</f>
        <v>60</v>
      </c>
      <c r="Q1109" s="0" t="n">
        <f aca="false">StoreData!$O1109-StoreData!$P1109</f>
        <v>15</v>
      </c>
      <c r="R1109" s="0" t="n">
        <f aca="false">MONTH(StoreData!$B1109)</f>
        <v>8</v>
      </c>
      <c r="S1109" s="0" t="str">
        <f aca="false">IF(StoreData!$R1109=9,"August","Sept")</f>
        <v>Sept</v>
      </c>
    </row>
    <row r="1110" customFormat="false" ht="15" hidden="false" customHeight="false" outlineLevel="0" collapsed="false">
      <c r="A1110" s="0" t="n">
        <v>88065566463</v>
      </c>
      <c r="B1110" s="0" t="n">
        <v>44072</v>
      </c>
      <c r="C1110" s="0" t="s">
        <v>944</v>
      </c>
      <c r="D1110" s="0" t="s">
        <v>29</v>
      </c>
      <c r="E1110" s="0" t="s">
        <v>21</v>
      </c>
      <c r="F1110" s="0" t="s">
        <v>31</v>
      </c>
      <c r="G1110" s="0" t="s">
        <v>952</v>
      </c>
      <c r="H1110" s="0" t="s">
        <v>33</v>
      </c>
      <c r="I1110" s="0" t="s">
        <v>25</v>
      </c>
      <c r="J1110" s="0" t="s">
        <v>79</v>
      </c>
      <c r="K1110" s="0" t="s">
        <v>35</v>
      </c>
      <c r="L1110" s="0" t="n">
        <v>23</v>
      </c>
      <c r="M1110" s="0" t="n">
        <v>20</v>
      </c>
      <c r="N1110" s="0" t="n">
        <v>8</v>
      </c>
      <c r="O1110" s="0" t="n">
        <f aca="false">StoreData!$N1110*StoreData!$L1110</f>
        <v>184</v>
      </c>
      <c r="P1110" s="0" t="n">
        <f aca="false">StoreData!$N1110*StoreData!$M1110</f>
        <v>160</v>
      </c>
      <c r="Q1110" s="0" t="n">
        <f aca="false">StoreData!$O1110-StoreData!$P1110</f>
        <v>24</v>
      </c>
      <c r="R1110" s="0" t="n">
        <f aca="false">MONTH(StoreData!$B1110)</f>
        <v>8</v>
      </c>
      <c r="S1110" s="0" t="str">
        <f aca="false">IF(StoreData!$R1110=9,"August","Sept")</f>
        <v>Sept</v>
      </c>
    </row>
    <row r="1111" customFormat="false" ht="15" hidden="false" customHeight="false" outlineLevel="0" collapsed="false">
      <c r="A1111" s="0" t="n">
        <v>88065566464</v>
      </c>
      <c r="B1111" s="0" t="n">
        <v>44073</v>
      </c>
      <c r="C1111" s="0" t="s">
        <v>1062</v>
      </c>
      <c r="D1111" s="0" t="s">
        <v>20</v>
      </c>
      <c r="E1111" s="0" t="s">
        <v>156</v>
      </c>
      <c r="F1111" s="0" t="s">
        <v>38</v>
      </c>
      <c r="G1111" s="0" t="s">
        <v>952</v>
      </c>
      <c r="H1111" s="0" t="s">
        <v>39</v>
      </c>
      <c r="I1111" s="0" t="s">
        <v>25</v>
      </c>
      <c r="J1111" s="0" t="s">
        <v>82</v>
      </c>
      <c r="K1111" s="0" t="s">
        <v>35</v>
      </c>
      <c r="L1111" s="0" t="n">
        <v>9</v>
      </c>
      <c r="M1111" s="0" t="n">
        <v>6</v>
      </c>
      <c r="N1111" s="0" t="n">
        <v>9</v>
      </c>
      <c r="O1111" s="0" t="n">
        <f aca="false">StoreData!$N1111*StoreData!$L1111</f>
        <v>81</v>
      </c>
      <c r="P1111" s="0" t="n">
        <f aca="false">StoreData!$N1111*StoreData!$M1111</f>
        <v>54</v>
      </c>
      <c r="Q1111" s="0" t="n">
        <f aca="false">StoreData!$O1111-StoreData!$P1111</f>
        <v>27</v>
      </c>
      <c r="R1111" s="0" t="n">
        <f aca="false">MONTH(StoreData!$B1111)</f>
        <v>8</v>
      </c>
      <c r="S1111" s="0" t="str">
        <f aca="false">IF(StoreData!$R1111=9,"August","Sept")</f>
        <v>Sept</v>
      </c>
    </row>
    <row r="1112" customFormat="false" ht="15" hidden="false" customHeight="false" outlineLevel="0" collapsed="false">
      <c r="A1112" s="0" t="n">
        <v>88065566465</v>
      </c>
      <c r="B1112" s="0" t="n">
        <v>44074</v>
      </c>
      <c r="C1112" s="0" t="s">
        <v>1063</v>
      </c>
      <c r="D1112" s="0" t="s">
        <v>20</v>
      </c>
      <c r="E1112" s="0" t="s">
        <v>66</v>
      </c>
      <c r="F1112" s="0" t="s">
        <v>43</v>
      </c>
      <c r="G1112" s="0" t="s">
        <v>952</v>
      </c>
      <c r="H1112" s="0" t="s">
        <v>44</v>
      </c>
      <c r="I1112" s="0" t="s">
        <v>25</v>
      </c>
      <c r="J1112" s="0" t="s">
        <v>85</v>
      </c>
      <c r="K1112" s="0" t="s">
        <v>35</v>
      </c>
      <c r="L1112" s="0" t="n">
        <v>18</v>
      </c>
      <c r="M1112" s="0" t="n">
        <v>15</v>
      </c>
      <c r="N1112" s="0" t="n">
        <v>2</v>
      </c>
      <c r="O1112" s="0" t="n">
        <f aca="false">StoreData!$N1112*StoreData!$L1112</f>
        <v>36</v>
      </c>
      <c r="P1112" s="0" t="n">
        <f aca="false">StoreData!$N1112*StoreData!$M1112</f>
        <v>30</v>
      </c>
      <c r="Q1112" s="0" t="n">
        <f aca="false">StoreData!$O1112-StoreData!$P1112</f>
        <v>6</v>
      </c>
      <c r="R1112" s="0" t="n">
        <f aca="false">MONTH(StoreData!$B1112)</f>
        <v>8</v>
      </c>
      <c r="S1112" s="0" t="str">
        <f aca="false">IF(StoreData!$R1112=9,"August","Sept")</f>
        <v>Sept</v>
      </c>
    </row>
    <row r="1113" customFormat="false" ht="15" hidden="false" customHeight="false" outlineLevel="0" collapsed="false">
      <c r="A1113" s="0" t="n">
        <v>88065566466</v>
      </c>
      <c r="B1113" s="0" t="n">
        <v>44044</v>
      </c>
      <c r="C1113" s="0" t="s">
        <v>1064</v>
      </c>
      <c r="D1113" s="0" t="s">
        <v>20</v>
      </c>
      <c r="E1113" s="0" t="s">
        <v>69</v>
      </c>
      <c r="F1113" s="0" t="s">
        <v>22</v>
      </c>
      <c r="G1113" s="0" t="s">
        <v>952</v>
      </c>
      <c r="H1113" s="0" t="s">
        <v>24</v>
      </c>
      <c r="I1113" s="0" t="s">
        <v>128</v>
      </c>
      <c r="J1113" s="0" t="s">
        <v>88</v>
      </c>
      <c r="K1113" s="0" t="s">
        <v>27</v>
      </c>
      <c r="L1113" s="0" t="n">
        <v>14</v>
      </c>
      <c r="M1113" s="0" t="n">
        <v>11</v>
      </c>
      <c r="N1113" s="0" t="n">
        <v>5</v>
      </c>
      <c r="O1113" s="0" t="n">
        <f aca="false">StoreData!$N1113*StoreData!$L1113</f>
        <v>70</v>
      </c>
      <c r="P1113" s="0" t="n">
        <f aca="false">StoreData!$N1113*StoreData!$M1113</f>
        <v>55</v>
      </c>
      <c r="Q1113" s="0" t="n">
        <f aca="false">StoreData!$O1113-StoreData!$P1113</f>
        <v>15</v>
      </c>
      <c r="R1113" s="0" t="n">
        <f aca="false">MONTH(StoreData!$B1113)</f>
        <v>8</v>
      </c>
      <c r="S1113" s="0" t="str">
        <f aca="false">IF(StoreData!$R1113=9,"August","Sept")</f>
        <v>Sept</v>
      </c>
    </row>
    <row r="1114" customFormat="false" ht="15" hidden="false" customHeight="false" outlineLevel="0" collapsed="false">
      <c r="A1114" s="0" t="n">
        <v>88065566467</v>
      </c>
      <c r="B1114" s="0" t="n">
        <v>44045</v>
      </c>
      <c r="C1114" s="0" t="s">
        <v>1065</v>
      </c>
      <c r="D1114" s="0" t="s">
        <v>29</v>
      </c>
      <c r="E1114" s="0" t="s">
        <v>96</v>
      </c>
      <c r="F1114" s="0" t="s">
        <v>31</v>
      </c>
      <c r="G1114" s="0" t="s">
        <v>952</v>
      </c>
      <c r="H1114" s="0" t="s">
        <v>33</v>
      </c>
      <c r="I1114" s="0" t="s">
        <v>128</v>
      </c>
      <c r="J1114" s="0" t="s">
        <v>91</v>
      </c>
      <c r="K1114" s="0" t="s">
        <v>27</v>
      </c>
      <c r="L1114" s="0" t="n">
        <v>30</v>
      </c>
      <c r="M1114" s="0" t="n">
        <v>27</v>
      </c>
      <c r="N1114" s="0" t="n">
        <v>7</v>
      </c>
      <c r="O1114" s="0" t="n">
        <f aca="false">StoreData!$N1114*StoreData!$L1114</f>
        <v>210</v>
      </c>
      <c r="P1114" s="0" t="n">
        <f aca="false">StoreData!$N1114*StoreData!$M1114</f>
        <v>189</v>
      </c>
      <c r="Q1114" s="0" t="n">
        <f aca="false">StoreData!$O1114-StoreData!$P1114</f>
        <v>21</v>
      </c>
      <c r="R1114" s="0" t="n">
        <f aca="false">MONTH(StoreData!$B1114)</f>
        <v>8</v>
      </c>
      <c r="S1114" s="0" t="str">
        <f aca="false">IF(StoreData!$R1114=9,"August","Sept")</f>
        <v>Sept</v>
      </c>
    </row>
    <row r="1115" customFormat="false" ht="15" hidden="false" customHeight="false" outlineLevel="0" collapsed="false">
      <c r="A1115" s="0" t="n">
        <v>88065566468</v>
      </c>
      <c r="B1115" s="0" t="n">
        <v>44046</v>
      </c>
      <c r="C1115" s="0" t="s">
        <v>1066</v>
      </c>
      <c r="D1115" s="0" t="s">
        <v>29</v>
      </c>
      <c r="E1115" s="0" t="s">
        <v>98</v>
      </c>
      <c r="F1115" s="0" t="s">
        <v>38</v>
      </c>
      <c r="G1115" s="0" t="s">
        <v>952</v>
      </c>
      <c r="H1115" s="0" t="s">
        <v>39</v>
      </c>
      <c r="I1115" s="0" t="s">
        <v>128</v>
      </c>
      <c r="J1115" s="0" t="s">
        <v>94</v>
      </c>
      <c r="K1115" s="0" t="s">
        <v>27</v>
      </c>
      <c r="L1115" s="0" t="n">
        <v>16</v>
      </c>
      <c r="M1115" s="0" t="n">
        <v>13</v>
      </c>
      <c r="N1115" s="0" t="n">
        <v>7</v>
      </c>
      <c r="O1115" s="0" t="n">
        <f aca="false">StoreData!$N1115*StoreData!$L1115</f>
        <v>112</v>
      </c>
      <c r="P1115" s="0" t="n">
        <f aca="false">StoreData!$N1115*StoreData!$M1115</f>
        <v>91</v>
      </c>
      <c r="Q1115" s="0" t="n">
        <f aca="false">StoreData!$O1115-StoreData!$P1115</f>
        <v>21</v>
      </c>
      <c r="R1115" s="0" t="n">
        <f aca="false">MONTH(StoreData!$B1115)</f>
        <v>8</v>
      </c>
      <c r="S1115" s="0" t="str">
        <f aca="false">IF(StoreData!$R1115=9,"August","Sept")</f>
        <v>Sept</v>
      </c>
    </row>
    <row r="1116" customFormat="false" ht="15" hidden="false" customHeight="false" outlineLevel="0" collapsed="false">
      <c r="A1116" s="0" t="n">
        <v>88065566469</v>
      </c>
      <c r="B1116" s="0" t="n">
        <v>44047</v>
      </c>
      <c r="C1116" s="0" t="s">
        <v>1067</v>
      </c>
      <c r="D1116" s="0" t="s">
        <v>20</v>
      </c>
      <c r="E1116" s="0" t="s">
        <v>101</v>
      </c>
      <c r="F1116" s="0" t="s">
        <v>43</v>
      </c>
      <c r="G1116" s="0" t="s">
        <v>952</v>
      </c>
      <c r="H1116" s="0" t="s">
        <v>44</v>
      </c>
      <c r="I1116" s="0" t="s">
        <v>128</v>
      </c>
      <c r="J1116" s="0" t="s">
        <v>26</v>
      </c>
      <c r="K1116" s="0" t="s">
        <v>27</v>
      </c>
      <c r="L1116" s="0" t="n">
        <v>52</v>
      </c>
      <c r="M1116" s="0" t="n">
        <v>49</v>
      </c>
      <c r="N1116" s="0" t="n">
        <v>15</v>
      </c>
      <c r="O1116" s="0" t="n">
        <f aca="false">StoreData!$N1116*StoreData!$L1116</f>
        <v>780</v>
      </c>
      <c r="P1116" s="0" t="n">
        <f aca="false">StoreData!$N1116*StoreData!$M1116</f>
        <v>735</v>
      </c>
      <c r="Q1116" s="0" t="n">
        <f aca="false">StoreData!$O1116-StoreData!$P1116</f>
        <v>45</v>
      </c>
      <c r="R1116" s="0" t="n">
        <f aca="false">MONTH(StoreData!$B1116)</f>
        <v>8</v>
      </c>
      <c r="S1116" s="0" t="str">
        <f aca="false">IF(StoreData!$R1116=9,"August","Sept")</f>
        <v>Sept</v>
      </c>
    </row>
    <row r="1117" customFormat="false" ht="15" hidden="false" customHeight="false" outlineLevel="0" collapsed="false">
      <c r="A1117" s="0" t="n">
        <v>88065566470</v>
      </c>
      <c r="B1117" s="0" t="n">
        <v>44048</v>
      </c>
      <c r="C1117" s="0" t="s">
        <v>1068</v>
      </c>
      <c r="D1117" s="0" t="s">
        <v>29</v>
      </c>
      <c r="E1117" s="0" t="s">
        <v>104</v>
      </c>
      <c r="F1117" s="0" t="s">
        <v>22</v>
      </c>
      <c r="G1117" s="0" t="s">
        <v>952</v>
      </c>
      <c r="H1117" s="0" t="s">
        <v>24</v>
      </c>
      <c r="I1117" s="0" t="s">
        <v>128</v>
      </c>
      <c r="J1117" s="0" t="s">
        <v>99</v>
      </c>
      <c r="K1117" s="0" t="s">
        <v>27</v>
      </c>
      <c r="L1117" s="0" t="n">
        <v>14</v>
      </c>
      <c r="M1117" s="0" t="n">
        <v>11</v>
      </c>
      <c r="N1117" s="0" t="n">
        <v>3</v>
      </c>
      <c r="O1117" s="0" t="n">
        <f aca="false">StoreData!$N1117*StoreData!$L1117</f>
        <v>42</v>
      </c>
      <c r="P1117" s="0" t="n">
        <f aca="false">StoreData!$N1117*StoreData!$M1117</f>
        <v>33</v>
      </c>
      <c r="Q1117" s="0" t="n">
        <f aca="false">StoreData!$O1117-StoreData!$P1117</f>
        <v>9</v>
      </c>
      <c r="R1117" s="0" t="n">
        <f aca="false">MONTH(StoreData!$B1117)</f>
        <v>8</v>
      </c>
      <c r="S1117" s="0" t="str">
        <f aca="false">IF(StoreData!$R1117=9,"August","Sept")</f>
        <v>Sept</v>
      </c>
    </row>
    <row r="1118" customFormat="false" ht="15" hidden="false" customHeight="false" outlineLevel="0" collapsed="false">
      <c r="A1118" s="0" t="n">
        <v>88065566471</v>
      </c>
      <c r="B1118" s="0" t="n">
        <v>44052</v>
      </c>
      <c r="C1118" s="0" t="s">
        <v>1069</v>
      </c>
      <c r="D1118" s="0" t="s">
        <v>20</v>
      </c>
      <c r="E1118" s="0" t="s">
        <v>107</v>
      </c>
      <c r="F1118" s="0" t="s">
        <v>31</v>
      </c>
      <c r="G1118" s="0" t="s">
        <v>952</v>
      </c>
      <c r="H1118" s="0" t="s">
        <v>33</v>
      </c>
      <c r="I1118" s="0" t="s">
        <v>128</v>
      </c>
      <c r="J1118" s="0" t="s">
        <v>102</v>
      </c>
      <c r="K1118" s="0" t="s">
        <v>27</v>
      </c>
      <c r="L1118" s="0" t="n">
        <v>6</v>
      </c>
      <c r="M1118" s="0" t="n">
        <v>3</v>
      </c>
      <c r="N1118" s="0" t="n">
        <v>6</v>
      </c>
      <c r="O1118" s="0" t="n">
        <f aca="false">StoreData!$N1118*StoreData!$L1118</f>
        <v>36</v>
      </c>
      <c r="P1118" s="0" t="n">
        <f aca="false">StoreData!$N1118*StoreData!$M1118</f>
        <v>18</v>
      </c>
      <c r="Q1118" s="0" t="n">
        <f aca="false">StoreData!$O1118-StoreData!$P1118</f>
        <v>18</v>
      </c>
      <c r="R1118" s="0" t="n">
        <f aca="false">MONTH(StoreData!$B1118)</f>
        <v>8</v>
      </c>
      <c r="S1118" s="0" t="str">
        <f aca="false">IF(StoreData!$R1118=9,"August","Sept")</f>
        <v>Sept</v>
      </c>
    </row>
    <row r="1119" customFormat="false" ht="15" hidden="false" customHeight="false" outlineLevel="0" collapsed="false">
      <c r="A1119" s="0" t="n">
        <v>88065566472</v>
      </c>
      <c r="B1119" s="0" t="n">
        <v>44051</v>
      </c>
      <c r="C1119" s="0" t="s">
        <v>1070</v>
      </c>
      <c r="D1119" s="0" t="s">
        <v>29</v>
      </c>
      <c r="E1119" s="0" t="s">
        <v>75</v>
      </c>
      <c r="F1119" s="0" t="s">
        <v>38</v>
      </c>
      <c r="G1119" s="0" t="s">
        <v>952</v>
      </c>
      <c r="H1119" s="0" t="s">
        <v>39</v>
      </c>
      <c r="I1119" s="0" t="s">
        <v>128</v>
      </c>
      <c r="J1119" s="0" t="s">
        <v>105</v>
      </c>
      <c r="K1119" s="0" t="s">
        <v>27</v>
      </c>
      <c r="L1119" s="0" t="n">
        <v>13</v>
      </c>
      <c r="M1119" s="0" t="n">
        <v>10</v>
      </c>
      <c r="N1119" s="0" t="n">
        <v>10</v>
      </c>
      <c r="O1119" s="0" t="n">
        <f aca="false">StoreData!$N1119*StoreData!$L1119</f>
        <v>130</v>
      </c>
      <c r="P1119" s="0" t="n">
        <f aca="false">StoreData!$N1119*StoreData!$M1119</f>
        <v>100</v>
      </c>
      <c r="Q1119" s="0" t="n">
        <f aca="false">StoreData!$O1119-StoreData!$P1119</f>
        <v>30</v>
      </c>
      <c r="R1119" s="0" t="n">
        <f aca="false">MONTH(StoreData!$B1119)</f>
        <v>8</v>
      </c>
      <c r="S1119" s="0" t="str">
        <f aca="false">IF(StoreData!$R1119=9,"August","Sept")</f>
        <v>Sept</v>
      </c>
    </row>
    <row r="1120" customFormat="false" ht="15" hidden="false" customHeight="false" outlineLevel="0" collapsed="false">
      <c r="A1120" s="0" t="n">
        <v>88065566473</v>
      </c>
      <c r="B1120" s="0" t="n">
        <v>44051</v>
      </c>
      <c r="C1120" s="0" t="s">
        <v>1071</v>
      </c>
      <c r="D1120" s="0" t="s">
        <v>29</v>
      </c>
      <c r="E1120" s="0" t="s">
        <v>78</v>
      </c>
      <c r="F1120" s="0" t="s">
        <v>43</v>
      </c>
      <c r="G1120" s="0" t="s">
        <v>952</v>
      </c>
      <c r="H1120" s="0" t="s">
        <v>44</v>
      </c>
      <c r="I1120" s="0" t="s">
        <v>128</v>
      </c>
      <c r="J1120" s="0" t="s">
        <v>108</v>
      </c>
      <c r="K1120" s="0" t="s">
        <v>27</v>
      </c>
      <c r="L1120" s="0" t="n">
        <v>15</v>
      </c>
      <c r="M1120" s="0" t="n">
        <v>12</v>
      </c>
      <c r="N1120" s="0" t="n">
        <v>11</v>
      </c>
      <c r="O1120" s="0" t="n">
        <f aca="false">StoreData!$N1120*StoreData!$L1120</f>
        <v>165</v>
      </c>
      <c r="P1120" s="0" t="n">
        <f aca="false">StoreData!$N1120*StoreData!$M1120</f>
        <v>132</v>
      </c>
      <c r="Q1120" s="0" t="n">
        <f aca="false">StoreData!$O1120-StoreData!$P1120</f>
        <v>33</v>
      </c>
      <c r="R1120" s="0" t="n">
        <f aca="false">MONTH(StoreData!$B1120)</f>
        <v>8</v>
      </c>
      <c r="S1120" s="0" t="str">
        <f aca="false">IF(StoreData!$R1120=9,"August","Sept")</f>
        <v>Sept</v>
      </c>
    </row>
    <row r="1121" customFormat="false" ht="15" hidden="false" customHeight="false" outlineLevel="0" collapsed="false">
      <c r="A1121" s="0" t="n">
        <v>88065566474</v>
      </c>
      <c r="B1121" s="0" t="n">
        <v>44052</v>
      </c>
      <c r="C1121" s="0" t="s">
        <v>1072</v>
      </c>
      <c r="D1121" s="0" t="s">
        <v>20</v>
      </c>
      <c r="E1121" s="0" t="s">
        <v>81</v>
      </c>
      <c r="F1121" s="0" t="s">
        <v>22</v>
      </c>
      <c r="G1121" s="0" t="s">
        <v>952</v>
      </c>
      <c r="H1121" s="0" t="s">
        <v>24</v>
      </c>
      <c r="I1121" s="0" t="s">
        <v>128</v>
      </c>
      <c r="J1121" s="0" t="s">
        <v>53</v>
      </c>
      <c r="K1121" s="0" t="s">
        <v>27</v>
      </c>
      <c r="L1121" s="0" t="n">
        <v>20</v>
      </c>
      <c r="M1121" s="0" t="n">
        <v>17</v>
      </c>
      <c r="N1121" s="0" t="n">
        <v>3</v>
      </c>
      <c r="O1121" s="0" t="n">
        <f aca="false">StoreData!$N1121*StoreData!$L1121</f>
        <v>60</v>
      </c>
      <c r="P1121" s="0" t="n">
        <f aca="false">StoreData!$N1121*StoreData!$M1121</f>
        <v>51</v>
      </c>
      <c r="Q1121" s="0" t="n">
        <f aca="false">StoreData!$O1121-StoreData!$P1121</f>
        <v>9</v>
      </c>
      <c r="R1121" s="0" t="n">
        <f aca="false">MONTH(StoreData!$B1121)</f>
        <v>8</v>
      </c>
      <c r="S1121" s="0" t="str">
        <f aca="false">IF(StoreData!$R1121=9,"August","Sept")</f>
        <v>Sept</v>
      </c>
    </row>
    <row r="1122" customFormat="false" ht="15" hidden="false" customHeight="false" outlineLevel="0" collapsed="false">
      <c r="A1122" s="0" t="n">
        <v>88065566475</v>
      </c>
      <c r="B1122" s="0" t="n">
        <v>44053</v>
      </c>
      <c r="C1122" s="0" t="s">
        <v>1073</v>
      </c>
      <c r="D1122" s="0" t="s">
        <v>20</v>
      </c>
      <c r="E1122" s="0" t="s">
        <v>149</v>
      </c>
      <c r="F1122" s="0" t="s">
        <v>31</v>
      </c>
      <c r="G1122" s="0" t="s">
        <v>952</v>
      </c>
      <c r="H1122" s="0" t="s">
        <v>33</v>
      </c>
      <c r="I1122" s="0" t="s">
        <v>128</v>
      </c>
      <c r="J1122" s="0" t="s">
        <v>56</v>
      </c>
      <c r="K1122" s="0" t="s">
        <v>27</v>
      </c>
      <c r="L1122" s="0" t="n">
        <v>12</v>
      </c>
      <c r="M1122" s="0" t="n">
        <v>9</v>
      </c>
      <c r="N1122" s="0" t="n">
        <v>1</v>
      </c>
      <c r="O1122" s="0" t="n">
        <f aca="false">StoreData!$N1122*StoreData!$L1122</f>
        <v>12</v>
      </c>
      <c r="P1122" s="0" t="n">
        <f aca="false">StoreData!$N1122*StoreData!$M1122</f>
        <v>9</v>
      </c>
      <c r="Q1122" s="0" t="n">
        <f aca="false">StoreData!$O1122-StoreData!$P1122</f>
        <v>3</v>
      </c>
      <c r="R1122" s="0" t="n">
        <f aca="false">MONTH(StoreData!$B1122)</f>
        <v>8</v>
      </c>
      <c r="S1122" s="0" t="str">
        <f aca="false">IF(StoreData!$R1122=9,"August","Sept")</f>
        <v>Sept</v>
      </c>
    </row>
    <row r="1123" customFormat="false" ht="15" hidden="false" customHeight="false" outlineLevel="0" collapsed="false">
      <c r="A1123" s="0" t="n">
        <v>88065566476</v>
      </c>
      <c r="B1123" s="0" t="n">
        <v>44054</v>
      </c>
      <c r="C1123" s="0" t="s">
        <v>1074</v>
      </c>
      <c r="D1123" s="0" t="s">
        <v>29</v>
      </c>
      <c r="E1123" s="0" t="s">
        <v>21</v>
      </c>
      <c r="F1123" s="0" t="s">
        <v>38</v>
      </c>
      <c r="G1123" s="0" t="s">
        <v>952</v>
      </c>
      <c r="H1123" s="0" t="s">
        <v>39</v>
      </c>
      <c r="I1123" s="0" t="s">
        <v>128</v>
      </c>
      <c r="J1123" s="0" t="s">
        <v>59</v>
      </c>
      <c r="K1123" s="0" t="s">
        <v>27</v>
      </c>
      <c r="L1123" s="0" t="n">
        <v>16</v>
      </c>
      <c r="M1123" s="0" t="n">
        <v>13</v>
      </c>
      <c r="N1123" s="0" t="n">
        <v>1</v>
      </c>
      <c r="O1123" s="0" t="n">
        <f aca="false">StoreData!$N1123*StoreData!$L1123</f>
        <v>16</v>
      </c>
      <c r="P1123" s="0" t="n">
        <f aca="false">StoreData!$N1123*StoreData!$M1123</f>
        <v>13</v>
      </c>
      <c r="Q1123" s="0" t="n">
        <f aca="false">StoreData!$O1123-StoreData!$P1123</f>
        <v>3</v>
      </c>
      <c r="R1123" s="0" t="n">
        <f aca="false">MONTH(StoreData!$B1123)</f>
        <v>8</v>
      </c>
      <c r="S1123" s="0" t="str">
        <f aca="false">IF(StoreData!$R1123=9,"August","Sept")</f>
        <v>Sept</v>
      </c>
    </row>
    <row r="1124" customFormat="false" ht="15" hidden="false" customHeight="false" outlineLevel="0" collapsed="false">
      <c r="A1124" s="0" t="n">
        <v>88065566477</v>
      </c>
      <c r="B1124" s="0" t="n">
        <v>44055</v>
      </c>
      <c r="C1124" s="0" t="s">
        <v>1075</v>
      </c>
      <c r="D1124" s="0" t="s">
        <v>20</v>
      </c>
      <c r="E1124" s="0" t="s">
        <v>152</v>
      </c>
      <c r="F1124" s="0" t="s">
        <v>43</v>
      </c>
      <c r="G1124" s="0" t="s">
        <v>952</v>
      </c>
      <c r="H1124" s="0" t="s">
        <v>44</v>
      </c>
      <c r="I1124" s="0" t="s">
        <v>128</v>
      </c>
      <c r="J1124" s="0" t="s">
        <v>62</v>
      </c>
      <c r="K1124" s="0" t="s">
        <v>27</v>
      </c>
      <c r="L1124" s="0" t="n">
        <v>20</v>
      </c>
      <c r="M1124" s="0" t="n">
        <v>17</v>
      </c>
      <c r="N1124" s="0" t="n">
        <v>1</v>
      </c>
      <c r="O1124" s="0" t="n">
        <f aca="false">StoreData!$N1124*StoreData!$L1124</f>
        <v>20</v>
      </c>
      <c r="P1124" s="0" t="n">
        <f aca="false">StoreData!$N1124*StoreData!$M1124</f>
        <v>17</v>
      </c>
      <c r="Q1124" s="0" t="n">
        <f aca="false">StoreData!$O1124-StoreData!$P1124</f>
        <v>3</v>
      </c>
      <c r="R1124" s="0" t="n">
        <f aca="false">MONTH(StoreData!$B1124)</f>
        <v>8</v>
      </c>
      <c r="S1124" s="0" t="str">
        <f aca="false">IF(StoreData!$R1124=9,"August","Sept")</f>
        <v>Sept</v>
      </c>
    </row>
    <row r="1125" customFormat="false" ht="15" hidden="false" customHeight="false" outlineLevel="0" collapsed="false">
      <c r="A1125" s="0" t="n">
        <v>88065566478</v>
      </c>
      <c r="B1125" s="0" t="n">
        <v>44056</v>
      </c>
      <c r="C1125" s="0" t="s">
        <v>1076</v>
      </c>
      <c r="D1125" s="0" t="s">
        <v>20</v>
      </c>
      <c r="E1125" s="0" t="s">
        <v>154</v>
      </c>
      <c r="F1125" s="0" t="s">
        <v>22</v>
      </c>
      <c r="G1125" s="0" t="s">
        <v>952</v>
      </c>
      <c r="H1125" s="0" t="s">
        <v>24</v>
      </c>
      <c r="I1125" s="0" t="s">
        <v>128</v>
      </c>
      <c r="J1125" s="0" t="s">
        <v>63</v>
      </c>
      <c r="K1125" s="0" t="s">
        <v>27</v>
      </c>
      <c r="L1125" s="0" t="n">
        <v>12</v>
      </c>
      <c r="M1125" s="0" t="n">
        <v>9</v>
      </c>
      <c r="N1125" s="0" t="n">
        <v>3</v>
      </c>
      <c r="O1125" s="0" t="n">
        <f aca="false">StoreData!$N1125*StoreData!$L1125</f>
        <v>36</v>
      </c>
      <c r="P1125" s="0" t="n">
        <f aca="false">StoreData!$N1125*StoreData!$M1125</f>
        <v>27</v>
      </c>
      <c r="Q1125" s="0" t="n">
        <f aca="false">StoreData!$O1125-StoreData!$P1125</f>
        <v>9</v>
      </c>
      <c r="R1125" s="0" t="n">
        <f aca="false">MONTH(StoreData!$B1125)</f>
        <v>8</v>
      </c>
      <c r="S1125" s="0" t="str">
        <f aca="false">IF(StoreData!$R1125=9,"August","Sept")</f>
        <v>Sept</v>
      </c>
    </row>
    <row r="1126" customFormat="false" ht="15" hidden="false" customHeight="false" outlineLevel="0" collapsed="false">
      <c r="A1126" s="0" t="n">
        <v>88065566479</v>
      </c>
      <c r="B1126" s="0" t="n">
        <v>44057</v>
      </c>
      <c r="C1126" s="0" t="s">
        <v>1077</v>
      </c>
      <c r="D1126" s="0" t="s">
        <v>29</v>
      </c>
      <c r="E1126" s="0" t="s">
        <v>156</v>
      </c>
      <c r="F1126" s="0" t="s">
        <v>31</v>
      </c>
      <c r="G1126" s="0" t="s">
        <v>952</v>
      </c>
      <c r="H1126" s="0" t="s">
        <v>33</v>
      </c>
      <c r="I1126" s="0" t="s">
        <v>128</v>
      </c>
      <c r="J1126" s="0" t="s">
        <v>70</v>
      </c>
      <c r="K1126" s="0" t="s">
        <v>27</v>
      </c>
      <c r="L1126" s="0" t="n">
        <v>10</v>
      </c>
      <c r="M1126" s="0" t="n">
        <v>7</v>
      </c>
      <c r="N1126" s="0" t="n">
        <v>4</v>
      </c>
      <c r="O1126" s="0" t="n">
        <f aca="false">StoreData!$N1126*StoreData!$L1126</f>
        <v>40</v>
      </c>
      <c r="P1126" s="0" t="n">
        <f aca="false">StoreData!$N1126*StoreData!$M1126</f>
        <v>28</v>
      </c>
      <c r="Q1126" s="0" t="n">
        <f aca="false">StoreData!$O1126-StoreData!$P1126</f>
        <v>12</v>
      </c>
      <c r="R1126" s="0" t="n">
        <f aca="false">MONTH(StoreData!$B1126)</f>
        <v>8</v>
      </c>
      <c r="S1126" s="0" t="str">
        <f aca="false">IF(StoreData!$R1126=9,"August","Sept")</f>
        <v>Sept</v>
      </c>
    </row>
    <row r="1127" customFormat="false" ht="15" hidden="false" customHeight="false" outlineLevel="0" collapsed="false">
      <c r="A1127" s="0" t="n">
        <v>88065566480</v>
      </c>
      <c r="B1127" s="0" t="n">
        <v>44058</v>
      </c>
      <c r="C1127" s="0" t="s">
        <v>1057</v>
      </c>
      <c r="D1127" s="0" t="s">
        <v>29</v>
      </c>
      <c r="E1127" s="0" t="s">
        <v>52</v>
      </c>
      <c r="F1127" s="0" t="s">
        <v>38</v>
      </c>
      <c r="G1127" s="0" t="s">
        <v>952</v>
      </c>
      <c r="H1127" s="0" t="s">
        <v>39</v>
      </c>
      <c r="I1127" s="0" t="s">
        <v>128</v>
      </c>
      <c r="J1127" s="0" t="s">
        <v>73</v>
      </c>
      <c r="K1127" s="0" t="s">
        <v>27</v>
      </c>
      <c r="L1127" s="0" t="n">
        <v>15</v>
      </c>
      <c r="M1127" s="0" t="n">
        <v>12</v>
      </c>
      <c r="N1127" s="0" t="n">
        <v>5</v>
      </c>
      <c r="O1127" s="0" t="n">
        <f aca="false">StoreData!$N1127*StoreData!$L1127</f>
        <v>75</v>
      </c>
      <c r="P1127" s="0" t="n">
        <f aca="false">StoreData!$N1127*StoreData!$M1127</f>
        <v>60</v>
      </c>
      <c r="Q1127" s="0" t="n">
        <f aca="false">StoreData!$O1127-StoreData!$P1127</f>
        <v>15</v>
      </c>
      <c r="R1127" s="0" t="n">
        <f aca="false">MONTH(StoreData!$B1127)</f>
        <v>8</v>
      </c>
      <c r="S1127" s="0" t="str">
        <f aca="false">IF(StoreData!$R1127=9,"August","Sept")</f>
        <v>Sept</v>
      </c>
    </row>
    <row r="1128" customFormat="false" ht="15" hidden="false" customHeight="false" outlineLevel="0" collapsed="false">
      <c r="A1128" s="0" t="n">
        <v>88065566481</v>
      </c>
      <c r="B1128" s="0" t="n">
        <v>44062</v>
      </c>
      <c r="C1128" s="0" t="s">
        <v>1058</v>
      </c>
      <c r="D1128" s="0" t="s">
        <v>29</v>
      </c>
      <c r="E1128" s="0" t="s">
        <v>55</v>
      </c>
      <c r="F1128" s="0" t="s">
        <v>43</v>
      </c>
      <c r="G1128" s="0" t="s">
        <v>952</v>
      </c>
      <c r="H1128" s="0" t="s">
        <v>44</v>
      </c>
      <c r="I1128" s="0" t="s">
        <v>128</v>
      </c>
      <c r="J1128" s="0" t="s">
        <v>76</v>
      </c>
      <c r="K1128" s="0" t="s">
        <v>27</v>
      </c>
      <c r="L1128" s="0" t="n">
        <v>15</v>
      </c>
      <c r="M1128" s="0" t="n">
        <v>12</v>
      </c>
      <c r="N1128" s="0" t="n">
        <v>6</v>
      </c>
      <c r="O1128" s="0" t="n">
        <f aca="false">StoreData!$N1128*StoreData!$L1128</f>
        <v>90</v>
      </c>
      <c r="P1128" s="0" t="n">
        <f aca="false">StoreData!$N1128*StoreData!$M1128</f>
        <v>72</v>
      </c>
      <c r="Q1128" s="0" t="n">
        <f aca="false">StoreData!$O1128-StoreData!$P1128</f>
        <v>18</v>
      </c>
      <c r="R1128" s="0" t="n">
        <f aca="false">MONTH(StoreData!$B1128)</f>
        <v>8</v>
      </c>
      <c r="S1128" s="0" t="str">
        <f aca="false">IF(StoreData!$R1128=9,"August","Sept")</f>
        <v>Sept</v>
      </c>
    </row>
    <row r="1129" customFormat="false" ht="15" hidden="false" customHeight="false" outlineLevel="0" collapsed="false">
      <c r="A1129" s="0" t="n">
        <v>88065566482</v>
      </c>
      <c r="B1129" s="0" t="n">
        <v>44061</v>
      </c>
      <c r="C1129" s="0" t="s">
        <v>1059</v>
      </c>
      <c r="D1129" s="0" t="s">
        <v>20</v>
      </c>
      <c r="E1129" s="0" t="s">
        <v>58</v>
      </c>
      <c r="F1129" s="0" t="s">
        <v>22</v>
      </c>
      <c r="G1129" s="0" t="s">
        <v>952</v>
      </c>
      <c r="H1129" s="0" t="s">
        <v>24</v>
      </c>
      <c r="I1129" s="0" t="s">
        <v>128</v>
      </c>
      <c r="J1129" s="0" t="s">
        <v>126</v>
      </c>
      <c r="K1129" s="0" t="s">
        <v>27</v>
      </c>
      <c r="L1129" s="0" t="n">
        <v>20</v>
      </c>
      <c r="M1129" s="0" t="n">
        <v>17</v>
      </c>
      <c r="N1129" s="0" t="n">
        <v>7</v>
      </c>
      <c r="O1129" s="0" t="n">
        <f aca="false">StoreData!$N1129*StoreData!$L1129</f>
        <v>140</v>
      </c>
      <c r="P1129" s="0" t="n">
        <f aca="false">StoreData!$N1129*StoreData!$M1129</f>
        <v>119</v>
      </c>
      <c r="Q1129" s="0" t="n">
        <f aca="false">StoreData!$O1129-StoreData!$P1129</f>
        <v>21</v>
      </c>
      <c r="R1129" s="0" t="n">
        <f aca="false">MONTH(StoreData!$B1129)</f>
        <v>8</v>
      </c>
      <c r="S1129" s="0" t="str">
        <f aca="false">IF(StoreData!$R1129=9,"August","Sept")</f>
        <v>Sept</v>
      </c>
    </row>
    <row r="1130" customFormat="false" ht="15" hidden="false" customHeight="false" outlineLevel="0" collapsed="false">
      <c r="A1130" s="0" t="n">
        <v>88065566483</v>
      </c>
      <c r="B1130" s="0" t="n">
        <v>44061</v>
      </c>
      <c r="C1130" s="0" t="s">
        <v>1060</v>
      </c>
      <c r="D1130" s="0" t="s">
        <v>20</v>
      </c>
      <c r="E1130" s="0" t="s">
        <v>147</v>
      </c>
      <c r="F1130" s="0" t="s">
        <v>31</v>
      </c>
      <c r="G1130" s="0" t="s">
        <v>952</v>
      </c>
      <c r="H1130" s="0" t="s">
        <v>33</v>
      </c>
      <c r="I1130" s="0" t="s">
        <v>128</v>
      </c>
      <c r="J1130" s="0" t="s">
        <v>129</v>
      </c>
      <c r="K1130" s="0" t="s">
        <v>27</v>
      </c>
      <c r="L1130" s="0" t="n">
        <v>12</v>
      </c>
      <c r="M1130" s="0" t="n">
        <v>9</v>
      </c>
      <c r="N1130" s="0" t="n">
        <v>11</v>
      </c>
      <c r="O1130" s="0" t="n">
        <f aca="false">StoreData!$N1130*StoreData!$L1130</f>
        <v>132</v>
      </c>
      <c r="P1130" s="0" t="n">
        <f aca="false">StoreData!$N1130*StoreData!$M1130</f>
        <v>99</v>
      </c>
      <c r="Q1130" s="0" t="n">
        <f aca="false">StoreData!$O1130-StoreData!$P1130</f>
        <v>33</v>
      </c>
      <c r="R1130" s="0" t="n">
        <f aca="false">MONTH(StoreData!$B1130)</f>
        <v>8</v>
      </c>
      <c r="S1130" s="0" t="str">
        <f aca="false">IF(StoreData!$R1130=9,"August","Sept")</f>
        <v>Sept</v>
      </c>
    </row>
    <row r="1131" customFormat="false" ht="15" hidden="false" customHeight="false" outlineLevel="0" collapsed="false">
      <c r="A1131" s="0" t="n">
        <v>88065566484</v>
      </c>
      <c r="B1131" s="0" t="n">
        <v>44062</v>
      </c>
      <c r="C1131" s="0" t="s">
        <v>1061</v>
      </c>
      <c r="D1131" s="0" t="s">
        <v>20</v>
      </c>
      <c r="E1131" s="0" t="s">
        <v>149</v>
      </c>
      <c r="F1131" s="0" t="s">
        <v>38</v>
      </c>
      <c r="G1131" s="0" t="s">
        <v>952</v>
      </c>
      <c r="H1131" s="0" t="s">
        <v>39</v>
      </c>
      <c r="I1131" s="0" t="s">
        <v>128</v>
      </c>
      <c r="J1131" s="0" t="s">
        <v>131</v>
      </c>
      <c r="K1131" s="0" t="s">
        <v>27</v>
      </c>
      <c r="L1131" s="0" t="n">
        <v>13</v>
      </c>
      <c r="M1131" s="0" t="n">
        <v>10</v>
      </c>
      <c r="N1131" s="0" t="n">
        <v>2</v>
      </c>
      <c r="O1131" s="0" t="n">
        <f aca="false">StoreData!$N1131*StoreData!$L1131</f>
        <v>26</v>
      </c>
      <c r="P1131" s="0" t="n">
        <f aca="false">StoreData!$N1131*StoreData!$M1131</f>
        <v>20</v>
      </c>
      <c r="Q1131" s="0" t="n">
        <f aca="false">StoreData!$O1131-StoreData!$P1131</f>
        <v>6</v>
      </c>
      <c r="R1131" s="0" t="n">
        <f aca="false">MONTH(StoreData!$B1131)</f>
        <v>8</v>
      </c>
      <c r="S1131" s="0" t="str">
        <f aca="false">IF(StoreData!$R1131=9,"August","Sept")</f>
        <v>Sept</v>
      </c>
    </row>
    <row r="1132" customFormat="false" ht="15" hidden="false" customHeight="false" outlineLevel="0" collapsed="false">
      <c r="A1132" s="0" t="n">
        <v>88065566485</v>
      </c>
      <c r="B1132" s="0" t="n">
        <v>44063</v>
      </c>
      <c r="C1132" s="0" t="s">
        <v>942</v>
      </c>
      <c r="D1132" s="0" t="s">
        <v>29</v>
      </c>
      <c r="E1132" s="0" t="s">
        <v>81</v>
      </c>
      <c r="F1132" s="0" t="s">
        <v>43</v>
      </c>
      <c r="G1132" s="0" t="s">
        <v>952</v>
      </c>
      <c r="H1132" s="0" t="s">
        <v>44</v>
      </c>
      <c r="I1132" s="0" t="s">
        <v>128</v>
      </c>
      <c r="J1132" s="0" t="s">
        <v>133</v>
      </c>
      <c r="K1132" s="0" t="s">
        <v>27</v>
      </c>
      <c r="L1132" s="0" t="n">
        <v>15</v>
      </c>
      <c r="M1132" s="0" t="n">
        <v>12</v>
      </c>
      <c r="N1132" s="0" t="n">
        <v>3</v>
      </c>
      <c r="O1132" s="0" t="n">
        <f aca="false">StoreData!$N1132*StoreData!$L1132</f>
        <v>45</v>
      </c>
      <c r="P1132" s="0" t="n">
        <f aca="false">StoreData!$N1132*StoreData!$M1132</f>
        <v>36</v>
      </c>
      <c r="Q1132" s="0" t="n">
        <f aca="false">StoreData!$O1132-StoreData!$P1132</f>
        <v>9</v>
      </c>
      <c r="R1132" s="0" t="n">
        <f aca="false">MONTH(StoreData!$B1132)</f>
        <v>8</v>
      </c>
      <c r="S1132" s="0" t="str">
        <f aca="false">IF(StoreData!$R1132=9,"August","Sept")</f>
        <v>Sept</v>
      </c>
    </row>
    <row r="1133" customFormat="false" ht="15" hidden="false" customHeight="false" outlineLevel="0" collapsed="false">
      <c r="A1133" s="0" t="n">
        <v>88065566486</v>
      </c>
      <c r="B1133" s="0" t="n">
        <v>44064</v>
      </c>
      <c r="C1133" s="0" t="s">
        <v>943</v>
      </c>
      <c r="D1133" s="0" t="s">
        <v>29</v>
      </c>
      <c r="E1133" s="0" t="s">
        <v>69</v>
      </c>
      <c r="F1133" s="0" t="s">
        <v>22</v>
      </c>
      <c r="G1133" s="0" t="s">
        <v>952</v>
      </c>
      <c r="H1133" s="0" t="s">
        <v>24</v>
      </c>
      <c r="I1133" s="0" t="s">
        <v>128</v>
      </c>
      <c r="J1133" s="0" t="s">
        <v>88</v>
      </c>
      <c r="K1133" s="0" t="s">
        <v>27</v>
      </c>
      <c r="L1133" s="0" t="n">
        <v>14</v>
      </c>
      <c r="M1133" s="0" t="n">
        <v>11</v>
      </c>
      <c r="N1133" s="0" t="n">
        <v>5</v>
      </c>
      <c r="O1133" s="0" t="n">
        <f aca="false">StoreData!$N1133*StoreData!$L1133</f>
        <v>70</v>
      </c>
      <c r="P1133" s="0" t="n">
        <f aca="false">StoreData!$N1133*StoreData!$M1133</f>
        <v>55</v>
      </c>
      <c r="Q1133" s="0" t="n">
        <f aca="false">StoreData!$O1133-StoreData!$P1133</f>
        <v>15</v>
      </c>
      <c r="R1133" s="0" t="n">
        <f aca="false">MONTH(StoreData!$B1133)</f>
        <v>8</v>
      </c>
      <c r="S1133" s="0" t="str">
        <f aca="false">IF(StoreData!$R1133=9,"August","Sept")</f>
        <v>Sept</v>
      </c>
    </row>
    <row r="1134" customFormat="false" ht="15" hidden="false" customHeight="false" outlineLevel="0" collapsed="false">
      <c r="A1134" s="0" t="n">
        <v>88065566487</v>
      </c>
      <c r="B1134" s="0" t="n">
        <v>44065</v>
      </c>
      <c r="C1134" s="0" t="s">
        <v>944</v>
      </c>
      <c r="D1134" s="0" t="s">
        <v>29</v>
      </c>
      <c r="E1134" s="0" t="s">
        <v>21</v>
      </c>
      <c r="F1134" s="0" t="s">
        <v>31</v>
      </c>
      <c r="G1134" s="0" t="s">
        <v>952</v>
      </c>
      <c r="H1134" s="0" t="s">
        <v>33</v>
      </c>
      <c r="I1134" s="0" t="s">
        <v>128</v>
      </c>
      <c r="J1134" s="0" t="s">
        <v>91</v>
      </c>
      <c r="K1134" s="0" t="s">
        <v>27</v>
      </c>
      <c r="L1134" s="0" t="n">
        <v>30</v>
      </c>
      <c r="M1134" s="0" t="n">
        <v>27</v>
      </c>
      <c r="N1134" s="0" t="n">
        <v>2</v>
      </c>
      <c r="O1134" s="0" t="n">
        <f aca="false">StoreData!$N1134*StoreData!$L1134</f>
        <v>60</v>
      </c>
      <c r="P1134" s="0" t="n">
        <f aca="false">StoreData!$N1134*StoreData!$M1134</f>
        <v>54</v>
      </c>
      <c r="Q1134" s="0" t="n">
        <f aca="false">StoreData!$O1134-StoreData!$P1134</f>
        <v>6</v>
      </c>
      <c r="R1134" s="0" t="n">
        <f aca="false">MONTH(StoreData!$B1134)</f>
        <v>8</v>
      </c>
      <c r="S1134" s="0" t="str">
        <f aca="false">IF(StoreData!$R1134=9,"August","Sept")</f>
        <v>Sept</v>
      </c>
    </row>
    <row r="1135" customFormat="false" ht="15" hidden="false" customHeight="false" outlineLevel="0" collapsed="false">
      <c r="A1135" s="0" t="n">
        <v>88065566488</v>
      </c>
      <c r="B1135" s="0" t="n">
        <v>44066</v>
      </c>
      <c r="C1135" s="0" t="s">
        <v>1062</v>
      </c>
      <c r="D1135" s="0" t="s">
        <v>20</v>
      </c>
      <c r="E1135" s="0" t="s">
        <v>156</v>
      </c>
      <c r="F1135" s="0" t="s">
        <v>38</v>
      </c>
      <c r="G1135" s="0" t="s">
        <v>952</v>
      </c>
      <c r="H1135" s="0" t="s">
        <v>39</v>
      </c>
      <c r="I1135" s="0" t="s">
        <v>128</v>
      </c>
      <c r="J1135" s="0" t="s">
        <v>94</v>
      </c>
      <c r="K1135" s="0" t="s">
        <v>27</v>
      </c>
      <c r="L1135" s="0" t="n">
        <v>16</v>
      </c>
      <c r="M1135" s="0" t="n">
        <v>13</v>
      </c>
      <c r="N1135" s="0" t="n">
        <v>1</v>
      </c>
      <c r="O1135" s="0" t="n">
        <f aca="false">StoreData!$N1135*StoreData!$L1135</f>
        <v>16</v>
      </c>
      <c r="P1135" s="0" t="n">
        <f aca="false">StoreData!$N1135*StoreData!$M1135</f>
        <v>13</v>
      </c>
      <c r="Q1135" s="0" t="n">
        <f aca="false">StoreData!$O1135-StoreData!$P1135</f>
        <v>3</v>
      </c>
      <c r="R1135" s="0" t="n">
        <f aca="false">MONTH(StoreData!$B1135)</f>
        <v>8</v>
      </c>
      <c r="S1135" s="0" t="str">
        <f aca="false">IF(StoreData!$R1135=9,"August","Sept")</f>
        <v>Sept</v>
      </c>
    </row>
    <row r="1136" customFormat="false" ht="15" hidden="false" customHeight="false" outlineLevel="0" collapsed="false">
      <c r="A1136" s="0" t="n">
        <v>88065566489</v>
      </c>
      <c r="B1136" s="0" t="n">
        <v>44067</v>
      </c>
      <c r="C1136" s="0" t="s">
        <v>1063</v>
      </c>
      <c r="D1136" s="0" t="s">
        <v>20</v>
      </c>
      <c r="E1136" s="0" t="s">
        <v>66</v>
      </c>
      <c r="F1136" s="0" t="s">
        <v>43</v>
      </c>
      <c r="G1136" s="0" t="s">
        <v>952</v>
      </c>
      <c r="H1136" s="0" t="s">
        <v>44</v>
      </c>
      <c r="I1136" s="0" t="s">
        <v>128</v>
      </c>
      <c r="J1136" s="0" t="s">
        <v>34</v>
      </c>
      <c r="K1136" s="0" t="s">
        <v>35</v>
      </c>
      <c r="L1136" s="0" t="n">
        <v>9</v>
      </c>
      <c r="M1136" s="0" t="n">
        <v>6</v>
      </c>
      <c r="N1136" s="0" t="n">
        <v>6</v>
      </c>
      <c r="O1136" s="0" t="n">
        <f aca="false">StoreData!$N1136*StoreData!$L1136</f>
        <v>54</v>
      </c>
      <c r="P1136" s="0" t="n">
        <f aca="false">StoreData!$N1136*StoreData!$M1136</f>
        <v>36</v>
      </c>
      <c r="Q1136" s="0" t="n">
        <f aca="false">StoreData!$O1136-StoreData!$P1136</f>
        <v>18</v>
      </c>
      <c r="R1136" s="0" t="n">
        <f aca="false">MONTH(StoreData!$B1136)</f>
        <v>8</v>
      </c>
      <c r="S1136" s="0" t="str">
        <f aca="false">IF(StoreData!$R1136=9,"August","Sept")</f>
        <v>Sept</v>
      </c>
    </row>
    <row r="1137" customFormat="false" ht="15" hidden="false" customHeight="false" outlineLevel="0" collapsed="false">
      <c r="A1137" s="0" t="n">
        <v>88065566490</v>
      </c>
      <c r="B1137" s="0" t="n">
        <v>44068</v>
      </c>
      <c r="C1137" s="0" t="s">
        <v>1064</v>
      </c>
      <c r="D1137" s="0" t="s">
        <v>20</v>
      </c>
      <c r="E1137" s="0" t="s">
        <v>69</v>
      </c>
      <c r="F1137" s="0" t="s">
        <v>22</v>
      </c>
      <c r="G1137" s="0" t="s">
        <v>952</v>
      </c>
      <c r="H1137" s="0" t="s">
        <v>24</v>
      </c>
      <c r="I1137" s="0" t="s">
        <v>128</v>
      </c>
      <c r="J1137" s="0" t="s">
        <v>40</v>
      </c>
      <c r="K1137" s="0" t="s">
        <v>35</v>
      </c>
      <c r="L1137" s="0" t="n">
        <v>5</v>
      </c>
      <c r="M1137" s="0" t="n">
        <v>2</v>
      </c>
      <c r="N1137" s="0" t="n">
        <v>9</v>
      </c>
      <c r="O1137" s="0" t="n">
        <f aca="false">StoreData!$N1137*StoreData!$L1137</f>
        <v>45</v>
      </c>
      <c r="P1137" s="0" t="n">
        <f aca="false">StoreData!$N1137*StoreData!$M1137</f>
        <v>18</v>
      </c>
      <c r="Q1137" s="0" t="n">
        <f aca="false">StoreData!$O1137-StoreData!$P1137</f>
        <v>27</v>
      </c>
      <c r="R1137" s="0" t="n">
        <f aca="false">MONTH(StoreData!$B1137)</f>
        <v>8</v>
      </c>
      <c r="S1137" s="0" t="str">
        <f aca="false">IF(StoreData!$R1137=9,"August","Sept")</f>
        <v>Sept</v>
      </c>
    </row>
    <row r="1138" customFormat="false" ht="15" hidden="false" customHeight="false" outlineLevel="0" collapsed="false">
      <c r="A1138" s="0" t="n">
        <v>88065566491</v>
      </c>
      <c r="B1138" s="0" t="n">
        <v>44072</v>
      </c>
      <c r="C1138" s="0" t="s">
        <v>1065</v>
      </c>
      <c r="D1138" s="0" t="s">
        <v>29</v>
      </c>
      <c r="E1138" s="0" t="s">
        <v>96</v>
      </c>
      <c r="F1138" s="0" t="s">
        <v>31</v>
      </c>
      <c r="G1138" s="0" t="s">
        <v>952</v>
      </c>
      <c r="H1138" s="0" t="s">
        <v>33</v>
      </c>
      <c r="I1138" s="0" t="s">
        <v>128</v>
      </c>
      <c r="J1138" s="0" t="s">
        <v>140</v>
      </c>
      <c r="K1138" s="0" t="s">
        <v>35</v>
      </c>
      <c r="L1138" s="0" t="n">
        <v>18</v>
      </c>
      <c r="M1138" s="0" t="n">
        <v>15</v>
      </c>
      <c r="N1138" s="0" t="n">
        <v>10</v>
      </c>
      <c r="O1138" s="0" t="n">
        <f aca="false">StoreData!$N1138*StoreData!$L1138</f>
        <v>180</v>
      </c>
      <c r="P1138" s="0" t="n">
        <f aca="false">StoreData!$N1138*StoreData!$M1138</f>
        <v>150</v>
      </c>
      <c r="Q1138" s="0" t="n">
        <f aca="false">StoreData!$O1138-StoreData!$P1138</f>
        <v>30</v>
      </c>
      <c r="R1138" s="0" t="n">
        <f aca="false">MONTH(StoreData!$B1138)</f>
        <v>8</v>
      </c>
      <c r="S1138" s="0" t="str">
        <f aca="false">IF(StoreData!$R1138=9,"August","Sept")</f>
        <v>Sept</v>
      </c>
    </row>
    <row r="1139" customFormat="false" ht="15" hidden="false" customHeight="false" outlineLevel="0" collapsed="false">
      <c r="A1139" s="0" t="n">
        <v>88065566492</v>
      </c>
      <c r="B1139" s="0" t="n">
        <v>44071</v>
      </c>
      <c r="C1139" s="0" t="s">
        <v>382</v>
      </c>
      <c r="D1139" s="0" t="s">
        <v>29</v>
      </c>
      <c r="E1139" s="0" t="s">
        <v>98</v>
      </c>
      <c r="F1139" s="0" t="s">
        <v>38</v>
      </c>
      <c r="G1139" s="0" t="s">
        <v>952</v>
      </c>
      <c r="H1139" s="0" t="s">
        <v>39</v>
      </c>
      <c r="I1139" s="0" t="s">
        <v>128</v>
      </c>
      <c r="J1139" s="0" t="s">
        <v>142</v>
      </c>
      <c r="K1139" s="0" t="s">
        <v>35</v>
      </c>
      <c r="L1139" s="0" t="n">
        <v>10</v>
      </c>
      <c r="M1139" s="0" t="n">
        <v>7</v>
      </c>
      <c r="N1139" s="0" t="n">
        <v>3</v>
      </c>
      <c r="O1139" s="0" t="n">
        <f aca="false">StoreData!$N1139*StoreData!$L1139</f>
        <v>30</v>
      </c>
      <c r="P1139" s="0" t="n">
        <f aca="false">StoreData!$N1139*StoreData!$M1139</f>
        <v>21</v>
      </c>
      <c r="Q1139" s="0" t="n">
        <f aca="false">StoreData!$O1139-StoreData!$P1139</f>
        <v>9</v>
      </c>
      <c r="R1139" s="0" t="n">
        <f aca="false">MONTH(StoreData!$B1139)</f>
        <v>8</v>
      </c>
      <c r="S1139" s="0" t="str">
        <f aca="false">IF(StoreData!$R1139=9,"August","Sept")</f>
        <v>Sept</v>
      </c>
    </row>
    <row r="1140" customFormat="false" ht="15" hidden="false" customHeight="false" outlineLevel="0" collapsed="false">
      <c r="A1140" s="0" t="n">
        <v>88065566493</v>
      </c>
      <c r="B1140" s="0" t="n">
        <v>44071</v>
      </c>
      <c r="C1140" s="0" t="s">
        <v>1067</v>
      </c>
      <c r="D1140" s="0" t="s">
        <v>20</v>
      </c>
      <c r="E1140" s="0" t="s">
        <v>101</v>
      </c>
      <c r="F1140" s="0" t="s">
        <v>43</v>
      </c>
      <c r="G1140" s="0" t="s">
        <v>952</v>
      </c>
      <c r="H1140" s="0" t="s">
        <v>44</v>
      </c>
      <c r="I1140" s="0" t="s">
        <v>128</v>
      </c>
      <c r="J1140" s="0" t="s">
        <v>144</v>
      </c>
      <c r="K1140" s="0" t="s">
        <v>35</v>
      </c>
      <c r="L1140" s="0" t="n">
        <v>20</v>
      </c>
      <c r="M1140" s="0" t="n">
        <v>17</v>
      </c>
      <c r="N1140" s="0" t="n">
        <v>4</v>
      </c>
      <c r="O1140" s="0" t="n">
        <f aca="false">StoreData!$N1140*StoreData!$L1140</f>
        <v>80</v>
      </c>
      <c r="P1140" s="0" t="n">
        <f aca="false">StoreData!$N1140*StoreData!$M1140</f>
        <v>68</v>
      </c>
      <c r="Q1140" s="0" t="n">
        <f aca="false">StoreData!$O1140-StoreData!$P1140</f>
        <v>12</v>
      </c>
      <c r="R1140" s="0" t="n">
        <f aca="false">MONTH(StoreData!$B1140)</f>
        <v>8</v>
      </c>
      <c r="S1140" s="0" t="str">
        <f aca="false">IF(StoreData!$R1140=9,"August","Sept")</f>
        <v>Sept</v>
      </c>
    </row>
    <row r="1141" customFormat="false" ht="15" hidden="false" customHeight="false" outlineLevel="0" collapsed="false">
      <c r="A1141" s="0" t="n">
        <v>88065566494</v>
      </c>
      <c r="B1141" s="0" t="n">
        <v>44072</v>
      </c>
      <c r="C1141" s="0" t="s">
        <v>1068</v>
      </c>
      <c r="D1141" s="0" t="s">
        <v>29</v>
      </c>
      <c r="E1141" s="0" t="s">
        <v>104</v>
      </c>
      <c r="F1141" s="0" t="s">
        <v>22</v>
      </c>
      <c r="G1141" s="0" t="s">
        <v>952</v>
      </c>
      <c r="H1141" s="0" t="s">
        <v>24</v>
      </c>
      <c r="I1141" s="0" t="s">
        <v>128</v>
      </c>
      <c r="J1141" s="0" t="s">
        <v>60</v>
      </c>
      <c r="K1141" s="0" t="s">
        <v>35</v>
      </c>
      <c r="L1141" s="0" t="n">
        <v>70</v>
      </c>
      <c r="M1141" s="0" t="n">
        <v>67</v>
      </c>
      <c r="N1141" s="0" t="n">
        <v>5</v>
      </c>
      <c r="O1141" s="0" t="n">
        <f aca="false">StoreData!$N1141*StoreData!$L1141</f>
        <v>350</v>
      </c>
      <c r="P1141" s="0" t="n">
        <f aca="false">StoreData!$N1141*StoreData!$M1141</f>
        <v>335</v>
      </c>
      <c r="Q1141" s="0" t="n">
        <f aca="false">StoreData!$O1141-StoreData!$P1141</f>
        <v>15</v>
      </c>
      <c r="R1141" s="0" t="n">
        <f aca="false">MONTH(StoreData!$B1141)</f>
        <v>8</v>
      </c>
      <c r="S1141" s="0" t="str">
        <f aca="false">IF(StoreData!$R1141=9,"August","Sept")</f>
        <v>Sept</v>
      </c>
    </row>
    <row r="1142" customFormat="false" ht="15" hidden="false" customHeight="false" outlineLevel="0" collapsed="false">
      <c r="A1142" s="0" t="n">
        <v>88065566495</v>
      </c>
      <c r="B1142" s="0" t="n">
        <v>44073</v>
      </c>
      <c r="C1142" s="0" t="s">
        <v>1069</v>
      </c>
      <c r="D1142" s="0" t="s">
        <v>20</v>
      </c>
      <c r="E1142" s="0" t="s">
        <v>107</v>
      </c>
      <c r="F1142" s="0" t="s">
        <v>31</v>
      </c>
      <c r="G1142" s="0" t="s">
        <v>952</v>
      </c>
      <c r="H1142" s="0" t="s">
        <v>33</v>
      </c>
      <c r="I1142" s="0" t="s">
        <v>128</v>
      </c>
      <c r="J1142" s="0" t="s">
        <v>61</v>
      </c>
      <c r="K1142" s="0" t="s">
        <v>35</v>
      </c>
      <c r="L1142" s="0" t="n">
        <v>15</v>
      </c>
      <c r="M1142" s="0" t="n">
        <v>12</v>
      </c>
      <c r="N1142" s="0" t="n">
        <v>6</v>
      </c>
      <c r="O1142" s="0" t="n">
        <f aca="false">StoreData!$N1142*StoreData!$L1142</f>
        <v>90</v>
      </c>
      <c r="P1142" s="0" t="n">
        <f aca="false">StoreData!$N1142*StoreData!$M1142</f>
        <v>72</v>
      </c>
      <c r="Q1142" s="0" t="n">
        <f aca="false">StoreData!$O1142-StoreData!$P1142</f>
        <v>18</v>
      </c>
      <c r="R1142" s="0" t="n">
        <f aca="false">MONTH(StoreData!$B1142)</f>
        <v>8</v>
      </c>
      <c r="S1142" s="0" t="str">
        <f aca="false">IF(StoreData!$R1142=9,"August","Sept")</f>
        <v>Sept</v>
      </c>
    </row>
    <row r="1143" customFormat="false" ht="15" hidden="false" customHeight="false" outlineLevel="0" collapsed="false">
      <c r="A1143" s="0" t="n">
        <v>88065566496</v>
      </c>
      <c r="B1143" s="0" t="n">
        <v>44074</v>
      </c>
      <c r="C1143" s="0" t="s">
        <v>1070</v>
      </c>
      <c r="D1143" s="0" t="s">
        <v>29</v>
      </c>
      <c r="E1143" s="0" t="s">
        <v>75</v>
      </c>
      <c r="F1143" s="0" t="s">
        <v>38</v>
      </c>
      <c r="G1143" s="0" t="s">
        <v>952</v>
      </c>
      <c r="H1143" s="0" t="s">
        <v>39</v>
      </c>
      <c r="I1143" s="0" t="s">
        <v>128</v>
      </c>
      <c r="J1143" s="0" t="s">
        <v>64</v>
      </c>
      <c r="K1143" s="0" t="s">
        <v>35</v>
      </c>
      <c r="L1143" s="0" t="n">
        <v>12</v>
      </c>
      <c r="M1143" s="0" t="n">
        <v>9</v>
      </c>
      <c r="N1143" s="0" t="n">
        <v>3</v>
      </c>
      <c r="O1143" s="0" t="n">
        <f aca="false">StoreData!$N1143*StoreData!$L1143</f>
        <v>36</v>
      </c>
      <c r="P1143" s="0" t="n">
        <f aca="false">StoreData!$N1143*StoreData!$M1143</f>
        <v>27</v>
      </c>
      <c r="Q1143" s="0" t="n">
        <f aca="false">StoreData!$O1143-StoreData!$P1143</f>
        <v>9</v>
      </c>
      <c r="R1143" s="0" t="n">
        <f aca="false">MONTH(StoreData!$B1143)</f>
        <v>8</v>
      </c>
      <c r="S1143" s="0" t="str">
        <f aca="false">IF(StoreData!$R1143=9,"August","Sept")</f>
        <v>Sept</v>
      </c>
    </row>
    <row r="1144" customFormat="false" ht="15" hidden="false" customHeight="false" outlineLevel="0" collapsed="false">
      <c r="A1144" s="0" t="n">
        <v>88065566497</v>
      </c>
      <c r="B1144" s="0" t="n">
        <v>44075</v>
      </c>
      <c r="C1144" s="0" t="s">
        <v>1071</v>
      </c>
      <c r="D1144" s="0" t="s">
        <v>29</v>
      </c>
      <c r="E1144" s="0" t="s">
        <v>78</v>
      </c>
      <c r="F1144" s="0" t="s">
        <v>43</v>
      </c>
      <c r="G1144" s="0" t="s">
        <v>952</v>
      </c>
      <c r="H1144" s="0" t="s">
        <v>44</v>
      </c>
      <c r="I1144" s="0" t="s">
        <v>128</v>
      </c>
      <c r="J1144" s="0" t="s">
        <v>67</v>
      </c>
      <c r="K1144" s="0" t="s">
        <v>35</v>
      </c>
      <c r="L1144" s="0" t="n">
        <v>18</v>
      </c>
      <c r="M1144" s="0" t="n">
        <v>15</v>
      </c>
      <c r="N1144" s="0" t="n">
        <v>7</v>
      </c>
      <c r="O1144" s="0" t="n">
        <f aca="false">StoreData!$N1144*StoreData!$L1144</f>
        <v>126</v>
      </c>
      <c r="P1144" s="0" t="n">
        <f aca="false">StoreData!$N1144*StoreData!$M1144</f>
        <v>105</v>
      </c>
      <c r="Q1144" s="0" t="n">
        <f aca="false">StoreData!$O1144-StoreData!$P1144</f>
        <v>21</v>
      </c>
      <c r="R1144" s="0" t="n">
        <f aca="false">MONTH(StoreData!$B1144)</f>
        <v>9</v>
      </c>
      <c r="S1144" s="0" t="str">
        <f aca="false">IF(StoreData!$R1144=9,"August","Sept")</f>
        <v>August</v>
      </c>
    </row>
    <row r="1145" customFormat="false" ht="15" hidden="false" customHeight="false" outlineLevel="0" collapsed="false">
      <c r="A1145" s="0" t="n">
        <v>88065566498</v>
      </c>
      <c r="B1145" s="0" t="n">
        <v>44076</v>
      </c>
      <c r="C1145" s="0" t="s">
        <v>1072</v>
      </c>
      <c r="D1145" s="0" t="s">
        <v>20</v>
      </c>
      <c r="E1145" s="0" t="s">
        <v>81</v>
      </c>
      <c r="F1145" s="0" t="s">
        <v>22</v>
      </c>
      <c r="G1145" s="0" t="s">
        <v>952</v>
      </c>
      <c r="H1145" s="0" t="s">
        <v>24</v>
      </c>
      <c r="I1145" s="0" t="s">
        <v>128</v>
      </c>
      <c r="J1145" s="0" t="s">
        <v>79</v>
      </c>
      <c r="K1145" s="0" t="s">
        <v>35</v>
      </c>
      <c r="L1145" s="0" t="n">
        <v>23</v>
      </c>
      <c r="M1145" s="0" t="n">
        <v>20</v>
      </c>
      <c r="N1145" s="0" t="n">
        <v>5</v>
      </c>
      <c r="O1145" s="0" t="n">
        <f aca="false">StoreData!$N1145*StoreData!$L1145</f>
        <v>115</v>
      </c>
      <c r="P1145" s="0" t="n">
        <f aca="false">StoreData!$N1145*StoreData!$M1145</f>
        <v>100</v>
      </c>
      <c r="Q1145" s="0" t="n">
        <f aca="false">StoreData!$O1145-StoreData!$P1145</f>
        <v>15</v>
      </c>
      <c r="R1145" s="0" t="n">
        <f aca="false">MONTH(StoreData!$B1145)</f>
        <v>9</v>
      </c>
      <c r="S1145" s="0" t="str">
        <f aca="false">IF(StoreData!$R1145=9,"August","Sept")</f>
        <v>August</v>
      </c>
    </row>
    <row r="1146" customFormat="false" ht="15" hidden="false" customHeight="false" outlineLevel="0" collapsed="false">
      <c r="A1146" s="0" t="n">
        <v>88065566499</v>
      </c>
      <c r="B1146" s="0" t="n">
        <v>44077</v>
      </c>
      <c r="C1146" s="0" t="s">
        <v>1073</v>
      </c>
      <c r="D1146" s="0" t="s">
        <v>20</v>
      </c>
      <c r="E1146" s="0" t="s">
        <v>149</v>
      </c>
      <c r="F1146" s="0" t="s">
        <v>31</v>
      </c>
      <c r="G1146" s="0" t="s">
        <v>952</v>
      </c>
      <c r="H1146" s="0" t="s">
        <v>33</v>
      </c>
      <c r="I1146" s="0" t="s">
        <v>128</v>
      </c>
      <c r="J1146" s="0" t="s">
        <v>82</v>
      </c>
      <c r="K1146" s="0" t="s">
        <v>35</v>
      </c>
      <c r="L1146" s="0" t="n">
        <v>9</v>
      </c>
      <c r="M1146" s="0" t="n">
        <v>6</v>
      </c>
      <c r="N1146" s="0" t="n">
        <v>8</v>
      </c>
      <c r="O1146" s="0" t="n">
        <f aca="false">StoreData!$N1146*StoreData!$L1146</f>
        <v>72</v>
      </c>
      <c r="P1146" s="0" t="n">
        <f aca="false">StoreData!$N1146*StoreData!$M1146</f>
        <v>48</v>
      </c>
      <c r="Q1146" s="0" t="n">
        <f aca="false">StoreData!$O1146-StoreData!$P1146</f>
        <v>24</v>
      </c>
      <c r="R1146" s="0" t="n">
        <f aca="false">MONTH(StoreData!$B1146)</f>
        <v>9</v>
      </c>
      <c r="S1146" s="0" t="str">
        <f aca="false">IF(StoreData!$R1146=9,"August","Sept")</f>
        <v>August</v>
      </c>
    </row>
    <row r="1147" customFormat="false" ht="15" hidden="false" customHeight="false" outlineLevel="0" collapsed="false">
      <c r="A1147" s="0" t="n">
        <v>88065566500</v>
      </c>
      <c r="B1147" s="0" t="n">
        <v>44078</v>
      </c>
      <c r="C1147" s="0" t="s">
        <v>1074</v>
      </c>
      <c r="D1147" s="0" t="s">
        <v>29</v>
      </c>
      <c r="E1147" s="0" t="s">
        <v>21</v>
      </c>
      <c r="F1147" s="0" t="s">
        <v>38</v>
      </c>
      <c r="G1147" s="0" t="s">
        <v>952</v>
      </c>
      <c r="H1147" s="0" t="s">
        <v>39</v>
      </c>
      <c r="I1147" s="0" t="s">
        <v>128</v>
      </c>
      <c r="J1147" s="0" t="s">
        <v>85</v>
      </c>
      <c r="K1147" s="0" t="s">
        <v>35</v>
      </c>
      <c r="L1147" s="0" t="n">
        <v>18</v>
      </c>
      <c r="M1147" s="0" t="n">
        <v>15</v>
      </c>
      <c r="N1147" s="0" t="n">
        <v>9</v>
      </c>
      <c r="O1147" s="0" t="n">
        <f aca="false">StoreData!$N1147*StoreData!$L1147</f>
        <v>162</v>
      </c>
      <c r="P1147" s="0" t="n">
        <f aca="false">StoreData!$N1147*StoreData!$M1147</f>
        <v>135</v>
      </c>
      <c r="Q1147" s="0" t="n">
        <f aca="false">StoreData!$O1147-StoreData!$P1147</f>
        <v>27</v>
      </c>
      <c r="R1147" s="0" t="n">
        <f aca="false">MONTH(StoreData!$B1147)</f>
        <v>9</v>
      </c>
      <c r="S1147" s="0" t="str">
        <f aca="false">IF(StoreData!$R1147=9,"August","Sept")</f>
        <v>August</v>
      </c>
    </row>
    <row r="1148" customFormat="false" ht="15" hidden="false" customHeight="false" outlineLevel="0" collapsed="false">
      <c r="A1148" s="0" t="n">
        <v>88065566501</v>
      </c>
      <c r="B1148" s="0" t="n">
        <v>44079</v>
      </c>
      <c r="C1148" s="0" t="s">
        <v>1078</v>
      </c>
      <c r="D1148" s="0" t="s">
        <v>20</v>
      </c>
      <c r="E1148" s="0" t="s">
        <v>147</v>
      </c>
      <c r="F1148" s="0" t="s">
        <v>43</v>
      </c>
      <c r="G1148" s="0" t="s">
        <v>952</v>
      </c>
      <c r="H1148" s="0" t="s">
        <v>44</v>
      </c>
      <c r="I1148" s="0" t="s">
        <v>128</v>
      </c>
      <c r="J1148" s="0" t="s">
        <v>26</v>
      </c>
      <c r="K1148" s="0" t="s">
        <v>27</v>
      </c>
      <c r="L1148" s="0" t="n">
        <v>52</v>
      </c>
      <c r="M1148" s="0" t="n">
        <v>49</v>
      </c>
      <c r="N1148" s="0" t="n">
        <v>2</v>
      </c>
      <c r="O1148" s="0" t="n">
        <f aca="false">StoreData!$N1148*StoreData!$L1148</f>
        <v>104</v>
      </c>
      <c r="P1148" s="0" t="n">
        <f aca="false">StoreData!$N1148*StoreData!$M1148</f>
        <v>98</v>
      </c>
      <c r="Q1148" s="0" t="n">
        <f aca="false">StoreData!$O1148-StoreData!$P1148</f>
        <v>6</v>
      </c>
      <c r="R1148" s="0" t="n">
        <f aca="false">MONTH(StoreData!$B1148)</f>
        <v>9</v>
      </c>
      <c r="S1148" s="0" t="str">
        <f aca="false">IF(StoreData!$R1148=9,"August","Sept")</f>
        <v>August</v>
      </c>
    </row>
    <row r="1149" customFormat="false" ht="15" hidden="false" customHeight="false" outlineLevel="0" collapsed="false">
      <c r="A1149" s="0" t="n">
        <v>88065566502</v>
      </c>
      <c r="B1149" s="0" t="n">
        <v>44083</v>
      </c>
      <c r="C1149" s="0" t="s">
        <v>1079</v>
      </c>
      <c r="D1149" s="0" t="s">
        <v>20</v>
      </c>
      <c r="E1149" s="0" t="s">
        <v>149</v>
      </c>
      <c r="F1149" s="0" t="s">
        <v>22</v>
      </c>
      <c r="G1149" s="0" t="s">
        <v>952</v>
      </c>
      <c r="H1149" s="0" t="s">
        <v>24</v>
      </c>
      <c r="I1149" s="0" t="s">
        <v>128</v>
      </c>
      <c r="J1149" s="0" t="s">
        <v>34</v>
      </c>
      <c r="K1149" s="0" t="s">
        <v>35</v>
      </c>
      <c r="L1149" s="0" t="n">
        <v>9</v>
      </c>
      <c r="M1149" s="0" t="n">
        <v>6</v>
      </c>
      <c r="N1149" s="0" t="n">
        <v>5</v>
      </c>
      <c r="O1149" s="0" t="n">
        <f aca="false">StoreData!$N1149*StoreData!$L1149</f>
        <v>45</v>
      </c>
      <c r="P1149" s="0" t="n">
        <f aca="false">StoreData!$N1149*StoreData!$M1149</f>
        <v>30</v>
      </c>
      <c r="Q1149" s="0" t="n">
        <f aca="false">StoreData!$O1149-StoreData!$P1149</f>
        <v>15</v>
      </c>
      <c r="R1149" s="0" t="n">
        <f aca="false">MONTH(StoreData!$B1149)</f>
        <v>9</v>
      </c>
      <c r="S1149" s="0" t="str">
        <f aca="false">IF(StoreData!$R1149=9,"August","Sept")</f>
        <v>August</v>
      </c>
    </row>
    <row r="1150" customFormat="false" ht="15" hidden="false" customHeight="false" outlineLevel="0" collapsed="false">
      <c r="A1150" s="0" t="n">
        <v>88065566503</v>
      </c>
      <c r="B1150" s="0" t="n">
        <v>44082</v>
      </c>
      <c r="C1150" s="0" t="s">
        <v>1080</v>
      </c>
      <c r="D1150" s="0" t="s">
        <v>29</v>
      </c>
      <c r="E1150" s="0" t="s">
        <v>21</v>
      </c>
      <c r="F1150" s="0" t="s">
        <v>31</v>
      </c>
      <c r="G1150" s="0" t="s">
        <v>952</v>
      </c>
      <c r="H1150" s="0" t="s">
        <v>33</v>
      </c>
      <c r="I1150" s="0" t="s">
        <v>128</v>
      </c>
      <c r="J1150" s="0" t="s">
        <v>40</v>
      </c>
      <c r="K1150" s="0" t="s">
        <v>35</v>
      </c>
      <c r="L1150" s="0" t="n">
        <v>5</v>
      </c>
      <c r="M1150" s="0" t="n">
        <v>2</v>
      </c>
      <c r="N1150" s="0" t="n">
        <v>7</v>
      </c>
      <c r="O1150" s="0" t="n">
        <f aca="false">StoreData!$N1150*StoreData!$L1150</f>
        <v>35</v>
      </c>
      <c r="P1150" s="0" t="n">
        <f aca="false">StoreData!$N1150*StoreData!$M1150</f>
        <v>14</v>
      </c>
      <c r="Q1150" s="0" t="n">
        <f aca="false">StoreData!$O1150-StoreData!$P1150</f>
        <v>21</v>
      </c>
      <c r="R1150" s="0" t="n">
        <f aca="false">MONTH(StoreData!$B1150)</f>
        <v>9</v>
      </c>
      <c r="S1150" s="0" t="str">
        <f aca="false">IF(StoreData!$R1150=9,"August","Sept")</f>
        <v>August</v>
      </c>
    </row>
    <row r="1151" customFormat="false" ht="15" hidden="false" customHeight="false" outlineLevel="0" collapsed="false">
      <c r="A1151" s="0" t="n">
        <v>88065566504</v>
      </c>
      <c r="B1151" s="0" t="n">
        <v>44082</v>
      </c>
      <c r="C1151" s="0" t="s">
        <v>1081</v>
      </c>
      <c r="D1151" s="0" t="s">
        <v>20</v>
      </c>
      <c r="E1151" s="0" t="s">
        <v>152</v>
      </c>
      <c r="F1151" s="0" t="s">
        <v>38</v>
      </c>
      <c r="G1151" s="0" t="s">
        <v>952</v>
      </c>
      <c r="H1151" s="0" t="s">
        <v>39</v>
      </c>
      <c r="I1151" s="0" t="s">
        <v>128</v>
      </c>
      <c r="J1151" s="0" t="s">
        <v>99</v>
      </c>
      <c r="K1151" s="0" t="s">
        <v>27</v>
      </c>
      <c r="L1151" s="0" t="n">
        <v>14</v>
      </c>
      <c r="M1151" s="0" t="n">
        <v>11</v>
      </c>
      <c r="N1151" s="0" t="n">
        <v>7</v>
      </c>
      <c r="O1151" s="0" t="n">
        <f aca="false">StoreData!$N1151*StoreData!$L1151</f>
        <v>98</v>
      </c>
      <c r="P1151" s="0" t="n">
        <f aca="false">StoreData!$N1151*StoreData!$M1151</f>
        <v>77</v>
      </c>
      <c r="Q1151" s="0" t="n">
        <f aca="false">StoreData!$O1151-StoreData!$P1151</f>
        <v>21</v>
      </c>
      <c r="R1151" s="0" t="n">
        <f aca="false">MONTH(StoreData!$B1151)</f>
        <v>9</v>
      </c>
      <c r="S1151" s="0" t="str">
        <f aca="false">IF(StoreData!$R1151=9,"August","Sept")</f>
        <v>August</v>
      </c>
    </row>
    <row r="1152" customFormat="false" ht="15" hidden="false" customHeight="false" outlineLevel="0" collapsed="false">
      <c r="A1152" s="0" t="n">
        <v>88065566505</v>
      </c>
      <c r="B1152" s="0" t="n">
        <v>44083</v>
      </c>
      <c r="C1152" s="0" t="s">
        <v>1082</v>
      </c>
      <c r="D1152" s="0" t="s">
        <v>29</v>
      </c>
      <c r="E1152" s="0" t="s">
        <v>154</v>
      </c>
      <c r="F1152" s="0" t="s">
        <v>43</v>
      </c>
      <c r="G1152" s="0" t="s">
        <v>952</v>
      </c>
      <c r="H1152" s="0" t="s">
        <v>44</v>
      </c>
      <c r="I1152" s="0" t="s">
        <v>128</v>
      </c>
      <c r="J1152" s="0" t="s">
        <v>102</v>
      </c>
      <c r="K1152" s="0" t="s">
        <v>27</v>
      </c>
      <c r="L1152" s="0" t="n">
        <v>6</v>
      </c>
      <c r="M1152" s="0" t="n">
        <v>3</v>
      </c>
      <c r="N1152" s="0" t="n">
        <v>15</v>
      </c>
      <c r="O1152" s="0" t="n">
        <f aca="false">StoreData!$N1152*StoreData!$L1152</f>
        <v>90</v>
      </c>
      <c r="P1152" s="0" t="n">
        <f aca="false">StoreData!$N1152*StoreData!$M1152</f>
        <v>45</v>
      </c>
      <c r="Q1152" s="0" t="n">
        <f aca="false">StoreData!$O1152-StoreData!$P1152</f>
        <v>45</v>
      </c>
      <c r="R1152" s="0" t="n">
        <f aca="false">MONTH(StoreData!$B1152)</f>
        <v>9</v>
      </c>
      <c r="S1152" s="0" t="str">
        <f aca="false">IF(StoreData!$R1152=9,"August","Sept")</f>
        <v>August</v>
      </c>
    </row>
    <row r="1153" customFormat="false" ht="15" hidden="false" customHeight="false" outlineLevel="0" collapsed="false">
      <c r="A1153" s="0" t="n">
        <v>88065566506</v>
      </c>
      <c r="B1153" s="0" t="n">
        <v>44084</v>
      </c>
      <c r="C1153" s="0" t="s">
        <v>1083</v>
      </c>
      <c r="D1153" s="0" t="s">
        <v>20</v>
      </c>
      <c r="E1153" s="0" t="s">
        <v>156</v>
      </c>
      <c r="F1153" s="0" t="s">
        <v>22</v>
      </c>
      <c r="G1153" s="0" t="s">
        <v>952</v>
      </c>
      <c r="H1153" s="0" t="s">
        <v>24</v>
      </c>
      <c r="I1153" s="0" t="s">
        <v>128</v>
      </c>
      <c r="J1153" s="0" t="s">
        <v>142</v>
      </c>
      <c r="K1153" s="0" t="s">
        <v>35</v>
      </c>
      <c r="L1153" s="0" t="n">
        <v>10</v>
      </c>
      <c r="M1153" s="0" t="n">
        <v>7</v>
      </c>
      <c r="N1153" s="0" t="n">
        <v>3</v>
      </c>
      <c r="O1153" s="0" t="n">
        <f aca="false">StoreData!$N1153*StoreData!$L1153</f>
        <v>30</v>
      </c>
      <c r="P1153" s="0" t="n">
        <f aca="false">StoreData!$N1153*StoreData!$M1153</f>
        <v>21</v>
      </c>
      <c r="Q1153" s="0" t="n">
        <f aca="false">StoreData!$O1153-StoreData!$P1153</f>
        <v>9</v>
      </c>
      <c r="R1153" s="0" t="n">
        <f aca="false">MONTH(StoreData!$B1153)</f>
        <v>9</v>
      </c>
      <c r="S1153" s="0" t="str">
        <f aca="false">IF(StoreData!$R1153=9,"August","Sept")</f>
        <v>August</v>
      </c>
    </row>
    <row r="1154" customFormat="false" ht="15" hidden="false" customHeight="false" outlineLevel="0" collapsed="false">
      <c r="A1154" s="0" t="n">
        <v>88065566507</v>
      </c>
      <c r="B1154" s="0" t="n">
        <v>44085</v>
      </c>
      <c r="C1154" s="0" t="s">
        <v>1084</v>
      </c>
      <c r="D1154" s="0" t="s">
        <v>29</v>
      </c>
      <c r="E1154" s="0" t="s">
        <v>66</v>
      </c>
      <c r="F1154" s="0" t="s">
        <v>31</v>
      </c>
      <c r="G1154" s="0" t="s">
        <v>952</v>
      </c>
      <c r="H1154" s="0" t="s">
        <v>33</v>
      </c>
      <c r="I1154" s="0" t="s">
        <v>128</v>
      </c>
      <c r="J1154" s="0" t="s">
        <v>105</v>
      </c>
      <c r="K1154" s="0" t="s">
        <v>27</v>
      </c>
      <c r="L1154" s="0" t="n">
        <v>13</v>
      </c>
      <c r="M1154" s="0" t="n">
        <v>10</v>
      </c>
      <c r="N1154" s="0" t="n">
        <v>6</v>
      </c>
      <c r="O1154" s="0" t="n">
        <f aca="false">StoreData!$N1154*StoreData!$L1154</f>
        <v>78</v>
      </c>
      <c r="P1154" s="0" t="n">
        <f aca="false">StoreData!$N1154*StoreData!$M1154</f>
        <v>60</v>
      </c>
      <c r="Q1154" s="0" t="n">
        <f aca="false">StoreData!$O1154-StoreData!$P1154</f>
        <v>18</v>
      </c>
      <c r="R1154" s="0" t="n">
        <f aca="false">MONTH(StoreData!$B1154)</f>
        <v>9</v>
      </c>
      <c r="S1154" s="0" t="str">
        <f aca="false">IF(StoreData!$R1154=9,"August","Sept")</f>
        <v>August</v>
      </c>
    </row>
    <row r="1155" customFormat="false" ht="15" hidden="false" customHeight="false" outlineLevel="0" collapsed="false">
      <c r="A1155" s="0" t="n">
        <v>88065566508</v>
      </c>
      <c r="B1155" s="0" t="n">
        <v>44086</v>
      </c>
      <c r="C1155" s="0" t="s">
        <v>1085</v>
      </c>
      <c r="D1155" s="0" t="s">
        <v>20</v>
      </c>
      <c r="E1155" s="0" t="s">
        <v>69</v>
      </c>
      <c r="F1155" s="0" t="s">
        <v>38</v>
      </c>
      <c r="G1155" s="0" t="s">
        <v>952</v>
      </c>
      <c r="H1155" s="0" t="s">
        <v>39</v>
      </c>
      <c r="I1155" s="0" t="s">
        <v>128</v>
      </c>
      <c r="J1155" s="0" t="s">
        <v>144</v>
      </c>
      <c r="K1155" s="0" t="s">
        <v>35</v>
      </c>
      <c r="L1155" s="0" t="n">
        <v>20</v>
      </c>
      <c r="M1155" s="0" t="n">
        <v>17</v>
      </c>
      <c r="N1155" s="0" t="n">
        <v>10</v>
      </c>
      <c r="O1155" s="0" t="n">
        <f aca="false">StoreData!$N1155*StoreData!$L1155</f>
        <v>200</v>
      </c>
      <c r="P1155" s="0" t="n">
        <f aca="false">StoreData!$N1155*StoreData!$M1155</f>
        <v>170</v>
      </c>
      <c r="Q1155" s="0" t="n">
        <f aca="false">StoreData!$O1155-StoreData!$P1155</f>
        <v>30</v>
      </c>
      <c r="R1155" s="0" t="n">
        <f aca="false">MONTH(StoreData!$B1155)</f>
        <v>9</v>
      </c>
      <c r="S1155" s="0" t="str">
        <f aca="false">IF(StoreData!$R1155=9,"August","Sept")</f>
        <v>August</v>
      </c>
    </row>
    <row r="1156" customFormat="false" ht="15" hidden="false" customHeight="false" outlineLevel="0" collapsed="false">
      <c r="A1156" s="0" t="n">
        <v>88065566509</v>
      </c>
      <c r="B1156" s="0" t="n">
        <v>44087</v>
      </c>
      <c r="C1156" s="0" t="s">
        <v>1086</v>
      </c>
      <c r="D1156" s="0" t="s">
        <v>29</v>
      </c>
      <c r="E1156" s="0" t="s">
        <v>72</v>
      </c>
      <c r="F1156" s="0" t="s">
        <v>43</v>
      </c>
      <c r="G1156" s="0" t="s">
        <v>952</v>
      </c>
      <c r="H1156" s="0" t="s">
        <v>44</v>
      </c>
      <c r="I1156" s="0" t="s">
        <v>128</v>
      </c>
      <c r="J1156" s="0" t="s">
        <v>108</v>
      </c>
      <c r="K1156" s="0" t="s">
        <v>27</v>
      </c>
      <c r="L1156" s="0" t="n">
        <v>15</v>
      </c>
      <c r="M1156" s="0" t="n">
        <v>12</v>
      </c>
      <c r="N1156" s="0" t="n">
        <v>11</v>
      </c>
      <c r="O1156" s="0" t="n">
        <f aca="false">StoreData!$N1156*StoreData!$L1156</f>
        <v>165</v>
      </c>
      <c r="P1156" s="0" t="n">
        <f aca="false">StoreData!$N1156*StoreData!$M1156</f>
        <v>132</v>
      </c>
      <c r="Q1156" s="0" t="n">
        <f aca="false">StoreData!$O1156-StoreData!$P1156</f>
        <v>33</v>
      </c>
      <c r="R1156" s="0" t="n">
        <f aca="false">MONTH(StoreData!$B1156)</f>
        <v>9</v>
      </c>
      <c r="S1156" s="0" t="str">
        <f aca="false">IF(StoreData!$R1156=9,"August","Sept")</f>
        <v>August</v>
      </c>
    </row>
    <row r="1157" customFormat="false" ht="15" hidden="false" customHeight="false" outlineLevel="0" collapsed="false">
      <c r="A1157" s="0" t="n">
        <v>88065566510</v>
      </c>
      <c r="B1157" s="0" t="n">
        <v>44088</v>
      </c>
      <c r="C1157" s="0" t="s">
        <v>1087</v>
      </c>
      <c r="D1157" s="0" t="s">
        <v>20</v>
      </c>
      <c r="E1157" s="0" t="s">
        <v>75</v>
      </c>
      <c r="F1157" s="0" t="s">
        <v>22</v>
      </c>
      <c r="G1157" s="0" t="s">
        <v>952</v>
      </c>
      <c r="H1157" s="0" t="s">
        <v>24</v>
      </c>
      <c r="I1157" s="0" t="s">
        <v>128</v>
      </c>
      <c r="J1157" s="0" t="s">
        <v>53</v>
      </c>
      <c r="K1157" s="0" t="s">
        <v>27</v>
      </c>
      <c r="L1157" s="0" t="n">
        <v>20</v>
      </c>
      <c r="M1157" s="0" t="n">
        <v>17</v>
      </c>
      <c r="N1157" s="0" t="n">
        <v>3</v>
      </c>
      <c r="O1157" s="0" t="n">
        <f aca="false">StoreData!$N1157*StoreData!$L1157</f>
        <v>60</v>
      </c>
      <c r="P1157" s="0" t="n">
        <f aca="false">StoreData!$N1157*StoreData!$M1157</f>
        <v>51</v>
      </c>
      <c r="Q1157" s="0" t="n">
        <f aca="false">StoreData!$O1157-StoreData!$P1157</f>
        <v>9</v>
      </c>
      <c r="R1157" s="0" t="n">
        <f aca="false">MONTH(StoreData!$B1157)</f>
        <v>9</v>
      </c>
      <c r="S1157" s="0" t="str">
        <f aca="false">IF(StoreData!$R1157=9,"August","Sept")</f>
        <v>August</v>
      </c>
    </row>
    <row r="1158" customFormat="false" ht="15" hidden="false" customHeight="false" outlineLevel="0" collapsed="false">
      <c r="A1158" s="0" t="n">
        <v>88065566511</v>
      </c>
      <c r="B1158" s="0" t="n">
        <v>44089</v>
      </c>
      <c r="C1158" s="0" t="s">
        <v>1088</v>
      </c>
      <c r="D1158" s="0" t="s">
        <v>20</v>
      </c>
      <c r="E1158" s="0" t="s">
        <v>78</v>
      </c>
      <c r="F1158" s="0" t="s">
        <v>31</v>
      </c>
      <c r="G1158" s="0" t="s">
        <v>952</v>
      </c>
      <c r="H1158" s="0" t="s">
        <v>33</v>
      </c>
      <c r="I1158" s="0" t="s">
        <v>128</v>
      </c>
      <c r="J1158" s="0" t="s">
        <v>56</v>
      </c>
      <c r="K1158" s="0" t="s">
        <v>27</v>
      </c>
      <c r="L1158" s="0" t="n">
        <v>12</v>
      </c>
      <c r="M1158" s="0" t="n">
        <v>9</v>
      </c>
      <c r="N1158" s="0" t="n">
        <v>1</v>
      </c>
      <c r="O1158" s="0" t="n">
        <f aca="false">StoreData!$N1158*StoreData!$L1158</f>
        <v>12</v>
      </c>
      <c r="P1158" s="0" t="n">
        <f aca="false">StoreData!$N1158*StoreData!$M1158</f>
        <v>9</v>
      </c>
      <c r="Q1158" s="0" t="n">
        <f aca="false">StoreData!$O1158-StoreData!$P1158</f>
        <v>3</v>
      </c>
      <c r="R1158" s="0" t="n">
        <f aca="false">MONTH(StoreData!$B1158)</f>
        <v>9</v>
      </c>
      <c r="S1158" s="0" t="str">
        <f aca="false">IF(StoreData!$R1158=9,"August","Sept")</f>
        <v>August</v>
      </c>
    </row>
    <row r="1159" customFormat="false" ht="15" hidden="false" customHeight="false" outlineLevel="0" collapsed="false">
      <c r="A1159" s="0" t="n">
        <v>88065566512</v>
      </c>
      <c r="B1159" s="0" t="n">
        <v>44093</v>
      </c>
      <c r="C1159" s="0" t="s">
        <v>1089</v>
      </c>
      <c r="D1159" s="0" t="s">
        <v>20</v>
      </c>
      <c r="E1159" s="0" t="s">
        <v>81</v>
      </c>
      <c r="F1159" s="0" t="s">
        <v>38</v>
      </c>
      <c r="G1159" s="0" t="s">
        <v>952</v>
      </c>
      <c r="H1159" s="0" t="s">
        <v>39</v>
      </c>
      <c r="I1159" s="0" t="s">
        <v>128</v>
      </c>
      <c r="J1159" s="0" t="s">
        <v>59</v>
      </c>
      <c r="K1159" s="0" t="s">
        <v>27</v>
      </c>
      <c r="L1159" s="0" t="n">
        <v>16</v>
      </c>
      <c r="M1159" s="0" t="n">
        <v>13</v>
      </c>
      <c r="N1159" s="0" t="n">
        <v>1</v>
      </c>
      <c r="O1159" s="0" t="n">
        <f aca="false">StoreData!$N1159*StoreData!$L1159</f>
        <v>16</v>
      </c>
      <c r="P1159" s="0" t="n">
        <f aca="false">StoreData!$N1159*StoreData!$M1159</f>
        <v>13</v>
      </c>
      <c r="Q1159" s="0" t="n">
        <f aca="false">StoreData!$O1159-StoreData!$P1159</f>
        <v>3</v>
      </c>
      <c r="R1159" s="0" t="n">
        <f aca="false">MONTH(StoreData!$B1159)</f>
        <v>9</v>
      </c>
      <c r="S1159" s="0" t="str">
        <f aca="false">IF(StoreData!$R1159=9,"August","Sept")</f>
        <v>August</v>
      </c>
    </row>
    <row r="1160" customFormat="false" ht="15" hidden="false" customHeight="false" outlineLevel="0" collapsed="false">
      <c r="A1160" s="0" t="n">
        <v>88065566513</v>
      </c>
      <c r="B1160" s="0" t="n">
        <v>44092</v>
      </c>
      <c r="C1160" s="0" t="s">
        <v>1090</v>
      </c>
      <c r="D1160" s="0" t="s">
        <v>29</v>
      </c>
      <c r="E1160" s="0" t="s">
        <v>84</v>
      </c>
      <c r="F1160" s="0" t="s">
        <v>43</v>
      </c>
      <c r="G1160" s="0" t="s">
        <v>952</v>
      </c>
      <c r="H1160" s="0" t="s">
        <v>44</v>
      </c>
      <c r="I1160" s="0" t="s">
        <v>128</v>
      </c>
      <c r="J1160" s="0" t="s">
        <v>60</v>
      </c>
      <c r="K1160" s="0" t="s">
        <v>35</v>
      </c>
      <c r="L1160" s="0" t="n">
        <v>70</v>
      </c>
      <c r="M1160" s="0" t="n">
        <v>67</v>
      </c>
      <c r="N1160" s="0" t="n">
        <v>1</v>
      </c>
      <c r="O1160" s="0" t="n">
        <f aca="false">StoreData!$N1160*StoreData!$L1160</f>
        <v>70</v>
      </c>
      <c r="P1160" s="0" t="n">
        <f aca="false">StoreData!$N1160*StoreData!$M1160</f>
        <v>67</v>
      </c>
      <c r="Q1160" s="0" t="n">
        <f aca="false">StoreData!$O1160-StoreData!$P1160</f>
        <v>3</v>
      </c>
      <c r="R1160" s="0" t="n">
        <f aca="false">MONTH(StoreData!$B1160)</f>
        <v>9</v>
      </c>
      <c r="S1160" s="0" t="str">
        <f aca="false">IF(StoreData!$R1160=9,"August","Sept")</f>
        <v>August</v>
      </c>
    </row>
    <row r="1161" customFormat="false" ht="15" hidden="false" customHeight="false" outlineLevel="0" collapsed="false">
      <c r="A1161" s="0" t="n">
        <v>88065566514</v>
      </c>
      <c r="B1161" s="0" t="n">
        <v>44092</v>
      </c>
      <c r="C1161" s="0" t="s">
        <v>1091</v>
      </c>
      <c r="D1161" s="0" t="s">
        <v>29</v>
      </c>
      <c r="E1161" s="0" t="s">
        <v>87</v>
      </c>
      <c r="F1161" s="0" t="s">
        <v>22</v>
      </c>
      <c r="G1161" s="0" t="s">
        <v>952</v>
      </c>
      <c r="H1161" s="0" t="s">
        <v>24</v>
      </c>
      <c r="I1161" s="0" t="s">
        <v>128</v>
      </c>
      <c r="J1161" s="0" t="s">
        <v>61</v>
      </c>
      <c r="K1161" s="0" t="s">
        <v>35</v>
      </c>
      <c r="L1161" s="0" t="n">
        <v>15</v>
      </c>
      <c r="M1161" s="0" t="n">
        <v>12</v>
      </c>
      <c r="N1161" s="0" t="n">
        <v>3</v>
      </c>
      <c r="O1161" s="0" t="n">
        <f aca="false">StoreData!$N1161*StoreData!$L1161</f>
        <v>45</v>
      </c>
      <c r="P1161" s="0" t="n">
        <f aca="false">StoreData!$N1161*StoreData!$M1161</f>
        <v>36</v>
      </c>
      <c r="Q1161" s="0" t="n">
        <f aca="false">StoreData!$O1161-StoreData!$P1161</f>
        <v>9</v>
      </c>
      <c r="R1161" s="0" t="n">
        <f aca="false">MONTH(StoreData!$B1161)</f>
        <v>9</v>
      </c>
      <c r="S1161" s="0" t="str">
        <f aca="false">IF(StoreData!$R1161=9,"August","Sept")</f>
        <v>August</v>
      </c>
    </row>
    <row r="1162" customFormat="false" ht="15" hidden="false" customHeight="false" outlineLevel="0" collapsed="false">
      <c r="A1162" s="0" t="n">
        <v>88065566515</v>
      </c>
      <c r="B1162" s="0" t="n">
        <v>44093</v>
      </c>
      <c r="C1162" s="0" t="s">
        <v>1092</v>
      </c>
      <c r="D1162" s="0" t="s">
        <v>29</v>
      </c>
      <c r="E1162" s="0" t="s">
        <v>90</v>
      </c>
      <c r="F1162" s="0" t="s">
        <v>31</v>
      </c>
      <c r="G1162" s="0" t="s">
        <v>952</v>
      </c>
      <c r="H1162" s="0" t="s">
        <v>33</v>
      </c>
      <c r="I1162" s="0" t="s">
        <v>128</v>
      </c>
      <c r="J1162" s="0" t="s">
        <v>59</v>
      </c>
      <c r="K1162" s="0" t="s">
        <v>27</v>
      </c>
      <c r="L1162" s="0" t="n">
        <v>16</v>
      </c>
      <c r="M1162" s="0" t="n">
        <v>13</v>
      </c>
      <c r="N1162" s="0" t="n">
        <v>4</v>
      </c>
      <c r="O1162" s="0" t="n">
        <f aca="false">StoreData!$N1162*StoreData!$L1162</f>
        <v>64</v>
      </c>
      <c r="P1162" s="0" t="n">
        <f aca="false">StoreData!$N1162*StoreData!$M1162</f>
        <v>52</v>
      </c>
      <c r="Q1162" s="0" t="n">
        <f aca="false">StoreData!$O1162-StoreData!$P1162</f>
        <v>12</v>
      </c>
      <c r="R1162" s="0" t="n">
        <f aca="false">MONTH(StoreData!$B1162)</f>
        <v>9</v>
      </c>
      <c r="S1162" s="0" t="str">
        <f aca="false">IF(StoreData!$R1162=9,"August","Sept")</f>
        <v>August</v>
      </c>
    </row>
    <row r="1163" customFormat="false" ht="15" hidden="false" customHeight="false" outlineLevel="0" collapsed="false">
      <c r="A1163" s="0" t="n">
        <v>88065566516</v>
      </c>
      <c r="B1163" s="0" t="n">
        <v>44094</v>
      </c>
      <c r="C1163" s="0" t="s">
        <v>1093</v>
      </c>
      <c r="D1163" s="0" t="s">
        <v>29</v>
      </c>
      <c r="E1163" s="0" t="s">
        <v>93</v>
      </c>
      <c r="F1163" s="0" t="s">
        <v>38</v>
      </c>
      <c r="G1163" s="0" t="s">
        <v>952</v>
      </c>
      <c r="H1163" s="0" t="s">
        <v>39</v>
      </c>
      <c r="I1163" s="0" t="s">
        <v>128</v>
      </c>
      <c r="J1163" s="0" t="s">
        <v>62</v>
      </c>
      <c r="K1163" s="0" t="s">
        <v>27</v>
      </c>
      <c r="L1163" s="0" t="n">
        <v>20</v>
      </c>
      <c r="M1163" s="0" t="n">
        <v>17</v>
      </c>
      <c r="N1163" s="0" t="n">
        <v>5</v>
      </c>
      <c r="O1163" s="0" t="n">
        <f aca="false">StoreData!$N1163*StoreData!$L1163</f>
        <v>100</v>
      </c>
      <c r="P1163" s="0" t="n">
        <f aca="false">StoreData!$N1163*StoreData!$M1163</f>
        <v>85</v>
      </c>
      <c r="Q1163" s="0" t="n">
        <f aca="false">StoreData!$O1163-StoreData!$P1163</f>
        <v>15</v>
      </c>
      <c r="R1163" s="0" t="n">
        <f aca="false">MONTH(StoreData!$B1163)</f>
        <v>9</v>
      </c>
      <c r="S1163" s="0" t="str">
        <f aca="false">IF(StoreData!$R1163=9,"August","Sept")</f>
        <v>August</v>
      </c>
    </row>
    <row r="1164" customFormat="false" ht="15" hidden="false" customHeight="false" outlineLevel="0" collapsed="false">
      <c r="A1164" s="0" t="n">
        <v>88065566517</v>
      </c>
      <c r="B1164" s="0" t="n">
        <v>44095</v>
      </c>
      <c r="C1164" s="0" t="s">
        <v>1094</v>
      </c>
      <c r="D1164" s="0" t="s">
        <v>29</v>
      </c>
      <c r="E1164" s="0" t="s">
        <v>96</v>
      </c>
      <c r="F1164" s="0" t="s">
        <v>43</v>
      </c>
      <c r="G1164" s="0" t="s">
        <v>952</v>
      </c>
      <c r="H1164" s="0" t="s">
        <v>44</v>
      </c>
      <c r="I1164" s="0" t="s">
        <v>128</v>
      </c>
      <c r="J1164" s="0" t="s">
        <v>63</v>
      </c>
      <c r="K1164" s="0" t="s">
        <v>27</v>
      </c>
      <c r="L1164" s="0" t="n">
        <v>12</v>
      </c>
      <c r="M1164" s="0" t="n">
        <v>9</v>
      </c>
      <c r="N1164" s="0" t="n">
        <v>6</v>
      </c>
      <c r="O1164" s="0" t="n">
        <f aca="false">StoreData!$N1164*StoreData!$L1164</f>
        <v>72</v>
      </c>
      <c r="P1164" s="0" t="n">
        <f aca="false">StoreData!$N1164*StoreData!$M1164</f>
        <v>54</v>
      </c>
      <c r="Q1164" s="0" t="n">
        <f aca="false">StoreData!$O1164-StoreData!$P1164</f>
        <v>18</v>
      </c>
      <c r="R1164" s="0" t="n">
        <f aca="false">MONTH(StoreData!$B1164)</f>
        <v>9</v>
      </c>
      <c r="S1164" s="0" t="str">
        <f aca="false">IF(StoreData!$R1164=9,"August","Sept")</f>
        <v>August</v>
      </c>
    </row>
    <row r="1165" customFormat="false" ht="15" hidden="false" customHeight="false" outlineLevel="0" collapsed="false">
      <c r="A1165" s="0" t="n">
        <v>88065566518</v>
      </c>
      <c r="B1165" s="0" t="n">
        <v>44096</v>
      </c>
      <c r="C1165" s="0" t="s">
        <v>1095</v>
      </c>
      <c r="D1165" s="0" t="s">
        <v>29</v>
      </c>
      <c r="E1165" s="0" t="s">
        <v>98</v>
      </c>
      <c r="F1165" s="0" t="s">
        <v>22</v>
      </c>
      <c r="G1165" s="0" t="s">
        <v>952</v>
      </c>
      <c r="H1165" s="0" t="s">
        <v>24</v>
      </c>
      <c r="I1165" s="0" t="s">
        <v>128</v>
      </c>
      <c r="J1165" s="0" t="s">
        <v>64</v>
      </c>
      <c r="K1165" s="0" t="s">
        <v>35</v>
      </c>
      <c r="L1165" s="0" t="n">
        <v>12</v>
      </c>
      <c r="M1165" s="0" t="n">
        <v>9</v>
      </c>
      <c r="N1165" s="0" t="n">
        <v>7</v>
      </c>
      <c r="O1165" s="0" t="n">
        <f aca="false">StoreData!$N1165*StoreData!$L1165</f>
        <v>84</v>
      </c>
      <c r="P1165" s="0" t="n">
        <f aca="false">StoreData!$N1165*StoreData!$M1165</f>
        <v>63</v>
      </c>
      <c r="Q1165" s="0" t="n">
        <f aca="false">StoreData!$O1165-StoreData!$P1165</f>
        <v>21</v>
      </c>
      <c r="R1165" s="0" t="n">
        <f aca="false">MONTH(StoreData!$B1165)</f>
        <v>9</v>
      </c>
      <c r="S1165" s="0" t="str">
        <f aca="false">IF(StoreData!$R1165=9,"August","Sept")</f>
        <v>August</v>
      </c>
    </row>
    <row r="1166" customFormat="false" ht="15" hidden="false" customHeight="false" outlineLevel="0" collapsed="false">
      <c r="A1166" s="0" t="n">
        <v>88065566519</v>
      </c>
      <c r="B1166" s="0" t="n">
        <v>44097</v>
      </c>
      <c r="C1166" s="0" t="s">
        <v>1096</v>
      </c>
      <c r="D1166" s="0" t="s">
        <v>20</v>
      </c>
      <c r="E1166" s="0" t="s">
        <v>101</v>
      </c>
      <c r="F1166" s="0" t="s">
        <v>31</v>
      </c>
      <c r="G1166" s="0" t="s">
        <v>952</v>
      </c>
      <c r="H1166" s="0" t="s">
        <v>33</v>
      </c>
      <c r="I1166" s="0" t="s">
        <v>128</v>
      </c>
      <c r="J1166" s="0" t="s">
        <v>67</v>
      </c>
      <c r="K1166" s="0" t="s">
        <v>35</v>
      </c>
      <c r="L1166" s="0" t="n">
        <v>18</v>
      </c>
      <c r="M1166" s="0" t="n">
        <v>15</v>
      </c>
      <c r="N1166" s="0" t="n">
        <v>11</v>
      </c>
      <c r="O1166" s="0" t="n">
        <f aca="false">StoreData!$N1166*StoreData!$L1166</f>
        <v>198</v>
      </c>
      <c r="P1166" s="0" t="n">
        <f aca="false">StoreData!$N1166*StoreData!$M1166</f>
        <v>165</v>
      </c>
      <c r="Q1166" s="0" t="n">
        <f aca="false">StoreData!$O1166-StoreData!$P1166</f>
        <v>33</v>
      </c>
      <c r="R1166" s="0" t="n">
        <f aca="false">MONTH(StoreData!$B1166)</f>
        <v>9</v>
      </c>
      <c r="S1166" s="0" t="str">
        <f aca="false">IF(StoreData!$R1166=9,"August","Sept")</f>
        <v>August</v>
      </c>
    </row>
    <row r="1167" customFormat="false" ht="15" hidden="false" customHeight="false" outlineLevel="0" collapsed="false">
      <c r="A1167" s="0" t="n">
        <v>88065566520</v>
      </c>
      <c r="B1167" s="0" t="n">
        <v>44098</v>
      </c>
      <c r="C1167" s="0" t="s">
        <v>1097</v>
      </c>
      <c r="D1167" s="0" t="s">
        <v>20</v>
      </c>
      <c r="E1167" s="0" t="s">
        <v>104</v>
      </c>
      <c r="F1167" s="0" t="s">
        <v>38</v>
      </c>
      <c r="G1167" s="0" t="s">
        <v>952</v>
      </c>
      <c r="H1167" s="0" t="s">
        <v>39</v>
      </c>
      <c r="I1167" s="0" t="s">
        <v>128</v>
      </c>
      <c r="J1167" s="0" t="s">
        <v>70</v>
      </c>
      <c r="K1167" s="0" t="s">
        <v>27</v>
      </c>
      <c r="L1167" s="0" t="n">
        <v>10</v>
      </c>
      <c r="M1167" s="0" t="n">
        <v>7</v>
      </c>
      <c r="N1167" s="0" t="n">
        <v>2</v>
      </c>
      <c r="O1167" s="0" t="n">
        <f aca="false">StoreData!$N1167*StoreData!$L1167</f>
        <v>20</v>
      </c>
      <c r="P1167" s="0" t="n">
        <f aca="false">StoreData!$N1167*StoreData!$M1167</f>
        <v>14</v>
      </c>
      <c r="Q1167" s="0" t="n">
        <f aca="false">StoreData!$O1167-StoreData!$P1167</f>
        <v>6</v>
      </c>
      <c r="R1167" s="0" t="n">
        <f aca="false">MONTH(StoreData!$B1167)</f>
        <v>9</v>
      </c>
      <c r="S1167" s="0" t="str">
        <f aca="false">IF(StoreData!$R1167=9,"August","Sept")</f>
        <v>August</v>
      </c>
    </row>
    <row r="1168" customFormat="false" ht="15" hidden="false" customHeight="false" outlineLevel="0" collapsed="false">
      <c r="A1168" s="0" t="n">
        <v>88065566521</v>
      </c>
      <c r="B1168" s="0" t="n">
        <v>44099</v>
      </c>
      <c r="C1168" s="0" t="s">
        <v>1098</v>
      </c>
      <c r="D1168" s="0" t="s">
        <v>20</v>
      </c>
      <c r="E1168" s="0" t="s">
        <v>107</v>
      </c>
      <c r="F1168" s="0" t="s">
        <v>43</v>
      </c>
      <c r="G1168" s="0" t="s">
        <v>952</v>
      </c>
      <c r="H1168" s="0" t="s">
        <v>44</v>
      </c>
      <c r="I1168" s="0" t="s">
        <v>128</v>
      </c>
      <c r="J1168" s="0" t="s">
        <v>73</v>
      </c>
      <c r="K1168" s="0" t="s">
        <v>27</v>
      </c>
      <c r="L1168" s="0" t="n">
        <v>15</v>
      </c>
      <c r="M1168" s="0" t="n">
        <v>12</v>
      </c>
      <c r="N1168" s="0" t="n">
        <v>3</v>
      </c>
      <c r="O1168" s="0" t="n">
        <f aca="false">StoreData!$N1168*StoreData!$L1168</f>
        <v>45</v>
      </c>
      <c r="P1168" s="0" t="n">
        <f aca="false">StoreData!$N1168*StoreData!$M1168</f>
        <v>36</v>
      </c>
      <c r="Q1168" s="0" t="n">
        <f aca="false">StoreData!$O1168-StoreData!$P1168</f>
        <v>9</v>
      </c>
      <c r="R1168" s="0" t="n">
        <f aca="false">MONTH(StoreData!$B1168)</f>
        <v>9</v>
      </c>
      <c r="S1168" s="0" t="str">
        <f aca="false">IF(StoreData!$R1168=9,"August","Sept")</f>
        <v>August</v>
      </c>
    </row>
    <row r="1169" customFormat="false" ht="15" hidden="false" customHeight="false" outlineLevel="0" collapsed="false">
      <c r="A1169" s="0" t="n">
        <v>88065566522</v>
      </c>
      <c r="B1169" s="0" t="n">
        <v>44103</v>
      </c>
      <c r="C1169" s="0" t="s">
        <v>1099</v>
      </c>
      <c r="D1169" s="0" t="s">
        <v>20</v>
      </c>
      <c r="E1169" s="0" t="s">
        <v>110</v>
      </c>
      <c r="F1169" s="0" t="s">
        <v>22</v>
      </c>
      <c r="G1169" s="0" t="s">
        <v>952</v>
      </c>
      <c r="H1169" s="0" t="s">
        <v>24</v>
      </c>
      <c r="I1169" s="0" t="s">
        <v>128</v>
      </c>
      <c r="J1169" s="0" t="s">
        <v>76</v>
      </c>
      <c r="K1169" s="0" t="s">
        <v>27</v>
      </c>
      <c r="L1169" s="0" t="n">
        <v>15</v>
      </c>
      <c r="M1169" s="0" t="n">
        <v>12</v>
      </c>
      <c r="N1169" s="0" t="n">
        <v>5</v>
      </c>
      <c r="O1169" s="0" t="n">
        <f aca="false">StoreData!$N1169*StoreData!$L1169</f>
        <v>75</v>
      </c>
      <c r="P1169" s="0" t="n">
        <f aca="false">StoreData!$N1169*StoreData!$M1169</f>
        <v>60</v>
      </c>
      <c r="Q1169" s="0" t="n">
        <f aca="false">StoreData!$O1169-StoreData!$P1169</f>
        <v>15</v>
      </c>
      <c r="R1169" s="0" t="n">
        <f aca="false">MONTH(StoreData!$B1169)</f>
        <v>9</v>
      </c>
      <c r="S1169" s="0" t="str">
        <f aca="false">IF(StoreData!$R1169=9,"August","Sept")</f>
        <v>August</v>
      </c>
    </row>
    <row r="1170" customFormat="false" ht="15" hidden="false" customHeight="false" outlineLevel="0" collapsed="false">
      <c r="A1170" s="0" t="n">
        <v>88065566523</v>
      </c>
      <c r="B1170" s="0" t="n">
        <v>44102</v>
      </c>
      <c r="C1170" s="0" t="s">
        <v>1100</v>
      </c>
      <c r="D1170" s="0" t="s">
        <v>20</v>
      </c>
      <c r="E1170" s="0" t="s">
        <v>112</v>
      </c>
      <c r="F1170" s="0" t="s">
        <v>31</v>
      </c>
      <c r="G1170" s="0" t="s">
        <v>952</v>
      </c>
      <c r="H1170" s="0" t="s">
        <v>33</v>
      </c>
      <c r="I1170" s="0" t="s">
        <v>128</v>
      </c>
      <c r="J1170" s="0" t="s">
        <v>79</v>
      </c>
      <c r="K1170" s="0" t="s">
        <v>35</v>
      </c>
      <c r="L1170" s="0" t="n">
        <v>23</v>
      </c>
      <c r="M1170" s="0" t="n">
        <v>20</v>
      </c>
      <c r="N1170" s="0" t="n">
        <v>2</v>
      </c>
      <c r="O1170" s="0" t="n">
        <f aca="false">StoreData!$N1170*StoreData!$L1170</f>
        <v>46</v>
      </c>
      <c r="P1170" s="0" t="n">
        <f aca="false">StoreData!$N1170*StoreData!$M1170</f>
        <v>40</v>
      </c>
      <c r="Q1170" s="0" t="n">
        <f aca="false">StoreData!$O1170-StoreData!$P1170</f>
        <v>6</v>
      </c>
      <c r="R1170" s="0" t="n">
        <f aca="false">MONTH(StoreData!$B1170)</f>
        <v>9</v>
      </c>
      <c r="S1170" s="0" t="str">
        <f aca="false">IF(StoreData!$R1170=9,"August","Sept")</f>
        <v>August</v>
      </c>
    </row>
    <row r="1171" customFormat="false" ht="15" hidden="false" customHeight="false" outlineLevel="0" collapsed="false">
      <c r="A1171" s="0" t="n">
        <v>88065566524</v>
      </c>
      <c r="B1171" s="0" t="n">
        <v>44102</v>
      </c>
      <c r="C1171" s="0" t="s">
        <v>1101</v>
      </c>
      <c r="D1171" s="0" t="s">
        <v>29</v>
      </c>
      <c r="E1171" s="0" t="s">
        <v>114</v>
      </c>
      <c r="F1171" s="0" t="s">
        <v>38</v>
      </c>
      <c r="G1171" s="0" t="s">
        <v>952</v>
      </c>
      <c r="H1171" s="0" t="s">
        <v>39</v>
      </c>
      <c r="I1171" s="0" t="s">
        <v>128</v>
      </c>
      <c r="J1171" s="0" t="s">
        <v>82</v>
      </c>
      <c r="K1171" s="0" t="s">
        <v>35</v>
      </c>
      <c r="L1171" s="0" t="n">
        <v>9</v>
      </c>
      <c r="M1171" s="0" t="n">
        <v>6</v>
      </c>
      <c r="N1171" s="0" t="n">
        <v>1</v>
      </c>
      <c r="O1171" s="0" t="n">
        <f aca="false">StoreData!$N1171*StoreData!$L1171</f>
        <v>9</v>
      </c>
      <c r="P1171" s="0" t="n">
        <f aca="false">StoreData!$N1171*StoreData!$M1171</f>
        <v>6</v>
      </c>
      <c r="Q1171" s="0" t="n">
        <f aca="false">StoreData!$O1171-StoreData!$P1171</f>
        <v>3</v>
      </c>
      <c r="R1171" s="0" t="n">
        <f aca="false">MONTH(StoreData!$B1171)</f>
        <v>9</v>
      </c>
      <c r="S1171" s="0" t="str">
        <f aca="false">IF(StoreData!$R1171=9,"August","Sept")</f>
        <v>August</v>
      </c>
    </row>
    <row r="1172" customFormat="false" ht="15" hidden="false" customHeight="false" outlineLevel="0" collapsed="false">
      <c r="A1172" s="0" t="n">
        <v>88065566525</v>
      </c>
      <c r="B1172" s="0" t="n">
        <v>44103</v>
      </c>
      <c r="C1172" s="0" t="s">
        <v>1102</v>
      </c>
      <c r="D1172" s="0" t="s">
        <v>29</v>
      </c>
      <c r="E1172" s="0" t="s">
        <v>69</v>
      </c>
      <c r="F1172" s="0" t="s">
        <v>43</v>
      </c>
      <c r="G1172" s="0" t="s">
        <v>952</v>
      </c>
      <c r="H1172" s="0" t="s">
        <v>44</v>
      </c>
      <c r="I1172" s="0" t="s">
        <v>128</v>
      </c>
      <c r="J1172" s="0" t="s">
        <v>85</v>
      </c>
      <c r="K1172" s="0" t="s">
        <v>35</v>
      </c>
      <c r="L1172" s="0" t="n">
        <v>18</v>
      </c>
      <c r="M1172" s="0" t="n">
        <v>15</v>
      </c>
      <c r="N1172" s="0" t="n">
        <v>6</v>
      </c>
      <c r="O1172" s="0" t="n">
        <f aca="false">StoreData!$N1172*StoreData!$L1172</f>
        <v>108</v>
      </c>
      <c r="P1172" s="0" t="n">
        <f aca="false">StoreData!$N1172*StoreData!$M1172</f>
        <v>90</v>
      </c>
      <c r="Q1172" s="0" t="n">
        <f aca="false">StoreData!$O1172-StoreData!$P1172</f>
        <v>18</v>
      </c>
      <c r="R1172" s="0" t="n">
        <f aca="false">MONTH(StoreData!$B1172)</f>
        <v>9</v>
      </c>
      <c r="S1172" s="0" t="str">
        <f aca="false">IF(StoreData!$R1172=9,"August","Sept")</f>
        <v>August</v>
      </c>
    </row>
    <row r="1173" customFormat="false" ht="15" hidden="false" customHeight="false" outlineLevel="0" collapsed="false">
      <c r="A1173" s="0" t="n">
        <v>88065566526</v>
      </c>
      <c r="B1173" s="0" t="n">
        <v>44104</v>
      </c>
      <c r="C1173" s="0" t="s">
        <v>1072</v>
      </c>
      <c r="D1173" s="0" t="s">
        <v>20</v>
      </c>
      <c r="E1173" s="0" t="s">
        <v>81</v>
      </c>
      <c r="F1173" s="0" t="s">
        <v>22</v>
      </c>
      <c r="G1173" s="0" t="s">
        <v>952</v>
      </c>
      <c r="H1173" s="0" t="s">
        <v>24</v>
      </c>
      <c r="I1173" s="0" t="s">
        <v>128</v>
      </c>
      <c r="J1173" s="0" t="s">
        <v>88</v>
      </c>
      <c r="K1173" s="0" t="s">
        <v>27</v>
      </c>
      <c r="L1173" s="0" t="n">
        <v>14</v>
      </c>
      <c r="M1173" s="0" t="n">
        <v>11</v>
      </c>
      <c r="N1173" s="0" t="n">
        <v>9</v>
      </c>
      <c r="O1173" s="0" t="n">
        <f aca="false">StoreData!$N1173*StoreData!$L1173</f>
        <v>126</v>
      </c>
      <c r="P1173" s="0" t="n">
        <f aca="false">StoreData!$N1173*StoreData!$M1173</f>
        <v>99</v>
      </c>
      <c r="Q1173" s="0" t="n">
        <f aca="false">StoreData!$O1173-StoreData!$P1173</f>
        <v>27</v>
      </c>
      <c r="R1173" s="0" t="n">
        <f aca="false">MONTH(StoreData!$B1173)</f>
        <v>9</v>
      </c>
      <c r="S1173" s="0" t="str">
        <f aca="false">IF(StoreData!$R1173=9,"August","Sept")</f>
        <v>August</v>
      </c>
    </row>
    <row r="1174" customFormat="false" ht="15" hidden="false" customHeight="false" outlineLevel="0" collapsed="false">
      <c r="A1174" s="0" t="n">
        <v>88065566527</v>
      </c>
      <c r="B1174" s="0" t="n">
        <v>44094</v>
      </c>
      <c r="C1174" s="0" t="s">
        <v>1073</v>
      </c>
      <c r="D1174" s="0" t="s">
        <v>20</v>
      </c>
      <c r="E1174" s="0" t="s">
        <v>149</v>
      </c>
      <c r="F1174" s="0" t="s">
        <v>31</v>
      </c>
      <c r="G1174" s="0" t="s">
        <v>952</v>
      </c>
      <c r="H1174" s="0" t="s">
        <v>33</v>
      </c>
      <c r="I1174" s="0" t="s">
        <v>25</v>
      </c>
      <c r="J1174" s="0" t="s">
        <v>91</v>
      </c>
      <c r="K1174" s="0" t="s">
        <v>27</v>
      </c>
      <c r="L1174" s="0" t="n">
        <v>30</v>
      </c>
      <c r="M1174" s="0" t="n">
        <v>27</v>
      </c>
      <c r="N1174" s="0" t="n">
        <v>10</v>
      </c>
      <c r="O1174" s="0" t="n">
        <f aca="false">StoreData!$N1174*StoreData!$L1174</f>
        <v>300</v>
      </c>
      <c r="P1174" s="0" t="n">
        <f aca="false">StoreData!$N1174*StoreData!$M1174</f>
        <v>270</v>
      </c>
      <c r="Q1174" s="0" t="n">
        <f aca="false">StoreData!$O1174-StoreData!$P1174</f>
        <v>30</v>
      </c>
      <c r="R1174" s="0" t="n">
        <f aca="false">MONTH(StoreData!$B1174)</f>
        <v>9</v>
      </c>
      <c r="S1174" s="0" t="str">
        <f aca="false">IF(StoreData!$R1174=9,"August","Sept")</f>
        <v>August</v>
      </c>
    </row>
    <row r="1175" customFormat="false" ht="15" hidden="false" customHeight="false" outlineLevel="0" collapsed="false">
      <c r="A1175" s="0" t="n">
        <v>88065566528</v>
      </c>
      <c r="B1175" s="0" t="n">
        <v>44095</v>
      </c>
      <c r="C1175" s="0" t="s">
        <v>1074</v>
      </c>
      <c r="D1175" s="0" t="s">
        <v>29</v>
      </c>
      <c r="E1175" s="0" t="s">
        <v>21</v>
      </c>
      <c r="F1175" s="0" t="s">
        <v>38</v>
      </c>
      <c r="G1175" s="0" t="s">
        <v>952</v>
      </c>
      <c r="H1175" s="0" t="s">
        <v>39</v>
      </c>
      <c r="I1175" s="0" t="s">
        <v>25</v>
      </c>
      <c r="J1175" s="0" t="s">
        <v>94</v>
      </c>
      <c r="K1175" s="0" t="s">
        <v>27</v>
      </c>
      <c r="L1175" s="0" t="n">
        <v>16</v>
      </c>
      <c r="M1175" s="0" t="n">
        <v>13</v>
      </c>
      <c r="N1175" s="0" t="n">
        <v>3</v>
      </c>
      <c r="O1175" s="0" t="n">
        <f aca="false">StoreData!$N1175*StoreData!$L1175</f>
        <v>48</v>
      </c>
      <c r="P1175" s="0" t="n">
        <f aca="false">StoreData!$N1175*StoreData!$M1175</f>
        <v>39</v>
      </c>
      <c r="Q1175" s="0" t="n">
        <f aca="false">StoreData!$O1175-StoreData!$P1175</f>
        <v>9</v>
      </c>
      <c r="R1175" s="0" t="n">
        <f aca="false">MONTH(StoreData!$B1175)</f>
        <v>9</v>
      </c>
      <c r="S1175" s="0" t="str">
        <f aca="false">IF(StoreData!$R1175=9,"August","Sept")</f>
        <v>August</v>
      </c>
    </row>
    <row r="1176" customFormat="false" ht="15" hidden="false" customHeight="false" outlineLevel="0" collapsed="false">
      <c r="A1176" s="0" t="n">
        <v>88065566529</v>
      </c>
      <c r="B1176" s="0" t="n">
        <v>44096</v>
      </c>
      <c r="C1176" s="0" t="s">
        <v>1078</v>
      </c>
      <c r="D1176" s="0" t="s">
        <v>20</v>
      </c>
      <c r="E1176" s="0" t="s">
        <v>147</v>
      </c>
      <c r="F1176" s="0" t="s">
        <v>43</v>
      </c>
      <c r="G1176" s="0" t="s">
        <v>952</v>
      </c>
      <c r="H1176" s="0" t="s">
        <v>44</v>
      </c>
      <c r="I1176" s="0" t="s">
        <v>25</v>
      </c>
      <c r="J1176" s="0" t="s">
        <v>26</v>
      </c>
      <c r="K1176" s="0" t="s">
        <v>27</v>
      </c>
      <c r="L1176" s="0" t="n">
        <v>52</v>
      </c>
      <c r="M1176" s="0" t="n">
        <v>49</v>
      </c>
      <c r="N1176" s="0" t="n">
        <v>4</v>
      </c>
      <c r="O1176" s="0" t="n">
        <f aca="false">StoreData!$N1176*StoreData!$L1176</f>
        <v>208</v>
      </c>
      <c r="P1176" s="0" t="n">
        <f aca="false">StoreData!$N1176*StoreData!$M1176</f>
        <v>196</v>
      </c>
      <c r="Q1176" s="0" t="n">
        <f aca="false">StoreData!$O1176-StoreData!$P1176</f>
        <v>12</v>
      </c>
      <c r="R1176" s="0" t="n">
        <f aca="false">MONTH(StoreData!$B1176)</f>
        <v>9</v>
      </c>
      <c r="S1176" s="0" t="str">
        <f aca="false">IF(StoreData!$R1176=9,"August","Sept")</f>
        <v>August</v>
      </c>
    </row>
    <row r="1177" customFormat="false" ht="15" hidden="false" customHeight="false" outlineLevel="0" collapsed="false">
      <c r="A1177" s="0" t="n">
        <v>88065566530</v>
      </c>
      <c r="B1177" s="0" t="n">
        <v>44097</v>
      </c>
      <c r="C1177" s="0" t="s">
        <v>1079</v>
      </c>
      <c r="D1177" s="0" t="s">
        <v>20</v>
      </c>
      <c r="E1177" s="0" t="s">
        <v>149</v>
      </c>
      <c r="F1177" s="0" t="s">
        <v>22</v>
      </c>
      <c r="G1177" s="0" t="s">
        <v>952</v>
      </c>
      <c r="H1177" s="0" t="s">
        <v>24</v>
      </c>
      <c r="I1177" s="0" t="s">
        <v>25</v>
      </c>
      <c r="J1177" s="0" t="s">
        <v>99</v>
      </c>
      <c r="K1177" s="0" t="s">
        <v>27</v>
      </c>
      <c r="L1177" s="0" t="n">
        <v>14</v>
      </c>
      <c r="M1177" s="0" t="n">
        <v>11</v>
      </c>
      <c r="N1177" s="0" t="n">
        <v>5</v>
      </c>
      <c r="O1177" s="0" t="n">
        <f aca="false">StoreData!$N1177*StoreData!$L1177</f>
        <v>70</v>
      </c>
      <c r="P1177" s="0" t="n">
        <f aca="false">StoreData!$N1177*StoreData!$M1177</f>
        <v>55</v>
      </c>
      <c r="Q1177" s="0" t="n">
        <f aca="false">StoreData!$O1177-StoreData!$P1177</f>
        <v>15</v>
      </c>
      <c r="R1177" s="0" t="n">
        <f aca="false">MONTH(StoreData!$B1177)</f>
        <v>9</v>
      </c>
      <c r="S1177" s="0" t="str">
        <f aca="false">IF(StoreData!$R1177=9,"August","Sept")</f>
        <v>August</v>
      </c>
    </row>
    <row r="1178" customFormat="false" ht="15" hidden="false" customHeight="false" outlineLevel="0" collapsed="false">
      <c r="A1178" s="0" t="n">
        <v>88065566531</v>
      </c>
      <c r="B1178" s="0" t="n">
        <v>44098</v>
      </c>
      <c r="C1178" s="0" t="s">
        <v>1080</v>
      </c>
      <c r="D1178" s="0" t="s">
        <v>29</v>
      </c>
      <c r="E1178" s="0" t="s">
        <v>21</v>
      </c>
      <c r="F1178" s="0" t="s">
        <v>31</v>
      </c>
      <c r="G1178" s="0" t="s">
        <v>952</v>
      </c>
      <c r="H1178" s="0" t="s">
        <v>33</v>
      </c>
      <c r="I1178" s="0" t="s">
        <v>25</v>
      </c>
      <c r="J1178" s="0" t="s">
        <v>102</v>
      </c>
      <c r="K1178" s="0" t="s">
        <v>27</v>
      </c>
      <c r="L1178" s="0" t="n">
        <v>6</v>
      </c>
      <c r="M1178" s="0" t="n">
        <v>3</v>
      </c>
      <c r="N1178" s="0" t="n">
        <v>6</v>
      </c>
      <c r="O1178" s="0" t="n">
        <f aca="false">StoreData!$N1178*StoreData!$L1178</f>
        <v>36</v>
      </c>
      <c r="P1178" s="0" t="n">
        <f aca="false">StoreData!$N1178*StoreData!$M1178</f>
        <v>18</v>
      </c>
      <c r="Q1178" s="0" t="n">
        <f aca="false">StoreData!$O1178-StoreData!$P1178</f>
        <v>18</v>
      </c>
      <c r="R1178" s="0" t="n">
        <f aca="false">MONTH(StoreData!$B1178)</f>
        <v>9</v>
      </c>
      <c r="S1178" s="0" t="str">
        <f aca="false">IF(StoreData!$R1178=9,"August","Sept")</f>
        <v>August</v>
      </c>
    </row>
    <row r="1179" customFormat="false" ht="15" hidden="false" customHeight="false" outlineLevel="0" collapsed="false">
      <c r="A1179" s="0" t="n">
        <v>88065566532</v>
      </c>
      <c r="B1179" s="0" t="n">
        <v>44099</v>
      </c>
      <c r="C1179" s="0" t="s">
        <v>1081</v>
      </c>
      <c r="D1179" s="0" t="s">
        <v>20</v>
      </c>
      <c r="E1179" s="0" t="s">
        <v>152</v>
      </c>
      <c r="F1179" s="0" t="s">
        <v>38</v>
      </c>
      <c r="G1179" s="0" t="s">
        <v>952</v>
      </c>
      <c r="H1179" s="0" t="s">
        <v>39</v>
      </c>
      <c r="I1179" s="0" t="s">
        <v>25</v>
      </c>
      <c r="J1179" s="0" t="s">
        <v>105</v>
      </c>
      <c r="K1179" s="0" t="s">
        <v>27</v>
      </c>
      <c r="L1179" s="0" t="n">
        <v>13</v>
      </c>
      <c r="M1179" s="0" t="n">
        <v>10</v>
      </c>
      <c r="N1179" s="0" t="n">
        <v>3</v>
      </c>
      <c r="O1179" s="0" t="n">
        <f aca="false">StoreData!$N1179*StoreData!$L1179</f>
        <v>39</v>
      </c>
      <c r="P1179" s="0" t="n">
        <f aca="false">StoreData!$N1179*StoreData!$M1179</f>
        <v>30</v>
      </c>
      <c r="Q1179" s="0" t="n">
        <f aca="false">StoreData!$O1179-StoreData!$P1179</f>
        <v>9</v>
      </c>
      <c r="R1179" s="0" t="n">
        <f aca="false">MONTH(StoreData!$B1179)</f>
        <v>9</v>
      </c>
      <c r="S1179" s="0" t="str">
        <f aca="false">IF(StoreData!$R1179=9,"August","Sept")</f>
        <v>August</v>
      </c>
    </row>
    <row r="1180" customFormat="false" ht="15" hidden="false" customHeight="false" outlineLevel="0" collapsed="false">
      <c r="A1180" s="0" t="n">
        <v>88065566533</v>
      </c>
      <c r="B1180" s="0" t="n">
        <v>44103</v>
      </c>
      <c r="C1180" s="0" t="s">
        <v>1082</v>
      </c>
      <c r="D1180" s="0" t="s">
        <v>29</v>
      </c>
      <c r="E1180" s="0" t="s">
        <v>154</v>
      </c>
      <c r="F1180" s="0" t="s">
        <v>43</v>
      </c>
      <c r="G1180" s="0" t="s">
        <v>952</v>
      </c>
      <c r="H1180" s="0" t="s">
        <v>44</v>
      </c>
      <c r="I1180" s="0" t="s">
        <v>25</v>
      </c>
      <c r="J1180" s="0" t="s">
        <v>108</v>
      </c>
      <c r="K1180" s="0" t="s">
        <v>27</v>
      </c>
      <c r="L1180" s="0" t="n">
        <v>15</v>
      </c>
      <c r="M1180" s="0" t="n">
        <v>12</v>
      </c>
      <c r="N1180" s="0" t="n">
        <v>7</v>
      </c>
      <c r="O1180" s="0" t="n">
        <f aca="false">StoreData!$N1180*StoreData!$L1180</f>
        <v>105</v>
      </c>
      <c r="P1180" s="0" t="n">
        <f aca="false">StoreData!$N1180*StoreData!$M1180</f>
        <v>84</v>
      </c>
      <c r="Q1180" s="0" t="n">
        <f aca="false">StoreData!$O1180-StoreData!$P1180</f>
        <v>21</v>
      </c>
      <c r="R1180" s="0" t="n">
        <f aca="false">MONTH(StoreData!$B1180)</f>
        <v>9</v>
      </c>
      <c r="S1180" s="0" t="str">
        <f aca="false">IF(StoreData!$R1180=9,"August","Sept")</f>
        <v>August</v>
      </c>
    </row>
    <row r="1181" customFormat="false" ht="15" hidden="false" customHeight="false" outlineLevel="0" collapsed="false">
      <c r="A1181" s="0" t="n">
        <v>88065566534</v>
      </c>
      <c r="B1181" s="0" t="n">
        <v>44102</v>
      </c>
      <c r="C1181" s="0" t="s">
        <v>1083</v>
      </c>
      <c r="D1181" s="0" t="s">
        <v>20</v>
      </c>
      <c r="E1181" s="0" t="s">
        <v>156</v>
      </c>
      <c r="F1181" s="0" t="s">
        <v>22</v>
      </c>
      <c r="G1181" s="0" t="s">
        <v>952</v>
      </c>
      <c r="H1181" s="0" t="s">
        <v>24</v>
      </c>
      <c r="I1181" s="0" t="s">
        <v>25</v>
      </c>
      <c r="J1181" s="0" t="s">
        <v>53</v>
      </c>
      <c r="K1181" s="0" t="s">
        <v>27</v>
      </c>
      <c r="L1181" s="0" t="n">
        <v>20</v>
      </c>
      <c r="M1181" s="0" t="n">
        <v>17</v>
      </c>
      <c r="N1181" s="0" t="n">
        <v>5</v>
      </c>
      <c r="O1181" s="0" t="n">
        <f aca="false">StoreData!$N1181*StoreData!$L1181</f>
        <v>100</v>
      </c>
      <c r="P1181" s="0" t="n">
        <f aca="false">StoreData!$N1181*StoreData!$M1181</f>
        <v>85</v>
      </c>
      <c r="Q1181" s="0" t="n">
        <f aca="false">StoreData!$O1181-StoreData!$P1181</f>
        <v>15</v>
      </c>
      <c r="R1181" s="0" t="n">
        <f aca="false">MONTH(StoreData!$B1181)</f>
        <v>9</v>
      </c>
      <c r="S1181" s="0" t="str">
        <f aca="false">IF(StoreData!$R1181=9,"August","Sept")</f>
        <v>August</v>
      </c>
    </row>
    <row r="1182" customFormat="false" ht="15" hidden="false" customHeight="false" outlineLevel="0" collapsed="false">
      <c r="A1182" s="0" t="n">
        <v>88065566535</v>
      </c>
      <c r="B1182" s="0" t="n">
        <v>44102</v>
      </c>
      <c r="C1182" s="0" t="s">
        <v>1084</v>
      </c>
      <c r="D1182" s="0" t="s">
        <v>29</v>
      </c>
      <c r="E1182" s="0" t="s">
        <v>66</v>
      </c>
      <c r="F1182" s="0" t="s">
        <v>31</v>
      </c>
      <c r="G1182" s="0" t="s">
        <v>952</v>
      </c>
      <c r="H1182" s="0" t="s">
        <v>33</v>
      </c>
      <c r="I1182" s="0" t="s">
        <v>25</v>
      </c>
      <c r="J1182" s="0" t="s">
        <v>56</v>
      </c>
      <c r="K1182" s="0" t="s">
        <v>27</v>
      </c>
      <c r="L1182" s="0" t="n">
        <v>12</v>
      </c>
      <c r="M1182" s="0" t="n">
        <v>9</v>
      </c>
      <c r="N1182" s="0" t="n">
        <v>8</v>
      </c>
      <c r="O1182" s="0" t="n">
        <f aca="false">StoreData!$N1182*StoreData!$L1182</f>
        <v>96</v>
      </c>
      <c r="P1182" s="0" t="n">
        <f aca="false">StoreData!$N1182*StoreData!$M1182</f>
        <v>72</v>
      </c>
      <c r="Q1182" s="0" t="n">
        <f aca="false">StoreData!$O1182-StoreData!$P1182</f>
        <v>24</v>
      </c>
      <c r="R1182" s="0" t="n">
        <f aca="false">MONTH(StoreData!$B1182)</f>
        <v>9</v>
      </c>
      <c r="S1182" s="0" t="str">
        <f aca="false">IF(StoreData!$R1182=9,"August","Sept")</f>
        <v>August</v>
      </c>
    </row>
    <row r="1183" customFormat="false" ht="15" hidden="false" customHeight="false" outlineLevel="0" collapsed="false">
      <c r="A1183" s="0" t="n">
        <v>88065566536</v>
      </c>
      <c r="B1183" s="0" t="n">
        <v>44103</v>
      </c>
      <c r="C1183" s="0" t="s">
        <v>1085</v>
      </c>
      <c r="D1183" s="0" t="s">
        <v>20</v>
      </c>
      <c r="E1183" s="0" t="s">
        <v>69</v>
      </c>
      <c r="F1183" s="0" t="s">
        <v>38</v>
      </c>
      <c r="G1183" s="0" t="s">
        <v>952</v>
      </c>
      <c r="H1183" s="0" t="s">
        <v>39</v>
      </c>
      <c r="I1183" s="0" t="s">
        <v>25</v>
      </c>
      <c r="J1183" s="0" t="s">
        <v>59</v>
      </c>
      <c r="K1183" s="0" t="s">
        <v>27</v>
      </c>
      <c r="L1183" s="0" t="n">
        <v>16</v>
      </c>
      <c r="M1183" s="0" t="n">
        <v>13</v>
      </c>
      <c r="N1183" s="0" t="n">
        <v>9</v>
      </c>
      <c r="O1183" s="0" t="n">
        <f aca="false">StoreData!$N1183*StoreData!$L1183</f>
        <v>144</v>
      </c>
      <c r="P1183" s="0" t="n">
        <f aca="false">StoreData!$N1183*StoreData!$M1183</f>
        <v>117</v>
      </c>
      <c r="Q1183" s="0" t="n">
        <f aca="false">StoreData!$O1183-StoreData!$P1183</f>
        <v>27</v>
      </c>
      <c r="R1183" s="0" t="n">
        <f aca="false">MONTH(StoreData!$B1183)</f>
        <v>9</v>
      </c>
      <c r="S1183" s="0" t="str">
        <f aca="false">IF(StoreData!$R1183=9,"August","Sept")</f>
        <v>August</v>
      </c>
    </row>
    <row r="1184" customFormat="false" ht="15" hidden="false" customHeight="false" outlineLevel="0" collapsed="false">
      <c r="A1184" s="0" t="n">
        <v>88065566537</v>
      </c>
      <c r="B1184" s="0" t="n">
        <v>44104</v>
      </c>
      <c r="C1184" s="0" t="s">
        <v>1103</v>
      </c>
      <c r="D1184" s="0" t="s">
        <v>20</v>
      </c>
      <c r="E1184" s="0" t="s">
        <v>117</v>
      </c>
      <c r="F1184" s="0" t="s">
        <v>43</v>
      </c>
      <c r="G1184" s="0" t="s">
        <v>952</v>
      </c>
      <c r="H1184" s="0" t="s">
        <v>44</v>
      </c>
      <c r="I1184" s="0" t="s">
        <v>25</v>
      </c>
      <c r="J1184" s="0" t="s">
        <v>62</v>
      </c>
      <c r="K1184" s="0" t="s">
        <v>27</v>
      </c>
      <c r="L1184" s="0" t="n">
        <v>20</v>
      </c>
      <c r="M1184" s="0" t="n">
        <v>17</v>
      </c>
      <c r="N1184" s="0" t="n">
        <v>2</v>
      </c>
      <c r="O1184" s="0" t="n">
        <f aca="false">StoreData!$N1184*StoreData!$L1184</f>
        <v>40</v>
      </c>
      <c r="P1184" s="0" t="n">
        <f aca="false">StoreData!$N1184*StoreData!$M1184</f>
        <v>34</v>
      </c>
      <c r="Q1184" s="0" t="n">
        <f aca="false">StoreData!$O1184-StoreData!$P1184</f>
        <v>6</v>
      </c>
      <c r="R1184" s="0" t="n">
        <f aca="false">MONTH(StoreData!$B1184)</f>
        <v>9</v>
      </c>
      <c r="S1184" s="0" t="str">
        <f aca="false">IF(StoreData!$R1184=9,"August","Sept")</f>
        <v>August</v>
      </c>
    </row>
    <row r="1185" customFormat="false" ht="15" hidden="false" customHeight="false" outlineLevel="0" collapsed="false">
      <c r="A1185" s="0" t="n">
        <v>88065566538</v>
      </c>
      <c r="B1185" s="0" t="n">
        <v>44044</v>
      </c>
      <c r="C1185" s="0" t="s">
        <v>1104</v>
      </c>
      <c r="D1185" s="0" t="s">
        <v>29</v>
      </c>
      <c r="E1185" s="0" t="s">
        <v>119</v>
      </c>
      <c r="F1185" s="0" t="s">
        <v>22</v>
      </c>
      <c r="G1185" s="0" t="s">
        <v>952</v>
      </c>
      <c r="H1185" s="0" t="s">
        <v>24</v>
      </c>
      <c r="I1185" s="0" t="s">
        <v>25</v>
      </c>
      <c r="J1185" s="0" t="s">
        <v>63</v>
      </c>
      <c r="K1185" s="0" t="s">
        <v>27</v>
      </c>
      <c r="L1185" s="0" t="n">
        <v>12</v>
      </c>
      <c r="M1185" s="0" t="n">
        <v>9</v>
      </c>
      <c r="N1185" s="0" t="n">
        <v>5</v>
      </c>
      <c r="O1185" s="0" t="n">
        <f aca="false">StoreData!$N1185*StoreData!$L1185</f>
        <v>60</v>
      </c>
      <c r="P1185" s="0" t="n">
        <f aca="false">StoreData!$N1185*StoreData!$M1185</f>
        <v>45</v>
      </c>
      <c r="Q1185" s="0" t="n">
        <f aca="false">StoreData!$O1185-StoreData!$P1185</f>
        <v>15</v>
      </c>
      <c r="R1185" s="0" t="n">
        <f aca="false">MONTH(StoreData!$B1185)</f>
        <v>8</v>
      </c>
      <c r="S1185" s="0" t="str">
        <f aca="false">IF(StoreData!$R1185=9,"August","Sept")</f>
        <v>Sept</v>
      </c>
    </row>
    <row r="1186" customFormat="false" ht="15" hidden="false" customHeight="false" outlineLevel="0" collapsed="false">
      <c r="A1186" s="0" t="n">
        <v>88065566539</v>
      </c>
      <c r="B1186" s="0" t="n">
        <v>44045</v>
      </c>
      <c r="C1186" s="0" t="s">
        <v>1105</v>
      </c>
      <c r="D1186" s="0" t="s">
        <v>20</v>
      </c>
      <c r="E1186" s="0" t="s">
        <v>50</v>
      </c>
      <c r="F1186" s="0" t="s">
        <v>31</v>
      </c>
      <c r="G1186" s="0" t="s">
        <v>952</v>
      </c>
      <c r="H1186" s="0" t="s">
        <v>33</v>
      </c>
      <c r="I1186" s="0" t="s">
        <v>25</v>
      </c>
      <c r="J1186" s="0" t="s">
        <v>70</v>
      </c>
      <c r="K1186" s="0" t="s">
        <v>27</v>
      </c>
      <c r="L1186" s="0" t="n">
        <v>10</v>
      </c>
      <c r="M1186" s="0" t="n">
        <v>7</v>
      </c>
      <c r="N1186" s="0" t="n">
        <v>7</v>
      </c>
      <c r="O1186" s="0" t="n">
        <f aca="false">StoreData!$N1186*StoreData!$L1186</f>
        <v>70</v>
      </c>
      <c r="P1186" s="0" t="n">
        <f aca="false">StoreData!$N1186*StoreData!$M1186</f>
        <v>49</v>
      </c>
      <c r="Q1186" s="0" t="n">
        <f aca="false">StoreData!$O1186-StoreData!$P1186</f>
        <v>21</v>
      </c>
      <c r="R1186" s="0" t="n">
        <f aca="false">MONTH(StoreData!$B1186)</f>
        <v>8</v>
      </c>
      <c r="S1186" s="0" t="str">
        <f aca="false">IF(StoreData!$R1186=9,"August","Sept")</f>
        <v>Sept</v>
      </c>
    </row>
    <row r="1187" customFormat="false" ht="15" hidden="false" customHeight="false" outlineLevel="0" collapsed="false">
      <c r="A1187" s="0" t="n">
        <v>88065566540</v>
      </c>
      <c r="B1187" s="0" t="n">
        <v>44046</v>
      </c>
      <c r="C1187" s="0" t="s">
        <v>1106</v>
      </c>
      <c r="D1187" s="0" t="s">
        <v>29</v>
      </c>
      <c r="E1187" s="0" t="s">
        <v>52</v>
      </c>
      <c r="F1187" s="0" t="s">
        <v>38</v>
      </c>
      <c r="G1187" s="0" t="s">
        <v>952</v>
      </c>
      <c r="H1187" s="0" t="s">
        <v>39</v>
      </c>
      <c r="I1187" s="0" t="s">
        <v>25</v>
      </c>
      <c r="J1187" s="0" t="s">
        <v>73</v>
      </c>
      <c r="K1187" s="0" t="s">
        <v>27</v>
      </c>
      <c r="L1187" s="0" t="n">
        <v>15</v>
      </c>
      <c r="M1187" s="0" t="n">
        <v>12</v>
      </c>
      <c r="N1187" s="0" t="n">
        <v>7</v>
      </c>
      <c r="O1187" s="0" t="n">
        <f aca="false">StoreData!$N1187*StoreData!$L1187</f>
        <v>105</v>
      </c>
      <c r="P1187" s="0" t="n">
        <f aca="false">StoreData!$N1187*StoreData!$M1187</f>
        <v>84</v>
      </c>
      <c r="Q1187" s="0" t="n">
        <f aca="false">StoreData!$O1187-StoreData!$P1187</f>
        <v>21</v>
      </c>
      <c r="R1187" s="0" t="n">
        <f aca="false">MONTH(StoreData!$B1187)</f>
        <v>8</v>
      </c>
      <c r="S1187" s="0" t="str">
        <f aca="false">IF(StoreData!$R1187=9,"August","Sept")</f>
        <v>Sept</v>
      </c>
    </row>
    <row r="1188" customFormat="false" ht="15" hidden="false" customHeight="false" outlineLevel="0" collapsed="false">
      <c r="A1188" s="0" t="n">
        <v>88065566541</v>
      </c>
      <c r="B1188" s="0" t="n">
        <v>44047</v>
      </c>
      <c r="C1188" s="0" t="s">
        <v>1107</v>
      </c>
      <c r="D1188" s="0" t="s">
        <v>29</v>
      </c>
      <c r="E1188" s="0" t="s">
        <v>55</v>
      </c>
      <c r="F1188" s="0" t="s">
        <v>43</v>
      </c>
      <c r="G1188" s="0" t="s">
        <v>952</v>
      </c>
      <c r="H1188" s="0" t="s">
        <v>44</v>
      </c>
      <c r="I1188" s="0" t="s">
        <v>25</v>
      </c>
      <c r="J1188" s="0" t="s">
        <v>76</v>
      </c>
      <c r="K1188" s="0" t="s">
        <v>27</v>
      </c>
      <c r="L1188" s="0" t="n">
        <v>15</v>
      </c>
      <c r="M1188" s="0" t="n">
        <v>12</v>
      </c>
      <c r="N1188" s="0" t="n">
        <v>15</v>
      </c>
      <c r="O1188" s="0" t="n">
        <f aca="false">StoreData!$N1188*StoreData!$L1188</f>
        <v>225</v>
      </c>
      <c r="P1188" s="0" t="n">
        <f aca="false">StoreData!$N1188*StoreData!$M1188</f>
        <v>180</v>
      </c>
      <c r="Q1188" s="0" t="n">
        <f aca="false">StoreData!$O1188-StoreData!$P1188</f>
        <v>45</v>
      </c>
      <c r="R1188" s="0" t="n">
        <f aca="false">MONTH(StoreData!$B1188)</f>
        <v>8</v>
      </c>
      <c r="S1188" s="0" t="str">
        <f aca="false">IF(StoreData!$R1188=9,"August","Sept")</f>
        <v>Sept</v>
      </c>
    </row>
    <row r="1189" customFormat="false" ht="15" hidden="false" customHeight="false" outlineLevel="0" collapsed="false">
      <c r="A1189" s="0" t="n">
        <v>88065566542</v>
      </c>
      <c r="B1189" s="0" t="n">
        <v>44048</v>
      </c>
      <c r="C1189" s="0" t="s">
        <v>1108</v>
      </c>
      <c r="D1189" s="0" t="s">
        <v>20</v>
      </c>
      <c r="E1189" s="0" t="s">
        <v>58</v>
      </c>
      <c r="F1189" s="0" t="s">
        <v>22</v>
      </c>
      <c r="G1189" s="0" t="s">
        <v>952</v>
      </c>
      <c r="H1189" s="0" t="s">
        <v>24</v>
      </c>
      <c r="I1189" s="0" t="s">
        <v>25</v>
      </c>
      <c r="J1189" s="0" t="s">
        <v>126</v>
      </c>
      <c r="K1189" s="0" t="s">
        <v>27</v>
      </c>
      <c r="L1189" s="0" t="n">
        <v>20</v>
      </c>
      <c r="M1189" s="0" t="n">
        <v>17</v>
      </c>
      <c r="N1189" s="0" t="n">
        <v>3</v>
      </c>
      <c r="O1189" s="0" t="n">
        <f aca="false">StoreData!$N1189*StoreData!$L1189</f>
        <v>60</v>
      </c>
      <c r="P1189" s="0" t="n">
        <f aca="false">StoreData!$N1189*StoreData!$M1189</f>
        <v>51</v>
      </c>
      <c r="Q1189" s="0" t="n">
        <f aca="false">StoreData!$O1189-StoreData!$P1189</f>
        <v>9</v>
      </c>
      <c r="R1189" s="0" t="n">
        <f aca="false">MONTH(StoreData!$B1189)</f>
        <v>8</v>
      </c>
      <c r="S1189" s="0" t="str">
        <f aca="false">IF(StoreData!$R1189=9,"August","Sept")</f>
        <v>Sept</v>
      </c>
    </row>
    <row r="1190" customFormat="false" ht="15" hidden="false" customHeight="false" outlineLevel="0" collapsed="false">
      <c r="A1190" s="0" t="n">
        <v>88065566543</v>
      </c>
      <c r="B1190" s="0" t="n">
        <v>44052</v>
      </c>
      <c r="C1190" s="0" t="s">
        <v>1109</v>
      </c>
      <c r="D1190" s="0" t="s">
        <v>29</v>
      </c>
      <c r="E1190" s="0" t="s">
        <v>147</v>
      </c>
      <c r="F1190" s="0" t="s">
        <v>31</v>
      </c>
      <c r="G1190" s="0" t="s">
        <v>952</v>
      </c>
      <c r="H1190" s="0" t="s">
        <v>33</v>
      </c>
      <c r="I1190" s="0" t="s">
        <v>25</v>
      </c>
      <c r="J1190" s="0" t="s">
        <v>129</v>
      </c>
      <c r="K1190" s="0" t="s">
        <v>27</v>
      </c>
      <c r="L1190" s="0" t="n">
        <v>12</v>
      </c>
      <c r="M1190" s="0" t="n">
        <v>9</v>
      </c>
      <c r="N1190" s="0" t="n">
        <v>6</v>
      </c>
      <c r="O1190" s="0" t="n">
        <f aca="false">StoreData!$N1190*StoreData!$L1190</f>
        <v>72</v>
      </c>
      <c r="P1190" s="0" t="n">
        <f aca="false">StoreData!$N1190*StoreData!$M1190</f>
        <v>54</v>
      </c>
      <c r="Q1190" s="0" t="n">
        <f aca="false">StoreData!$O1190-StoreData!$P1190</f>
        <v>18</v>
      </c>
      <c r="R1190" s="0" t="n">
        <f aca="false">MONTH(StoreData!$B1190)</f>
        <v>8</v>
      </c>
      <c r="S1190" s="0" t="str">
        <f aca="false">IF(StoreData!$R1190=9,"August","Sept")</f>
        <v>Sept</v>
      </c>
    </row>
    <row r="1191" customFormat="false" ht="15" hidden="false" customHeight="false" outlineLevel="0" collapsed="false">
      <c r="A1191" s="0" t="n">
        <v>88065566544</v>
      </c>
      <c r="B1191" s="0" t="n">
        <v>44051</v>
      </c>
      <c r="C1191" s="0" t="s">
        <v>1110</v>
      </c>
      <c r="D1191" s="0" t="s">
        <v>20</v>
      </c>
      <c r="E1191" s="0" t="s">
        <v>149</v>
      </c>
      <c r="F1191" s="0" t="s">
        <v>38</v>
      </c>
      <c r="G1191" s="0" t="s">
        <v>952</v>
      </c>
      <c r="H1191" s="0" t="s">
        <v>39</v>
      </c>
      <c r="I1191" s="0" t="s">
        <v>25</v>
      </c>
      <c r="J1191" s="0" t="s">
        <v>131</v>
      </c>
      <c r="K1191" s="0" t="s">
        <v>27</v>
      </c>
      <c r="L1191" s="0" t="n">
        <v>13</v>
      </c>
      <c r="M1191" s="0" t="n">
        <v>10</v>
      </c>
      <c r="N1191" s="0" t="n">
        <v>10</v>
      </c>
      <c r="O1191" s="0" t="n">
        <f aca="false">StoreData!$N1191*StoreData!$L1191</f>
        <v>130</v>
      </c>
      <c r="P1191" s="0" t="n">
        <f aca="false">StoreData!$N1191*StoreData!$M1191</f>
        <v>100</v>
      </c>
      <c r="Q1191" s="0" t="n">
        <f aca="false">StoreData!$O1191-StoreData!$P1191</f>
        <v>30</v>
      </c>
      <c r="R1191" s="0" t="n">
        <f aca="false">MONTH(StoreData!$B1191)</f>
        <v>8</v>
      </c>
      <c r="S1191" s="0" t="str">
        <f aca="false">IF(StoreData!$R1191=9,"August","Sept")</f>
        <v>Sept</v>
      </c>
    </row>
    <row r="1192" customFormat="false" ht="15" hidden="false" customHeight="false" outlineLevel="0" collapsed="false">
      <c r="A1192" s="0" t="n">
        <v>88065566545</v>
      </c>
      <c r="B1192" s="0" t="n">
        <v>44051</v>
      </c>
      <c r="C1192" s="0" t="s">
        <v>1072</v>
      </c>
      <c r="D1192" s="0" t="s">
        <v>20</v>
      </c>
      <c r="E1192" s="0" t="s">
        <v>81</v>
      </c>
      <c r="F1192" s="0" t="s">
        <v>43</v>
      </c>
      <c r="G1192" s="0" t="s">
        <v>952</v>
      </c>
      <c r="H1192" s="0" t="s">
        <v>44</v>
      </c>
      <c r="I1192" s="0" t="s">
        <v>25</v>
      </c>
      <c r="J1192" s="0" t="s">
        <v>133</v>
      </c>
      <c r="K1192" s="0" t="s">
        <v>27</v>
      </c>
      <c r="L1192" s="0" t="n">
        <v>15</v>
      </c>
      <c r="M1192" s="0" t="n">
        <v>12</v>
      </c>
      <c r="N1192" s="0" t="n">
        <v>11</v>
      </c>
      <c r="O1192" s="0" t="n">
        <f aca="false">StoreData!$N1192*StoreData!$L1192</f>
        <v>165</v>
      </c>
      <c r="P1192" s="0" t="n">
        <f aca="false">StoreData!$N1192*StoreData!$M1192</f>
        <v>132</v>
      </c>
      <c r="Q1192" s="0" t="n">
        <f aca="false">StoreData!$O1192-StoreData!$P1192</f>
        <v>33</v>
      </c>
      <c r="R1192" s="0" t="n">
        <f aca="false">MONTH(StoreData!$B1192)</f>
        <v>8</v>
      </c>
      <c r="S1192" s="0" t="str">
        <f aca="false">IF(StoreData!$R1192=9,"August","Sept")</f>
        <v>Sept</v>
      </c>
    </row>
    <row r="1193" customFormat="false" ht="15" hidden="false" customHeight="false" outlineLevel="0" collapsed="false">
      <c r="A1193" s="0" t="n">
        <v>88065566546</v>
      </c>
      <c r="B1193" s="0" t="n">
        <v>44052</v>
      </c>
      <c r="C1193" s="0" t="s">
        <v>1073</v>
      </c>
      <c r="D1193" s="0" t="s">
        <v>20</v>
      </c>
      <c r="E1193" s="0" t="s">
        <v>149</v>
      </c>
      <c r="F1193" s="0" t="s">
        <v>22</v>
      </c>
      <c r="G1193" s="0" t="s">
        <v>952</v>
      </c>
      <c r="H1193" s="0" t="s">
        <v>24</v>
      </c>
      <c r="I1193" s="0" t="s">
        <v>25</v>
      </c>
      <c r="J1193" s="0" t="s">
        <v>88</v>
      </c>
      <c r="K1193" s="0" t="s">
        <v>27</v>
      </c>
      <c r="L1193" s="0" t="n">
        <v>14</v>
      </c>
      <c r="M1193" s="0" t="n">
        <v>11</v>
      </c>
      <c r="N1193" s="0" t="n">
        <v>3</v>
      </c>
      <c r="O1193" s="0" t="n">
        <f aca="false">StoreData!$N1193*StoreData!$L1193</f>
        <v>42</v>
      </c>
      <c r="P1193" s="0" t="n">
        <f aca="false">StoreData!$N1193*StoreData!$M1193</f>
        <v>33</v>
      </c>
      <c r="Q1193" s="0" t="n">
        <f aca="false">StoreData!$O1193-StoreData!$P1193</f>
        <v>9</v>
      </c>
      <c r="R1193" s="0" t="n">
        <f aca="false">MONTH(StoreData!$B1193)</f>
        <v>8</v>
      </c>
      <c r="S1193" s="0" t="str">
        <f aca="false">IF(StoreData!$R1193=9,"August","Sept")</f>
        <v>Sept</v>
      </c>
    </row>
    <row r="1194" customFormat="false" ht="15" hidden="false" customHeight="false" outlineLevel="0" collapsed="false">
      <c r="A1194" s="0" t="n">
        <v>88065566547</v>
      </c>
      <c r="B1194" s="0" t="n">
        <v>44053</v>
      </c>
      <c r="C1194" s="0" t="s">
        <v>1074</v>
      </c>
      <c r="D1194" s="0" t="s">
        <v>29</v>
      </c>
      <c r="E1194" s="0" t="s">
        <v>21</v>
      </c>
      <c r="F1194" s="0" t="s">
        <v>31</v>
      </c>
      <c r="G1194" s="0" t="s">
        <v>952</v>
      </c>
      <c r="H1194" s="0" t="s">
        <v>33</v>
      </c>
      <c r="I1194" s="0" t="s">
        <v>25</v>
      </c>
      <c r="J1194" s="0" t="s">
        <v>91</v>
      </c>
      <c r="K1194" s="0" t="s">
        <v>27</v>
      </c>
      <c r="L1194" s="0" t="n">
        <v>30</v>
      </c>
      <c r="M1194" s="0" t="n">
        <v>27</v>
      </c>
      <c r="N1194" s="0" t="n">
        <v>1</v>
      </c>
      <c r="O1194" s="0" t="n">
        <f aca="false">StoreData!$N1194*StoreData!$L1194</f>
        <v>30</v>
      </c>
      <c r="P1194" s="0" t="n">
        <f aca="false">StoreData!$N1194*StoreData!$M1194</f>
        <v>27</v>
      </c>
      <c r="Q1194" s="0" t="n">
        <f aca="false">StoreData!$O1194-StoreData!$P1194</f>
        <v>3</v>
      </c>
      <c r="R1194" s="0" t="n">
        <f aca="false">MONTH(StoreData!$B1194)</f>
        <v>8</v>
      </c>
      <c r="S1194" s="0" t="str">
        <f aca="false">IF(StoreData!$R1194=9,"August","Sept")</f>
        <v>Sept</v>
      </c>
    </row>
    <row r="1195" customFormat="false" ht="15" hidden="false" customHeight="false" outlineLevel="0" collapsed="false">
      <c r="A1195" s="0" t="n">
        <v>88065566548</v>
      </c>
      <c r="B1195" s="0" t="n">
        <v>44054</v>
      </c>
      <c r="C1195" s="0" t="s">
        <v>1078</v>
      </c>
      <c r="D1195" s="0" t="s">
        <v>20</v>
      </c>
      <c r="E1195" s="0" t="s">
        <v>147</v>
      </c>
      <c r="F1195" s="0" t="s">
        <v>38</v>
      </c>
      <c r="G1195" s="0" t="s">
        <v>952</v>
      </c>
      <c r="H1195" s="0" t="s">
        <v>39</v>
      </c>
      <c r="I1195" s="0" t="s">
        <v>25</v>
      </c>
      <c r="J1195" s="0" t="s">
        <v>94</v>
      </c>
      <c r="K1195" s="0" t="s">
        <v>27</v>
      </c>
      <c r="L1195" s="0" t="n">
        <v>16</v>
      </c>
      <c r="M1195" s="0" t="n">
        <v>13</v>
      </c>
      <c r="N1195" s="0" t="n">
        <v>1</v>
      </c>
      <c r="O1195" s="0" t="n">
        <f aca="false">StoreData!$N1195*StoreData!$L1195</f>
        <v>16</v>
      </c>
      <c r="P1195" s="0" t="n">
        <f aca="false">StoreData!$N1195*StoreData!$M1195</f>
        <v>13</v>
      </c>
      <c r="Q1195" s="0" t="n">
        <f aca="false">StoreData!$O1195-StoreData!$P1195</f>
        <v>3</v>
      </c>
      <c r="R1195" s="0" t="n">
        <f aca="false">MONTH(StoreData!$B1195)</f>
        <v>8</v>
      </c>
      <c r="S1195" s="0" t="str">
        <f aca="false">IF(StoreData!$R1195=9,"August","Sept")</f>
        <v>Sept</v>
      </c>
    </row>
    <row r="1196" customFormat="false" ht="15" hidden="false" customHeight="false" outlineLevel="0" collapsed="false">
      <c r="A1196" s="0" t="n">
        <v>88065566549</v>
      </c>
      <c r="B1196" s="0" t="n">
        <v>44055</v>
      </c>
      <c r="C1196" s="0" t="s">
        <v>1079</v>
      </c>
      <c r="D1196" s="0" t="s">
        <v>20</v>
      </c>
      <c r="E1196" s="0" t="s">
        <v>149</v>
      </c>
      <c r="F1196" s="0" t="s">
        <v>43</v>
      </c>
      <c r="G1196" s="0" t="s">
        <v>952</v>
      </c>
      <c r="H1196" s="0" t="s">
        <v>44</v>
      </c>
      <c r="I1196" s="0" t="s">
        <v>25</v>
      </c>
      <c r="J1196" s="0" t="s">
        <v>34</v>
      </c>
      <c r="K1196" s="0" t="s">
        <v>35</v>
      </c>
      <c r="L1196" s="0" t="n">
        <v>9</v>
      </c>
      <c r="M1196" s="0" t="n">
        <v>6</v>
      </c>
      <c r="N1196" s="0" t="n">
        <v>1</v>
      </c>
      <c r="O1196" s="0" t="n">
        <f aca="false">StoreData!$N1196*StoreData!$L1196</f>
        <v>9</v>
      </c>
      <c r="P1196" s="0" t="n">
        <f aca="false">StoreData!$N1196*StoreData!$M1196</f>
        <v>6</v>
      </c>
      <c r="Q1196" s="0" t="n">
        <f aca="false">StoreData!$O1196-StoreData!$P1196</f>
        <v>3</v>
      </c>
      <c r="R1196" s="0" t="n">
        <f aca="false">MONTH(StoreData!$B1196)</f>
        <v>8</v>
      </c>
      <c r="S1196" s="0" t="str">
        <f aca="false">IF(StoreData!$R1196=9,"August","Sept")</f>
        <v>Sept</v>
      </c>
    </row>
    <row r="1197" customFormat="false" ht="15" hidden="false" customHeight="false" outlineLevel="0" collapsed="false">
      <c r="A1197" s="0" t="n">
        <v>88065566550</v>
      </c>
      <c r="B1197" s="0" t="n">
        <v>44056</v>
      </c>
      <c r="C1197" s="0" t="s">
        <v>1080</v>
      </c>
      <c r="D1197" s="0" t="s">
        <v>29</v>
      </c>
      <c r="E1197" s="0" t="s">
        <v>21</v>
      </c>
      <c r="F1197" s="0" t="s">
        <v>22</v>
      </c>
      <c r="G1197" s="0" t="s">
        <v>952</v>
      </c>
      <c r="H1197" s="0" t="s">
        <v>24</v>
      </c>
      <c r="I1197" s="0" t="s">
        <v>25</v>
      </c>
      <c r="J1197" s="0" t="s">
        <v>40</v>
      </c>
      <c r="K1197" s="0" t="s">
        <v>35</v>
      </c>
      <c r="L1197" s="0" t="n">
        <v>5</v>
      </c>
      <c r="M1197" s="0" t="n">
        <v>2</v>
      </c>
      <c r="N1197" s="0" t="n">
        <v>3</v>
      </c>
      <c r="O1197" s="0" t="n">
        <f aca="false">StoreData!$N1197*StoreData!$L1197</f>
        <v>15</v>
      </c>
      <c r="P1197" s="0" t="n">
        <f aca="false">StoreData!$N1197*StoreData!$M1197</f>
        <v>6</v>
      </c>
      <c r="Q1197" s="0" t="n">
        <f aca="false">StoreData!$O1197-StoreData!$P1197</f>
        <v>9</v>
      </c>
      <c r="R1197" s="0" t="n">
        <f aca="false">MONTH(StoreData!$B1197)</f>
        <v>8</v>
      </c>
      <c r="S1197" s="0" t="str">
        <f aca="false">IF(StoreData!$R1197=9,"August","Sept")</f>
        <v>Sept</v>
      </c>
    </row>
    <row r="1198" customFormat="false" ht="15" hidden="false" customHeight="false" outlineLevel="0" collapsed="false">
      <c r="A1198" s="0" t="n">
        <v>88065566551</v>
      </c>
      <c r="B1198" s="0" t="n">
        <v>44057</v>
      </c>
      <c r="C1198" s="0" t="s">
        <v>1081</v>
      </c>
      <c r="D1198" s="0" t="s">
        <v>20</v>
      </c>
      <c r="E1198" s="0" t="s">
        <v>152</v>
      </c>
      <c r="F1198" s="0" t="s">
        <v>31</v>
      </c>
      <c r="G1198" s="0" t="s">
        <v>952</v>
      </c>
      <c r="H1198" s="0" t="s">
        <v>33</v>
      </c>
      <c r="I1198" s="0" t="s">
        <v>25</v>
      </c>
      <c r="J1198" s="0" t="s">
        <v>140</v>
      </c>
      <c r="K1198" s="0" t="s">
        <v>35</v>
      </c>
      <c r="L1198" s="0" t="n">
        <v>18</v>
      </c>
      <c r="M1198" s="0" t="n">
        <v>15</v>
      </c>
      <c r="N1198" s="0" t="n">
        <v>4</v>
      </c>
      <c r="O1198" s="0" t="n">
        <f aca="false">StoreData!$N1198*StoreData!$L1198</f>
        <v>72</v>
      </c>
      <c r="P1198" s="0" t="n">
        <f aca="false">StoreData!$N1198*StoreData!$M1198</f>
        <v>60</v>
      </c>
      <c r="Q1198" s="0" t="n">
        <f aca="false">StoreData!$O1198-StoreData!$P1198</f>
        <v>12</v>
      </c>
      <c r="R1198" s="0" t="n">
        <f aca="false">MONTH(StoreData!$B1198)</f>
        <v>8</v>
      </c>
      <c r="S1198" s="0" t="str">
        <f aca="false">IF(StoreData!$R1198=9,"August","Sept")</f>
        <v>Sept</v>
      </c>
    </row>
    <row r="1199" customFormat="false" ht="15" hidden="false" customHeight="false" outlineLevel="0" collapsed="false">
      <c r="A1199" s="0" t="n">
        <v>88065566552</v>
      </c>
      <c r="B1199" s="0" t="n">
        <v>44058</v>
      </c>
      <c r="C1199" s="0" t="s">
        <v>1082</v>
      </c>
      <c r="D1199" s="0" t="s">
        <v>29</v>
      </c>
      <c r="E1199" s="0" t="s">
        <v>154</v>
      </c>
      <c r="F1199" s="0" t="s">
        <v>38</v>
      </c>
      <c r="G1199" s="0" t="s">
        <v>952</v>
      </c>
      <c r="H1199" s="0" t="s">
        <v>39</v>
      </c>
      <c r="I1199" s="0" t="s">
        <v>25</v>
      </c>
      <c r="J1199" s="0" t="s">
        <v>142</v>
      </c>
      <c r="K1199" s="0" t="s">
        <v>35</v>
      </c>
      <c r="L1199" s="0" t="n">
        <v>10</v>
      </c>
      <c r="M1199" s="0" t="n">
        <v>7</v>
      </c>
      <c r="N1199" s="0" t="n">
        <v>5</v>
      </c>
      <c r="O1199" s="0" t="n">
        <f aca="false">StoreData!$N1199*StoreData!$L1199</f>
        <v>50</v>
      </c>
      <c r="P1199" s="0" t="n">
        <f aca="false">StoreData!$N1199*StoreData!$M1199</f>
        <v>35</v>
      </c>
      <c r="Q1199" s="0" t="n">
        <f aca="false">StoreData!$O1199-StoreData!$P1199</f>
        <v>15</v>
      </c>
      <c r="R1199" s="0" t="n">
        <f aca="false">MONTH(StoreData!$B1199)</f>
        <v>8</v>
      </c>
      <c r="S1199" s="0" t="str">
        <f aca="false">IF(StoreData!$R1199=9,"August","Sept")</f>
        <v>Sept</v>
      </c>
    </row>
    <row r="1200" customFormat="false" ht="15" hidden="false" customHeight="false" outlineLevel="0" collapsed="false">
      <c r="A1200" s="0" t="n">
        <v>88065566553</v>
      </c>
      <c r="B1200" s="0" t="n">
        <v>44062</v>
      </c>
      <c r="C1200" s="0" t="s">
        <v>1083</v>
      </c>
      <c r="D1200" s="0" t="s">
        <v>20</v>
      </c>
      <c r="E1200" s="0" t="s">
        <v>156</v>
      </c>
      <c r="F1200" s="0" t="s">
        <v>43</v>
      </c>
      <c r="G1200" s="0" t="s">
        <v>952</v>
      </c>
      <c r="H1200" s="0" t="s">
        <v>44</v>
      </c>
      <c r="I1200" s="0" t="s">
        <v>25</v>
      </c>
      <c r="J1200" s="0" t="s">
        <v>144</v>
      </c>
      <c r="K1200" s="0" t="s">
        <v>35</v>
      </c>
      <c r="L1200" s="0" t="n">
        <v>20</v>
      </c>
      <c r="M1200" s="0" t="n">
        <v>17</v>
      </c>
      <c r="N1200" s="0" t="n">
        <v>6</v>
      </c>
      <c r="O1200" s="0" t="n">
        <f aca="false">StoreData!$N1200*StoreData!$L1200</f>
        <v>120</v>
      </c>
      <c r="P1200" s="0" t="n">
        <f aca="false">StoreData!$N1200*StoreData!$M1200</f>
        <v>102</v>
      </c>
      <c r="Q1200" s="0" t="n">
        <f aca="false">StoreData!$O1200-StoreData!$P1200</f>
        <v>18</v>
      </c>
      <c r="R1200" s="0" t="n">
        <f aca="false">MONTH(StoreData!$B1200)</f>
        <v>8</v>
      </c>
      <c r="S1200" s="0" t="str">
        <f aca="false">IF(StoreData!$R1200=9,"August","Sept")</f>
        <v>Sept</v>
      </c>
    </row>
    <row r="1201" customFormat="false" ht="15" hidden="false" customHeight="false" outlineLevel="0" collapsed="false">
      <c r="A1201" s="0" t="n">
        <v>88065566554</v>
      </c>
      <c r="B1201" s="0" t="n">
        <v>44061</v>
      </c>
      <c r="C1201" s="0" t="s">
        <v>1084</v>
      </c>
      <c r="D1201" s="0" t="s">
        <v>29</v>
      </c>
      <c r="E1201" s="0" t="s">
        <v>66</v>
      </c>
      <c r="F1201" s="0" t="s">
        <v>22</v>
      </c>
      <c r="G1201" s="0" t="s">
        <v>952</v>
      </c>
      <c r="H1201" s="0" t="s">
        <v>24</v>
      </c>
      <c r="I1201" s="0" t="s">
        <v>25</v>
      </c>
      <c r="J1201" s="0" t="s">
        <v>60</v>
      </c>
      <c r="K1201" s="0" t="s">
        <v>35</v>
      </c>
      <c r="L1201" s="0" t="n">
        <v>70</v>
      </c>
      <c r="M1201" s="0" t="n">
        <v>67</v>
      </c>
      <c r="N1201" s="0" t="n">
        <v>7</v>
      </c>
      <c r="O1201" s="0" t="n">
        <f aca="false">StoreData!$N1201*StoreData!$L1201</f>
        <v>490</v>
      </c>
      <c r="P1201" s="0" t="n">
        <f aca="false">StoreData!$N1201*StoreData!$M1201</f>
        <v>469</v>
      </c>
      <c r="Q1201" s="0" t="n">
        <f aca="false">StoreData!$O1201-StoreData!$P1201</f>
        <v>21</v>
      </c>
      <c r="R1201" s="0" t="n">
        <f aca="false">MONTH(StoreData!$B1201)</f>
        <v>8</v>
      </c>
      <c r="S1201" s="0" t="str">
        <f aca="false">IF(StoreData!$R1201=9,"August","Sept")</f>
        <v>Sept</v>
      </c>
    </row>
    <row r="1202" customFormat="false" ht="15" hidden="false" customHeight="false" outlineLevel="0" collapsed="false">
      <c r="A1202" s="0" t="n">
        <v>88065566555</v>
      </c>
      <c r="B1202" s="0" t="n">
        <v>44061</v>
      </c>
      <c r="C1202" s="0" t="s">
        <v>1085</v>
      </c>
      <c r="D1202" s="0" t="s">
        <v>20</v>
      </c>
      <c r="E1202" s="0" t="s">
        <v>69</v>
      </c>
      <c r="F1202" s="0" t="s">
        <v>31</v>
      </c>
      <c r="G1202" s="0" t="s">
        <v>952</v>
      </c>
      <c r="H1202" s="0" t="s">
        <v>33</v>
      </c>
      <c r="I1202" s="0" t="s">
        <v>25</v>
      </c>
      <c r="J1202" s="0" t="s">
        <v>61</v>
      </c>
      <c r="K1202" s="0" t="s">
        <v>35</v>
      </c>
      <c r="L1202" s="0" t="n">
        <v>15</v>
      </c>
      <c r="M1202" s="0" t="n">
        <v>12</v>
      </c>
      <c r="N1202" s="0" t="n">
        <v>11</v>
      </c>
      <c r="O1202" s="0" t="n">
        <f aca="false">StoreData!$N1202*StoreData!$L1202</f>
        <v>165</v>
      </c>
      <c r="P1202" s="0" t="n">
        <f aca="false">StoreData!$N1202*StoreData!$M1202</f>
        <v>132</v>
      </c>
      <c r="Q1202" s="0" t="n">
        <f aca="false">StoreData!$O1202-StoreData!$P1202</f>
        <v>33</v>
      </c>
      <c r="R1202" s="0" t="n">
        <f aca="false">MONTH(StoreData!$B1202)</f>
        <v>8</v>
      </c>
      <c r="S1202" s="0" t="str">
        <f aca="false">IF(StoreData!$R1202=9,"August","Sept")</f>
        <v>Sept</v>
      </c>
    </row>
    <row r="1203" customFormat="false" ht="15" hidden="false" customHeight="false" outlineLevel="0" collapsed="false">
      <c r="A1203" s="0" t="n">
        <v>88065566556</v>
      </c>
      <c r="B1203" s="0" t="n">
        <v>44062</v>
      </c>
      <c r="C1203" s="0" t="s">
        <v>1111</v>
      </c>
      <c r="D1203" s="0" t="s">
        <v>29</v>
      </c>
      <c r="E1203" s="0" t="s">
        <v>75</v>
      </c>
      <c r="F1203" s="0" t="s">
        <v>38</v>
      </c>
      <c r="G1203" s="0" t="s">
        <v>952</v>
      </c>
      <c r="H1203" s="0" t="s">
        <v>39</v>
      </c>
      <c r="I1203" s="0" t="s">
        <v>25</v>
      </c>
      <c r="J1203" s="0" t="s">
        <v>64</v>
      </c>
      <c r="K1203" s="0" t="s">
        <v>35</v>
      </c>
      <c r="L1203" s="0" t="n">
        <v>12</v>
      </c>
      <c r="M1203" s="0" t="n">
        <v>9</v>
      </c>
      <c r="N1203" s="0" t="n">
        <v>50</v>
      </c>
      <c r="O1203" s="0" t="n">
        <f aca="false">StoreData!$N1203*StoreData!$L1203</f>
        <v>600</v>
      </c>
      <c r="P1203" s="0" t="n">
        <f aca="false">StoreData!$N1203*StoreData!$M1203</f>
        <v>450</v>
      </c>
      <c r="Q1203" s="0" t="n">
        <f aca="false">StoreData!$O1203-StoreData!$P1203</f>
        <v>150</v>
      </c>
      <c r="R1203" s="0" t="n">
        <f aca="false">MONTH(StoreData!$B1203)</f>
        <v>8</v>
      </c>
      <c r="S1203" s="0" t="str">
        <f aca="false">IF(StoreData!$R1203=9,"August","Sept")</f>
        <v>Sept</v>
      </c>
    </row>
    <row r="1204" customFormat="false" ht="15" hidden="false" customHeight="false" outlineLevel="0" collapsed="false">
      <c r="A1204" s="0" t="n">
        <v>88065566557</v>
      </c>
      <c r="B1204" s="0" t="n">
        <v>44063</v>
      </c>
      <c r="C1204" s="0" t="s">
        <v>1112</v>
      </c>
      <c r="D1204" s="0" t="s">
        <v>20</v>
      </c>
      <c r="E1204" s="0" t="s">
        <v>78</v>
      </c>
      <c r="F1204" s="0" t="s">
        <v>43</v>
      </c>
      <c r="G1204" s="0" t="s">
        <v>952</v>
      </c>
      <c r="H1204" s="0" t="s">
        <v>44</v>
      </c>
      <c r="I1204" s="0" t="s">
        <v>25</v>
      </c>
      <c r="J1204" s="0" t="s">
        <v>67</v>
      </c>
      <c r="K1204" s="0" t="s">
        <v>35</v>
      </c>
      <c r="L1204" s="0" t="n">
        <v>18</v>
      </c>
      <c r="M1204" s="0" t="n">
        <v>15</v>
      </c>
      <c r="N1204" s="0" t="n">
        <v>3</v>
      </c>
      <c r="O1204" s="0" t="n">
        <f aca="false">StoreData!$N1204*StoreData!$L1204</f>
        <v>54</v>
      </c>
      <c r="P1204" s="0" t="n">
        <f aca="false">StoreData!$N1204*StoreData!$M1204</f>
        <v>45</v>
      </c>
      <c r="Q1204" s="0" t="n">
        <f aca="false">StoreData!$O1204-StoreData!$P1204</f>
        <v>9</v>
      </c>
      <c r="R1204" s="0" t="n">
        <f aca="false">MONTH(StoreData!$B1204)</f>
        <v>8</v>
      </c>
      <c r="S1204" s="0" t="str">
        <f aca="false">IF(StoreData!$R1204=9,"August","Sept")</f>
        <v>Sept</v>
      </c>
    </row>
    <row r="1205" customFormat="false" ht="15" hidden="false" customHeight="false" outlineLevel="0" collapsed="false">
      <c r="A1205" s="0" t="n">
        <v>88065566558</v>
      </c>
      <c r="B1205" s="0" t="n">
        <v>44064</v>
      </c>
      <c r="C1205" s="0" t="s">
        <v>1113</v>
      </c>
      <c r="D1205" s="0" t="s">
        <v>29</v>
      </c>
      <c r="E1205" s="0" t="s">
        <v>81</v>
      </c>
      <c r="F1205" s="0" t="s">
        <v>22</v>
      </c>
      <c r="G1205" s="0" t="s">
        <v>952</v>
      </c>
      <c r="H1205" s="0" t="s">
        <v>24</v>
      </c>
      <c r="I1205" s="0" t="s">
        <v>25</v>
      </c>
      <c r="J1205" s="0" t="s">
        <v>79</v>
      </c>
      <c r="K1205" s="0" t="s">
        <v>35</v>
      </c>
      <c r="L1205" s="0" t="n">
        <v>23</v>
      </c>
      <c r="M1205" s="0" t="n">
        <v>20</v>
      </c>
      <c r="N1205" s="0" t="n">
        <v>7</v>
      </c>
      <c r="O1205" s="0" t="n">
        <f aca="false">StoreData!$N1205*StoreData!$L1205</f>
        <v>161</v>
      </c>
      <c r="P1205" s="0" t="n">
        <f aca="false">StoreData!$N1205*StoreData!$M1205</f>
        <v>140</v>
      </c>
      <c r="Q1205" s="0" t="n">
        <f aca="false">StoreData!$O1205-StoreData!$P1205</f>
        <v>21</v>
      </c>
      <c r="R1205" s="0" t="n">
        <f aca="false">MONTH(StoreData!$B1205)</f>
        <v>8</v>
      </c>
      <c r="S1205" s="0" t="str">
        <f aca="false">IF(StoreData!$R1205=9,"August","Sept")</f>
        <v>Sept</v>
      </c>
    </row>
    <row r="1206" customFormat="false" ht="15" hidden="false" customHeight="false" outlineLevel="0" collapsed="false">
      <c r="A1206" s="0" t="n">
        <v>88065566559</v>
      </c>
      <c r="B1206" s="0" t="n">
        <v>44065</v>
      </c>
      <c r="C1206" s="0" t="s">
        <v>1114</v>
      </c>
      <c r="D1206" s="0" t="s">
        <v>20</v>
      </c>
      <c r="E1206" s="0" t="s">
        <v>149</v>
      </c>
      <c r="F1206" s="0" t="s">
        <v>31</v>
      </c>
      <c r="G1206" s="0" t="s">
        <v>952</v>
      </c>
      <c r="H1206" s="0" t="s">
        <v>33</v>
      </c>
      <c r="I1206" s="0" t="s">
        <v>25</v>
      </c>
      <c r="J1206" s="0" t="s">
        <v>82</v>
      </c>
      <c r="K1206" s="0" t="s">
        <v>35</v>
      </c>
      <c r="L1206" s="0" t="n">
        <v>9</v>
      </c>
      <c r="M1206" s="0" t="n">
        <v>6</v>
      </c>
      <c r="N1206" s="0" t="n">
        <v>2</v>
      </c>
      <c r="O1206" s="0" t="n">
        <f aca="false">StoreData!$N1206*StoreData!$L1206</f>
        <v>18</v>
      </c>
      <c r="P1206" s="0" t="n">
        <f aca="false">StoreData!$N1206*StoreData!$M1206</f>
        <v>12</v>
      </c>
      <c r="Q1206" s="0" t="n">
        <f aca="false">StoreData!$O1206-StoreData!$P1206</f>
        <v>6</v>
      </c>
      <c r="R1206" s="0" t="n">
        <f aca="false">MONTH(StoreData!$B1206)</f>
        <v>8</v>
      </c>
      <c r="S1206" s="0" t="str">
        <f aca="false">IF(StoreData!$R1206=9,"August","Sept")</f>
        <v>Sept</v>
      </c>
    </row>
    <row r="1207" customFormat="false" ht="15" hidden="false" customHeight="false" outlineLevel="0" collapsed="false">
      <c r="A1207" s="0" t="n">
        <v>88065566560</v>
      </c>
      <c r="B1207" s="0" t="n">
        <v>44066</v>
      </c>
      <c r="C1207" s="0" t="s">
        <v>1115</v>
      </c>
      <c r="D1207" s="0" t="s">
        <v>20</v>
      </c>
      <c r="E1207" s="0" t="s">
        <v>21</v>
      </c>
      <c r="F1207" s="0" t="s">
        <v>38</v>
      </c>
      <c r="G1207" s="0" t="s">
        <v>952</v>
      </c>
      <c r="H1207" s="0" t="s">
        <v>39</v>
      </c>
      <c r="I1207" s="0" t="s">
        <v>25</v>
      </c>
      <c r="J1207" s="0" t="s">
        <v>85</v>
      </c>
      <c r="K1207" s="0" t="s">
        <v>35</v>
      </c>
      <c r="L1207" s="0" t="n">
        <v>18</v>
      </c>
      <c r="M1207" s="0" t="n">
        <v>15</v>
      </c>
      <c r="N1207" s="0" t="n">
        <v>1</v>
      </c>
      <c r="O1207" s="0" t="n">
        <f aca="false">StoreData!$N1207*StoreData!$L1207</f>
        <v>18</v>
      </c>
      <c r="P1207" s="0" t="n">
        <f aca="false">StoreData!$N1207*StoreData!$M1207</f>
        <v>15</v>
      </c>
      <c r="Q1207" s="0" t="n">
        <f aca="false">StoreData!$O1207-StoreData!$P1207</f>
        <v>3</v>
      </c>
      <c r="R1207" s="0" t="n">
        <f aca="false">MONTH(StoreData!$B1207)</f>
        <v>8</v>
      </c>
      <c r="S1207" s="0" t="str">
        <f aca="false">IF(StoreData!$R1207=9,"August","Sept")</f>
        <v>Sept</v>
      </c>
    </row>
    <row r="1208" customFormat="false" ht="15" hidden="false" customHeight="false" outlineLevel="0" collapsed="false">
      <c r="A1208" s="0" t="n">
        <v>88065566561</v>
      </c>
      <c r="B1208" s="0" t="n">
        <v>44067</v>
      </c>
      <c r="C1208" s="0" t="s">
        <v>1116</v>
      </c>
      <c r="D1208" s="0" t="s">
        <v>20</v>
      </c>
      <c r="E1208" s="0" t="s">
        <v>152</v>
      </c>
      <c r="F1208" s="0" t="s">
        <v>43</v>
      </c>
      <c r="G1208" s="0" t="s">
        <v>952</v>
      </c>
      <c r="H1208" s="0" t="s">
        <v>44</v>
      </c>
      <c r="I1208" s="0" t="s">
        <v>25</v>
      </c>
      <c r="J1208" s="0" t="s">
        <v>26</v>
      </c>
      <c r="K1208" s="0" t="s">
        <v>27</v>
      </c>
      <c r="L1208" s="0" t="n">
        <v>52</v>
      </c>
      <c r="M1208" s="0" t="n">
        <v>49</v>
      </c>
      <c r="N1208" s="0" t="n">
        <v>6</v>
      </c>
      <c r="O1208" s="0" t="n">
        <f aca="false">StoreData!$N1208*StoreData!$L1208</f>
        <v>312</v>
      </c>
      <c r="P1208" s="0" t="n">
        <f aca="false">StoreData!$N1208*StoreData!$M1208</f>
        <v>294</v>
      </c>
      <c r="Q1208" s="0" t="n">
        <f aca="false">StoreData!$O1208-StoreData!$P1208</f>
        <v>18</v>
      </c>
      <c r="R1208" s="0" t="n">
        <f aca="false">MONTH(StoreData!$B1208)</f>
        <v>8</v>
      </c>
      <c r="S1208" s="0" t="str">
        <f aca="false">IF(StoreData!$R1208=9,"August","Sept")</f>
        <v>Sept</v>
      </c>
    </row>
    <row r="1209" customFormat="false" ht="15" hidden="false" customHeight="false" outlineLevel="0" collapsed="false">
      <c r="A1209" s="0" t="n">
        <v>88065566562</v>
      </c>
      <c r="B1209" s="0" t="n">
        <v>44068</v>
      </c>
      <c r="C1209" s="0" t="s">
        <v>1117</v>
      </c>
      <c r="D1209" s="0" t="s">
        <v>29</v>
      </c>
      <c r="E1209" s="0" t="s">
        <v>154</v>
      </c>
      <c r="F1209" s="0" t="s">
        <v>22</v>
      </c>
      <c r="G1209" s="0" t="s">
        <v>952</v>
      </c>
      <c r="H1209" s="0" t="s">
        <v>24</v>
      </c>
      <c r="I1209" s="0" t="s">
        <v>25</v>
      </c>
      <c r="J1209" s="0" t="s">
        <v>34</v>
      </c>
      <c r="K1209" s="0" t="s">
        <v>35</v>
      </c>
      <c r="L1209" s="0" t="n">
        <v>9</v>
      </c>
      <c r="M1209" s="0" t="n">
        <v>6</v>
      </c>
      <c r="N1209" s="0" t="n">
        <v>40</v>
      </c>
      <c r="O1209" s="0" t="n">
        <f aca="false">StoreData!$N1209*StoreData!$L1209</f>
        <v>360</v>
      </c>
      <c r="P1209" s="0" t="n">
        <f aca="false">StoreData!$N1209*StoreData!$M1209</f>
        <v>240</v>
      </c>
      <c r="Q1209" s="0" t="n">
        <f aca="false">StoreData!$O1209-StoreData!$P1209</f>
        <v>120</v>
      </c>
      <c r="R1209" s="0" t="n">
        <f aca="false">MONTH(StoreData!$B1209)</f>
        <v>8</v>
      </c>
      <c r="S1209" s="0" t="str">
        <f aca="false">IF(StoreData!$R1209=9,"August","Sept")</f>
        <v>Sept</v>
      </c>
    </row>
    <row r="1210" customFormat="false" ht="15" hidden="false" customHeight="false" outlineLevel="0" collapsed="false">
      <c r="A1210" s="0" t="n">
        <v>88065566563</v>
      </c>
      <c r="B1210" s="0" t="n">
        <v>44072</v>
      </c>
      <c r="C1210" s="0" t="s">
        <v>1118</v>
      </c>
      <c r="D1210" s="0" t="s">
        <v>29</v>
      </c>
      <c r="E1210" s="0" t="s">
        <v>156</v>
      </c>
      <c r="F1210" s="0" t="s">
        <v>31</v>
      </c>
      <c r="G1210" s="0" t="s">
        <v>952</v>
      </c>
      <c r="H1210" s="0" t="s">
        <v>33</v>
      </c>
      <c r="I1210" s="0" t="s">
        <v>25</v>
      </c>
      <c r="J1210" s="0" t="s">
        <v>40</v>
      </c>
      <c r="K1210" s="0" t="s">
        <v>35</v>
      </c>
      <c r="L1210" s="0" t="n">
        <v>5</v>
      </c>
      <c r="M1210" s="0" t="n">
        <v>2</v>
      </c>
      <c r="N1210" s="0" t="n">
        <v>10</v>
      </c>
      <c r="O1210" s="0" t="n">
        <f aca="false">StoreData!$N1210*StoreData!$L1210</f>
        <v>50</v>
      </c>
      <c r="P1210" s="0" t="n">
        <f aca="false">StoreData!$N1210*StoreData!$M1210</f>
        <v>20</v>
      </c>
      <c r="Q1210" s="0" t="n">
        <f aca="false">StoreData!$O1210-StoreData!$P1210</f>
        <v>30</v>
      </c>
      <c r="R1210" s="0" t="n">
        <f aca="false">MONTH(StoreData!$B1210)</f>
        <v>8</v>
      </c>
      <c r="S1210" s="0" t="str">
        <f aca="false">IF(StoreData!$R1210=9,"August","Sept")</f>
        <v>Sept</v>
      </c>
    </row>
    <row r="1211" customFormat="false" ht="15" hidden="false" customHeight="false" outlineLevel="0" collapsed="false">
      <c r="A1211" s="0" t="n">
        <v>88065566564</v>
      </c>
      <c r="B1211" s="0" t="n">
        <v>44071</v>
      </c>
      <c r="C1211" s="0" t="s">
        <v>1119</v>
      </c>
      <c r="D1211" s="0" t="s">
        <v>20</v>
      </c>
      <c r="E1211" s="0" t="s">
        <v>112</v>
      </c>
      <c r="F1211" s="0" t="s">
        <v>38</v>
      </c>
      <c r="G1211" s="0" t="s">
        <v>952</v>
      </c>
      <c r="H1211" s="0" t="s">
        <v>39</v>
      </c>
      <c r="I1211" s="0" t="s">
        <v>25</v>
      </c>
      <c r="J1211" s="0" t="s">
        <v>99</v>
      </c>
      <c r="K1211" s="0" t="s">
        <v>27</v>
      </c>
      <c r="L1211" s="0" t="n">
        <v>14</v>
      </c>
      <c r="M1211" s="0" t="n">
        <v>11</v>
      </c>
      <c r="N1211" s="0" t="n">
        <v>3</v>
      </c>
      <c r="O1211" s="0" t="n">
        <f aca="false">StoreData!$N1211*StoreData!$L1211</f>
        <v>42</v>
      </c>
      <c r="P1211" s="0" t="n">
        <f aca="false">StoreData!$N1211*StoreData!$M1211</f>
        <v>33</v>
      </c>
      <c r="Q1211" s="0" t="n">
        <f aca="false">StoreData!$O1211-StoreData!$P1211</f>
        <v>9</v>
      </c>
      <c r="R1211" s="0" t="n">
        <f aca="false">MONTH(StoreData!$B1211)</f>
        <v>8</v>
      </c>
      <c r="S1211" s="0" t="str">
        <f aca="false">IF(StoreData!$R1211=9,"August","Sept")</f>
        <v>Sept</v>
      </c>
    </row>
    <row r="1212" customFormat="false" ht="15" hidden="false" customHeight="false" outlineLevel="0" collapsed="false">
      <c r="A1212" s="0" t="n">
        <v>88065566565</v>
      </c>
      <c r="B1212" s="0" t="n">
        <v>44071</v>
      </c>
      <c r="C1212" s="0" t="s">
        <v>1072</v>
      </c>
      <c r="D1212" s="0" t="s">
        <v>20</v>
      </c>
      <c r="E1212" s="0" t="s">
        <v>81</v>
      </c>
      <c r="F1212" s="0" t="s">
        <v>43</v>
      </c>
      <c r="G1212" s="0" t="s">
        <v>952</v>
      </c>
      <c r="H1212" s="0" t="s">
        <v>44</v>
      </c>
      <c r="I1212" s="0" t="s">
        <v>25</v>
      </c>
      <c r="J1212" s="0" t="s">
        <v>102</v>
      </c>
      <c r="K1212" s="0" t="s">
        <v>27</v>
      </c>
      <c r="L1212" s="0" t="n">
        <v>6</v>
      </c>
      <c r="M1212" s="0" t="n">
        <v>3</v>
      </c>
      <c r="N1212" s="0" t="n">
        <v>4</v>
      </c>
      <c r="O1212" s="0" t="n">
        <f aca="false">StoreData!$N1212*StoreData!$L1212</f>
        <v>24</v>
      </c>
      <c r="P1212" s="0" t="n">
        <f aca="false">StoreData!$N1212*StoreData!$M1212</f>
        <v>12</v>
      </c>
      <c r="Q1212" s="0" t="n">
        <f aca="false">StoreData!$O1212-StoreData!$P1212</f>
        <v>12</v>
      </c>
      <c r="R1212" s="0" t="n">
        <f aca="false">MONTH(StoreData!$B1212)</f>
        <v>8</v>
      </c>
      <c r="S1212" s="0" t="str">
        <f aca="false">IF(StoreData!$R1212=9,"August","Sept")</f>
        <v>Sept</v>
      </c>
    </row>
    <row r="1213" customFormat="false" ht="15" hidden="false" customHeight="false" outlineLevel="0" collapsed="false">
      <c r="A1213" s="0" t="n">
        <v>88065566566</v>
      </c>
      <c r="B1213" s="0" t="n">
        <v>44072</v>
      </c>
      <c r="C1213" s="0" t="s">
        <v>1073</v>
      </c>
      <c r="D1213" s="0" t="s">
        <v>20</v>
      </c>
      <c r="E1213" s="0" t="s">
        <v>149</v>
      </c>
      <c r="F1213" s="0" t="s">
        <v>22</v>
      </c>
      <c r="G1213" s="0" t="s">
        <v>952</v>
      </c>
      <c r="H1213" s="0" t="s">
        <v>24</v>
      </c>
      <c r="I1213" s="0" t="s">
        <v>25</v>
      </c>
      <c r="J1213" s="0" t="s">
        <v>142</v>
      </c>
      <c r="K1213" s="0" t="s">
        <v>35</v>
      </c>
      <c r="L1213" s="0" t="n">
        <v>10</v>
      </c>
      <c r="M1213" s="0" t="n">
        <v>7</v>
      </c>
      <c r="N1213" s="0" t="n">
        <v>5</v>
      </c>
      <c r="O1213" s="0" t="n">
        <f aca="false">StoreData!$N1213*StoreData!$L1213</f>
        <v>50</v>
      </c>
      <c r="P1213" s="0" t="n">
        <f aca="false">StoreData!$N1213*StoreData!$M1213</f>
        <v>35</v>
      </c>
      <c r="Q1213" s="0" t="n">
        <f aca="false">StoreData!$O1213-StoreData!$P1213</f>
        <v>15</v>
      </c>
      <c r="R1213" s="0" t="n">
        <f aca="false">MONTH(StoreData!$B1213)</f>
        <v>8</v>
      </c>
      <c r="S1213" s="0" t="str">
        <f aca="false">IF(StoreData!$R1213=9,"August","Sept")</f>
        <v>Sept</v>
      </c>
    </row>
    <row r="1214" customFormat="false" ht="15" hidden="false" customHeight="false" outlineLevel="0" collapsed="false">
      <c r="A1214" s="0" t="n">
        <v>88065566567</v>
      </c>
      <c r="B1214" s="0" t="n">
        <v>44073</v>
      </c>
      <c r="C1214" s="0" t="s">
        <v>1074</v>
      </c>
      <c r="D1214" s="0" t="s">
        <v>29</v>
      </c>
      <c r="E1214" s="0" t="s">
        <v>21</v>
      </c>
      <c r="F1214" s="0" t="s">
        <v>31</v>
      </c>
      <c r="G1214" s="0" t="s">
        <v>952</v>
      </c>
      <c r="H1214" s="0" t="s">
        <v>33</v>
      </c>
      <c r="I1214" s="0" t="s">
        <v>25</v>
      </c>
      <c r="J1214" s="0" t="s">
        <v>105</v>
      </c>
      <c r="K1214" s="0" t="s">
        <v>27</v>
      </c>
      <c r="L1214" s="0" t="n">
        <v>13</v>
      </c>
      <c r="M1214" s="0" t="n">
        <v>10</v>
      </c>
      <c r="N1214" s="0" t="n">
        <v>80</v>
      </c>
      <c r="O1214" s="0" t="n">
        <f aca="false">StoreData!$N1214*StoreData!$L1214</f>
        <v>1040</v>
      </c>
      <c r="P1214" s="0" t="n">
        <f aca="false">StoreData!$N1214*StoreData!$M1214</f>
        <v>800</v>
      </c>
      <c r="Q1214" s="0" t="n">
        <f aca="false">StoreData!$O1214-StoreData!$P1214</f>
        <v>240</v>
      </c>
      <c r="R1214" s="0" t="n">
        <f aca="false">MONTH(StoreData!$B1214)</f>
        <v>8</v>
      </c>
      <c r="S1214" s="0" t="str">
        <f aca="false">IF(StoreData!$R1214=9,"August","Sept")</f>
        <v>Sept</v>
      </c>
    </row>
    <row r="1215" customFormat="false" ht="15" hidden="false" customHeight="false" outlineLevel="0" collapsed="false">
      <c r="A1215" s="0" t="n">
        <v>88065566568</v>
      </c>
      <c r="B1215" s="0" t="n">
        <v>44074</v>
      </c>
      <c r="C1215" s="0" t="s">
        <v>1078</v>
      </c>
      <c r="D1215" s="0" t="s">
        <v>20</v>
      </c>
      <c r="E1215" s="0" t="s">
        <v>147</v>
      </c>
      <c r="F1215" s="0" t="s">
        <v>38</v>
      </c>
      <c r="G1215" s="0" t="s">
        <v>952</v>
      </c>
      <c r="H1215" s="0" t="s">
        <v>39</v>
      </c>
      <c r="I1215" s="0" t="s">
        <v>25</v>
      </c>
      <c r="J1215" s="0" t="s">
        <v>144</v>
      </c>
      <c r="K1215" s="0" t="s">
        <v>35</v>
      </c>
      <c r="L1215" s="0" t="n">
        <v>20</v>
      </c>
      <c r="M1215" s="0" t="n">
        <v>17</v>
      </c>
      <c r="N1215" s="0" t="n">
        <v>3</v>
      </c>
      <c r="O1215" s="0" t="n">
        <f aca="false">StoreData!$N1215*StoreData!$L1215</f>
        <v>60</v>
      </c>
      <c r="P1215" s="0" t="n">
        <f aca="false">StoreData!$N1215*StoreData!$M1215</f>
        <v>51</v>
      </c>
      <c r="Q1215" s="0" t="n">
        <f aca="false">StoreData!$O1215-StoreData!$P1215</f>
        <v>9</v>
      </c>
      <c r="R1215" s="0" t="n">
        <f aca="false">MONTH(StoreData!$B1215)</f>
        <v>8</v>
      </c>
      <c r="S1215" s="0" t="str">
        <f aca="false">IF(StoreData!$R1215=9,"August","Sept")</f>
        <v>Sept</v>
      </c>
    </row>
    <row r="1216" customFormat="false" ht="15" hidden="false" customHeight="false" outlineLevel="0" collapsed="false">
      <c r="A1216" s="0" t="n">
        <v>88065566569</v>
      </c>
      <c r="B1216" s="0" t="n">
        <v>44044</v>
      </c>
      <c r="C1216" s="0" t="s">
        <v>1079</v>
      </c>
      <c r="D1216" s="0" t="s">
        <v>20</v>
      </c>
      <c r="E1216" s="0" t="s">
        <v>149</v>
      </c>
      <c r="F1216" s="0" t="s">
        <v>43</v>
      </c>
      <c r="G1216" s="0" t="s">
        <v>952</v>
      </c>
      <c r="H1216" s="0" t="s">
        <v>44</v>
      </c>
      <c r="I1216" s="0" t="s">
        <v>128</v>
      </c>
      <c r="J1216" s="0" t="s">
        <v>108</v>
      </c>
      <c r="K1216" s="0" t="s">
        <v>27</v>
      </c>
      <c r="L1216" s="0" t="n">
        <v>15</v>
      </c>
      <c r="M1216" s="0" t="n">
        <v>12</v>
      </c>
      <c r="N1216" s="0" t="n">
        <v>7</v>
      </c>
      <c r="O1216" s="0" t="n">
        <f aca="false">StoreData!$N1216*StoreData!$L1216</f>
        <v>105</v>
      </c>
      <c r="P1216" s="0" t="n">
        <f aca="false">StoreData!$N1216*StoreData!$M1216</f>
        <v>84</v>
      </c>
      <c r="Q1216" s="0" t="n">
        <f aca="false">StoreData!$O1216-StoreData!$P1216</f>
        <v>21</v>
      </c>
      <c r="R1216" s="0" t="n">
        <f aca="false">MONTH(StoreData!$B1216)</f>
        <v>8</v>
      </c>
      <c r="S1216" s="0" t="str">
        <f aca="false">IF(StoreData!$R1216=9,"August","Sept")</f>
        <v>Sept</v>
      </c>
    </row>
    <row r="1217" customFormat="false" ht="15" hidden="false" customHeight="false" outlineLevel="0" collapsed="false">
      <c r="A1217" s="0" t="n">
        <v>88065566570</v>
      </c>
      <c r="B1217" s="0" t="n">
        <v>44045</v>
      </c>
      <c r="C1217" s="0" t="s">
        <v>1080</v>
      </c>
      <c r="D1217" s="0" t="s">
        <v>29</v>
      </c>
      <c r="E1217" s="0" t="s">
        <v>21</v>
      </c>
      <c r="F1217" s="0" t="s">
        <v>22</v>
      </c>
      <c r="G1217" s="0" t="s">
        <v>952</v>
      </c>
      <c r="H1217" s="0" t="s">
        <v>24</v>
      </c>
      <c r="I1217" s="0" t="s">
        <v>128</v>
      </c>
      <c r="J1217" s="0" t="s">
        <v>53</v>
      </c>
      <c r="K1217" s="0" t="s">
        <v>27</v>
      </c>
      <c r="L1217" s="0" t="n">
        <v>20</v>
      </c>
      <c r="M1217" s="0" t="n">
        <v>17</v>
      </c>
      <c r="N1217" s="0" t="n">
        <v>10</v>
      </c>
      <c r="O1217" s="0" t="n">
        <f aca="false">StoreData!$N1217*StoreData!$L1217</f>
        <v>200</v>
      </c>
      <c r="P1217" s="0" t="n">
        <f aca="false">StoreData!$N1217*StoreData!$M1217</f>
        <v>170</v>
      </c>
      <c r="Q1217" s="0" t="n">
        <f aca="false">StoreData!$O1217-StoreData!$P1217</f>
        <v>30</v>
      </c>
      <c r="R1217" s="0" t="n">
        <f aca="false">MONTH(StoreData!$B1217)</f>
        <v>8</v>
      </c>
      <c r="S1217" s="0" t="str">
        <f aca="false">IF(StoreData!$R1217=9,"August","Sept")</f>
        <v>Sept</v>
      </c>
    </row>
    <row r="1218" customFormat="false" ht="15" hidden="false" customHeight="false" outlineLevel="0" collapsed="false">
      <c r="A1218" s="0" t="n">
        <v>88065566571</v>
      </c>
      <c r="B1218" s="0" t="n">
        <v>44046</v>
      </c>
      <c r="C1218" s="0" t="s">
        <v>1081</v>
      </c>
      <c r="D1218" s="0" t="s">
        <v>20</v>
      </c>
      <c r="E1218" s="0" t="s">
        <v>152</v>
      </c>
      <c r="F1218" s="0" t="s">
        <v>31</v>
      </c>
      <c r="G1218" s="0" t="s">
        <v>952</v>
      </c>
      <c r="H1218" s="0" t="s">
        <v>33</v>
      </c>
      <c r="I1218" s="0" t="s">
        <v>128</v>
      </c>
      <c r="J1218" s="0" t="s">
        <v>56</v>
      </c>
      <c r="K1218" s="0" t="s">
        <v>27</v>
      </c>
      <c r="L1218" s="0" t="n">
        <v>12</v>
      </c>
      <c r="M1218" s="0" t="n">
        <v>9</v>
      </c>
      <c r="N1218" s="0" t="n">
        <v>8</v>
      </c>
      <c r="O1218" s="0" t="n">
        <f aca="false">StoreData!$N1218*StoreData!$L1218</f>
        <v>96</v>
      </c>
      <c r="P1218" s="0" t="n">
        <f aca="false">StoreData!$N1218*StoreData!$M1218</f>
        <v>72</v>
      </c>
      <c r="Q1218" s="0" t="n">
        <f aca="false">StoreData!$O1218-StoreData!$P1218</f>
        <v>24</v>
      </c>
      <c r="R1218" s="0" t="n">
        <f aca="false">MONTH(StoreData!$B1218)</f>
        <v>8</v>
      </c>
      <c r="S1218" s="0" t="str">
        <f aca="false">IF(StoreData!$R1218=9,"August","Sept")</f>
        <v>Sept</v>
      </c>
    </row>
    <row r="1219" customFormat="false" ht="15" hidden="false" customHeight="false" outlineLevel="0" collapsed="false">
      <c r="A1219" s="0" t="n">
        <v>88065566572</v>
      </c>
      <c r="B1219" s="0" t="n">
        <v>44047</v>
      </c>
      <c r="C1219" s="0" t="s">
        <v>1082</v>
      </c>
      <c r="D1219" s="0" t="s">
        <v>29</v>
      </c>
      <c r="E1219" s="0" t="s">
        <v>154</v>
      </c>
      <c r="F1219" s="0" t="s">
        <v>38</v>
      </c>
      <c r="G1219" s="0" t="s">
        <v>952</v>
      </c>
      <c r="H1219" s="0" t="s">
        <v>39</v>
      </c>
      <c r="I1219" s="0" t="s">
        <v>128</v>
      </c>
      <c r="J1219" s="0" t="s">
        <v>59</v>
      </c>
      <c r="K1219" s="0" t="s">
        <v>27</v>
      </c>
      <c r="L1219" s="0" t="n">
        <v>16</v>
      </c>
      <c r="M1219" s="0" t="n">
        <v>13</v>
      </c>
      <c r="N1219" s="0" t="n">
        <v>9</v>
      </c>
      <c r="O1219" s="0" t="n">
        <f aca="false">StoreData!$N1219*StoreData!$L1219</f>
        <v>144</v>
      </c>
      <c r="P1219" s="0" t="n">
        <f aca="false">StoreData!$N1219*StoreData!$M1219</f>
        <v>117</v>
      </c>
      <c r="Q1219" s="0" t="n">
        <f aca="false">StoreData!$O1219-StoreData!$P1219</f>
        <v>27</v>
      </c>
      <c r="R1219" s="0" t="n">
        <f aca="false">MONTH(StoreData!$B1219)</f>
        <v>8</v>
      </c>
      <c r="S1219" s="0" t="str">
        <f aca="false">IF(StoreData!$R1219=9,"August","Sept")</f>
        <v>Sept</v>
      </c>
    </row>
    <row r="1220" customFormat="false" ht="15" hidden="false" customHeight="false" outlineLevel="0" collapsed="false">
      <c r="A1220" s="0" t="n">
        <v>88065566573</v>
      </c>
      <c r="B1220" s="0" t="n">
        <v>44048</v>
      </c>
      <c r="C1220" s="0" t="s">
        <v>1083</v>
      </c>
      <c r="D1220" s="0" t="s">
        <v>20</v>
      </c>
      <c r="E1220" s="0" t="s">
        <v>156</v>
      </c>
      <c r="F1220" s="0" t="s">
        <v>43</v>
      </c>
      <c r="G1220" s="0" t="s">
        <v>952</v>
      </c>
      <c r="H1220" s="0" t="s">
        <v>44</v>
      </c>
      <c r="I1220" s="0" t="s">
        <v>128</v>
      </c>
      <c r="J1220" s="0" t="s">
        <v>60</v>
      </c>
      <c r="K1220" s="0" t="s">
        <v>35</v>
      </c>
      <c r="L1220" s="0" t="n">
        <v>70</v>
      </c>
      <c r="M1220" s="0" t="n">
        <v>67</v>
      </c>
      <c r="N1220" s="0" t="n">
        <v>12</v>
      </c>
      <c r="O1220" s="0" t="n">
        <f aca="false">StoreData!$N1220*StoreData!$L1220</f>
        <v>840</v>
      </c>
      <c r="P1220" s="0" t="n">
        <f aca="false">StoreData!$N1220*StoreData!$M1220</f>
        <v>804</v>
      </c>
      <c r="Q1220" s="0" t="n">
        <f aca="false">StoreData!$O1220-StoreData!$P1220</f>
        <v>36</v>
      </c>
      <c r="R1220" s="0" t="n">
        <f aca="false">MONTH(StoreData!$B1220)</f>
        <v>8</v>
      </c>
      <c r="S1220" s="0" t="str">
        <f aca="false">IF(StoreData!$R1220=9,"August","Sept")</f>
        <v>Sept</v>
      </c>
    </row>
    <row r="1221" customFormat="false" ht="15" hidden="false" customHeight="false" outlineLevel="0" collapsed="false">
      <c r="A1221" s="0" t="n">
        <v>88065566574</v>
      </c>
      <c r="B1221" s="0" t="n">
        <v>44052</v>
      </c>
      <c r="C1221" s="0" t="s">
        <v>1084</v>
      </c>
      <c r="D1221" s="0" t="s">
        <v>29</v>
      </c>
      <c r="E1221" s="0" t="s">
        <v>66</v>
      </c>
      <c r="F1221" s="0" t="s">
        <v>22</v>
      </c>
      <c r="G1221" s="0" t="s">
        <v>952</v>
      </c>
      <c r="H1221" s="0" t="s">
        <v>24</v>
      </c>
      <c r="I1221" s="0" t="s">
        <v>128</v>
      </c>
      <c r="J1221" s="0" t="s">
        <v>61</v>
      </c>
      <c r="K1221" s="0" t="s">
        <v>35</v>
      </c>
      <c r="L1221" s="0" t="n">
        <v>15</v>
      </c>
      <c r="M1221" s="0" t="n">
        <v>12</v>
      </c>
      <c r="N1221" s="0" t="n">
        <v>5</v>
      </c>
      <c r="O1221" s="0" t="n">
        <f aca="false">StoreData!$N1221*StoreData!$L1221</f>
        <v>75</v>
      </c>
      <c r="P1221" s="0" t="n">
        <f aca="false">StoreData!$N1221*StoreData!$M1221</f>
        <v>60</v>
      </c>
      <c r="Q1221" s="0" t="n">
        <f aca="false">StoreData!$O1221-StoreData!$P1221</f>
        <v>15</v>
      </c>
      <c r="R1221" s="0" t="n">
        <f aca="false">MONTH(StoreData!$B1221)</f>
        <v>8</v>
      </c>
      <c r="S1221" s="0" t="str">
        <f aca="false">IF(StoreData!$R1221=9,"August","Sept")</f>
        <v>Sept</v>
      </c>
    </row>
    <row r="1222" customFormat="false" ht="15" hidden="false" customHeight="false" outlineLevel="0" collapsed="false">
      <c r="A1222" s="0" t="n">
        <v>88065566575</v>
      </c>
      <c r="B1222" s="0" t="n">
        <v>44051</v>
      </c>
      <c r="C1222" s="0" t="s">
        <v>1085</v>
      </c>
      <c r="D1222" s="0" t="s">
        <v>20</v>
      </c>
      <c r="E1222" s="0" t="s">
        <v>69</v>
      </c>
      <c r="F1222" s="0" t="s">
        <v>31</v>
      </c>
      <c r="G1222" s="0" t="s">
        <v>952</v>
      </c>
      <c r="H1222" s="0" t="s">
        <v>33</v>
      </c>
      <c r="I1222" s="0" t="s">
        <v>128</v>
      </c>
      <c r="J1222" s="0" t="s">
        <v>59</v>
      </c>
      <c r="K1222" s="0" t="s">
        <v>27</v>
      </c>
      <c r="L1222" s="0" t="n">
        <v>16</v>
      </c>
      <c r="M1222" s="0" t="n">
        <v>13</v>
      </c>
      <c r="N1222" s="0" t="n">
        <v>32</v>
      </c>
      <c r="O1222" s="0" t="n">
        <f aca="false">StoreData!$N1222*StoreData!$L1222</f>
        <v>512</v>
      </c>
      <c r="P1222" s="0" t="n">
        <f aca="false">StoreData!$N1222*StoreData!$M1222</f>
        <v>416</v>
      </c>
      <c r="Q1222" s="0" t="n">
        <f aca="false">StoreData!$O1222-StoreData!$P1222</f>
        <v>96</v>
      </c>
      <c r="R1222" s="0" t="n">
        <f aca="false">MONTH(StoreData!$B1222)</f>
        <v>8</v>
      </c>
      <c r="S1222" s="0" t="str">
        <f aca="false">IF(StoreData!$R1222=9,"August","Sept")</f>
        <v>Sept</v>
      </c>
    </row>
    <row r="1223" customFormat="false" ht="15" hidden="false" customHeight="false" outlineLevel="0" collapsed="false">
      <c r="A1223" s="0" t="n">
        <v>88065566576</v>
      </c>
      <c r="B1223" s="0" t="n">
        <v>44051</v>
      </c>
      <c r="C1223" s="0" t="s">
        <v>1120</v>
      </c>
      <c r="D1223" s="0" t="s">
        <v>29</v>
      </c>
      <c r="E1223" s="0" t="s">
        <v>42</v>
      </c>
      <c r="F1223" s="0" t="s">
        <v>38</v>
      </c>
      <c r="G1223" s="0" t="s">
        <v>952</v>
      </c>
      <c r="H1223" s="0" t="s">
        <v>39</v>
      </c>
      <c r="I1223" s="0" t="s">
        <v>128</v>
      </c>
      <c r="J1223" s="0" t="s">
        <v>62</v>
      </c>
      <c r="K1223" s="0" t="s">
        <v>27</v>
      </c>
      <c r="L1223" s="0" t="n">
        <v>20</v>
      </c>
      <c r="M1223" s="0" t="n">
        <v>17</v>
      </c>
      <c r="N1223" s="0" t="n">
        <v>7</v>
      </c>
      <c r="O1223" s="0" t="n">
        <f aca="false">StoreData!$N1223*StoreData!$L1223</f>
        <v>140</v>
      </c>
      <c r="P1223" s="0" t="n">
        <f aca="false">StoreData!$N1223*StoreData!$M1223</f>
        <v>119</v>
      </c>
      <c r="Q1223" s="0" t="n">
        <f aca="false">StoreData!$O1223-StoreData!$P1223</f>
        <v>21</v>
      </c>
      <c r="R1223" s="0" t="n">
        <f aca="false">MONTH(StoreData!$B1223)</f>
        <v>8</v>
      </c>
      <c r="S1223" s="0" t="str">
        <f aca="false">IF(StoreData!$R1223=9,"August","Sept")</f>
        <v>Sept</v>
      </c>
    </row>
    <row r="1224" customFormat="false" ht="15" hidden="false" customHeight="false" outlineLevel="0" collapsed="false">
      <c r="A1224" s="0" t="n">
        <v>88065566577</v>
      </c>
      <c r="B1224" s="0" t="n">
        <v>44052</v>
      </c>
      <c r="C1224" s="0" t="s">
        <v>1121</v>
      </c>
      <c r="D1224" s="0" t="s">
        <v>29</v>
      </c>
      <c r="E1224" s="0" t="s">
        <v>186</v>
      </c>
      <c r="F1224" s="0" t="s">
        <v>43</v>
      </c>
      <c r="G1224" s="0" t="s">
        <v>952</v>
      </c>
      <c r="H1224" s="0" t="s">
        <v>44</v>
      </c>
      <c r="I1224" s="0" t="s">
        <v>128</v>
      </c>
      <c r="J1224" s="0" t="s">
        <v>63</v>
      </c>
      <c r="K1224" s="0" t="s">
        <v>27</v>
      </c>
      <c r="L1224" s="0" t="n">
        <v>12</v>
      </c>
      <c r="M1224" s="0" t="n">
        <v>9</v>
      </c>
      <c r="N1224" s="0" t="n">
        <v>15</v>
      </c>
      <c r="O1224" s="0" t="n">
        <f aca="false">StoreData!$N1224*StoreData!$L1224</f>
        <v>180</v>
      </c>
      <c r="P1224" s="0" t="n">
        <f aca="false">StoreData!$N1224*StoreData!$M1224</f>
        <v>135</v>
      </c>
      <c r="Q1224" s="0" t="n">
        <f aca="false">StoreData!$O1224-StoreData!$P1224</f>
        <v>45</v>
      </c>
      <c r="R1224" s="0" t="n">
        <f aca="false">MONTH(StoreData!$B1224)</f>
        <v>8</v>
      </c>
      <c r="S1224" s="0" t="str">
        <f aca="false">IF(StoreData!$R1224=9,"August","Sept")</f>
        <v>Sept</v>
      </c>
    </row>
    <row r="1225" customFormat="false" ht="15" hidden="false" customHeight="false" outlineLevel="0" collapsed="false">
      <c r="A1225" s="0" t="n">
        <v>88065566578</v>
      </c>
      <c r="B1225" s="0" t="n">
        <v>44053</v>
      </c>
      <c r="C1225" s="0" t="s">
        <v>1122</v>
      </c>
      <c r="D1225" s="0" t="s">
        <v>20</v>
      </c>
      <c r="E1225" s="0" t="s">
        <v>188</v>
      </c>
      <c r="F1225" s="0" t="s">
        <v>22</v>
      </c>
      <c r="G1225" s="0" t="s">
        <v>952</v>
      </c>
      <c r="H1225" s="0" t="s">
        <v>24</v>
      </c>
      <c r="I1225" s="0" t="s">
        <v>128</v>
      </c>
      <c r="J1225" s="0" t="s">
        <v>64</v>
      </c>
      <c r="K1225" s="0" t="s">
        <v>35</v>
      </c>
      <c r="L1225" s="0" t="n">
        <v>12</v>
      </c>
      <c r="M1225" s="0" t="n">
        <v>9</v>
      </c>
      <c r="N1225" s="0" t="n">
        <v>3</v>
      </c>
      <c r="O1225" s="0" t="n">
        <f aca="false">StoreData!$N1225*StoreData!$L1225</f>
        <v>36</v>
      </c>
      <c r="P1225" s="0" t="n">
        <f aca="false">StoreData!$N1225*StoreData!$M1225</f>
        <v>27</v>
      </c>
      <c r="Q1225" s="0" t="n">
        <f aca="false">StoreData!$O1225-StoreData!$P1225</f>
        <v>9</v>
      </c>
      <c r="R1225" s="0" t="n">
        <f aca="false">MONTH(StoreData!$B1225)</f>
        <v>8</v>
      </c>
      <c r="S1225" s="0" t="str">
        <f aca="false">IF(StoreData!$R1225=9,"August","Sept")</f>
        <v>Sept</v>
      </c>
    </row>
    <row r="1226" customFormat="false" ht="15" hidden="false" customHeight="false" outlineLevel="0" collapsed="false">
      <c r="A1226" s="0" t="n">
        <v>88065566579</v>
      </c>
      <c r="B1226" s="0" t="n">
        <v>44054</v>
      </c>
      <c r="C1226" s="0" t="s">
        <v>1123</v>
      </c>
      <c r="D1226" s="0" t="s">
        <v>29</v>
      </c>
      <c r="E1226" s="0" t="s">
        <v>46</v>
      </c>
      <c r="F1226" s="0" t="s">
        <v>31</v>
      </c>
      <c r="G1226" s="0" t="s">
        <v>952</v>
      </c>
      <c r="H1226" s="0" t="s">
        <v>33</v>
      </c>
      <c r="I1226" s="0" t="s">
        <v>128</v>
      </c>
      <c r="J1226" s="0" t="s">
        <v>67</v>
      </c>
      <c r="K1226" s="0" t="s">
        <v>35</v>
      </c>
      <c r="L1226" s="0" t="n">
        <v>18</v>
      </c>
      <c r="M1226" s="0" t="n">
        <v>15</v>
      </c>
      <c r="N1226" s="0" t="n">
        <v>16</v>
      </c>
      <c r="O1226" s="0" t="n">
        <f aca="false">StoreData!$N1226*StoreData!$L1226</f>
        <v>288</v>
      </c>
      <c r="P1226" s="0" t="n">
        <f aca="false">StoreData!$N1226*StoreData!$M1226</f>
        <v>240</v>
      </c>
      <c r="Q1226" s="0" t="n">
        <f aca="false">StoreData!$O1226-StoreData!$P1226</f>
        <v>48</v>
      </c>
      <c r="R1226" s="0" t="n">
        <f aca="false">MONTH(StoreData!$B1226)</f>
        <v>8</v>
      </c>
      <c r="S1226" s="0" t="str">
        <f aca="false">IF(StoreData!$R1226=9,"August","Sept")</f>
        <v>Sept</v>
      </c>
    </row>
    <row r="1227" customFormat="false" ht="15" hidden="false" customHeight="false" outlineLevel="0" collapsed="false">
      <c r="A1227" s="0" t="n">
        <v>88065566580</v>
      </c>
      <c r="B1227" s="0" t="n">
        <v>44055</v>
      </c>
      <c r="C1227" s="0" t="s">
        <v>358</v>
      </c>
      <c r="D1227" s="0" t="s">
        <v>29</v>
      </c>
      <c r="E1227" s="0" t="s">
        <v>48</v>
      </c>
      <c r="F1227" s="0" t="s">
        <v>38</v>
      </c>
      <c r="G1227" s="0" t="s">
        <v>952</v>
      </c>
      <c r="H1227" s="0" t="s">
        <v>39</v>
      </c>
      <c r="I1227" s="0" t="s">
        <v>128</v>
      </c>
      <c r="J1227" s="0" t="s">
        <v>70</v>
      </c>
      <c r="K1227" s="0" t="s">
        <v>27</v>
      </c>
      <c r="L1227" s="0" t="n">
        <v>10</v>
      </c>
      <c r="M1227" s="0" t="n">
        <v>7</v>
      </c>
      <c r="N1227" s="0" t="n">
        <v>10</v>
      </c>
      <c r="O1227" s="0" t="n">
        <f aca="false">StoreData!$N1227*StoreData!$L1227</f>
        <v>100</v>
      </c>
      <c r="P1227" s="0" t="n">
        <f aca="false">StoreData!$N1227*StoreData!$M1227</f>
        <v>70</v>
      </c>
      <c r="Q1227" s="0" t="n">
        <f aca="false">StoreData!$O1227-StoreData!$P1227</f>
        <v>30</v>
      </c>
      <c r="R1227" s="0" t="n">
        <f aca="false">MONTH(StoreData!$B1227)</f>
        <v>8</v>
      </c>
      <c r="S1227" s="0" t="str">
        <f aca="false">IF(StoreData!$R1227=9,"August","Sept")</f>
        <v>Sept</v>
      </c>
    </row>
    <row r="1228" customFormat="false" ht="15" hidden="false" customHeight="false" outlineLevel="0" collapsed="false">
      <c r="A1228" s="0" t="n">
        <v>88065566581</v>
      </c>
      <c r="B1228" s="0" t="n">
        <v>44056</v>
      </c>
      <c r="C1228" s="0" t="s">
        <v>359</v>
      </c>
      <c r="D1228" s="0" t="s">
        <v>29</v>
      </c>
      <c r="E1228" s="0" t="s">
        <v>50</v>
      </c>
      <c r="F1228" s="0" t="s">
        <v>43</v>
      </c>
      <c r="G1228" s="0" t="s">
        <v>952</v>
      </c>
      <c r="H1228" s="0" t="s">
        <v>44</v>
      </c>
      <c r="I1228" s="0" t="s">
        <v>128</v>
      </c>
      <c r="J1228" s="0" t="s">
        <v>73</v>
      </c>
      <c r="K1228" s="0" t="s">
        <v>27</v>
      </c>
      <c r="L1228" s="0" t="n">
        <v>15</v>
      </c>
      <c r="M1228" s="0" t="n">
        <v>12</v>
      </c>
      <c r="N1228" s="0" t="n">
        <v>11</v>
      </c>
      <c r="O1228" s="0" t="n">
        <f aca="false">StoreData!$N1228*StoreData!$L1228</f>
        <v>165</v>
      </c>
      <c r="P1228" s="0" t="n">
        <f aca="false">StoreData!$N1228*StoreData!$M1228</f>
        <v>132</v>
      </c>
      <c r="Q1228" s="0" t="n">
        <f aca="false">StoreData!$O1228-StoreData!$P1228</f>
        <v>33</v>
      </c>
      <c r="R1228" s="0" t="n">
        <f aca="false">MONTH(StoreData!$B1228)</f>
        <v>8</v>
      </c>
      <c r="S1228" s="0" t="str">
        <f aca="false">IF(StoreData!$R1228=9,"August","Sept")</f>
        <v>Sept</v>
      </c>
    </row>
    <row r="1229" customFormat="false" ht="15" hidden="false" customHeight="false" outlineLevel="0" collapsed="false">
      <c r="A1229" s="0" t="n">
        <v>88065566582</v>
      </c>
      <c r="B1229" s="0" t="n">
        <v>44057</v>
      </c>
      <c r="C1229" s="0" t="s">
        <v>360</v>
      </c>
      <c r="D1229" s="0" t="s">
        <v>20</v>
      </c>
      <c r="E1229" s="0" t="s">
        <v>52</v>
      </c>
      <c r="F1229" s="0" t="s">
        <v>22</v>
      </c>
      <c r="G1229" s="0" t="s">
        <v>952</v>
      </c>
      <c r="H1229" s="0" t="s">
        <v>24</v>
      </c>
      <c r="I1229" s="0" t="s">
        <v>128</v>
      </c>
      <c r="J1229" s="0" t="s">
        <v>76</v>
      </c>
      <c r="K1229" s="0" t="s">
        <v>27</v>
      </c>
      <c r="L1229" s="0" t="n">
        <v>15</v>
      </c>
      <c r="M1229" s="0" t="n">
        <v>12</v>
      </c>
      <c r="N1229" s="0" t="n">
        <v>3</v>
      </c>
      <c r="O1229" s="0" t="n">
        <f aca="false">StoreData!$N1229*StoreData!$L1229</f>
        <v>45</v>
      </c>
      <c r="P1229" s="0" t="n">
        <f aca="false">StoreData!$N1229*StoreData!$M1229</f>
        <v>36</v>
      </c>
      <c r="Q1229" s="0" t="n">
        <f aca="false">StoreData!$O1229-StoreData!$P1229</f>
        <v>9</v>
      </c>
      <c r="R1229" s="0" t="n">
        <f aca="false">MONTH(StoreData!$B1229)</f>
        <v>8</v>
      </c>
      <c r="S1229" s="0" t="str">
        <f aca="false">IF(StoreData!$R1229=9,"August","Sept")</f>
        <v>Sept</v>
      </c>
    </row>
    <row r="1230" customFormat="false" ht="15" hidden="false" customHeight="false" outlineLevel="0" collapsed="false">
      <c r="A1230" s="0" t="n">
        <v>88065566583</v>
      </c>
      <c r="B1230" s="0" t="n">
        <v>44058</v>
      </c>
      <c r="C1230" s="0" t="s">
        <v>361</v>
      </c>
      <c r="D1230" s="0" t="s">
        <v>20</v>
      </c>
      <c r="E1230" s="0" t="s">
        <v>55</v>
      </c>
      <c r="F1230" s="0" t="s">
        <v>31</v>
      </c>
      <c r="G1230" s="0" t="s">
        <v>952</v>
      </c>
      <c r="H1230" s="0" t="s">
        <v>33</v>
      </c>
      <c r="I1230" s="0" t="s">
        <v>128</v>
      </c>
      <c r="J1230" s="0" t="s">
        <v>79</v>
      </c>
      <c r="K1230" s="0" t="s">
        <v>35</v>
      </c>
      <c r="L1230" s="0" t="n">
        <v>23</v>
      </c>
      <c r="M1230" s="0" t="n">
        <v>20</v>
      </c>
      <c r="N1230" s="0" t="n">
        <v>17</v>
      </c>
      <c r="O1230" s="0" t="n">
        <f aca="false">StoreData!$N1230*StoreData!$L1230</f>
        <v>391</v>
      </c>
      <c r="P1230" s="0" t="n">
        <f aca="false">StoreData!$N1230*StoreData!$M1230</f>
        <v>340</v>
      </c>
      <c r="Q1230" s="0" t="n">
        <f aca="false">StoreData!$O1230-StoreData!$P1230</f>
        <v>51</v>
      </c>
      <c r="R1230" s="0" t="n">
        <f aca="false">MONTH(StoreData!$B1230)</f>
        <v>8</v>
      </c>
      <c r="S1230" s="0" t="str">
        <f aca="false">IF(StoreData!$R1230=9,"August","Sept")</f>
        <v>Sept</v>
      </c>
    </row>
    <row r="1231" customFormat="false" ht="15" hidden="false" customHeight="false" outlineLevel="0" collapsed="false">
      <c r="A1231" s="0" t="n">
        <v>88065566584</v>
      </c>
      <c r="B1231" s="0" t="n">
        <v>44062</v>
      </c>
      <c r="C1231" s="0" t="s">
        <v>362</v>
      </c>
      <c r="D1231" s="0" t="s">
        <v>29</v>
      </c>
      <c r="E1231" s="0" t="s">
        <v>58</v>
      </c>
      <c r="F1231" s="0" t="s">
        <v>38</v>
      </c>
      <c r="G1231" s="0" t="s">
        <v>952</v>
      </c>
      <c r="H1231" s="0" t="s">
        <v>39</v>
      </c>
      <c r="I1231" s="0" t="s">
        <v>128</v>
      </c>
      <c r="J1231" s="0" t="s">
        <v>82</v>
      </c>
      <c r="K1231" s="0" t="s">
        <v>35</v>
      </c>
      <c r="L1231" s="0" t="n">
        <v>9</v>
      </c>
      <c r="M1231" s="0" t="n">
        <v>6</v>
      </c>
      <c r="N1231" s="0" t="n">
        <v>70</v>
      </c>
      <c r="O1231" s="0" t="n">
        <f aca="false">StoreData!$N1231*StoreData!$L1231</f>
        <v>630</v>
      </c>
      <c r="P1231" s="0" t="n">
        <f aca="false">StoreData!$N1231*StoreData!$M1231</f>
        <v>420</v>
      </c>
      <c r="Q1231" s="0" t="n">
        <f aca="false">StoreData!$O1231-StoreData!$P1231</f>
        <v>210</v>
      </c>
      <c r="R1231" s="0" t="n">
        <f aca="false">MONTH(StoreData!$B1231)</f>
        <v>8</v>
      </c>
      <c r="S1231" s="0" t="str">
        <f aca="false">IF(StoreData!$R1231=9,"August","Sept")</f>
        <v>Sept</v>
      </c>
    </row>
    <row r="1232" customFormat="false" ht="15" hidden="false" customHeight="false" outlineLevel="0" collapsed="false">
      <c r="A1232" s="0" t="n">
        <v>88065566585</v>
      </c>
      <c r="B1232" s="0" t="n">
        <v>44061</v>
      </c>
      <c r="C1232" s="0" t="s">
        <v>363</v>
      </c>
      <c r="D1232" s="0" t="s">
        <v>20</v>
      </c>
      <c r="E1232" s="0" t="s">
        <v>147</v>
      </c>
      <c r="F1232" s="0" t="s">
        <v>43</v>
      </c>
      <c r="G1232" s="0" t="s">
        <v>952</v>
      </c>
      <c r="H1232" s="0" t="s">
        <v>44</v>
      </c>
      <c r="I1232" s="0" t="s">
        <v>128</v>
      </c>
      <c r="J1232" s="0" t="s">
        <v>85</v>
      </c>
      <c r="K1232" s="0" t="s">
        <v>35</v>
      </c>
      <c r="L1232" s="0" t="n">
        <v>18</v>
      </c>
      <c r="M1232" s="0" t="n">
        <v>15</v>
      </c>
      <c r="N1232" s="0" t="n">
        <v>68</v>
      </c>
      <c r="O1232" s="0" t="n">
        <f aca="false">StoreData!$N1232*StoreData!$L1232</f>
        <v>1224</v>
      </c>
      <c r="P1232" s="0" t="n">
        <f aca="false">StoreData!$N1232*StoreData!$M1232</f>
        <v>1020</v>
      </c>
      <c r="Q1232" s="0" t="n">
        <f aca="false">StoreData!$O1232-StoreData!$P1232</f>
        <v>204</v>
      </c>
      <c r="R1232" s="0" t="n">
        <f aca="false">MONTH(StoreData!$B1232)</f>
        <v>8</v>
      </c>
      <c r="S1232" s="0" t="str">
        <f aca="false">IF(StoreData!$R1232=9,"August","Sept")</f>
        <v>Sept</v>
      </c>
    </row>
    <row r="1233" customFormat="false" ht="15" hidden="false" customHeight="false" outlineLevel="0" collapsed="false">
      <c r="A1233" s="0" t="n">
        <v>88065566586</v>
      </c>
      <c r="B1233" s="0" t="n">
        <v>44061</v>
      </c>
      <c r="C1233" s="0" t="s">
        <v>364</v>
      </c>
      <c r="D1233" s="0" t="s">
        <v>20</v>
      </c>
      <c r="E1233" s="0" t="s">
        <v>149</v>
      </c>
      <c r="F1233" s="0" t="s">
        <v>22</v>
      </c>
      <c r="G1233" s="0" t="s">
        <v>952</v>
      </c>
      <c r="H1233" s="0" t="s">
        <v>24</v>
      </c>
      <c r="I1233" s="0" t="s">
        <v>128</v>
      </c>
      <c r="J1233" s="0" t="s">
        <v>88</v>
      </c>
      <c r="K1233" s="0" t="s">
        <v>27</v>
      </c>
      <c r="L1233" s="0" t="n">
        <v>14</v>
      </c>
      <c r="M1233" s="0" t="n">
        <v>11</v>
      </c>
      <c r="N1233" s="0" t="n">
        <v>17</v>
      </c>
      <c r="O1233" s="0" t="n">
        <f aca="false">StoreData!$N1233*StoreData!$L1233</f>
        <v>238</v>
      </c>
      <c r="P1233" s="0" t="n">
        <f aca="false">StoreData!$N1233*StoreData!$M1233</f>
        <v>187</v>
      </c>
      <c r="Q1233" s="0" t="n">
        <f aca="false">StoreData!$O1233-StoreData!$P1233</f>
        <v>51</v>
      </c>
      <c r="R1233" s="0" t="n">
        <f aca="false">MONTH(StoreData!$B1233)</f>
        <v>8</v>
      </c>
      <c r="S1233" s="0" t="str">
        <f aca="false">IF(StoreData!$R1233=9,"August","Sept")</f>
        <v>Sept</v>
      </c>
    </row>
    <row r="1234" customFormat="false" ht="15" hidden="false" customHeight="false" outlineLevel="0" collapsed="false">
      <c r="A1234" s="0" t="n">
        <v>88065566587</v>
      </c>
      <c r="B1234" s="0" t="n">
        <v>44062</v>
      </c>
      <c r="C1234" s="0" t="s">
        <v>365</v>
      </c>
      <c r="D1234" s="0" t="s">
        <v>29</v>
      </c>
      <c r="E1234" s="0" t="s">
        <v>21</v>
      </c>
      <c r="F1234" s="0" t="s">
        <v>31</v>
      </c>
      <c r="G1234" s="0" t="s">
        <v>952</v>
      </c>
      <c r="H1234" s="0" t="s">
        <v>33</v>
      </c>
      <c r="I1234" s="0" t="s">
        <v>128</v>
      </c>
      <c r="J1234" s="0" t="s">
        <v>91</v>
      </c>
      <c r="K1234" s="0" t="s">
        <v>27</v>
      </c>
      <c r="L1234" s="0" t="n">
        <v>30</v>
      </c>
      <c r="M1234" s="0" t="n">
        <v>27</v>
      </c>
      <c r="N1234" s="0" t="n">
        <v>25</v>
      </c>
      <c r="O1234" s="0" t="n">
        <f aca="false">StoreData!$N1234*StoreData!$L1234</f>
        <v>750</v>
      </c>
      <c r="P1234" s="0" t="n">
        <f aca="false">StoreData!$N1234*StoreData!$M1234</f>
        <v>675</v>
      </c>
      <c r="Q1234" s="0" t="n">
        <f aca="false">StoreData!$O1234-StoreData!$P1234</f>
        <v>75</v>
      </c>
      <c r="R1234" s="0" t="n">
        <f aca="false">MONTH(StoreData!$B1234)</f>
        <v>8</v>
      </c>
      <c r="S1234" s="0" t="str">
        <f aca="false">IF(StoreData!$R1234=9,"August","Sept")</f>
        <v>Sept</v>
      </c>
    </row>
    <row r="1235" customFormat="false" ht="15" hidden="false" customHeight="false" outlineLevel="0" collapsed="false">
      <c r="A1235" s="0" t="n">
        <v>88065566588</v>
      </c>
      <c r="B1235" s="0" t="n">
        <v>44063</v>
      </c>
      <c r="C1235" s="0" t="s">
        <v>366</v>
      </c>
      <c r="D1235" s="0" t="s">
        <v>29</v>
      </c>
      <c r="E1235" s="0" t="s">
        <v>152</v>
      </c>
      <c r="F1235" s="0" t="s">
        <v>38</v>
      </c>
      <c r="G1235" s="0" t="s">
        <v>952</v>
      </c>
      <c r="H1235" s="0" t="s">
        <v>39</v>
      </c>
      <c r="I1235" s="0" t="s">
        <v>128</v>
      </c>
      <c r="J1235" s="0" t="s">
        <v>94</v>
      </c>
      <c r="K1235" s="0" t="s">
        <v>27</v>
      </c>
      <c r="L1235" s="0" t="n">
        <v>16</v>
      </c>
      <c r="M1235" s="0" t="n">
        <v>13</v>
      </c>
      <c r="N1235" s="0" t="n">
        <v>5</v>
      </c>
      <c r="O1235" s="0" t="n">
        <f aca="false">StoreData!$N1235*StoreData!$L1235</f>
        <v>80</v>
      </c>
      <c r="P1235" s="0" t="n">
        <f aca="false">StoreData!$N1235*StoreData!$M1235</f>
        <v>65</v>
      </c>
      <c r="Q1235" s="0" t="n">
        <f aca="false">StoreData!$O1235-StoreData!$P1235</f>
        <v>15</v>
      </c>
      <c r="R1235" s="0" t="n">
        <f aca="false">MONTH(StoreData!$B1235)</f>
        <v>8</v>
      </c>
      <c r="S1235" s="0" t="str">
        <f aca="false">IF(StoreData!$R1235=9,"August","Sept")</f>
        <v>Sept</v>
      </c>
    </row>
    <row r="1236" customFormat="false" ht="15" hidden="false" customHeight="false" outlineLevel="0" collapsed="false">
      <c r="A1236" s="0" t="n">
        <v>88065566589</v>
      </c>
      <c r="B1236" s="0" t="n">
        <v>44064</v>
      </c>
      <c r="C1236" s="0" t="s">
        <v>367</v>
      </c>
      <c r="D1236" s="0" t="s">
        <v>29</v>
      </c>
      <c r="E1236" s="0" t="s">
        <v>154</v>
      </c>
      <c r="F1236" s="0" t="s">
        <v>43</v>
      </c>
      <c r="G1236" s="0" t="s">
        <v>952</v>
      </c>
      <c r="H1236" s="0" t="s">
        <v>44</v>
      </c>
      <c r="I1236" s="0" t="s">
        <v>128</v>
      </c>
      <c r="J1236" s="0" t="s">
        <v>26</v>
      </c>
      <c r="K1236" s="0" t="s">
        <v>27</v>
      </c>
      <c r="L1236" s="0" t="n">
        <v>52</v>
      </c>
      <c r="M1236" s="0" t="n">
        <v>49</v>
      </c>
      <c r="N1236" s="0" t="n">
        <v>6</v>
      </c>
      <c r="O1236" s="0" t="n">
        <f aca="false">StoreData!$N1236*StoreData!$L1236</f>
        <v>312</v>
      </c>
      <c r="P1236" s="0" t="n">
        <f aca="false">StoreData!$N1236*StoreData!$M1236</f>
        <v>294</v>
      </c>
      <c r="Q1236" s="0" t="n">
        <f aca="false">StoreData!$O1236-StoreData!$P1236</f>
        <v>18</v>
      </c>
      <c r="R1236" s="0" t="n">
        <f aca="false">MONTH(StoreData!$B1236)</f>
        <v>8</v>
      </c>
      <c r="S1236" s="0" t="str">
        <f aca="false">IF(StoreData!$R1236=9,"August","Sept")</f>
        <v>Sept</v>
      </c>
    </row>
    <row r="1237" customFormat="false" ht="15" hidden="false" customHeight="false" outlineLevel="0" collapsed="false">
      <c r="A1237" s="0" t="n">
        <v>88065566590</v>
      </c>
      <c r="B1237" s="0" t="n">
        <v>44065</v>
      </c>
      <c r="C1237" s="0" t="s">
        <v>368</v>
      </c>
      <c r="D1237" s="0" t="s">
        <v>29</v>
      </c>
      <c r="E1237" s="0" t="s">
        <v>156</v>
      </c>
      <c r="F1237" s="0" t="s">
        <v>22</v>
      </c>
      <c r="G1237" s="0" t="s">
        <v>952</v>
      </c>
      <c r="H1237" s="0" t="s">
        <v>24</v>
      </c>
      <c r="I1237" s="0" t="s">
        <v>128</v>
      </c>
      <c r="J1237" s="0" t="s">
        <v>99</v>
      </c>
      <c r="K1237" s="0" t="s">
        <v>27</v>
      </c>
      <c r="L1237" s="0" t="n">
        <v>14</v>
      </c>
      <c r="M1237" s="0" t="n">
        <v>11</v>
      </c>
      <c r="N1237" s="0" t="n">
        <v>7</v>
      </c>
      <c r="O1237" s="0" t="n">
        <f aca="false">StoreData!$N1237*StoreData!$L1237</f>
        <v>98</v>
      </c>
      <c r="P1237" s="0" t="n">
        <f aca="false">StoreData!$N1237*StoreData!$M1237</f>
        <v>77</v>
      </c>
      <c r="Q1237" s="0" t="n">
        <f aca="false">StoreData!$O1237-StoreData!$P1237</f>
        <v>21</v>
      </c>
      <c r="R1237" s="0" t="n">
        <f aca="false">MONTH(StoreData!$B1237)</f>
        <v>8</v>
      </c>
      <c r="S1237" s="0" t="str">
        <f aca="false">IF(StoreData!$R1237=9,"August","Sept")</f>
        <v>Sept</v>
      </c>
    </row>
    <row r="1238" customFormat="false" ht="15" hidden="false" customHeight="false" outlineLevel="0" collapsed="false">
      <c r="A1238" s="0" t="n">
        <v>88065566591</v>
      </c>
      <c r="B1238" s="0" t="n">
        <v>44066</v>
      </c>
      <c r="C1238" s="0" t="s">
        <v>369</v>
      </c>
      <c r="D1238" s="0" t="s">
        <v>20</v>
      </c>
      <c r="E1238" s="0" t="s">
        <v>66</v>
      </c>
      <c r="F1238" s="0" t="s">
        <v>31</v>
      </c>
      <c r="G1238" s="0" t="s">
        <v>952</v>
      </c>
      <c r="H1238" s="0" t="s">
        <v>33</v>
      </c>
      <c r="I1238" s="0" t="s">
        <v>128</v>
      </c>
      <c r="J1238" s="0" t="s">
        <v>102</v>
      </c>
      <c r="K1238" s="0" t="s">
        <v>27</v>
      </c>
      <c r="L1238" s="0" t="n">
        <v>6</v>
      </c>
      <c r="M1238" s="0" t="n">
        <v>3</v>
      </c>
      <c r="N1238" s="0" t="n">
        <v>11</v>
      </c>
      <c r="O1238" s="0" t="n">
        <f aca="false">StoreData!$N1238*StoreData!$L1238</f>
        <v>66</v>
      </c>
      <c r="P1238" s="0" t="n">
        <f aca="false">StoreData!$N1238*StoreData!$M1238</f>
        <v>33</v>
      </c>
      <c r="Q1238" s="0" t="n">
        <f aca="false">StoreData!$O1238-StoreData!$P1238</f>
        <v>33</v>
      </c>
      <c r="R1238" s="0" t="n">
        <f aca="false">MONTH(StoreData!$B1238)</f>
        <v>8</v>
      </c>
      <c r="S1238" s="0" t="str">
        <f aca="false">IF(StoreData!$R1238=9,"August","Sept")</f>
        <v>Sept</v>
      </c>
    </row>
    <row r="1239" customFormat="false" ht="15" hidden="false" customHeight="false" outlineLevel="0" collapsed="false">
      <c r="A1239" s="0" t="n">
        <v>88065566592</v>
      </c>
      <c r="B1239" s="0" t="n">
        <v>44067</v>
      </c>
      <c r="C1239" s="0" t="s">
        <v>370</v>
      </c>
      <c r="D1239" s="0" t="s">
        <v>29</v>
      </c>
      <c r="E1239" s="0" t="s">
        <v>69</v>
      </c>
      <c r="F1239" s="0" t="s">
        <v>38</v>
      </c>
      <c r="G1239" s="0" t="s">
        <v>952</v>
      </c>
      <c r="H1239" s="0" t="s">
        <v>39</v>
      </c>
      <c r="I1239" s="0" t="s">
        <v>128</v>
      </c>
      <c r="J1239" s="0" t="s">
        <v>105</v>
      </c>
      <c r="K1239" s="0" t="s">
        <v>27</v>
      </c>
      <c r="L1239" s="0" t="n">
        <v>13</v>
      </c>
      <c r="M1239" s="0" t="n">
        <v>10</v>
      </c>
      <c r="N1239" s="0" t="n">
        <v>18</v>
      </c>
      <c r="O1239" s="0" t="n">
        <f aca="false">StoreData!$N1239*StoreData!$L1239</f>
        <v>234</v>
      </c>
      <c r="P1239" s="0" t="n">
        <f aca="false">StoreData!$N1239*StoreData!$M1239</f>
        <v>180</v>
      </c>
      <c r="Q1239" s="0" t="n">
        <f aca="false">StoreData!$O1239-StoreData!$P1239</f>
        <v>54</v>
      </c>
      <c r="R1239" s="0" t="n">
        <f aca="false">MONTH(StoreData!$B1239)</f>
        <v>8</v>
      </c>
      <c r="S1239" s="0" t="str">
        <f aca="false">IF(StoreData!$R1239=9,"August","Sept")</f>
        <v>Sept</v>
      </c>
    </row>
    <row r="1240" customFormat="false" ht="15" hidden="false" customHeight="false" outlineLevel="0" collapsed="false">
      <c r="A1240" s="0" t="n">
        <v>88065566593</v>
      </c>
      <c r="B1240" s="0" t="n">
        <v>44068</v>
      </c>
      <c r="C1240" s="0" t="s">
        <v>371</v>
      </c>
      <c r="D1240" s="0" t="s">
        <v>29</v>
      </c>
      <c r="E1240" s="0" t="s">
        <v>72</v>
      </c>
      <c r="F1240" s="0" t="s">
        <v>43</v>
      </c>
      <c r="G1240" s="0" t="s">
        <v>952</v>
      </c>
      <c r="H1240" s="0" t="s">
        <v>44</v>
      </c>
      <c r="I1240" s="0" t="s">
        <v>128</v>
      </c>
      <c r="J1240" s="0" t="s">
        <v>108</v>
      </c>
      <c r="K1240" s="0" t="s">
        <v>27</v>
      </c>
      <c r="L1240" s="0" t="n">
        <v>15</v>
      </c>
      <c r="M1240" s="0" t="n">
        <v>12</v>
      </c>
      <c r="N1240" s="0" t="n">
        <v>3</v>
      </c>
      <c r="O1240" s="0" t="n">
        <f aca="false">StoreData!$N1240*StoreData!$L1240</f>
        <v>45</v>
      </c>
      <c r="P1240" s="0" t="n">
        <f aca="false">StoreData!$N1240*StoreData!$M1240</f>
        <v>36</v>
      </c>
      <c r="Q1240" s="0" t="n">
        <f aca="false">StoreData!$O1240-StoreData!$P1240</f>
        <v>9</v>
      </c>
      <c r="R1240" s="0" t="n">
        <f aca="false">MONTH(StoreData!$B1240)</f>
        <v>8</v>
      </c>
      <c r="S1240" s="0" t="str">
        <f aca="false">IF(StoreData!$R1240=9,"August","Sept")</f>
        <v>Sept</v>
      </c>
    </row>
    <row r="1241" customFormat="false" ht="15" hidden="false" customHeight="false" outlineLevel="0" collapsed="false">
      <c r="A1241" s="0" t="n">
        <v>88065566594</v>
      </c>
      <c r="B1241" s="0" t="n">
        <v>44072</v>
      </c>
      <c r="C1241" s="0" t="s">
        <v>372</v>
      </c>
      <c r="D1241" s="0" t="s">
        <v>20</v>
      </c>
      <c r="E1241" s="0" t="s">
        <v>75</v>
      </c>
      <c r="F1241" s="0" t="s">
        <v>22</v>
      </c>
      <c r="G1241" s="0" t="s">
        <v>952</v>
      </c>
      <c r="H1241" s="0" t="s">
        <v>24</v>
      </c>
      <c r="I1241" s="0" t="s">
        <v>128</v>
      </c>
      <c r="J1241" s="0" t="s">
        <v>53</v>
      </c>
      <c r="K1241" s="0" t="s">
        <v>27</v>
      </c>
      <c r="L1241" s="0" t="n">
        <v>20</v>
      </c>
      <c r="M1241" s="0" t="n">
        <v>17</v>
      </c>
      <c r="N1241" s="0" t="n">
        <v>16</v>
      </c>
      <c r="O1241" s="0" t="n">
        <f aca="false">StoreData!$N1241*StoreData!$L1241</f>
        <v>320</v>
      </c>
      <c r="P1241" s="0" t="n">
        <f aca="false">StoreData!$N1241*StoreData!$M1241</f>
        <v>272</v>
      </c>
      <c r="Q1241" s="0" t="n">
        <f aca="false">StoreData!$O1241-StoreData!$P1241</f>
        <v>48</v>
      </c>
      <c r="R1241" s="0" t="n">
        <f aca="false">MONTH(StoreData!$B1241)</f>
        <v>8</v>
      </c>
      <c r="S1241" s="0" t="str">
        <f aca="false">IF(StoreData!$R1241=9,"August","Sept")</f>
        <v>Sept</v>
      </c>
    </row>
    <row r="1242" customFormat="false" ht="15" hidden="false" customHeight="false" outlineLevel="0" collapsed="false">
      <c r="A1242" s="0" t="n">
        <v>88065566595</v>
      </c>
      <c r="B1242" s="0" t="n">
        <v>44071</v>
      </c>
      <c r="C1242" s="0" t="s">
        <v>373</v>
      </c>
      <c r="D1242" s="0" t="s">
        <v>29</v>
      </c>
      <c r="E1242" s="0" t="s">
        <v>78</v>
      </c>
      <c r="F1242" s="0" t="s">
        <v>31</v>
      </c>
      <c r="G1242" s="0" t="s">
        <v>952</v>
      </c>
      <c r="H1242" s="0" t="s">
        <v>33</v>
      </c>
      <c r="I1242" s="0" t="s">
        <v>128</v>
      </c>
      <c r="J1242" s="0" t="s">
        <v>56</v>
      </c>
      <c r="K1242" s="0" t="s">
        <v>27</v>
      </c>
      <c r="L1242" s="0" t="n">
        <v>12</v>
      </c>
      <c r="M1242" s="0" t="n">
        <v>9</v>
      </c>
      <c r="N1242" s="0" t="n">
        <v>2</v>
      </c>
      <c r="O1242" s="0" t="n">
        <f aca="false">StoreData!$N1242*StoreData!$L1242</f>
        <v>24</v>
      </c>
      <c r="P1242" s="0" t="n">
        <f aca="false">StoreData!$N1242*StoreData!$M1242</f>
        <v>18</v>
      </c>
      <c r="Q1242" s="0" t="n">
        <f aca="false">StoreData!$O1242-StoreData!$P1242</f>
        <v>6</v>
      </c>
      <c r="R1242" s="0" t="n">
        <f aca="false">MONTH(StoreData!$B1242)</f>
        <v>8</v>
      </c>
      <c r="S1242" s="0" t="str">
        <f aca="false">IF(StoreData!$R1242=9,"August","Sept")</f>
        <v>Sept</v>
      </c>
    </row>
    <row r="1243" customFormat="false" ht="15" hidden="false" customHeight="false" outlineLevel="0" collapsed="false">
      <c r="A1243" s="0" t="n">
        <v>88065566596</v>
      </c>
      <c r="B1243" s="0" t="n">
        <v>44071</v>
      </c>
      <c r="C1243" s="0" t="s">
        <v>374</v>
      </c>
      <c r="D1243" s="0" t="s">
        <v>29</v>
      </c>
      <c r="E1243" s="0" t="s">
        <v>81</v>
      </c>
      <c r="F1243" s="0" t="s">
        <v>38</v>
      </c>
      <c r="G1243" s="0" t="s">
        <v>952</v>
      </c>
      <c r="H1243" s="0" t="s">
        <v>39</v>
      </c>
      <c r="I1243" s="0" t="s">
        <v>128</v>
      </c>
      <c r="J1243" s="0" t="s">
        <v>59</v>
      </c>
      <c r="K1243" s="0" t="s">
        <v>27</v>
      </c>
      <c r="L1243" s="0" t="n">
        <v>16</v>
      </c>
      <c r="M1243" s="0" t="n">
        <v>13</v>
      </c>
      <c r="N1243" s="0" t="n">
        <v>70</v>
      </c>
      <c r="O1243" s="0" t="n">
        <f aca="false">StoreData!$N1243*StoreData!$L1243</f>
        <v>1120</v>
      </c>
      <c r="P1243" s="0" t="n">
        <f aca="false">StoreData!$N1243*StoreData!$M1243</f>
        <v>910</v>
      </c>
      <c r="Q1243" s="0" t="n">
        <f aca="false">StoreData!$O1243-StoreData!$P1243</f>
        <v>210</v>
      </c>
      <c r="R1243" s="0" t="n">
        <f aca="false">MONTH(StoreData!$B1243)</f>
        <v>8</v>
      </c>
      <c r="S1243" s="0" t="str">
        <f aca="false">IF(StoreData!$R1243=9,"August","Sept")</f>
        <v>Sept</v>
      </c>
    </row>
    <row r="1244" customFormat="false" ht="15" hidden="false" customHeight="false" outlineLevel="0" collapsed="false">
      <c r="A1244" s="0" t="n">
        <v>88065566597</v>
      </c>
      <c r="B1244" s="0" t="n">
        <v>44072</v>
      </c>
      <c r="C1244" s="0" t="s">
        <v>375</v>
      </c>
      <c r="D1244" s="0" t="s">
        <v>29</v>
      </c>
      <c r="E1244" s="0" t="s">
        <v>84</v>
      </c>
      <c r="F1244" s="0" t="s">
        <v>43</v>
      </c>
      <c r="G1244" s="0" t="s">
        <v>952</v>
      </c>
      <c r="H1244" s="0" t="s">
        <v>44</v>
      </c>
      <c r="I1244" s="0" t="s">
        <v>128</v>
      </c>
      <c r="J1244" s="0" t="s">
        <v>62</v>
      </c>
      <c r="K1244" s="0" t="s">
        <v>27</v>
      </c>
      <c r="L1244" s="0" t="n">
        <v>20</v>
      </c>
      <c r="M1244" s="0" t="n">
        <v>17</v>
      </c>
      <c r="N1244" s="0" t="n">
        <v>6</v>
      </c>
      <c r="O1244" s="0" t="n">
        <f aca="false">StoreData!$N1244*StoreData!$L1244</f>
        <v>120</v>
      </c>
      <c r="P1244" s="0" t="n">
        <f aca="false">StoreData!$N1244*StoreData!$M1244</f>
        <v>102</v>
      </c>
      <c r="Q1244" s="0" t="n">
        <f aca="false">StoreData!$O1244-StoreData!$P1244</f>
        <v>18</v>
      </c>
      <c r="R1244" s="0" t="n">
        <f aca="false">MONTH(StoreData!$B1244)</f>
        <v>8</v>
      </c>
      <c r="S1244" s="0" t="str">
        <f aca="false">IF(StoreData!$R1244=9,"August","Sept")</f>
        <v>Sept</v>
      </c>
    </row>
    <row r="1245" customFormat="false" ht="15" hidden="false" customHeight="false" outlineLevel="0" collapsed="false">
      <c r="A1245" s="0" t="n">
        <v>88065566598</v>
      </c>
      <c r="B1245" s="0" t="n">
        <v>44073</v>
      </c>
      <c r="C1245" s="0" t="s">
        <v>376</v>
      </c>
      <c r="D1245" s="0" t="s">
        <v>20</v>
      </c>
      <c r="E1245" s="0" t="s">
        <v>87</v>
      </c>
      <c r="F1245" s="0" t="s">
        <v>22</v>
      </c>
      <c r="G1245" s="0" t="s">
        <v>952</v>
      </c>
      <c r="H1245" s="0" t="s">
        <v>24</v>
      </c>
      <c r="I1245" s="0" t="s">
        <v>128</v>
      </c>
      <c r="J1245" s="0" t="s">
        <v>63</v>
      </c>
      <c r="K1245" s="0" t="s">
        <v>27</v>
      </c>
      <c r="L1245" s="0" t="n">
        <v>12</v>
      </c>
      <c r="M1245" s="0" t="n">
        <v>9</v>
      </c>
      <c r="N1245" s="0" t="n">
        <v>9</v>
      </c>
      <c r="O1245" s="0" t="n">
        <f aca="false">StoreData!$N1245*StoreData!$L1245</f>
        <v>108</v>
      </c>
      <c r="P1245" s="0" t="n">
        <f aca="false">StoreData!$N1245*StoreData!$M1245</f>
        <v>81</v>
      </c>
      <c r="Q1245" s="0" t="n">
        <f aca="false">StoreData!$O1245-StoreData!$P1245</f>
        <v>27</v>
      </c>
      <c r="R1245" s="0" t="n">
        <f aca="false">MONTH(StoreData!$B1245)</f>
        <v>8</v>
      </c>
      <c r="S1245" s="0" t="str">
        <f aca="false">IF(StoreData!$R1245=9,"August","Sept")</f>
        <v>Sept</v>
      </c>
    </row>
    <row r="1246" customFormat="false" ht="15" hidden="false" customHeight="false" outlineLevel="0" collapsed="false">
      <c r="A1246" s="0" t="n">
        <v>88065566599</v>
      </c>
      <c r="B1246" s="0" t="n">
        <v>44074</v>
      </c>
      <c r="C1246" s="0" t="s">
        <v>377</v>
      </c>
      <c r="D1246" s="0" t="s">
        <v>29</v>
      </c>
      <c r="E1246" s="0" t="s">
        <v>90</v>
      </c>
      <c r="F1246" s="0" t="s">
        <v>31</v>
      </c>
      <c r="G1246" s="0" t="s">
        <v>952</v>
      </c>
      <c r="H1246" s="0" t="s">
        <v>33</v>
      </c>
      <c r="I1246" s="0" t="s">
        <v>128</v>
      </c>
      <c r="J1246" s="0" t="s">
        <v>70</v>
      </c>
      <c r="K1246" s="0" t="s">
        <v>27</v>
      </c>
      <c r="L1246" s="0" t="n">
        <v>10</v>
      </c>
      <c r="M1246" s="0" t="n">
        <v>7</v>
      </c>
      <c r="N1246" s="0" t="n">
        <v>10</v>
      </c>
      <c r="O1246" s="0" t="n">
        <f aca="false">StoreData!$N1246*StoreData!$L1246</f>
        <v>100</v>
      </c>
      <c r="P1246" s="0" t="n">
        <f aca="false">StoreData!$N1246*StoreData!$M1246</f>
        <v>70</v>
      </c>
      <c r="Q1246" s="0" t="n">
        <f aca="false">StoreData!$O1246-StoreData!$P1246</f>
        <v>30</v>
      </c>
      <c r="R1246" s="0" t="n">
        <f aca="false">MONTH(StoreData!$B1246)</f>
        <v>8</v>
      </c>
      <c r="S1246" s="0" t="str">
        <f aca="false">IF(StoreData!$R1246=9,"August","Sept")</f>
        <v>Sept</v>
      </c>
    </row>
    <row r="1247" customFormat="false" ht="15" hidden="false" customHeight="false" outlineLevel="0" collapsed="false">
      <c r="A1247" s="0" t="n">
        <v>88065566600</v>
      </c>
      <c r="B1247" s="0" t="n">
        <v>44075</v>
      </c>
      <c r="C1247" s="0" t="s">
        <v>378</v>
      </c>
      <c r="D1247" s="0" t="s">
        <v>29</v>
      </c>
      <c r="E1247" s="0" t="s">
        <v>93</v>
      </c>
      <c r="F1247" s="0" t="s">
        <v>38</v>
      </c>
      <c r="G1247" s="0" t="s">
        <v>952</v>
      </c>
      <c r="H1247" s="0" t="s">
        <v>39</v>
      </c>
      <c r="I1247" s="0" t="s">
        <v>128</v>
      </c>
      <c r="J1247" s="0" t="s">
        <v>73</v>
      </c>
      <c r="K1247" s="0" t="s">
        <v>27</v>
      </c>
      <c r="L1247" s="0" t="n">
        <v>15</v>
      </c>
      <c r="M1247" s="0" t="n">
        <v>12</v>
      </c>
      <c r="N1247" s="0" t="n">
        <v>68</v>
      </c>
      <c r="O1247" s="0" t="n">
        <f aca="false">StoreData!$N1247*StoreData!$L1247</f>
        <v>1020</v>
      </c>
      <c r="P1247" s="0" t="n">
        <f aca="false">StoreData!$N1247*StoreData!$M1247</f>
        <v>816</v>
      </c>
      <c r="Q1247" s="0" t="n">
        <f aca="false">StoreData!$O1247-StoreData!$P1247</f>
        <v>204</v>
      </c>
      <c r="R1247" s="0" t="n">
        <f aca="false">MONTH(StoreData!$B1247)</f>
        <v>9</v>
      </c>
      <c r="S1247" s="0" t="str">
        <f aca="false">IF(StoreData!$R1247=9,"August","Sept")</f>
        <v>August</v>
      </c>
    </row>
    <row r="1248" customFormat="false" ht="15" hidden="false" customHeight="false" outlineLevel="0" collapsed="false">
      <c r="A1248" s="0" t="n">
        <v>88065566601</v>
      </c>
      <c r="B1248" s="0" t="n">
        <v>44076</v>
      </c>
      <c r="C1248" s="0" t="s">
        <v>379</v>
      </c>
      <c r="D1248" s="0" t="s">
        <v>29</v>
      </c>
      <c r="E1248" s="0" t="s">
        <v>96</v>
      </c>
      <c r="F1248" s="0" t="s">
        <v>43</v>
      </c>
      <c r="G1248" s="0" t="s">
        <v>952</v>
      </c>
      <c r="H1248" s="0" t="s">
        <v>44</v>
      </c>
      <c r="I1248" s="0" t="s">
        <v>128</v>
      </c>
      <c r="J1248" s="0" t="s">
        <v>76</v>
      </c>
      <c r="K1248" s="0" t="s">
        <v>27</v>
      </c>
      <c r="L1248" s="0" t="n">
        <v>15</v>
      </c>
      <c r="M1248" s="0" t="n">
        <v>12</v>
      </c>
      <c r="N1248" s="0" t="n">
        <v>4</v>
      </c>
      <c r="O1248" s="0" t="n">
        <f aca="false">StoreData!$N1248*StoreData!$L1248</f>
        <v>60</v>
      </c>
      <c r="P1248" s="0" t="n">
        <f aca="false">StoreData!$N1248*StoreData!$M1248</f>
        <v>48</v>
      </c>
      <c r="Q1248" s="0" t="n">
        <f aca="false">StoreData!$O1248-StoreData!$P1248</f>
        <v>12</v>
      </c>
      <c r="R1248" s="0" t="n">
        <f aca="false">MONTH(StoreData!$B1248)</f>
        <v>9</v>
      </c>
      <c r="S1248" s="0" t="str">
        <f aca="false">IF(StoreData!$R1248=9,"August","Sept")</f>
        <v>August</v>
      </c>
    </row>
    <row r="1249" customFormat="false" ht="15" hidden="false" customHeight="false" outlineLevel="0" collapsed="false">
      <c r="A1249" s="0" t="n">
        <v>88065566602</v>
      </c>
      <c r="B1249" s="0" t="n">
        <v>44077</v>
      </c>
      <c r="C1249" s="0" t="s">
        <v>380</v>
      </c>
      <c r="D1249" s="0" t="s">
        <v>20</v>
      </c>
      <c r="E1249" s="0" t="s">
        <v>98</v>
      </c>
      <c r="F1249" s="0" t="s">
        <v>22</v>
      </c>
      <c r="G1249" s="0" t="s">
        <v>952</v>
      </c>
      <c r="H1249" s="0" t="s">
        <v>24</v>
      </c>
      <c r="I1249" s="0" t="s">
        <v>128</v>
      </c>
      <c r="J1249" s="0" t="s">
        <v>126</v>
      </c>
      <c r="K1249" s="0" t="s">
        <v>27</v>
      </c>
      <c r="L1249" s="0" t="n">
        <v>20</v>
      </c>
      <c r="M1249" s="0" t="n">
        <v>17</v>
      </c>
      <c r="N1249" s="0" t="n">
        <v>67</v>
      </c>
      <c r="O1249" s="0" t="n">
        <f aca="false">StoreData!$N1249*StoreData!$L1249</f>
        <v>1340</v>
      </c>
      <c r="P1249" s="0" t="n">
        <f aca="false">StoreData!$N1249*StoreData!$M1249</f>
        <v>1139</v>
      </c>
      <c r="Q1249" s="0" t="n">
        <f aca="false">StoreData!$O1249-StoreData!$P1249</f>
        <v>201</v>
      </c>
      <c r="R1249" s="0" t="n">
        <f aca="false">MONTH(StoreData!$B1249)</f>
        <v>9</v>
      </c>
      <c r="S1249" s="0" t="str">
        <f aca="false">IF(StoreData!$R1249=9,"August","Sept")</f>
        <v>August</v>
      </c>
    </row>
    <row r="1250" customFormat="false" ht="15" hidden="false" customHeight="false" outlineLevel="0" collapsed="false">
      <c r="A1250" s="0" t="n">
        <v>88065566603</v>
      </c>
      <c r="B1250" s="0" t="n">
        <v>44078</v>
      </c>
      <c r="C1250" s="0" t="s">
        <v>381</v>
      </c>
      <c r="D1250" s="0" t="s">
        <v>29</v>
      </c>
      <c r="E1250" s="0" t="s">
        <v>101</v>
      </c>
      <c r="F1250" s="0" t="s">
        <v>31</v>
      </c>
      <c r="G1250" s="0" t="s">
        <v>952</v>
      </c>
      <c r="H1250" s="0" t="s">
        <v>33</v>
      </c>
      <c r="I1250" s="0" t="s">
        <v>128</v>
      </c>
      <c r="J1250" s="0" t="s">
        <v>129</v>
      </c>
      <c r="K1250" s="0" t="s">
        <v>27</v>
      </c>
      <c r="L1250" s="0" t="n">
        <v>12</v>
      </c>
      <c r="M1250" s="0" t="n">
        <v>9</v>
      </c>
      <c r="N1250" s="0" t="n">
        <v>6</v>
      </c>
      <c r="O1250" s="0" t="n">
        <f aca="false">StoreData!$N1250*StoreData!$L1250</f>
        <v>72</v>
      </c>
      <c r="P1250" s="0" t="n">
        <f aca="false">StoreData!$N1250*StoreData!$M1250</f>
        <v>54</v>
      </c>
      <c r="Q1250" s="0" t="n">
        <f aca="false">StoreData!$O1250-StoreData!$P1250</f>
        <v>18</v>
      </c>
      <c r="R1250" s="0" t="n">
        <f aca="false">MONTH(StoreData!$B1250)</f>
        <v>9</v>
      </c>
      <c r="S1250" s="0" t="str">
        <f aca="false">IF(StoreData!$R1250=9,"August","Sept")</f>
        <v>August</v>
      </c>
    </row>
    <row r="1251" customFormat="false" ht="15" hidden="false" customHeight="false" outlineLevel="0" collapsed="false">
      <c r="A1251" s="0" t="n">
        <v>88065566604</v>
      </c>
      <c r="B1251" s="0" t="n">
        <v>44079</v>
      </c>
      <c r="C1251" s="0" t="s">
        <v>382</v>
      </c>
      <c r="D1251" s="0" t="s">
        <v>29</v>
      </c>
      <c r="E1251" s="0" t="s">
        <v>104</v>
      </c>
      <c r="F1251" s="0" t="s">
        <v>38</v>
      </c>
      <c r="G1251" s="0" t="s">
        <v>952</v>
      </c>
      <c r="H1251" s="0" t="s">
        <v>39</v>
      </c>
      <c r="I1251" s="0" t="s">
        <v>128</v>
      </c>
      <c r="J1251" s="0" t="s">
        <v>131</v>
      </c>
      <c r="K1251" s="0" t="s">
        <v>27</v>
      </c>
      <c r="L1251" s="0" t="n">
        <v>13</v>
      </c>
      <c r="M1251" s="0" t="n">
        <v>10</v>
      </c>
      <c r="N1251" s="0" t="n">
        <v>3</v>
      </c>
      <c r="O1251" s="0" t="n">
        <f aca="false">StoreData!$N1251*StoreData!$L1251</f>
        <v>39</v>
      </c>
      <c r="P1251" s="0" t="n">
        <f aca="false">StoreData!$N1251*StoreData!$M1251</f>
        <v>30</v>
      </c>
      <c r="Q1251" s="0" t="n">
        <f aca="false">StoreData!$O1251-StoreData!$P1251</f>
        <v>9</v>
      </c>
      <c r="R1251" s="0" t="n">
        <f aca="false">MONTH(StoreData!$B1251)</f>
        <v>9</v>
      </c>
      <c r="S1251" s="0" t="str">
        <f aca="false">IF(StoreData!$R1251=9,"August","Sept")</f>
        <v>August</v>
      </c>
    </row>
    <row r="1252" customFormat="false" ht="15" hidden="false" customHeight="false" outlineLevel="0" collapsed="false">
      <c r="A1252" s="0" t="n">
        <v>88065566605</v>
      </c>
      <c r="B1252" s="0" t="n">
        <v>44083</v>
      </c>
      <c r="C1252" s="0" t="s">
        <v>383</v>
      </c>
      <c r="D1252" s="0" t="s">
        <v>20</v>
      </c>
      <c r="E1252" s="0" t="s">
        <v>107</v>
      </c>
      <c r="F1252" s="0" t="s">
        <v>43</v>
      </c>
      <c r="G1252" s="0" t="s">
        <v>952</v>
      </c>
      <c r="H1252" s="0" t="s">
        <v>44</v>
      </c>
      <c r="I1252" s="0" t="s">
        <v>128</v>
      </c>
      <c r="J1252" s="0" t="s">
        <v>133</v>
      </c>
      <c r="K1252" s="0" t="s">
        <v>27</v>
      </c>
      <c r="L1252" s="0" t="n">
        <v>15</v>
      </c>
      <c r="M1252" s="0" t="n">
        <v>12</v>
      </c>
      <c r="N1252" s="0" t="n">
        <v>7</v>
      </c>
      <c r="O1252" s="0" t="n">
        <f aca="false">StoreData!$N1252*StoreData!$L1252</f>
        <v>105</v>
      </c>
      <c r="P1252" s="0" t="n">
        <f aca="false">StoreData!$N1252*StoreData!$M1252</f>
        <v>84</v>
      </c>
      <c r="Q1252" s="0" t="n">
        <f aca="false">StoreData!$O1252-StoreData!$P1252</f>
        <v>21</v>
      </c>
      <c r="R1252" s="0" t="n">
        <f aca="false">MONTH(StoreData!$B1252)</f>
        <v>9</v>
      </c>
      <c r="S1252" s="0" t="str">
        <f aca="false">IF(StoreData!$R1252=9,"August","Sept")</f>
        <v>August</v>
      </c>
    </row>
    <row r="1253" customFormat="false" ht="15" hidden="false" customHeight="false" outlineLevel="0" collapsed="false">
      <c r="A1253" s="0" t="n">
        <v>88065566606</v>
      </c>
      <c r="B1253" s="0" t="n">
        <v>44082</v>
      </c>
      <c r="C1253" s="0" t="s">
        <v>384</v>
      </c>
      <c r="D1253" s="0" t="s">
        <v>29</v>
      </c>
      <c r="E1253" s="0" t="s">
        <v>110</v>
      </c>
      <c r="F1253" s="0" t="s">
        <v>22</v>
      </c>
      <c r="G1253" s="0" t="s">
        <v>952</v>
      </c>
      <c r="H1253" s="0" t="s">
        <v>24</v>
      </c>
      <c r="I1253" s="0" t="s">
        <v>128</v>
      </c>
      <c r="J1253" s="0" t="s">
        <v>88</v>
      </c>
      <c r="K1253" s="0" t="s">
        <v>27</v>
      </c>
      <c r="L1253" s="0" t="n">
        <v>14</v>
      </c>
      <c r="M1253" s="0" t="n">
        <v>11</v>
      </c>
      <c r="N1253" s="0" t="n">
        <v>5</v>
      </c>
      <c r="O1253" s="0" t="n">
        <f aca="false">StoreData!$N1253*StoreData!$L1253</f>
        <v>70</v>
      </c>
      <c r="P1253" s="0" t="n">
        <f aca="false">StoreData!$N1253*StoreData!$M1253</f>
        <v>55</v>
      </c>
      <c r="Q1253" s="0" t="n">
        <f aca="false">StoreData!$O1253-StoreData!$P1253</f>
        <v>15</v>
      </c>
      <c r="R1253" s="0" t="n">
        <f aca="false">MONTH(StoreData!$B1253)</f>
        <v>9</v>
      </c>
      <c r="S1253" s="0" t="str">
        <f aca="false">IF(StoreData!$R1253=9,"August","Sept")</f>
        <v>August</v>
      </c>
    </row>
    <row r="1254" customFormat="false" ht="15" hidden="false" customHeight="false" outlineLevel="0" collapsed="false">
      <c r="A1254" s="0" t="n">
        <v>88065566607</v>
      </c>
      <c r="B1254" s="0" t="n">
        <v>44082</v>
      </c>
      <c r="C1254" s="0" t="s">
        <v>385</v>
      </c>
      <c r="D1254" s="0" t="s">
        <v>20</v>
      </c>
      <c r="E1254" s="0" t="s">
        <v>112</v>
      </c>
      <c r="F1254" s="0" t="s">
        <v>31</v>
      </c>
      <c r="G1254" s="0" t="s">
        <v>952</v>
      </c>
      <c r="H1254" s="0" t="s">
        <v>33</v>
      </c>
      <c r="I1254" s="0" t="s">
        <v>128</v>
      </c>
      <c r="J1254" s="0" t="s">
        <v>91</v>
      </c>
      <c r="K1254" s="0" t="s">
        <v>27</v>
      </c>
      <c r="L1254" s="0" t="n">
        <v>30</v>
      </c>
      <c r="M1254" s="0" t="n">
        <v>27</v>
      </c>
      <c r="N1254" s="0" t="n">
        <v>8</v>
      </c>
      <c r="O1254" s="0" t="n">
        <f aca="false">StoreData!$N1254*StoreData!$L1254</f>
        <v>240</v>
      </c>
      <c r="P1254" s="0" t="n">
        <f aca="false">StoreData!$N1254*StoreData!$M1254</f>
        <v>216</v>
      </c>
      <c r="Q1254" s="0" t="n">
        <f aca="false">StoreData!$O1254-StoreData!$P1254</f>
        <v>24</v>
      </c>
      <c r="R1254" s="0" t="n">
        <f aca="false">MONTH(StoreData!$B1254)</f>
        <v>9</v>
      </c>
      <c r="S1254" s="0" t="str">
        <f aca="false">IF(StoreData!$R1254=9,"August","Sept")</f>
        <v>August</v>
      </c>
    </row>
    <row r="1255" customFormat="false" ht="15" hidden="false" customHeight="false" outlineLevel="0" collapsed="false">
      <c r="A1255" s="0" t="n">
        <v>88065566608</v>
      </c>
      <c r="B1255" s="0" t="n">
        <v>44083</v>
      </c>
      <c r="C1255" s="0" t="s">
        <v>386</v>
      </c>
      <c r="D1255" s="0" t="s">
        <v>20</v>
      </c>
      <c r="E1255" s="0" t="s">
        <v>114</v>
      </c>
      <c r="F1255" s="0" t="s">
        <v>22</v>
      </c>
      <c r="G1255" s="0" t="s">
        <v>952</v>
      </c>
      <c r="H1255" s="0" t="s">
        <v>24</v>
      </c>
      <c r="I1255" s="0" t="s">
        <v>128</v>
      </c>
      <c r="J1255" s="0" t="s">
        <v>94</v>
      </c>
      <c r="K1255" s="0" t="s">
        <v>27</v>
      </c>
      <c r="L1255" s="0" t="n">
        <v>16</v>
      </c>
      <c r="M1255" s="0" t="n">
        <v>13</v>
      </c>
      <c r="N1255" s="0" t="n">
        <v>9</v>
      </c>
      <c r="O1255" s="0" t="n">
        <f aca="false">StoreData!$N1255*StoreData!$L1255</f>
        <v>144</v>
      </c>
      <c r="P1255" s="0" t="n">
        <f aca="false">StoreData!$N1255*StoreData!$M1255</f>
        <v>117</v>
      </c>
      <c r="Q1255" s="0" t="n">
        <f aca="false">StoreData!$O1255-StoreData!$P1255</f>
        <v>27</v>
      </c>
      <c r="R1255" s="0" t="n">
        <f aca="false">MONTH(StoreData!$B1255)</f>
        <v>9</v>
      </c>
      <c r="S1255" s="0" t="str">
        <f aca="false">IF(StoreData!$R1255=9,"August","Sept")</f>
        <v>August</v>
      </c>
    </row>
    <row r="1256" customFormat="false" ht="15" hidden="false" customHeight="false" outlineLevel="0" collapsed="false">
      <c r="A1256" s="0" t="n">
        <v>88065566609</v>
      </c>
      <c r="B1256" s="0" t="n">
        <v>44084</v>
      </c>
      <c r="C1256" s="0" t="s">
        <v>387</v>
      </c>
      <c r="D1256" s="0" t="s">
        <v>20</v>
      </c>
      <c r="E1256" s="0" t="s">
        <v>69</v>
      </c>
      <c r="F1256" s="0" t="s">
        <v>31</v>
      </c>
      <c r="G1256" s="0" t="s">
        <v>952</v>
      </c>
      <c r="H1256" s="0" t="s">
        <v>33</v>
      </c>
      <c r="I1256" s="0" t="s">
        <v>128</v>
      </c>
      <c r="J1256" s="0" t="s">
        <v>34</v>
      </c>
      <c r="K1256" s="0" t="s">
        <v>35</v>
      </c>
      <c r="L1256" s="0" t="n">
        <v>9</v>
      </c>
      <c r="M1256" s="0" t="n">
        <v>6</v>
      </c>
      <c r="N1256" s="0" t="n">
        <v>2</v>
      </c>
      <c r="O1256" s="0" t="n">
        <f aca="false">StoreData!$N1256*StoreData!$L1256</f>
        <v>18</v>
      </c>
      <c r="P1256" s="0" t="n">
        <f aca="false">StoreData!$N1256*StoreData!$M1256</f>
        <v>12</v>
      </c>
      <c r="Q1256" s="0" t="n">
        <f aca="false">StoreData!$O1256-StoreData!$P1256</f>
        <v>6</v>
      </c>
      <c r="R1256" s="0" t="n">
        <f aca="false">MONTH(StoreData!$B1256)</f>
        <v>9</v>
      </c>
      <c r="S1256" s="0" t="str">
        <f aca="false">IF(StoreData!$R1256=9,"August","Sept")</f>
        <v>August</v>
      </c>
    </row>
    <row r="1257" customFormat="false" ht="15" hidden="false" customHeight="false" outlineLevel="0" collapsed="false">
      <c r="A1257" s="0" t="n">
        <v>88065566610</v>
      </c>
      <c r="B1257" s="0" t="n">
        <v>44085</v>
      </c>
      <c r="C1257" s="0" t="s">
        <v>388</v>
      </c>
      <c r="D1257" s="0" t="s">
        <v>29</v>
      </c>
      <c r="E1257" s="0" t="s">
        <v>117</v>
      </c>
      <c r="F1257" s="0" t="s">
        <v>22</v>
      </c>
      <c r="G1257" s="0" t="s">
        <v>952</v>
      </c>
      <c r="H1257" s="0" t="s">
        <v>24</v>
      </c>
      <c r="I1257" s="0" t="s">
        <v>128</v>
      </c>
      <c r="J1257" s="0" t="s">
        <v>40</v>
      </c>
      <c r="K1257" s="0" t="s">
        <v>35</v>
      </c>
      <c r="L1257" s="0" t="n">
        <v>5</v>
      </c>
      <c r="M1257" s="0" t="n">
        <v>2</v>
      </c>
      <c r="N1257" s="0" t="n">
        <v>5</v>
      </c>
      <c r="O1257" s="0" t="n">
        <f aca="false">StoreData!$N1257*StoreData!$L1257</f>
        <v>25</v>
      </c>
      <c r="P1257" s="0" t="n">
        <f aca="false">StoreData!$N1257*StoreData!$M1257</f>
        <v>10</v>
      </c>
      <c r="Q1257" s="0" t="n">
        <f aca="false">StoreData!$O1257-StoreData!$P1257</f>
        <v>15</v>
      </c>
      <c r="R1257" s="0" t="n">
        <f aca="false">MONTH(StoreData!$B1257)</f>
        <v>9</v>
      </c>
      <c r="S1257" s="0" t="str">
        <f aca="false">IF(StoreData!$R1257=9,"August","Sept")</f>
        <v>August</v>
      </c>
    </row>
    <row r="1258" customFormat="false" ht="15" hidden="false" customHeight="false" outlineLevel="0" collapsed="false">
      <c r="A1258" s="0" t="n">
        <v>88065566611</v>
      </c>
      <c r="B1258" s="0" t="n">
        <v>44086</v>
      </c>
      <c r="C1258" s="0" t="s">
        <v>389</v>
      </c>
      <c r="D1258" s="0" t="s">
        <v>20</v>
      </c>
      <c r="E1258" s="0" t="s">
        <v>119</v>
      </c>
      <c r="F1258" s="0" t="s">
        <v>31</v>
      </c>
      <c r="G1258" s="0" t="s">
        <v>952</v>
      </c>
      <c r="H1258" s="0" t="s">
        <v>33</v>
      </c>
      <c r="I1258" s="0" t="s">
        <v>128</v>
      </c>
      <c r="J1258" s="0" t="s">
        <v>140</v>
      </c>
      <c r="K1258" s="0" t="s">
        <v>35</v>
      </c>
      <c r="L1258" s="0" t="n">
        <v>18</v>
      </c>
      <c r="M1258" s="0" t="n">
        <v>15</v>
      </c>
      <c r="N1258" s="0" t="n">
        <v>7</v>
      </c>
      <c r="O1258" s="0" t="n">
        <f aca="false">StoreData!$N1258*StoreData!$L1258</f>
        <v>126</v>
      </c>
      <c r="P1258" s="0" t="n">
        <f aca="false">StoreData!$N1258*StoreData!$M1258</f>
        <v>105</v>
      </c>
      <c r="Q1258" s="0" t="n">
        <f aca="false">StoreData!$O1258-StoreData!$P1258</f>
        <v>21</v>
      </c>
      <c r="R1258" s="0" t="n">
        <f aca="false">MONTH(StoreData!$B1258)</f>
        <v>9</v>
      </c>
      <c r="S1258" s="0" t="str">
        <f aca="false">IF(StoreData!$R1258=9,"August","Sept")</f>
        <v>August</v>
      </c>
    </row>
    <row r="1259" customFormat="false" ht="15" hidden="false" customHeight="false" outlineLevel="0" collapsed="false">
      <c r="A1259" s="0" t="n">
        <v>88065566612</v>
      </c>
      <c r="B1259" s="0" t="n">
        <v>44087</v>
      </c>
      <c r="C1259" s="0" t="s">
        <v>390</v>
      </c>
      <c r="D1259" s="0" t="s">
        <v>29</v>
      </c>
      <c r="E1259" s="0" t="s">
        <v>121</v>
      </c>
      <c r="F1259" s="0" t="s">
        <v>22</v>
      </c>
      <c r="G1259" s="0" t="s">
        <v>952</v>
      </c>
      <c r="H1259" s="0" t="s">
        <v>24</v>
      </c>
      <c r="I1259" s="0" t="s">
        <v>128</v>
      </c>
      <c r="J1259" s="0" t="s">
        <v>142</v>
      </c>
      <c r="K1259" s="0" t="s">
        <v>35</v>
      </c>
      <c r="L1259" s="0" t="n">
        <v>10</v>
      </c>
      <c r="M1259" s="0" t="n">
        <v>7</v>
      </c>
      <c r="N1259" s="0" t="n">
        <v>7</v>
      </c>
      <c r="O1259" s="0" t="n">
        <f aca="false">StoreData!$N1259*StoreData!$L1259</f>
        <v>70</v>
      </c>
      <c r="P1259" s="0" t="n">
        <f aca="false">StoreData!$N1259*StoreData!$M1259</f>
        <v>49</v>
      </c>
      <c r="Q1259" s="0" t="n">
        <f aca="false">StoreData!$O1259-StoreData!$P1259</f>
        <v>21</v>
      </c>
      <c r="R1259" s="0" t="n">
        <f aca="false">MONTH(StoreData!$B1259)</f>
        <v>9</v>
      </c>
      <c r="S1259" s="0" t="str">
        <f aca="false">IF(StoreData!$R1259=9,"August","Sept")</f>
        <v>August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tableParts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1:EY1261"/>
  <sheetViews>
    <sheetView showFormulas="false" showGridLines="false" showRowColHeaders="true" showZeros="true" rightToLeft="false" tabSelected="false" showOutlineSymbols="true" defaultGridColor="true" view="normal" topLeftCell="BB1" colorId="64" zoomScale="100" zoomScaleNormal="100" zoomScalePageLayoutView="100" workbookViewId="0">
      <selection pane="topLeft" activeCell="BL4" activeCellId="0" sqref="BL4"/>
    </sheetView>
  </sheetViews>
  <sheetFormatPr defaultColWidth="8.6796875" defaultRowHeight="15" zeroHeight="false" outlineLevelRow="0" outlineLevelCol="0"/>
  <cols>
    <col collapsed="false" customWidth="true" hidden="false" outlineLevel="0" max="2" min="2" style="0" width="13.15"/>
    <col collapsed="false" customWidth="true" hidden="false" outlineLevel="0" max="3" min="3" style="0" width="10.85"/>
    <col collapsed="false" customWidth="true" hidden="false" outlineLevel="0" max="4" min="4" style="0" width="11.85"/>
    <col collapsed="false" customWidth="true" hidden="false" outlineLevel="0" max="5" min="5" style="0" width="18.29"/>
    <col collapsed="false" customWidth="true" hidden="false" outlineLevel="0" max="6" min="6" style="0" width="12.57"/>
    <col collapsed="false" customWidth="true" hidden="false" outlineLevel="0" max="7" min="7" style="0" width="11.71"/>
    <col collapsed="false" customWidth="true" hidden="false" outlineLevel="0" max="8" min="8" style="0" width="17.29"/>
    <col collapsed="false" customWidth="true" hidden="false" outlineLevel="0" max="10" min="9" style="0" width="11"/>
    <col collapsed="false" customWidth="true" hidden="false" outlineLevel="0" max="12" min="12" style="0" width="15.71"/>
    <col collapsed="false" customWidth="true" hidden="false" outlineLevel="0" max="13" min="13" style="0" width="16.29"/>
    <col collapsed="false" customWidth="true" hidden="false" outlineLevel="0" max="15" min="14" style="0" width="7.57"/>
    <col collapsed="false" customWidth="true" hidden="false" outlineLevel="0" max="16" min="16" style="0" width="13.29"/>
    <col collapsed="false" customWidth="true" hidden="false" outlineLevel="0" max="17" min="17" style="0" width="10.85"/>
    <col collapsed="false" customWidth="true" hidden="false" outlineLevel="0" max="18" min="18" style="0" width="11.85"/>
    <col collapsed="false" customWidth="true" hidden="false" outlineLevel="0" max="21" min="19" style="0" width="18.29"/>
    <col collapsed="false" customWidth="true" hidden="false" outlineLevel="0" max="22" min="22" style="0" width="17.71"/>
    <col collapsed="false" customWidth="true" hidden="false" outlineLevel="0" max="23" min="23" style="0" width="11.29"/>
    <col collapsed="false" customWidth="true" hidden="false" outlineLevel="0" max="24" min="24" style="0" width="23.42"/>
    <col collapsed="false" customWidth="true" hidden="false" outlineLevel="0" max="25" min="25" style="0" width="4.57"/>
    <col collapsed="false" customWidth="true" hidden="false" outlineLevel="0" max="26" min="26" style="0" width="12.42"/>
    <col collapsed="false" customWidth="true" hidden="false" outlineLevel="0" max="27" min="27" style="0" width="12.57"/>
    <col collapsed="false" customWidth="true" hidden="false" outlineLevel="0" max="28" min="28" style="2" width="15.29"/>
    <col collapsed="false" customWidth="true" hidden="false" outlineLevel="0" max="29" min="29" style="2" width="18.57"/>
    <col collapsed="false" customWidth="true" hidden="false" outlineLevel="0" max="30" min="30" style="0" width="18.57"/>
    <col collapsed="false" customWidth="true" hidden="false" outlineLevel="0" max="31" min="31" style="0" width="16"/>
    <col collapsed="false" customWidth="true" hidden="false" outlineLevel="0" max="32" min="32" style="0" width="19.71"/>
    <col collapsed="false" customWidth="true" hidden="false" outlineLevel="0" max="35" min="33" style="0" width="16"/>
    <col collapsed="false" customWidth="true" hidden="false" outlineLevel="0" max="36" min="36" style="0" width="14"/>
    <col collapsed="false" customWidth="true" hidden="false" outlineLevel="0" max="37" min="37" style="0" width="7"/>
    <col collapsed="false" customWidth="true" hidden="false" outlineLevel="0" max="38" min="38" style="0" width="15.85"/>
    <col collapsed="false" customWidth="true" hidden="false" outlineLevel="0" max="41" min="39" style="0" width="13.42"/>
    <col collapsed="false" customWidth="true" hidden="false" outlineLevel="0" max="42" min="42" style="0" width="19.71"/>
    <col collapsed="false" customWidth="true" hidden="false" outlineLevel="0" max="43" min="43" style="0" width="10.29"/>
    <col collapsed="false" customWidth="true" hidden="false" outlineLevel="0" max="44" min="44" style="0" width="16.29"/>
    <col collapsed="false" customWidth="true" hidden="false" outlineLevel="0" max="46" min="45" style="0" width="15.85"/>
    <col collapsed="false" customWidth="true" hidden="false" outlineLevel="0" max="47" min="47" style="0" width="14"/>
    <col collapsed="false" customWidth="true" hidden="false" outlineLevel="0" max="48" min="48" style="0" width="15.29"/>
    <col collapsed="false" customWidth="true" hidden="false" outlineLevel="0" max="49" min="49" style="0" width="23.42"/>
    <col collapsed="false" customWidth="true" hidden="false" outlineLevel="0" max="50" min="50" style="0" width="10"/>
    <col collapsed="false" customWidth="true" hidden="false" outlineLevel="0" max="51" min="51" style="0" width="13.71"/>
    <col collapsed="false" customWidth="true" hidden="false" outlineLevel="0" max="53" min="52" style="0" width="14"/>
    <col collapsed="false" customWidth="true" hidden="false" outlineLevel="0" max="55" min="55" style="0" width="19.14"/>
    <col collapsed="false" customWidth="true" hidden="false" outlineLevel="0" max="56" min="56" style="3" width="9.86"/>
    <col collapsed="false" customWidth="true" hidden="false" outlineLevel="0" max="57" min="57" style="3" width="11.85"/>
    <col collapsed="false" customWidth="true" hidden="false" outlineLevel="0" max="58" min="58" style="3" width="7.57"/>
    <col collapsed="false" customWidth="true" hidden="false" outlineLevel="0" max="59" min="59" style="4" width="10.85"/>
    <col collapsed="false" customWidth="true" hidden="false" outlineLevel="0" max="61" min="60" style="4" width="17.29"/>
    <col collapsed="false" customWidth="true" hidden="false" outlineLevel="0" max="63" min="62" style="0" width="7"/>
    <col collapsed="false" customWidth="true" hidden="false" outlineLevel="0" max="64" min="64" style="0" width="15.57"/>
    <col collapsed="false" customWidth="true" hidden="false" outlineLevel="0" max="66" min="65" style="0" width="12.42"/>
    <col collapsed="false" customWidth="true" hidden="false" outlineLevel="0" max="68" min="68" style="0" width="10.85"/>
    <col collapsed="false" customWidth="true" hidden="false" outlineLevel="0" max="70" min="70" style="0" width="11.14"/>
    <col collapsed="false" customWidth="true" hidden="false" outlineLevel="0" max="72" min="72" style="0" width="18.42"/>
    <col collapsed="false" customWidth="true" hidden="false" outlineLevel="0" max="73" min="73" style="0" width="12.42"/>
    <col collapsed="false" customWidth="true" hidden="false" outlineLevel="0" max="74" min="74" style="0" width="17.86"/>
    <col collapsed="false" customWidth="true" hidden="false" outlineLevel="0" max="75" min="75" style="0" width="18.42"/>
    <col collapsed="false" customWidth="true" hidden="false" outlineLevel="0" max="88" min="88" style="0" width="22.57"/>
    <col collapsed="false" customWidth="true" hidden="false" outlineLevel="0" max="92" min="92" style="0" width="12"/>
    <col collapsed="false" customWidth="true" hidden="false" outlineLevel="0" max="96" min="96" style="0" width="19.14"/>
    <col collapsed="false" customWidth="true" hidden="false" outlineLevel="0" max="101" min="101" style="0" width="13.71"/>
    <col collapsed="false" customWidth="true" hidden="false" outlineLevel="0" max="106" min="106" style="0" width="17.71"/>
    <col collapsed="false" customWidth="true" hidden="false" outlineLevel="0" max="107" min="107" style="0" width="11.85"/>
    <col collapsed="false" customWidth="true" hidden="false" outlineLevel="0" max="111" min="111" style="0" width="19.14"/>
    <col collapsed="false" customWidth="true" hidden="false" outlineLevel="0" max="112" min="112" style="0" width="17.29"/>
    <col collapsed="false" customWidth="true" hidden="false" outlineLevel="0" max="113" min="113" style="0" width="18.29"/>
    <col collapsed="false" customWidth="true" hidden="false" outlineLevel="0" max="115" min="115" style="0" width="15.57"/>
    <col collapsed="false" customWidth="true" hidden="false" outlineLevel="0" max="116" min="116" style="0" width="17.29"/>
    <col collapsed="false" customWidth="true" hidden="false" outlineLevel="0" max="118" min="118" style="0" width="13.15"/>
    <col collapsed="false" customWidth="true" hidden="false" outlineLevel="0" max="119" min="119" style="0" width="17.29"/>
    <col collapsed="false" customWidth="true" hidden="false" outlineLevel="0" max="123" min="123" style="0" width="6.57"/>
    <col collapsed="false" customWidth="true" hidden="false" outlineLevel="0" max="124" min="124" style="0" width="10.85"/>
    <col collapsed="false" customWidth="true" hidden="false" outlineLevel="0" max="125" min="125" style="0" width="8.57"/>
    <col collapsed="false" customWidth="true" hidden="false" outlineLevel="0" max="126" min="126" style="0" width="11.85"/>
    <col collapsed="false" customWidth="true" hidden="false" outlineLevel="0" max="128" min="128" style="0" width="11.71"/>
    <col collapsed="false" customWidth="true" hidden="false" outlineLevel="0" max="130" min="130" style="0" width="13.42"/>
    <col collapsed="false" customWidth="true" hidden="false" outlineLevel="0" max="131" min="131" style="0" width="10.85"/>
    <col collapsed="false" customWidth="true" hidden="false" outlineLevel="0" max="132" min="132" style="0" width="11.85"/>
    <col collapsed="false" customWidth="true" hidden="false" outlineLevel="0" max="136" min="136" style="0" width="19.14"/>
    <col collapsed="false" customWidth="true" hidden="false" outlineLevel="0" max="137" min="137" style="0" width="13.42"/>
    <col collapsed="false" customWidth="true" hidden="false" outlineLevel="0" max="138" min="138" style="0" width="12.57"/>
    <col collapsed="false" customWidth="true" hidden="false" outlineLevel="0" max="140" min="139" style="0" width="10.85"/>
    <col collapsed="false" customWidth="true" hidden="false" outlineLevel="0" max="141" min="141" style="0" width="14.86"/>
    <col collapsed="false" customWidth="true" hidden="false" outlineLevel="0" max="142" min="142" style="0" width="17.29"/>
    <col collapsed="false" customWidth="true" hidden="false" outlineLevel="0" max="147" min="147" style="0" width="23.42"/>
    <col collapsed="false" customWidth="true" hidden="false" outlineLevel="0" max="148" min="148" style="0" width="13.71"/>
    <col collapsed="false" customWidth="true" hidden="false" outlineLevel="0" max="149" min="149" style="0" width="10"/>
    <col collapsed="false" customWidth="true" hidden="false" outlineLevel="0" max="150" min="150" style="0" width="10.71"/>
    <col collapsed="false" customWidth="true" hidden="false" outlineLevel="0" max="151" min="151" style="0" width="17.29"/>
    <col collapsed="false" customWidth="true" hidden="false" outlineLevel="0" max="152" min="152" style="0" width="18.29"/>
    <col collapsed="false" customWidth="true" hidden="false" outlineLevel="0" max="153" min="153" style="0" width="18.57"/>
    <col collapsed="false" customWidth="true" hidden="false" outlineLevel="0" max="154" min="154" style="2" width="18.57"/>
  </cols>
  <sheetData>
    <row r="1" customFormat="false" ht="15" hidden="false" customHeight="false" outlineLevel="0" collapsed="false">
      <c r="B1" s="5" t="s">
        <v>1124</v>
      </c>
      <c r="C1" s="5"/>
      <c r="D1" s="5"/>
      <c r="E1" s="5"/>
      <c r="F1" s="5"/>
      <c r="G1" s="5"/>
      <c r="H1" s="5"/>
      <c r="I1" s="5"/>
      <c r="L1" s="5" t="s">
        <v>1125</v>
      </c>
      <c r="M1" s="5"/>
      <c r="P1" s="5" t="s">
        <v>1126</v>
      </c>
      <c r="Q1" s="5"/>
      <c r="R1" s="5"/>
      <c r="S1" s="5"/>
      <c r="T1" s="5"/>
      <c r="U1" s="5"/>
      <c r="V1" s="5"/>
      <c r="X1" s="6"/>
      <c r="Y1" s="7" t="s">
        <v>1127</v>
      </c>
      <c r="Z1" s="8"/>
      <c r="AA1" s="8"/>
      <c r="AB1" s="8"/>
      <c r="AC1" s="8"/>
      <c r="AD1" s="9"/>
      <c r="AE1" s="10" t="s">
        <v>1128</v>
      </c>
      <c r="AF1" s="10" t="s">
        <v>1129</v>
      </c>
      <c r="AG1" s="10" t="s">
        <v>3</v>
      </c>
      <c r="AH1" s="10" t="s">
        <v>4</v>
      </c>
      <c r="AI1" s="11" t="n">
        <f aca="true">TODAY()</f>
        <v>44902</v>
      </c>
      <c r="BC1" s="5" t="s">
        <v>1130</v>
      </c>
      <c r="BD1" s="5"/>
      <c r="BT1" s="5" t="s">
        <v>1131</v>
      </c>
      <c r="BU1" s="5"/>
      <c r="BV1" s="5"/>
      <c r="BW1" s="5"/>
      <c r="BX1" s="5"/>
      <c r="BY1" s="5"/>
      <c r="BZ1" s="5"/>
      <c r="CA1" s="5"/>
      <c r="CB1" s="5"/>
      <c r="CJ1" s="12" t="s">
        <v>1132</v>
      </c>
      <c r="CK1" s="12"/>
      <c r="CL1" s="12"/>
      <c r="CM1" s="12"/>
      <c r="CN1" s="12"/>
      <c r="CO1" s="12"/>
      <c r="CP1" s="12"/>
      <c r="CQ1" s="12"/>
      <c r="CR1" s="12"/>
      <c r="CS1" s="12"/>
      <c r="CT1" s="12"/>
      <c r="CU1" s="12"/>
      <c r="CV1" s="12"/>
      <c r="CW1" s="12"/>
      <c r="DB1" s="12" t="s">
        <v>1133</v>
      </c>
      <c r="DC1" s="12"/>
      <c r="DG1" s="13" t="s">
        <v>1134</v>
      </c>
      <c r="DH1" s="13"/>
      <c r="DS1" s="13" t="s">
        <v>1135</v>
      </c>
      <c r="DT1" s="13"/>
      <c r="ED1" s="14"/>
      <c r="EH1" s="0" t="n">
        <v>22</v>
      </c>
      <c r="EI1" s="12" t="s">
        <v>1136</v>
      </c>
      <c r="EJ1" s="12"/>
      <c r="EK1" s="12"/>
      <c r="EL1" s="12"/>
      <c r="EQ1" s="12" t="s">
        <v>1137</v>
      </c>
      <c r="ER1" s="12"/>
      <c r="ES1" s="12"/>
      <c r="ET1" s="12"/>
      <c r="EU1" s="12"/>
      <c r="EV1" s="12"/>
    </row>
    <row r="2" customFormat="false" ht="15" hidden="false" customHeight="false" outlineLevel="0" collapsed="false">
      <c r="X2" s="15" t="s">
        <v>2</v>
      </c>
      <c r="Y2" s="16" t="s">
        <v>1138</v>
      </c>
      <c r="Z2" s="17" t="s">
        <v>1139</v>
      </c>
      <c r="AA2" s="17" t="s">
        <v>1140</v>
      </c>
      <c r="AB2" s="17" t="s">
        <v>1141</v>
      </c>
      <c r="AC2" s="17" t="s">
        <v>1142</v>
      </c>
      <c r="AD2" s="18" t="s">
        <v>1143</v>
      </c>
      <c r="AE2" s="0" t="str">
        <f aca="false">IF(AB2&lt;=10,"Top Buyer",IF(AB2&lt;=21,"2nd Top Buyer","Average Buyer"))</f>
        <v>Average Buyer</v>
      </c>
      <c r="AF2" s="0" t="str">
        <f aca="false">(IF(AC2=AD2,$AL$9,$AL$10))</f>
        <v>Old Customer</v>
      </c>
      <c r="AG2" s="0" t="str">
        <f aca="false">VLOOKUP(X2,LookupRange,2,0)</f>
        <v>Gender</v>
      </c>
      <c r="AH2" s="0" t="str">
        <f aca="false">VLOOKUP(X2,LookupRange,3,0)</f>
        <v>City</v>
      </c>
      <c r="AL2" s="0" t="s">
        <v>1144</v>
      </c>
      <c r="AM2" s="0" t="s">
        <v>1145</v>
      </c>
      <c r="AN2" s="0" t="s">
        <v>1146</v>
      </c>
      <c r="AO2" s="0" t="s">
        <v>1147</v>
      </c>
      <c r="BW2" s="19"/>
      <c r="ED2" s="14"/>
      <c r="ES2" s="0" t="n">
        <v>153</v>
      </c>
    </row>
    <row r="3" customFormat="false" ht="15" hidden="false" customHeight="false" outlineLevel="0" collapsed="false">
      <c r="B3" s="6"/>
      <c r="C3" s="7" t="s">
        <v>1127</v>
      </c>
      <c r="D3" s="9"/>
      <c r="H3" s="20" t="e">
        <f aca="false">C5-C4</f>
        <v>#VALUE!</v>
      </c>
      <c r="I3" s="0" t="e">
        <f aca="false">IF(H3&lt;1,B5,B4)</f>
        <v>#VALUE!</v>
      </c>
      <c r="L3" s="21" t="s">
        <v>3</v>
      </c>
      <c r="M3" s="9"/>
      <c r="P3" s="6"/>
      <c r="Q3" s="7" t="s">
        <v>1127</v>
      </c>
      <c r="R3" s="9"/>
      <c r="T3" s="12" t="s">
        <v>1148</v>
      </c>
      <c r="U3" s="12"/>
      <c r="V3" s="12"/>
      <c r="X3" s="22" t="s">
        <v>45</v>
      </c>
      <c r="Y3" s="23" t="n">
        <v>202</v>
      </c>
      <c r="Z3" s="24" t="n">
        <v>8114</v>
      </c>
      <c r="AA3" s="24" t="n">
        <v>4</v>
      </c>
      <c r="AB3" s="24" t="n">
        <v>8114</v>
      </c>
      <c r="AC3" s="24" t="n">
        <v>44044</v>
      </c>
      <c r="AD3" s="25" t="n">
        <v>44103</v>
      </c>
      <c r="AE3" s="0" t="str">
        <f aca="false">IF(AB3&lt;=10,"Top Buyer",IF(AB3&lt;=21,"2nd Top Buyer","Average Buyer"))</f>
        <v>Average Buyer</v>
      </c>
      <c r="AF3" s="0" t="str">
        <f aca="false">(IF(AC3=AD3,$AL$9,$AL$10))</f>
        <v>Old Customer</v>
      </c>
      <c r="AG3" s="0" t="str">
        <f aca="false">VLOOKUP(X3,LookupRange,2,0)</f>
        <v>Male</v>
      </c>
      <c r="AH3" s="0" t="str">
        <f aca="false">VLOOKUP(X3,LookupRange,3,0)</f>
        <v>Geneva</v>
      </c>
      <c r="AL3" s="0" t="str">
        <f aca="false">Dashboard!O18</f>
        <v>Christene L Mccaleb</v>
      </c>
      <c r="AM3" s="26" t="str">
        <f aca="false">IF(AR5=AL2,"Not A Customer",AL3)</f>
        <v>Christene L Mccaleb</v>
      </c>
      <c r="AN3" s="26" t="str">
        <f aca="false">IF(AJ5=AL2,"Sorry, Not In Our Data Base!","")</f>
        <v/>
      </c>
      <c r="AO3" s="27" t="n">
        <f aca="false">COUNTIF(DatasourceNameRange,AM3)</f>
        <v>4</v>
      </c>
      <c r="BC3" s="6"/>
      <c r="BD3" s="7" t="s">
        <v>1127</v>
      </c>
      <c r="BE3" s="8"/>
      <c r="BF3" s="8"/>
      <c r="BG3" s="8"/>
      <c r="BH3" s="9"/>
      <c r="BI3" s="3" t="s">
        <v>1149</v>
      </c>
      <c r="BK3" s="0" t="s">
        <v>1150</v>
      </c>
      <c r="BL3" s="0" t="n">
        <f aca="false">BC3</f>
        <v>0</v>
      </c>
      <c r="BM3" s="3" t="str">
        <f aca="false">BD3</f>
        <v>Data</v>
      </c>
      <c r="BN3" s="0" t="n">
        <f aca="false">BE3</f>
        <v>0</v>
      </c>
      <c r="BO3" s="0" t="n">
        <f aca="false">BF3</f>
        <v>0</v>
      </c>
      <c r="BP3" s="0" t="n">
        <f aca="false">BG3</f>
        <v>0</v>
      </c>
      <c r="BQ3" s="3" t="str">
        <f aca="false">BI3</f>
        <v>Rating</v>
      </c>
      <c r="BR3" s="3" t="str">
        <f aca="false">BI3</f>
        <v>Rating</v>
      </c>
      <c r="BT3" s="21" t="s">
        <v>5</v>
      </c>
      <c r="BU3" s="28" t="s">
        <v>1151</v>
      </c>
      <c r="BW3" s="0" t="str">
        <f aca="false">BT3</f>
        <v>Sales Rep</v>
      </c>
      <c r="BX3" s="0" t="str">
        <f aca="false">BU3</f>
        <v>% Total Sales</v>
      </c>
      <c r="CJ3" s="21" t="s">
        <v>2</v>
      </c>
      <c r="CK3" s="28" t="s">
        <v>1152</v>
      </c>
      <c r="CN3" s="21" t="s">
        <v>0</v>
      </c>
      <c r="CO3" s="28" t="s">
        <v>1152</v>
      </c>
      <c r="CR3" s="21" t="s">
        <v>9</v>
      </c>
      <c r="CS3" s="28" t="s">
        <v>1152</v>
      </c>
      <c r="CW3" s="21" t="s">
        <v>4</v>
      </c>
      <c r="CX3" s="28" t="s">
        <v>1152</v>
      </c>
      <c r="DB3" s="21" t="s">
        <v>7</v>
      </c>
      <c r="DC3" s="28" t="s">
        <v>1153</v>
      </c>
      <c r="DG3" s="6"/>
      <c r="DH3" s="7" t="s">
        <v>1127</v>
      </c>
      <c r="DI3" s="9"/>
      <c r="DK3" s="21" t="s">
        <v>9</v>
      </c>
      <c r="DL3" s="28" t="s">
        <v>1154</v>
      </c>
      <c r="DN3" s="21" t="s">
        <v>9</v>
      </c>
      <c r="DO3" s="28" t="s">
        <v>1154</v>
      </c>
      <c r="DS3" s="21" t="s">
        <v>1127</v>
      </c>
      <c r="DT3" s="8"/>
      <c r="DU3" s="8"/>
      <c r="DV3" s="9"/>
      <c r="DX3" s="29" t="n">
        <f aca="true">TODAY()</f>
        <v>44902</v>
      </c>
      <c r="DZ3" s="21" t="s">
        <v>10</v>
      </c>
      <c r="EA3" s="28" t="s">
        <v>1155</v>
      </c>
      <c r="ED3" s="14"/>
      <c r="EE3" s="0" t="s">
        <v>1150</v>
      </c>
      <c r="EF3" s="6"/>
      <c r="EG3" s="7" t="s">
        <v>1127</v>
      </c>
      <c r="EH3" s="8"/>
      <c r="EI3" s="8"/>
      <c r="EJ3" s="8"/>
      <c r="EK3" s="8"/>
      <c r="EL3" s="9"/>
      <c r="EP3" s="0" t="s">
        <v>1150</v>
      </c>
      <c r="EQ3" s="30"/>
      <c r="ER3" s="31"/>
      <c r="ES3" s="32"/>
      <c r="ET3" s="7" t="s">
        <v>1127</v>
      </c>
      <c r="EU3" s="8"/>
      <c r="EV3" s="8"/>
      <c r="EW3" s="8"/>
      <c r="EX3" s="9"/>
      <c r="EY3" s="0" t="s">
        <v>1156</v>
      </c>
    </row>
    <row r="4" customFormat="false" ht="15" hidden="false" customHeight="false" outlineLevel="0" collapsed="false">
      <c r="B4" s="15" t="s">
        <v>8</v>
      </c>
      <c r="C4" s="16" t="s">
        <v>1155</v>
      </c>
      <c r="D4" s="18" t="s">
        <v>1157</v>
      </c>
      <c r="E4" s="33"/>
      <c r="F4" s="0" t="str">
        <f aca="false">B4</f>
        <v>Manager</v>
      </c>
      <c r="G4" s="3" t="str">
        <f aca="false">D4</f>
        <v> Total Sales2</v>
      </c>
      <c r="H4" s="20" t="e">
        <f aca="false">C4-C5</f>
        <v>#VALUE!</v>
      </c>
      <c r="I4" s="0" t="e">
        <f aca="false">IF(H4&lt;1,B4,B5)</f>
        <v>#VALUE!</v>
      </c>
      <c r="L4" s="34" t="s">
        <v>20</v>
      </c>
      <c r="M4" s="18" t="s">
        <v>29</v>
      </c>
      <c r="P4" s="15" t="s">
        <v>6</v>
      </c>
      <c r="Q4" s="16" t="s">
        <v>1155</v>
      </c>
      <c r="R4" s="18" t="s">
        <v>1157</v>
      </c>
      <c r="S4" s="3"/>
      <c r="T4" s="0" t="str">
        <f aca="false">P4</f>
        <v>Store</v>
      </c>
      <c r="U4" s="20" t="str">
        <f aca="false">Q4</f>
        <v> Total Sales</v>
      </c>
      <c r="V4" s="20" t="e">
        <f aca="false">1-U4</f>
        <v>#VALUE!</v>
      </c>
      <c r="X4" s="35" t="s">
        <v>41</v>
      </c>
      <c r="Y4" s="36" t="n">
        <v>287</v>
      </c>
      <c r="Z4" s="37" t="n">
        <v>7621</v>
      </c>
      <c r="AA4" s="37" t="n">
        <v>9</v>
      </c>
      <c r="AB4" s="37" t="n">
        <v>7621</v>
      </c>
      <c r="AC4" s="37" t="n">
        <v>44045</v>
      </c>
      <c r="AD4" s="38" t="n">
        <v>44103</v>
      </c>
      <c r="AE4" s="0" t="str">
        <f aca="false">IF(AB4&lt;=10,"Top Buyer",IF(AB4&lt;=21,"2nd Top Buyer","Average Buyer"))</f>
        <v>Average Buyer</v>
      </c>
      <c r="AF4" s="0" t="str">
        <f aca="false">(IF(AC4=AD4,$AL$9,$AL$10))</f>
        <v>Old Customer</v>
      </c>
      <c r="AG4" s="0" t="str">
        <f aca="false">VLOOKUP(X4,LookupRange,2,0)</f>
        <v>Male</v>
      </c>
      <c r="AH4" s="0" t="str">
        <f aca="false">VLOOKUP(X4,LookupRange,3,0)</f>
        <v>Beacon</v>
      </c>
      <c r="AJ4" s="39" t="s">
        <v>1158</v>
      </c>
      <c r="AK4" s="39" t="s">
        <v>1139</v>
      </c>
      <c r="AL4" s="39" t="s">
        <v>1140</v>
      </c>
      <c r="AM4" s="39" t="s">
        <v>1142</v>
      </c>
      <c r="AN4" s="39" t="s">
        <v>1143</v>
      </c>
      <c r="AO4" s="39" t="s">
        <v>1128</v>
      </c>
      <c r="AP4" s="39" t="s">
        <v>1129</v>
      </c>
      <c r="AQ4" s="39" t="s">
        <v>3</v>
      </c>
      <c r="AR4" s="39" t="s">
        <v>4</v>
      </c>
      <c r="AW4" s="21" t="s">
        <v>2</v>
      </c>
      <c r="AX4" s="7" t="s">
        <v>3</v>
      </c>
      <c r="AY4" s="7" t="s">
        <v>4</v>
      </c>
      <c r="AZ4" s="28" t="s">
        <v>1152</v>
      </c>
      <c r="BB4" s="0" t="n">
        <v>1</v>
      </c>
      <c r="BC4" s="15" t="s">
        <v>9</v>
      </c>
      <c r="BD4" s="16" t="s">
        <v>1159</v>
      </c>
      <c r="BE4" s="17" t="s">
        <v>1153</v>
      </c>
      <c r="BF4" s="17" t="s">
        <v>1160</v>
      </c>
      <c r="BG4" s="17" t="s">
        <v>1155</v>
      </c>
      <c r="BH4" s="18" t="s">
        <v>1154</v>
      </c>
      <c r="BI4" s="40" t="str">
        <f aca="false">IF(BH4&lt;=10,"Best Selling",IF(BH4&lt;=20,"2nd Best Selling","Average Selling Product"))</f>
        <v>Average Selling Product</v>
      </c>
      <c r="BJ4" s="40" t="n">
        <v>15</v>
      </c>
      <c r="BK4" s="40" t="n">
        <f aca="true">OFFSET(BB$3,$BJ$4+ROWS($BG$4:BG4)-1,0)</f>
        <v>15</v>
      </c>
      <c r="BL4" s="40" t="str">
        <f aca="true">OFFSET(BC$3,$BJ$4+ROWS($BG$4:BJ4)-1,0)</f>
        <v>Dr. Enuf</v>
      </c>
      <c r="BM4" s="4" t="n">
        <f aca="true">OFFSET(BD$3,$BJ$4+ROWS($BG$4:BK4)-1,0)</f>
        <v>1158</v>
      </c>
      <c r="BN4" s="3" t="n">
        <f aca="true">OFFSET(BE$3,$BJ$4+ROWS($BG$4:BL4)-1,0)</f>
        <v>3474</v>
      </c>
      <c r="BO4" s="3" t="n">
        <f aca="true">OFFSET(BF$3,$BJ$4+ROWS($BG$4:BM4)-1,0)</f>
        <v>13896</v>
      </c>
      <c r="BP4" s="3" t="n">
        <f aca="true">OFFSET(BG$3,$BJ$4+ROWS($BG$4:BN4)-1,0)</f>
        <v>17370</v>
      </c>
      <c r="BQ4" s="3" t="n">
        <f aca="true">OFFSET(BH$3,$BJ$4+ROWS($BG$4:BO4)-1,0)</f>
        <v>17370</v>
      </c>
      <c r="BR4" s="3" t="str">
        <f aca="true">OFFSET(BI$3,$BJ$4+ROWS($BG$4:BP4)-1,0)</f>
        <v>Average Selling Product</v>
      </c>
      <c r="BT4" s="22" t="s">
        <v>22</v>
      </c>
      <c r="BU4" s="41" t="n">
        <v>0.332314280144163</v>
      </c>
      <c r="BV4" s="20"/>
      <c r="BW4" s="20" t="str">
        <f aca="false">BT4</f>
        <v>Antone E Angel</v>
      </c>
      <c r="BX4" s="20" t="n">
        <f aca="false">BU4</f>
        <v>0.332314280144163</v>
      </c>
      <c r="BY4" s="20" t="n">
        <f aca="false">$BX4</f>
        <v>0.332314280144163</v>
      </c>
      <c r="BZ4" s="20" t="n">
        <f aca="false">$BX4</f>
        <v>0.332314280144163</v>
      </c>
      <c r="CA4" s="20" t="n">
        <f aca="false">$BX4</f>
        <v>0.332314280144163</v>
      </c>
      <c r="CB4" s="20" t="n">
        <f aca="false">$BX4</f>
        <v>0.332314280144163</v>
      </c>
      <c r="CJ4" s="22" t="s">
        <v>214</v>
      </c>
      <c r="CK4" s="42"/>
      <c r="CN4" s="22" t="n">
        <v>88065565355</v>
      </c>
      <c r="CO4" s="42"/>
      <c r="CR4" s="22" t="s">
        <v>129</v>
      </c>
      <c r="CS4" s="42"/>
      <c r="CW4" s="22" t="s">
        <v>125</v>
      </c>
      <c r="CX4" s="42"/>
      <c r="DB4" s="22" t="s">
        <v>44</v>
      </c>
      <c r="DC4" s="42" t="n">
        <v>21150</v>
      </c>
      <c r="DE4" s="20"/>
      <c r="DF4" s="43"/>
      <c r="DG4" s="15" t="s">
        <v>9</v>
      </c>
      <c r="DH4" s="16" t="s">
        <v>1154</v>
      </c>
      <c r="DI4" s="18" t="s">
        <v>1161</v>
      </c>
      <c r="DK4" s="22" t="s">
        <v>59</v>
      </c>
      <c r="DL4" s="42" t="n">
        <v>24672</v>
      </c>
      <c r="DN4" s="22" t="s">
        <v>102</v>
      </c>
      <c r="DO4" s="42" t="n">
        <v>5976</v>
      </c>
      <c r="DS4" s="34" t="s">
        <v>1138</v>
      </c>
      <c r="DT4" s="17" t="s">
        <v>1155</v>
      </c>
      <c r="DU4" s="17" t="s">
        <v>1160</v>
      </c>
      <c r="DV4" s="18" t="s">
        <v>1153</v>
      </c>
      <c r="DZ4" s="22" t="s">
        <v>27</v>
      </c>
      <c r="EA4" s="42" t="n">
        <v>341842</v>
      </c>
      <c r="ED4" s="14"/>
      <c r="EE4" s="0" t="n">
        <v>1</v>
      </c>
      <c r="EF4" s="15" t="s">
        <v>9</v>
      </c>
      <c r="EG4" s="16" t="s">
        <v>1162</v>
      </c>
      <c r="EH4" s="17" t="s">
        <v>1163</v>
      </c>
      <c r="EI4" s="17" t="s">
        <v>1164</v>
      </c>
      <c r="EJ4" s="17" t="s">
        <v>1165</v>
      </c>
      <c r="EK4" s="17" t="s">
        <v>1166</v>
      </c>
      <c r="EL4" s="18" t="s">
        <v>1154</v>
      </c>
      <c r="EM4" s="0" t="str">
        <f aca="false">IF(EL4&lt;=10,"Top 1",IF(EL4&lt;=20,"Top-2",IF(EL4&lt;=30,"Average","Under-Performed")))</f>
        <v>Under-Performed</v>
      </c>
      <c r="EP4" s="0" t="n">
        <v>1</v>
      </c>
      <c r="EQ4" s="15" t="s">
        <v>2</v>
      </c>
      <c r="ER4" s="44" t="s">
        <v>4</v>
      </c>
      <c r="ES4" s="44" t="s">
        <v>3</v>
      </c>
      <c r="ET4" s="16" t="s">
        <v>1167</v>
      </c>
      <c r="EU4" s="17" t="s">
        <v>1154</v>
      </c>
      <c r="EV4" s="17" t="s">
        <v>1168</v>
      </c>
      <c r="EW4" s="17" t="s">
        <v>1169</v>
      </c>
      <c r="EX4" s="18" t="s">
        <v>1170</v>
      </c>
      <c r="EY4" s="0" t="n">
        <f aca="false">COUNTIF(DatasourceNameRange,EQ4)</f>
        <v>1</v>
      </c>
    </row>
    <row r="5" customFormat="false" ht="15" hidden="false" customHeight="false" outlineLevel="0" collapsed="false">
      <c r="B5" s="22" t="s">
        <v>128</v>
      </c>
      <c r="C5" s="45" t="n">
        <v>0.57440784785973</v>
      </c>
      <c r="D5" s="46" t="n">
        <v>0.57440784785973</v>
      </c>
      <c r="E5" s="33"/>
      <c r="F5" s="0" t="str">
        <f aca="false">B5</f>
        <v>Fenad Grek</v>
      </c>
      <c r="G5" s="3" t="n">
        <f aca="false">D5</f>
        <v>0.57440784785973</v>
      </c>
      <c r="H5" s="20"/>
      <c r="I5" s="47" t="e">
        <f aca="false">IF(I3=I4,H4,"PP Manager")</f>
        <v>#VALUE!</v>
      </c>
      <c r="L5" s="48" t="n">
        <v>614</v>
      </c>
      <c r="M5" s="49" t="n">
        <v>644</v>
      </c>
      <c r="P5" s="22" t="s">
        <v>23</v>
      </c>
      <c r="Q5" s="45" t="n">
        <v>0.538741561325206</v>
      </c>
      <c r="R5" s="46" t="n">
        <v>0.538741561325206</v>
      </c>
      <c r="S5" s="3"/>
      <c r="T5" s="0" t="str">
        <f aca="false">P5</f>
        <v>Main Street</v>
      </c>
      <c r="U5" s="20" t="n">
        <f aca="false">Q5</f>
        <v>0.538741561325206</v>
      </c>
      <c r="V5" s="20" t="n">
        <f aca="false">1-U5</f>
        <v>0.461258438674794</v>
      </c>
      <c r="X5" s="35" t="s">
        <v>219</v>
      </c>
      <c r="Y5" s="36" t="n">
        <v>249</v>
      </c>
      <c r="Z5" s="37" t="n">
        <v>7051</v>
      </c>
      <c r="AA5" s="37" t="n">
        <v>6</v>
      </c>
      <c r="AB5" s="37" t="n">
        <v>7051</v>
      </c>
      <c r="AC5" s="37" t="n">
        <v>44047</v>
      </c>
      <c r="AD5" s="38" t="n">
        <v>44103</v>
      </c>
      <c r="AE5" s="0" t="str">
        <f aca="false">IF(AB5&lt;=10,"Top Buyer",IF(AB5&lt;=21,"2nd Top Buyer","Average Buyer"))</f>
        <v>Average Buyer</v>
      </c>
      <c r="AF5" s="0" t="str">
        <f aca="false">(IF(AC5=AD5,$AL$9,$AL$10))</f>
        <v>Old Customer</v>
      </c>
      <c r="AG5" s="0" t="str">
        <f aca="false">VLOOKUP(X5,LookupRange,2,0)</f>
        <v>Male</v>
      </c>
      <c r="AH5" s="0" t="str">
        <f aca="false">VLOOKUP(X5,LookupRange,3,0)</f>
        <v>New York</v>
      </c>
      <c r="AJ5" s="50" t="n">
        <f aca="false">_xlfn.IFNA(VLOOKUP(Dashboard!$O$18,Search,2,0),"No Data")</f>
        <v>211</v>
      </c>
      <c r="AK5" s="51" t="n">
        <f aca="false">_xlfn.IFNA(VLOOKUP(Dashboard!$O$18,Search,2,0),"No Data")</f>
        <v>211</v>
      </c>
      <c r="AL5" s="51" t="n">
        <f aca="false">_xlfn.IFNA(VLOOKUP(Dashboard!$O$18,Search,4,0),"No Data")</f>
        <v>4</v>
      </c>
      <c r="AM5" s="52" t="n">
        <f aca="false">_xlfn.IFNA(VLOOKUP(Dashboard!$O$18,Search,6,0),"No Data")</f>
        <v>44048</v>
      </c>
      <c r="AN5" s="52" t="n">
        <f aca="false">_xlfn.IFNA(VLOOKUP(Dashboard!$O$18,Search,7,0),"No Data")</f>
        <v>44104</v>
      </c>
      <c r="AO5" s="53" t="str">
        <f aca="false">_xlfn.IFNA(VLOOKUP(Dashboard!$O$18,Search,8,0),"No Data")</f>
        <v>Average Buyer</v>
      </c>
      <c r="AP5" s="53" t="str">
        <f aca="false">_xlfn.IFNA(VLOOKUP(Dashboard!$O$18,Search,9,0),"No Data")</f>
        <v>Old Customer</v>
      </c>
      <c r="AQ5" s="53" t="str">
        <f aca="false">_xlfn.IFNA(VLOOKUP(Dashboard!$O$18,Search,10,0),"No Data")</f>
        <v>Female</v>
      </c>
      <c r="AR5" s="53" t="str">
        <f aca="false">_xlfn.IFNA(VLOOKUP(Dashboard!$O$18,Search,11,0),"No Data")</f>
        <v>Hornell </v>
      </c>
      <c r="AS5" s="54"/>
      <c r="AW5" s="55" t="s">
        <v>214</v>
      </c>
      <c r="AX5" s="56" t="s">
        <v>20</v>
      </c>
      <c r="AY5" s="56" t="s">
        <v>104</v>
      </c>
      <c r="AZ5" s="57"/>
      <c r="BB5" s="0" t="n">
        <v>2</v>
      </c>
      <c r="BC5" s="22" t="s">
        <v>60</v>
      </c>
      <c r="BD5" s="23" t="n">
        <v>1060</v>
      </c>
      <c r="BE5" s="24" t="n">
        <v>3180</v>
      </c>
      <c r="BF5" s="24" t="n">
        <v>71020</v>
      </c>
      <c r="BG5" s="24" t="n">
        <v>74200</v>
      </c>
      <c r="BH5" s="25" t="n">
        <v>74200</v>
      </c>
      <c r="BI5" s="40" t="str">
        <f aca="false">IF(BH5&lt;=10,"Best Selling",IF(BH5&lt;=20,"2nd Best Selling","Average Selling Product"))</f>
        <v>Average Selling Product</v>
      </c>
      <c r="BJ5" s="40"/>
      <c r="BK5" s="40"/>
      <c r="BL5" s="40"/>
      <c r="BM5" s="40"/>
      <c r="BN5" s="40"/>
      <c r="BO5" s="40"/>
      <c r="BP5" s="40"/>
      <c r="BQ5" s="40"/>
      <c r="BR5" s="40"/>
      <c r="BT5" s="35" t="s">
        <v>31</v>
      </c>
      <c r="BU5" s="58" t="n">
        <v>0.252881614428689</v>
      </c>
      <c r="BV5" s="20"/>
      <c r="BW5" s="20" t="str">
        <f aca="false">BT5</f>
        <v>Merle N Burrus</v>
      </c>
      <c r="BX5" s="20" t="n">
        <f aca="false">BU5</f>
        <v>0.252881614428689</v>
      </c>
      <c r="BY5" s="20" t="n">
        <f aca="false">$BX5</f>
        <v>0.252881614428689</v>
      </c>
      <c r="BZ5" s="20" t="n">
        <f aca="false">$BX5</f>
        <v>0.252881614428689</v>
      </c>
      <c r="CA5" s="20" t="n">
        <f aca="false">$BX5</f>
        <v>0.252881614428689</v>
      </c>
      <c r="CB5" s="20" t="n">
        <f aca="false">$BX5</f>
        <v>0.252881614428689</v>
      </c>
      <c r="CJ5" s="35" t="s">
        <v>267</v>
      </c>
      <c r="CK5" s="59"/>
      <c r="CN5" s="35" t="n">
        <v>88065565356</v>
      </c>
      <c r="CO5" s="59"/>
      <c r="CR5" s="35" t="s">
        <v>91</v>
      </c>
      <c r="CS5" s="59"/>
      <c r="CW5" s="35" t="s">
        <v>30</v>
      </c>
      <c r="CX5" s="59"/>
      <c r="DB5" s="35" t="s">
        <v>24</v>
      </c>
      <c r="DC5" s="59" t="n">
        <v>31857</v>
      </c>
      <c r="DE5" s="20"/>
      <c r="DF5" s="43"/>
      <c r="DG5" s="22" t="s">
        <v>129</v>
      </c>
      <c r="DH5" s="23" t="n">
        <v>6036</v>
      </c>
      <c r="DI5" s="46" t="n">
        <v>0.0104136654342564</v>
      </c>
      <c r="DK5" s="35" t="s">
        <v>67</v>
      </c>
      <c r="DL5" s="59" t="n">
        <v>24750</v>
      </c>
      <c r="DN5" s="35" t="s">
        <v>129</v>
      </c>
      <c r="DO5" s="59" t="n">
        <v>6036</v>
      </c>
      <c r="DS5" s="60" t="n">
        <v>32748</v>
      </c>
      <c r="DT5" s="61" t="n">
        <v>579623</v>
      </c>
      <c r="DU5" s="61" t="n">
        <v>481379</v>
      </c>
      <c r="DV5" s="62" t="n">
        <v>98244</v>
      </c>
      <c r="DZ5" s="35" t="s">
        <v>35</v>
      </c>
      <c r="EA5" s="63" t="n">
        <v>237781</v>
      </c>
      <c r="ED5" s="14"/>
      <c r="EE5" s="0" t="n">
        <v>2</v>
      </c>
      <c r="EF5" s="22" t="s">
        <v>59</v>
      </c>
      <c r="EG5" s="23" t="n">
        <v>1542</v>
      </c>
      <c r="EH5" s="24" t="n">
        <v>24672</v>
      </c>
      <c r="EI5" s="24" t="n">
        <v>20046</v>
      </c>
      <c r="EJ5" s="24" t="n">
        <v>4626</v>
      </c>
      <c r="EK5" s="24" t="n">
        <v>59</v>
      </c>
      <c r="EL5" s="25" t="n">
        <v>24672</v>
      </c>
      <c r="EM5" s="0" t="str">
        <f aca="false">IF(EL5&lt;=10,"Top 1",IF(EL5&lt;=20,"Top-2",IF(EL5&lt;=30,"Average","Under-Performed")))</f>
        <v>Under-Performed</v>
      </c>
      <c r="EP5" s="0" t="n">
        <v>2</v>
      </c>
      <c r="EQ5" s="55" t="s">
        <v>214</v>
      </c>
      <c r="ER5" s="56" t="s">
        <v>104</v>
      </c>
      <c r="ES5" s="56" t="s">
        <v>20</v>
      </c>
      <c r="ET5" s="64" t="n">
        <v>182</v>
      </c>
      <c r="EU5" s="65" t="n">
        <v>2582</v>
      </c>
      <c r="EV5" s="65" t="n">
        <v>546</v>
      </c>
      <c r="EW5" s="65" t="n">
        <v>44045</v>
      </c>
      <c r="EX5" s="66" t="n">
        <v>44095</v>
      </c>
      <c r="EY5" s="0" t="n">
        <f aca="false">COUNTIF(DatasourceNameRange,EQ5)</f>
        <v>6</v>
      </c>
    </row>
    <row r="6" customFormat="false" ht="15" hidden="false" customHeight="false" outlineLevel="0" collapsed="false">
      <c r="B6" s="67" t="s">
        <v>25</v>
      </c>
      <c r="C6" s="68" t="n">
        <v>0.42559215214027</v>
      </c>
      <c r="D6" s="69" t="n">
        <v>0.42559215214027</v>
      </c>
      <c r="E6" s="20"/>
      <c r="F6" s="20"/>
      <c r="G6" s="20"/>
      <c r="H6" s="20"/>
      <c r="L6" s="0" t="s">
        <v>3</v>
      </c>
      <c r="M6" s="0" t="n">
        <f aca="false">M5</f>
        <v>644</v>
      </c>
      <c r="N6" s="0" t="n">
        <f aca="false">N5</f>
        <v>0</v>
      </c>
      <c r="P6" s="35" t="s">
        <v>32</v>
      </c>
      <c r="Q6" s="70" t="n">
        <v>0.397527358300136</v>
      </c>
      <c r="R6" s="71" t="n">
        <v>0.397527358300136</v>
      </c>
      <c r="S6" s="3"/>
      <c r="T6" s="0" t="str">
        <f aca="false">P6</f>
        <v>Uptown Store</v>
      </c>
      <c r="U6" s="20" t="n">
        <f aca="false">Q6</f>
        <v>0.397527358300136</v>
      </c>
      <c r="V6" s="20" t="n">
        <f aca="false">1-U6</f>
        <v>0.602472641699864</v>
      </c>
      <c r="X6" s="35" t="s">
        <v>411</v>
      </c>
      <c r="Y6" s="36" t="n">
        <v>89</v>
      </c>
      <c r="Z6" s="37" t="n">
        <v>6230</v>
      </c>
      <c r="AA6" s="37" t="n">
        <v>1</v>
      </c>
      <c r="AB6" s="37" t="n">
        <v>6230</v>
      </c>
      <c r="AC6" s="37" t="n">
        <v>44097</v>
      </c>
      <c r="AD6" s="38" t="n">
        <v>44097</v>
      </c>
      <c r="AE6" s="0" t="str">
        <f aca="false">IF(AB6&lt;=10,"Top Buyer",IF(AB6&lt;=21,"2nd Top Buyer","Average Buyer"))</f>
        <v>Average Buyer</v>
      </c>
      <c r="AF6" s="0" t="str">
        <f aca="false">(IF(AC6=AD6,$AL$9,$AL$10))</f>
        <v>One-Time Buyer</v>
      </c>
      <c r="AG6" s="0" t="str">
        <f aca="false">VLOOKUP(X6,LookupRange,2,0)</f>
        <v>Female</v>
      </c>
      <c r="AH6" s="0" t="str">
        <f aca="false">VLOOKUP(X6,LookupRange,3,0)</f>
        <v>Mount</v>
      </c>
      <c r="AJ6" s="0" t="e">
        <f aca="false">INDEX(Search,MATCH(SearchBar,SearchNameRange,0),MATCH(AJ4,searchHearder,0))</f>
        <v>#N/A</v>
      </c>
      <c r="AK6" s="0" t="e">
        <f aca="false">INDEX(Search,MATCH(SearchBar,SearchNameRange,0),MATCH(AK4,searchHearder,0))</f>
        <v>#N/A</v>
      </c>
      <c r="AL6" s="0" t="e">
        <f aca="false">INDEX(Search,MATCH(SearchBar,SearchNameRange,0),MATCH(AL4,searchHearder,0))</f>
        <v>#N/A</v>
      </c>
      <c r="AM6" s="72" t="e">
        <f aca="false">INDEX(Search,MATCH(SearchBar,SearchNameRange,0),MATCH(AM4,searchHearder,0))</f>
        <v>#N/A</v>
      </c>
      <c r="AN6" s="72" t="e">
        <f aca="false">INDEX(Search,MATCH(SearchBar,SearchNameRange,0),MATCH(AN4,searchHearder,0))</f>
        <v>#N/A</v>
      </c>
      <c r="AO6" s="0" t="str">
        <f aca="false">INDEX(Search,MATCH(SearchBar,SearchNameRange,0),MATCH(AO4,searchHearder,0))</f>
        <v>Average Buyer</v>
      </c>
      <c r="AP6" s="0" t="str">
        <f aca="false">INDEX(Search,MATCH(SearchBar,SearchNameRange,0),MATCH(AP4,searchHearder,0))</f>
        <v>Old Customer</v>
      </c>
      <c r="AQ6" s="0" t="str">
        <f aca="false">INDEX(Search,MATCH(SearchBar,SearchNameRange,0),MATCH(AQ4,searchHearder,0))</f>
        <v>Female</v>
      </c>
      <c r="AR6" s="0" t="str">
        <f aca="false">INDEX(Search,MATCH(SearchBar,SearchNameRange,0),MATCH(AR4,searchHearder,0))</f>
        <v>Hornell </v>
      </c>
      <c r="AW6" s="55" t="s">
        <v>267</v>
      </c>
      <c r="AX6" s="56" t="s">
        <v>20</v>
      </c>
      <c r="AY6" s="56" t="s">
        <v>125</v>
      </c>
      <c r="AZ6" s="57"/>
      <c r="BB6" s="0" t="n">
        <v>3</v>
      </c>
      <c r="BC6" s="35" t="s">
        <v>26</v>
      </c>
      <c r="BD6" s="36" t="n">
        <v>1017</v>
      </c>
      <c r="BE6" s="37" t="n">
        <v>3051</v>
      </c>
      <c r="BF6" s="37" t="n">
        <v>46515</v>
      </c>
      <c r="BG6" s="37" t="n">
        <v>49566</v>
      </c>
      <c r="BH6" s="38" t="n">
        <v>49566</v>
      </c>
      <c r="BI6" s="40" t="str">
        <f aca="false">IF(BH6&lt;=10,"Best Selling",IF(BH6&lt;=20,"2nd Best Selling","Average Selling Product"))</f>
        <v>Average Selling Product</v>
      </c>
      <c r="BJ6" s="40"/>
      <c r="BK6" s="40"/>
      <c r="BL6" s="40" t="str">
        <f aca="false">INDEX($BC$4:$BI$15,$BJ$9+ROWS($BK6:BK6)-1,COLUMNS($BK6:BK6))</f>
        <v>Ironport</v>
      </c>
      <c r="BM6" s="40" t="n">
        <f aca="false">INDEX($BC$4:$BI$15,$BJ$9+ROWS($BK6:BL6)-1,COLUMNS($BK6:BL6))</f>
        <v>1023</v>
      </c>
      <c r="BN6" s="40" t="n">
        <f aca="false">INDEX($BC$4:$BI$15,$BJ$9+ROWS($BK6:BM6)-1,COLUMNS($BK6:BM6))</f>
        <v>3069</v>
      </c>
      <c r="BO6" s="40"/>
      <c r="BP6" s="40"/>
      <c r="BQ6" s="40"/>
      <c r="BR6" s="40"/>
      <c r="BT6" s="35" t="s">
        <v>43</v>
      </c>
      <c r="BU6" s="58" t="n">
        <v>0.237538883032592</v>
      </c>
      <c r="BV6" s="20"/>
      <c r="BW6" s="20" t="str">
        <f aca="false">BT6</f>
        <v>Reatha Q Breazeale</v>
      </c>
      <c r="BX6" s="20" t="n">
        <f aca="false">BU6</f>
        <v>0.237538883032592</v>
      </c>
      <c r="BY6" s="20" t="n">
        <f aca="false">$BX6</f>
        <v>0.237538883032592</v>
      </c>
      <c r="BZ6" s="20" t="n">
        <f aca="false">$BX6</f>
        <v>0.237538883032592</v>
      </c>
      <c r="CA6" s="20" t="n">
        <f aca="false">$BX6</f>
        <v>0.237538883032592</v>
      </c>
      <c r="CB6" s="20" t="n">
        <f aca="false">$BX6</f>
        <v>0.237538883032592</v>
      </c>
      <c r="CJ6" s="35" t="s">
        <v>529</v>
      </c>
      <c r="CK6" s="59"/>
      <c r="CN6" s="35" t="n">
        <v>88065565357</v>
      </c>
      <c r="CO6" s="59"/>
      <c r="CR6" s="35" t="s">
        <v>133</v>
      </c>
      <c r="CS6" s="59"/>
      <c r="CW6" s="35" t="s">
        <v>123</v>
      </c>
      <c r="CX6" s="59"/>
      <c r="DB6" s="35" t="s">
        <v>33</v>
      </c>
      <c r="DC6" s="59" t="n">
        <v>25509</v>
      </c>
      <c r="DE6" s="20"/>
      <c r="DF6" s="43"/>
      <c r="DG6" s="35" t="s">
        <v>91</v>
      </c>
      <c r="DH6" s="36" t="n">
        <v>37260</v>
      </c>
      <c r="DI6" s="71" t="n">
        <v>0.0642831633665331</v>
      </c>
      <c r="DK6" s="35" t="s">
        <v>91</v>
      </c>
      <c r="DL6" s="59" t="n">
        <v>37260</v>
      </c>
      <c r="DN6" s="35" t="s">
        <v>40</v>
      </c>
      <c r="DO6" s="59" t="n">
        <v>6245</v>
      </c>
      <c r="DZ6" s="73" t="s">
        <v>1171</v>
      </c>
      <c r="EA6" s="74" t="n">
        <v>579623</v>
      </c>
      <c r="ED6" s="14"/>
      <c r="EE6" s="0" t="n">
        <v>3</v>
      </c>
      <c r="EF6" s="35" t="s">
        <v>40</v>
      </c>
      <c r="EG6" s="36" t="n">
        <v>1155</v>
      </c>
      <c r="EH6" s="37" t="n">
        <v>6245</v>
      </c>
      <c r="EI6" s="37" t="n">
        <v>2780</v>
      </c>
      <c r="EJ6" s="37" t="n">
        <v>3465</v>
      </c>
      <c r="EK6" s="37" t="n">
        <v>49</v>
      </c>
      <c r="EL6" s="38" t="n">
        <v>6245</v>
      </c>
      <c r="EM6" s="0" t="str">
        <f aca="false">IF(EL6&lt;=10,"Top 1",IF(EL6&lt;=20,"Top-2",IF(EL6&lt;=30,"Average","Under-Performed")))</f>
        <v>Under-Performed</v>
      </c>
      <c r="EP6" s="0" t="n">
        <v>3</v>
      </c>
      <c r="EQ6" s="55" t="s">
        <v>267</v>
      </c>
      <c r="ER6" s="56" t="s">
        <v>125</v>
      </c>
      <c r="ES6" s="56" t="s">
        <v>20</v>
      </c>
      <c r="ET6" s="64" t="n">
        <v>6</v>
      </c>
      <c r="EU6" s="65" t="n">
        <v>54</v>
      </c>
      <c r="EV6" s="65" t="n">
        <v>18</v>
      </c>
      <c r="EW6" s="65" t="n">
        <v>44067</v>
      </c>
      <c r="EX6" s="66" t="n">
        <v>44067</v>
      </c>
      <c r="EY6" s="0" t="n">
        <f aca="false">COUNTIF(DatasourceNameRange,EQ6)</f>
        <v>1</v>
      </c>
    </row>
    <row r="7" customFormat="false" ht="15" hidden="false" customHeight="false" outlineLevel="0" collapsed="false">
      <c r="C7" s="20"/>
      <c r="D7" s="20"/>
      <c r="E7" s="20"/>
      <c r="F7" s="20"/>
      <c r="G7" s="20"/>
      <c r="H7" s="20"/>
      <c r="P7" s="67" t="s">
        <v>952</v>
      </c>
      <c r="Q7" s="68" t="n">
        <v>0.0637310803746573</v>
      </c>
      <c r="R7" s="69" t="n">
        <v>0.0637310803746573</v>
      </c>
      <c r="X7" s="35" t="s">
        <v>225</v>
      </c>
      <c r="Y7" s="36" t="n">
        <v>282</v>
      </c>
      <c r="Z7" s="37" t="n">
        <v>6163</v>
      </c>
      <c r="AA7" s="37" t="n">
        <v>6</v>
      </c>
      <c r="AB7" s="37" t="n">
        <v>6163</v>
      </c>
      <c r="AC7" s="37" t="n">
        <v>44045</v>
      </c>
      <c r="AD7" s="38" t="n">
        <v>44071</v>
      </c>
      <c r="AE7" s="0" t="str">
        <f aca="false">IF(AB7&lt;=10,"Top Buyer",IF(AB7&lt;=21,"2nd Top Buyer","Average Buyer"))</f>
        <v>Average Buyer</v>
      </c>
      <c r="AF7" s="0" t="str">
        <f aca="false">(IF(AC7=AD7,$AL$9,$AL$10))</f>
        <v>Old Customer</v>
      </c>
      <c r="AG7" s="0" t="str">
        <f aca="false">VLOOKUP(X7,LookupRange,2,0)</f>
        <v>Female</v>
      </c>
      <c r="AH7" s="0" t="str">
        <f aca="false">VLOOKUP(X7,LookupRange,3,0)</f>
        <v>New York</v>
      </c>
      <c r="AS7" s="39" t="s">
        <v>1172</v>
      </c>
      <c r="AW7" s="55" t="s">
        <v>529</v>
      </c>
      <c r="AX7" s="56" t="s">
        <v>20</v>
      </c>
      <c r="AY7" s="56" t="s">
        <v>55</v>
      </c>
      <c r="AZ7" s="57"/>
      <c r="BB7" s="0" t="n">
        <v>4</v>
      </c>
      <c r="BC7" s="35" t="s">
        <v>91</v>
      </c>
      <c r="BD7" s="36" t="n">
        <v>1242</v>
      </c>
      <c r="BE7" s="37" t="n">
        <v>3726</v>
      </c>
      <c r="BF7" s="37" t="n">
        <v>33534</v>
      </c>
      <c r="BG7" s="37" t="n">
        <v>37260</v>
      </c>
      <c r="BH7" s="38" t="n">
        <v>37260</v>
      </c>
      <c r="BI7" s="40" t="str">
        <f aca="false">IF(BH7&lt;=10,"Best Selling",IF(BH7&lt;=20,"2nd Best Selling","Average Selling Product"))</f>
        <v>Average Selling Product</v>
      </c>
      <c r="BJ7" s="40"/>
      <c r="BK7" s="40"/>
      <c r="BT7" s="67" t="s">
        <v>38</v>
      </c>
      <c r="BU7" s="75" t="n">
        <v>0.177265222394556</v>
      </c>
      <c r="BV7" s="20"/>
      <c r="BW7" s="20" t="str">
        <f aca="false">BT7</f>
        <v>Twanna Y Manges</v>
      </c>
      <c r="BX7" s="20" t="n">
        <f aca="false">BU7</f>
        <v>0.177265222394556</v>
      </c>
      <c r="BY7" s="20" t="n">
        <f aca="false">$BX7</f>
        <v>0.177265222394556</v>
      </c>
      <c r="BZ7" s="20" t="n">
        <f aca="false">$BX7</f>
        <v>0.177265222394556</v>
      </c>
      <c r="CA7" s="20" t="n">
        <f aca="false">$BX7</f>
        <v>0.177265222394556</v>
      </c>
      <c r="CB7" s="20" t="n">
        <f aca="false">$BX7</f>
        <v>0.177265222394556</v>
      </c>
      <c r="CJ7" s="35" t="s">
        <v>151</v>
      </c>
      <c r="CK7" s="59"/>
      <c r="CN7" s="35" t="n">
        <v>88065565358</v>
      </c>
      <c r="CO7" s="59"/>
      <c r="CR7" s="35" t="s">
        <v>56</v>
      </c>
      <c r="CS7" s="59"/>
      <c r="CW7" s="35" t="s">
        <v>42</v>
      </c>
      <c r="CX7" s="59"/>
      <c r="DB7" s="35" t="s">
        <v>39</v>
      </c>
      <c r="DC7" s="63" t="n">
        <v>19728</v>
      </c>
      <c r="DE7" s="20"/>
      <c r="DF7" s="43"/>
      <c r="DG7" s="35" t="s">
        <v>133</v>
      </c>
      <c r="DH7" s="36" t="n">
        <v>8265</v>
      </c>
      <c r="DI7" s="71" t="n">
        <v>0.014259268524541</v>
      </c>
      <c r="DK7" s="35" t="s">
        <v>26</v>
      </c>
      <c r="DL7" s="59" t="n">
        <v>49566</v>
      </c>
      <c r="DN7" s="35" t="s">
        <v>131</v>
      </c>
      <c r="DO7" s="59" t="n">
        <v>6786</v>
      </c>
      <c r="ED7" s="14"/>
      <c r="EE7" s="0" t="n">
        <v>4</v>
      </c>
      <c r="EF7" s="35" t="s">
        <v>76</v>
      </c>
      <c r="EG7" s="36" t="n">
        <v>1237</v>
      </c>
      <c r="EH7" s="37" t="n">
        <v>18555</v>
      </c>
      <c r="EI7" s="37" t="n">
        <v>14844</v>
      </c>
      <c r="EJ7" s="37" t="n">
        <v>3711</v>
      </c>
      <c r="EK7" s="37" t="n">
        <v>47</v>
      </c>
      <c r="EL7" s="38" t="n">
        <v>18555</v>
      </c>
      <c r="EM7" s="0" t="str">
        <f aca="false">IF(EL7&lt;=10,"Top 1",IF(EL7&lt;=20,"Top-2",IF(EL7&lt;=30,"Average","Under-Performed")))</f>
        <v>Under-Performed</v>
      </c>
      <c r="EP7" s="0" t="n">
        <v>4</v>
      </c>
      <c r="EQ7" s="55" t="s">
        <v>529</v>
      </c>
      <c r="ER7" s="56" t="s">
        <v>55</v>
      </c>
      <c r="ES7" s="56" t="s">
        <v>20</v>
      </c>
      <c r="ET7" s="64" t="n">
        <v>77</v>
      </c>
      <c r="EU7" s="65" t="n">
        <v>1540</v>
      </c>
      <c r="EV7" s="65" t="n">
        <v>231</v>
      </c>
      <c r="EW7" s="65" t="n">
        <v>44051</v>
      </c>
      <c r="EX7" s="66" t="n">
        <v>44051</v>
      </c>
      <c r="EY7" s="0" t="n">
        <f aca="false">COUNTIF(DatasourceNameRange,EQ7)</f>
        <v>1</v>
      </c>
    </row>
    <row r="8" customFormat="false" ht="15" hidden="false" customHeight="false" outlineLevel="0" collapsed="false">
      <c r="M8" s="0" t="n">
        <f aca="false">SUM(M6:N6)</f>
        <v>644</v>
      </c>
      <c r="X8" s="35" t="s">
        <v>218</v>
      </c>
      <c r="Y8" s="36" t="n">
        <v>327</v>
      </c>
      <c r="Z8" s="37" t="n">
        <v>5502</v>
      </c>
      <c r="AA8" s="37" t="n">
        <v>6</v>
      </c>
      <c r="AB8" s="37" t="n">
        <v>5502</v>
      </c>
      <c r="AC8" s="37" t="n">
        <v>44046</v>
      </c>
      <c r="AD8" s="38" t="n">
        <v>44099</v>
      </c>
      <c r="AE8" s="0" t="str">
        <f aca="false">IF(AB8&lt;=10,"Top Buyer",IF(AB8&lt;=21,"2nd Top Buyer","Average Buyer"))</f>
        <v>Average Buyer</v>
      </c>
      <c r="AF8" s="0" t="str">
        <f aca="false">(IF(AC8=AD8,$AL$9,$AL$10))</f>
        <v>Old Customer</v>
      </c>
      <c r="AG8" s="0" t="str">
        <f aca="false">VLOOKUP(X8,LookupRange,2,0)</f>
        <v>Male</v>
      </c>
      <c r="AH8" s="0" t="str">
        <f aca="false">VLOOKUP(X8,LookupRange,3,0)</f>
        <v>Yakers</v>
      </c>
      <c r="AL8" s="0" t="s">
        <v>1173</v>
      </c>
      <c r="AS8" s="76" t="s">
        <v>1174</v>
      </c>
      <c r="AW8" s="55" t="s">
        <v>151</v>
      </c>
      <c r="AX8" s="56" t="s">
        <v>20</v>
      </c>
      <c r="AY8" s="56" t="s">
        <v>152</v>
      </c>
      <c r="AZ8" s="57"/>
      <c r="BB8" s="0" t="n">
        <v>5</v>
      </c>
      <c r="BC8" s="35" t="s">
        <v>67</v>
      </c>
      <c r="BD8" s="36" t="n">
        <v>1375</v>
      </c>
      <c r="BE8" s="37" t="n">
        <v>4125</v>
      </c>
      <c r="BF8" s="37" t="n">
        <v>20625</v>
      </c>
      <c r="BG8" s="37" t="n">
        <v>24750</v>
      </c>
      <c r="BH8" s="38" t="n">
        <v>24750</v>
      </c>
      <c r="BI8" s="40" t="str">
        <f aca="false">IF(BH8&lt;=10,"Best Selling",IF(BH8&lt;=20,"2nd Best Selling","Average Selling Product"))</f>
        <v>Average Selling Product</v>
      </c>
      <c r="BJ8" s="40"/>
      <c r="BK8" s="40"/>
      <c r="CJ8" s="35" t="s">
        <v>855</v>
      </c>
      <c r="CK8" s="59"/>
      <c r="CN8" s="35" t="n">
        <v>88065565359</v>
      </c>
      <c r="CO8" s="59"/>
      <c r="CR8" s="35" t="s">
        <v>94</v>
      </c>
      <c r="CS8" s="59"/>
      <c r="CW8" s="35" t="s">
        <v>37</v>
      </c>
      <c r="CX8" s="59"/>
      <c r="DB8" s="73" t="s">
        <v>1171</v>
      </c>
      <c r="DC8" s="74" t="n">
        <v>98244</v>
      </c>
      <c r="DF8" s="43"/>
      <c r="DG8" s="35" t="s">
        <v>56</v>
      </c>
      <c r="DH8" s="36" t="n">
        <v>11100</v>
      </c>
      <c r="DI8" s="71" t="n">
        <v>0.0191503787806902</v>
      </c>
      <c r="DK8" s="35" t="s">
        <v>60</v>
      </c>
      <c r="DL8" s="63" t="n">
        <v>74200</v>
      </c>
      <c r="DN8" s="35" t="s">
        <v>133</v>
      </c>
      <c r="DO8" s="63" t="n">
        <v>8265</v>
      </c>
      <c r="ED8" s="14"/>
      <c r="EE8" s="0" t="n">
        <v>5</v>
      </c>
      <c r="EF8" s="35" t="s">
        <v>34</v>
      </c>
      <c r="EG8" s="36" t="n">
        <v>1101</v>
      </c>
      <c r="EH8" s="37" t="n">
        <v>10039</v>
      </c>
      <c r="EI8" s="37" t="n">
        <v>6736</v>
      </c>
      <c r="EJ8" s="37" t="n">
        <v>3303</v>
      </c>
      <c r="EK8" s="37" t="n">
        <v>46</v>
      </c>
      <c r="EL8" s="38" t="n">
        <v>10039</v>
      </c>
      <c r="EM8" s="0" t="str">
        <f aca="false">IF(EL8&lt;=10,"Top 1",IF(EL8&lt;=20,"Top-2",IF(EL8&lt;=30,"Average","Under-Performed")))</f>
        <v>Under-Performed</v>
      </c>
      <c r="EP8" s="0" t="n">
        <v>5</v>
      </c>
      <c r="EQ8" s="55" t="s">
        <v>151</v>
      </c>
      <c r="ER8" s="56" t="s">
        <v>152</v>
      </c>
      <c r="ES8" s="56" t="s">
        <v>20</v>
      </c>
      <c r="ET8" s="64" t="n">
        <v>68</v>
      </c>
      <c r="EU8" s="65" t="n">
        <v>1564</v>
      </c>
      <c r="EV8" s="65" t="n">
        <v>204</v>
      </c>
      <c r="EW8" s="65" t="n">
        <v>44062</v>
      </c>
      <c r="EX8" s="66" t="n">
        <v>44062</v>
      </c>
      <c r="EY8" s="0" t="n">
        <f aca="false">COUNTIF(DatasourceNameRange,EQ8)</f>
        <v>1</v>
      </c>
    </row>
    <row r="9" customFormat="false" ht="15" hidden="false" customHeight="false" outlineLevel="0" collapsed="false">
      <c r="X9" s="35" t="s">
        <v>583</v>
      </c>
      <c r="Y9" s="36" t="n">
        <v>77</v>
      </c>
      <c r="Z9" s="37" t="n">
        <v>5390</v>
      </c>
      <c r="AA9" s="37" t="n">
        <v>1</v>
      </c>
      <c r="AB9" s="37" t="n">
        <v>5390</v>
      </c>
      <c r="AC9" s="37" t="n">
        <v>44074</v>
      </c>
      <c r="AD9" s="38" t="n">
        <v>44074</v>
      </c>
      <c r="AE9" s="0" t="str">
        <f aca="false">IF(AB9&lt;=10,"Top Buyer",IF(AB9&lt;=21,"2nd Top Buyer","Average Buyer"))</f>
        <v>Average Buyer</v>
      </c>
      <c r="AF9" s="0" t="str">
        <f aca="false">(IF(AC9=AD9,$AL$9,$AL$10))</f>
        <v>One-Time Buyer</v>
      </c>
      <c r="AG9" s="0" t="str">
        <f aca="false">VLOOKUP(X9,LookupRange,2,0)</f>
        <v>Male</v>
      </c>
      <c r="AH9" s="0" t="str">
        <f aca="false">VLOOKUP(X9,LookupRange,3,0)</f>
        <v>Sherrill</v>
      </c>
      <c r="AL9" s="0" t="s">
        <v>1175</v>
      </c>
      <c r="AS9" s="76" t="s">
        <v>1176</v>
      </c>
      <c r="AW9" s="55" t="s">
        <v>855</v>
      </c>
      <c r="AX9" s="56" t="s">
        <v>20</v>
      </c>
      <c r="AY9" s="56" t="s">
        <v>119</v>
      </c>
      <c r="AZ9" s="57"/>
      <c r="BB9" s="0" t="n">
        <v>6</v>
      </c>
      <c r="BC9" s="35" t="s">
        <v>79</v>
      </c>
      <c r="BD9" s="36" t="n">
        <v>1009</v>
      </c>
      <c r="BE9" s="37" t="n">
        <v>3027</v>
      </c>
      <c r="BF9" s="37" t="n">
        <v>20180</v>
      </c>
      <c r="BG9" s="37" t="n">
        <v>23207</v>
      </c>
      <c r="BH9" s="38" t="n">
        <v>23207</v>
      </c>
      <c r="BI9" s="40" t="str">
        <f aca="false">IF(BH9&lt;=10,"Best Selling",IF(BH9&lt;=20,"2nd Best Selling","Average Selling Product"))</f>
        <v>Average Selling Product</v>
      </c>
      <c r="BJ9" s="40" t="n">
        <v>12</v>
      </c>
      <c r="BK9" s="40"/>
      <c r="BW9" s="39"/>
      <c r="CJ9" s="35" t="s">
        <v>313</v>
      </c>
      <c r="CK9" s="59"/>
      <c r="CN9" s="35" t="n">
        <v>88065565360</v>
      </c>
      <c r="CO9" s="59"/>
      <c r="CR9" s="35" t="s">
        <v>34</v>
      </c>
      <c r="CS9" s="59"/>
      <c r="CW9" s="35" t="s">
        <v>119</v>
      </c>
      <c r="CX9" s="59"/>
      <c r="DF9" s="43"/>
      <c r="DG9" s="35" t="s">
        <v>94</v>
      </c>
      <c r="DH9" s="36" t="n">
        <v>20560</v>
      </c>
      <c r="DI9" s="71" t="n">
        <v>0.0354713322280172</v>
      </c>
      <c r="DK9" s="73" t="s">
        <v>1171</v>
      </c>
      <c r="DL9" s="74" t="n">
        <v>210448</v>
      </c>
      <c r="DN9" s="73" t="s">
        <v>1171</v>
      </c>
      <c r="DO9" s="74" t="n">
        <v>33308</v>
      </c>
      <c r="DZ9" s="0" t="s">
        <v>10</v>
      </c>
      <c r="EA9" s="3" t="n">
        <f aca="false">EA4</f>
        <v>341842</v>
      </c>
      <c r="EB9" s="3" t="n">
        <f aca="false">EA5</f>
        <v>237781</v>
      </c>
      <c r="ED9" s="14"/>
      <c r="EE9" s="0" t="n">
        <v>6</v>
      </c>
      <c r="EF9" s="35" t="s">
        <v>70</v>
      </c>
      <c r="EG9" s="36" t="n">
        <v>1341</v>
      </c>
      <c r="EH9" s="37" t="n">
        <v>13410</v>
      </c>
      <c r="EI9" s="37" t="n">
        <v>9387</v>
      </c>
      <c r="EJ9" s="37" t="n">
        <v>4023</v>
      </c>
      <c r="EK9" s="37" t="n">
        <v>45</v>
      </c>
      <c r="EL9" s="38" t="n">
        <v>13410</v>
      </c>
      <c r="EM9" s="0" t="str">
        <f aca="false">IF(EL9&lt;=10,"Top 1",IF(EL9&lt;=20,"Top-2",IF(EL9&lt;=30,"Average","Under-Performed")))</f>
        <v>Under-Performed</v>
      </c>
      <c r="EP9" s="0" t="n">
        <v>6</v>
      </c>
      <c r="EQ9" s="55" t="s">
        <v>855</v>
      </c>
      <c r="ER9" s="56" t="s">
        <v>119</v>
      </c>
      <c r="ES9" s="56" t="s">
        <v>20</v>
      </c>
      <c r="ET9" s="64" t="n">
        <v>3</v>
      </c>
      <c r="EU9" s="65" t="n">
        <v>27</v>
      </c>
      <c r="EV9" s="65" t="n">
        <v>9</v>
      </c>
      <c r="EW9" s="65" t="n">
        <v>44076</v>
      </c>
      <c r="EX9" s="66" t="n">
        <v>44076</v>
      </c>
      <c r="EY9" s="0" t="n">
        <f aca="false">COUNTIF(DatasourceNameRange,EQ9)</f>
        <v>1</v>
      </c>
    </row>
    <row r="10" customFormat="false" ht="15" hidden="false" customHeight="false" outlineLevel="0" collapsed="false">
      <c r="X10" s="35" t="s">
        <v>272</v>
      </c>
      <c r="Y10" s="36" t="n">
        <v>77</v>
      </c>
      <c r="Z10" s="37" t="n">
        <v>5390</v>
      </c>
      <c r="AA10" s="37" t="n">
        <v>1</v>
      </c>
      <c r="AB10" s="37" t="n">
        <v>5390</v>
      </c>
      <c r="AC10" s="37" t="n">
        <v>44072</v>
      </c>
      <c r="AD10" s="38" t="n">
        <v>44072</v>
      </c>
      <c r="AE10" s="0" t="str">
        <f aca="false">IF(AB10&lt;=10,"Top Buyer",IF(AB10&lt;=21,"2nd Top Buyer","Average Buyer"))</f>
        <v>Average Buyer</v>
      </c>
      <c r="AF10" s="0" t="str">
        <f aca="false">(IF(AC10=AD10,$AL$9,$AL$10))</f>
        <v>One-Time Buyer</v>
      </c>
      <c r="AG10" s="0" t="str">
        <f aca="false">VLOOKUP(X10,LookupRange,2,0)</f>
        <v>Female</v>
      </c>
      <c r="AH10" s="0" t="str">
        <f aca="false">VLOOKUP(X10,LookupRange,3,0)</f>
        <v>Fulton</v>
      </c>
      <c r="AL10" s="0" t="s">
        <v>1177</v>
      </c>
      <c r="AR10" s="39" t="str">
        <f aca="false">IF(AQ5=AS10,"Male",IF(AQ5=AS11,"Female","None"))</f>
        <v>Female</v>
      </c>
      <c r="AS10" s="77" t="s">
        <v>20</v>
      </c>
      <c r="AW10" s="55" t="s">
        <v>313</v>
      </c>
      <c r="AX10" s="56" t="s">
        <v>20</v>
      </c>
      <c r="AY10" s="56" t="s">
        <v>50</v>
      </c>
      <c r="AZ10" s="57"/>
      <c r="BB10" s="0" t="n">
        <v>7</v>
      </c>
      <c r="BC10" s="35" t="s">
        <v>59</v>
      </c>
      <c r="BD10" s="36" t="n">
        <v>1542</v>
      </c>
      <c r="BE10" s="37" t="n">
        <v>4626</v>
      </c>
      <c r="BF10" s="37" t="n">
        <v>20046</v>
      </c>
      <c r="BG10" s="37" t="n">
        <v>24672</v>
      </c>
      <c r="BH10" s="38" t="n">
        <v>24672</v>
      </c>
      <c r="BI10" s="40" t="str">
        <f aca="false">IF(BH10&lt;=10,"Best Selling",IF(BH10&lt;=20,"2nd Best Selling","Average Selling Product"))</f>
        <v>Average Selling Product</v>
      </c>
      <c r="BJ10" s="40"/>
      <c r="BK10" s="40"/>
      <c r="CJ10" s="35" t="s">
        <v>632</v>
      </c>
      <c r="CK10" s="59"/>
      <c r="CN10" s="35" t="n">
        <v>88065565361</v>
      </c>
      <c r="CO10" s="59"/>
      <c r="CR10" s="35" t="s">
        <v>70</v>
      </c>
      <c r="CS10" s="59"/>
      <c r="CW10" s="35" t="s">
        <v>186</v>
      </c>
      <c r="CX10" s="59"/>
      <c r="DG10" s="35" t="s">
        <v>34</v>
      </c>
      <c r="DH10" s="36" t="n">
        <v>10039</v>
      </c>
      <c r="DI10" s="71" t="n">
        <v>0.0173198786107522</v>
      </c>
      <c r="DL10" s="78" t="n">
        <f aca="false">DL9/DL12</f>
        <v>0.363077379607089</v>
      </c>
      <c r="DM10" s="78"/>
      <c r="DN10" s="78"/>
      <c r="DO10" s="78" t="n">
        <f aca="false">DO9/DL12</f>
        <v>0.0574649384168675</v>
      </c>
      <c r="ED10" s="14"/>
      <c r="EE10" s="0" t="n">
        <v>7</v>
      </c>
      <c r="EF10" s="35" t="s">
        <v>91</v>
      </c>
      <c r="EG10" s="36" t="n">
        <v>1242</v>
      </c>
      <c r="EH10" s="37" t="n">
        <v>37260</v>
      </c>
      <c r="EI10" s="37" t="n">
        <v>33534</v>
      </c>
      <c r="EJ10" s="37" t="n">
        <v>3726</v>
      </c>
      <c r="EK10" s="37" t="n">
        <v>44</v>
      </c>
      <c r="EL10" s="38" t="n">
        <v>37260</v>
      </c>
      <c r="EM10" s="0" t="str">
        <f aca="false">IF(EL10&lt;=10,"Top 1",IF(EL10&lt;=20,"Top-2",IF(EL10&lt;=30,"Average","Under-Performed")))</f>
        <v>Under-Performed</v>
      </c>
      <c r="EP10" s="0" t="n">
        <v>7</v>
      </c>
      <c r="EQ10" s="55" t="s">
        <v>313</v>
      </c>
      <c r="ER10" s="56" t="s">
        <v>50</v>
      </c>
      <c r="ES10" s="56" t="s">
        <v>20</v>
      </c>
      <c r="ET10" s="64" t="n">
        <v>10</v>
      </c>
      <c r="EU10" s="65" t="n">
        <v>120</v>
      </c>
      <c r="EV10" s="65" t="n">
        <v>30</v>
      </c>
      <c r="EW10" s="65" t="n">
        <v>44102</v>
      </c>
      <c r="EX10" s="66" t="n">
        <v>44102</v>
      </c>
      <c r="EY10" s="0" t="n">
        <f aca="false">COUNTIF(DatasourceNameRange,EQ10)</f>
        <v>1</v>
      </c>
    </row>
    <row r="11" customFormat="false" ht="15" hidden="false" customHeight="false" outlineLevel="0" collapsed="false">
      <c r="X11" s="35" t="s">
        <v>566</v>
      </c>
      <c r="Y11" s="36" t="n">
        <v>68</v>
      </c>
      <c r="Z11" s="37" t="n">
        <v>4760</v>
      </c>
      <c r="AA11" s="37" t="n">
        <v>1</v>
      </c>
      <c r="AB11" s="37" t="n">
        <v>4760</v>
      </c>
      <c r="AC11" s="37" t="n">
        <v>44057</v>
      </c>
      <c r="AD11" s="38" t="n">
        <v>44057</v>
      </c>
      <c r="AE11" s="0" t="str">
        <f aca="false">IF(AB11&lt;=10,"Top Buyer",IF(AB11&lt;=21,"2nd Top Buyer","Average Buyer"))</f>
        <v>Average Buyer</v>
      </c>
      <c r="AF11" s="0" t="str">
        <f aca="false">(IF(AC11=AD11,$AL$9,$AL$10))</f>
        <v>One-Time Buyer</v>
      </c>
      <c r="AG11" s="0" t="str">
        <f aca="false">VLOOKUP(X11,LookupRange,2,0)</f>
        <v>Female</v>
      </c>
      <c r="AH11" s="0" t="str">
        <f aca="false">VLOOKUP(X11,LookupRange,3,0)</f>
        <v>New York</v>
      </c>
      <c r="AS11" s="77" t="s">
        <v>29</v>
      </c>
      <c r="AW11" s="55" t="s">
        <v>632</v>
      </c>
      <c r="AX11" s="56" t="s">
        <v>29</v>
      </c>
      <c r="AY11" s="56" t="s">
        <v>37</v>
      </c>
      <c r="AZ11" s="57"/>
      <c r="BB11" s="0" t="n">
        <v>8</v>
      </c>
      <c r="BC11" s="35" t="s">
        <v>144</v>
      </c>
      <c r="BD11" s="36" t="n">
        <v>997</v>
      </c>
      <c r="BE11" s="37" t="n">
        <v>2991</v>
      </c>
      <c r="BF11" s="37" t="n">
        <v>16949</v>
      </c>
      <c r="BG11" s="37" t="n">
        <v>19940</v>
      </c>
      <c r="BH11" s="38" t="n">
        <v>19940</v>
      </c>
      <c r="BI11" s="40" t="str">
        <f aca="false">IF(BH11&lt;=10,"Best Selling",IF(BH11&lt;=20,"2nd Best Selling","Average Selling Product"))</f>
        <v>Average Selling Product</v>
      </c>
      <c r="BJ11" s="40"/>
      <c r="BK11" s="40"/>
      <c r="BW11" s="20"/>
      <c r="CJ11" s="35" t="s">
        <v>559</v>
      </c>
      <c r="CK11" s="59"/>
      <c r="CN11" s="35" t="n">
        <v>88065565362</v>
      </c>
      <c r="CO11" s="59"/>
      <c r="CR11" s="35" t="s">
        <v>53</v>
      </c>
      <c r="CS11" s="59"/>
      <c r="CW11" s="35" t="s">
        <v>48</v>
      </c>
      <c r="CX11" s="59"/>
      <c r="DG11" s="35" t="s">
        <v>70</v>
      </c>
      <c r="DH11" s="36" t="n">
        <v>13410</v>
      </c>
      <c r="DI11" s="71" t="n">
        <v>0.0231357278782933</v>
      </c>
      <c r="ED11" s="14"/>
      <c r="EE11" s="0" t="n">
        <v>8</v>
      </c>
      <c r="EF11" s="35" t="s">
        <v>88</v>
      </c>
      <c r="EG11" s="36" t="n">
        <v>1111</v>
      </c>
      <c r="EH11" s="37" t="n">
        <v>15554</v>
      </c>
      <c r="EI11" s="37" t="n">
        <v>12221</v>
      </c>
      <c r="EJ11" s="37" t="n">
        <v>3333</v>
      </c>
      <c r="EK11" s="37" t="n">
        <v>44</v>
      </c>
      <c r="EL11" s="38" t="n">
        <v>15554</v>
      </c>
      <c r="EM11" s="0" t="str">
        <f aca="false">IF(EL11&lt;=10,"Top 1",IF(EL11&lt;=20,"Top-2",IF(EL11&lt;=30,"Average","Under-Performed")))</f>
        <v>Under-Performed</v>
      </c>
      <c r="EP11" s="0" t="n">
        <v>8</v>
      </c>
      <c r="EQ11" s="55" t="s">
        <v>632</v>
      </c>
      <c r="ER11" s="56" t="s">
        <v>37</v>
      </c>
      <c r="ES11" s="56" t="s">
        <v>29</v>
      </c>
      <c r="ET11" s="64" t="n">
        <v>89</v>
      </c>
      <c r="EU11" s="65" t="n">
        <v>1602</v>
      </c>
      <c r="EV11" s="65" t="n">
        <v>267</v>
      </c>
      <c r="EW11" s="65" t="n">
        <v>44054</v>
      </c>
      <c r="EX11" s="66" t="n">
        <v>44054</v>
      </c>
      <c r="EY11" s="0" t="n">
        <f aca="false">COUNTIF(DatasourceNameRange,EQ11)</f>
        <v>1</v>
      </c>
    </row>
    <row r="12" customFormat="false" ht="15" hidden="false" customHeight="false" outlineLevel="0" collapsed="false">
      <c r="X12" s="35" t="s">
        <v>291</v>
      </c>
      <c r="Y12" s="36" t="n">
        <v>68</v>
      </c>
      <c r="Z12" s="37" t="n">
        <v>4760</v>
      </c>
      <c r="AA12" s="37" t="n">
        <v>1</v>
      </c>
      <c r="AB12" s="37" t="n">
        <v>4760</v>
      </c>
      <c r="AC12" s="37" t="n">
        <v>44092</v>
      </c>
      <c r="AD12" s="38" t="n">
        <v>44092</v>
      </c>
      <c r="AE12" s="0" t="str">
        <f aca="false">IF(AB12&lt;=10,"Top Buyer",IF(AB12&lt;=21,"2nd Top Buyer","Average Buyer"))</f>
        <v>Average Buyer</v>
      </c>
      <c r="AF12" s="0" t="str">
        <f aca="false">(IF(AC12=AD12,$AL$9,$AL$10))</f>
        <v>One-Time Buyer</v>
      </c>
      <c r="AG12" s="0" t="str">
        <f aca="false">VLOOKUP(X12,LookupRange,2,0)</f>
        <v>Female</v>
      </c>
      <c r="AH12" s="0" t="str">
        <f aca="false">VLOOKUP(X12,LookupRange,3,0)</f>
        <v>Poughkeepsie</v>
      </c>
      <c r="AR12" s="39" t="s">
        <v>1178</v>
      </c>
      <c r="AW12" s="55" t="s">
        <v>559</v>
      </c>
      <c r="AX12" s="56" t="s">
        <v>29</v>
      </c>
      <c r="AY12" s="56" t="s">
        <v>123</v>
      </c>
      <c r="AZ12" s="57"/>
      <c r="BB12" s="0" t="n">
        <v>9</v>
      </c>
      <c r="BC12" s="35" t="s">
        <v>53</v>
      </c>
      <c r="BD12" s="36" t="n">
        <v>986</v>
      </c>
      <c r="BE12" s="37" t="n">
        <v>2958</v>
      </c>
      <c r="BF12" s="37" t="n">
        <v>16762</v>
      </c>
      <c r="BG12" s="37" t="n">
        <v>19720</v>
      </c>
      <c r="BH12" s="38" t="n">
        <v>19720</v>
      </c>
      <c r="BI12" s="40" t="str">
        <f aca="false">IF(BH12&lt;=10,"Best Selling",IF(BH12&lt;=20,"2nd Best Selling","Average Selling Product"))</f>
        <v>Average Selling Product</v>
      </c>
      <c r="BJ12" s="40"/>
      <c r="BK12" s="40"/>
      <c r="BW12" s="20"/>
      <c r="CJ12" s="35" t="s">
        <v>653</v>
      </c>
      <c r="CK12" s="59"/>
      <c r="CN12" s="35" t="n">
        <v>88065565363</v>
      </c>
      <c r="CO12" s="59"/>
      <c r="CR12" s="35" t="s">
        <v>40</v>
      </c>
      <c r="CS12" s="59"/>
      <c r="CW12" s="35" t="s">
        <v>188</v>
      </c>
      <c r="CX12" s="59"/>
      <c r="DG12" s="35" t="s">
        <v>53</v>
      </c>
      <c r="DH12" s="36" t="n">
        <v>19720</v>
      </c>
      <c r="DI12" s="71" t="n">
        <v>0.0340221143743433</v>
      </c>
      <c r="DK12" s="79" t="s">
        <v>1179</v>
      </c>
      <c r="DL12" s="0" t="n">
        <f aca="false">SUM(DH:DH)</f>
        <v>579623</v>
      </c>
      <c r="ED12" s="14"/>
      <c r="EE12" s="0" t="n">
        <v>9</v>
      </c>
      <c r="EF12" s="35" t="s">
        <v>94</v>
      </c>
      <c r="EG12" s="36" t="n">
        <v>1285</v>
      </c>
      <c r="EH12" s="37" t="n">
        <v>20560</v>
      </c>
      <c r="EI12" s="37" t="n">
        <v>16705</v>
      </c>
      <c r="EJ12" s="37" t="n">
        <v>3855</v>
      </c>
      <c r="EK12" s="37" t="n">
        <v>44</v>
      </c>
      <c r="EL12" s="38" t="n">
        <v>20560</v>
      </c>
      <c r="EM12" s="0" t="str">
        <f aca="false">IF(EL12&lt;=10,"Top 1",IF(EL12&lt;=20,"Top-2",IF(EL12&lt;=30,"Average","Under-Performed")))</f>
        <v>Under-Performed</v>
      </c>
      <c r="EP12" s="0" t="n">
        <v>9</v>
      </c>
      <c r="EQ12" s="55" t="s">
        <v>559</v>
      </c>
      <c r="ER12" s="56" t="s">
        <v>123</v>
      </c>
      <c r="ES12" s="56" t="s">
        <v>29</v>
      </c>
      <c r="ET12" s="64" t="n">
        <v>47</v>
      </c>
      <c r="EU12" s="65" t="n">
        <v>1410</v>
      </c>
      <c r="EV12" s="65" t="n">
        <v>141</v>
      </c>
      <c r="EW12" s="65" t="n">
        <v>44051</v>
      </c>
      <c r="EX12" s="66" t="n">
        <v>44051</v>
      </c>
      <c r="EY12" s="0" t="n">
        <f aca="false">COUNTIF(DatasourceNameRange,EQ12)</f>
        <v>1</v>
      </c>
    </row>
    <row r="13" customFormat="false" ht="15" hidden="false" customHeight="false" outlineLevel="0" collapsed="false">
      <c r="X13" s="35" t="s">
        <v>307</v>
      </c>
      <c r="Y13" s="36" t="n">
        <v>89</v>
      </c>
      <c r="Z13" s="37" t="n">
        <v>4628</v>
      </c>
      <c r="AA13" s="37" t="n">
        <v>1</v>
      </c>
      <c r="AB13" s="37" t="n">
        <v>4628</v>
      </c>
      <c r="AC13" s="37" t="n">
        <v>44096</v>
      </c>
      <c r="AD13" s="38" t="n">
        <v>44096</v>
      </c>
      <c r="AE13" s="0" t="str">
        <f aca="false">IF(AB13&lt;=10,"Top Buyer",IF(AB13&lt;=21,"2nd Top Buyer","Average Buyer"))</f>
        <v>Average Buyer</v>
      </c>
      <c r="AF13" s="0" t="str">
        <f aca="false">(IF(AC13=AD13,$AL$9,$AL$10))</f>
        <v>One-Time Buyer</v>
      </c>
      <c r="AG13" s="0" t="str">
        <f aca="false">VLOOKUP(X13,LookupRange,2,0)</f>
        <v>Female</v>
      </c>
      <c r="AH13" s="0" t="str">
        <f aca="false">VLOOKUP(X13,LookupRange,3,0)</f>
        <v>Babylon</v>
      </c>
      <c r="AR13" s="80" t="n">
        <f aca="false">_xlfn.IFNA(VLOOKUP($AR$10,PictureLookups,3,0),"Image")</f>
        <v>0</v>
      </c>
      <c r="AW13" s="55" t="s">
        <v>653</v>
      </c>
      <c r="AX13" s="56" t="s">
        <v>29</v>
      </c>
      <c r="AY13" s="56" t="s">
        <v>101</v>
      </c>
      <c r="AZ13" s="57"/>
      <c r="BB13" s="0" t="n">
        <v>10</v>
      </c>
      <c r="BC13" s="35" t="s">
        <v>94</v>
      </c>
      <c r="BD13" s="36" t="n">
        <v>1285</v>
      </c>
      <c r="BE13" s="37" t="n">
        <v>3855</v>
      </c>
      <c r="BF13" s="37" t="n">
        <v>16705</v>
      </c>
      <c r="BG13" s="37" t="n">
        <v>20560</v>
      </c>
      <c r="BH13" s="38" t="n">
        <v>20560</v>
      </c>
      <c r="BI13" s="40" t="str">
        <f aca="false">IF(BH13&lt;=10,"Best Selling",IF(BH13&lt;=20,"2nd Best Selling","Average Selling Product"))</f>
        <v>Average Selling Product</v>
      </c>
      <c r="BJ13" s="40"/>
      <c r="BK13" s="40"/>
      <c r="BW13" s="20"/>
      <c r="CJ13" s="35" t="s">
        <v>563</v>
      </c>
      <c r="CK13" s="59"/>
      <c r="CN13" s="35" t="n">
        <v>88065565364</v>
      </c>
      <c r="CO13" s="59"/>
      <c r="CR13" s="35" t="s">
        <v>140</v>
      </c>
      <c r="CS13" s="59"/>
      <c r="CW13" s="35" t="s">
        <v>46</v>
      </c>
      <c r="CX13" s="59"/>
      <c r="DG13" s="35" t="s">
        <v>40</v>
      </c>
      <c r="DH13" s="36" t="n">
        <v>6245</v>
      </c>
      <c r="DI13" s="71" t="n">
        <v>0.0107742446383253</v>
      </c>
      <c r="DL13" s="81" t="n">
        <v>1</v>
      </c>
      <c r="ED13" s="14"/>
      <c r="EE13" s="0" t="n">
        <v>10</v>
      </c>
      <c r="EF13" s="35" t="s">
        <v>142</v>
      </c>
      <c r="EG13" s="36" t="n">
        <v>1010</v>
      </c>
      <c r="EH13" s="37" t="n">
        <v>10100</v>
      </c>
      <c r="EI13" s="37" t="n">
        <v>7070</v>
      </c>
      <c r="EJ13" s="37" t="n">
        <v>3030</v>
      </c>
      <c r="EK13" s="37" t="n">
        <v>43</v>
      </c>
      <c r="EL13" s="38" t="n">
        <v>10100</v>
      </c>
      <c r="EM13" s="0" t="str">
        <f aca="false">IF(EL13&lt;=10,"Top 1",IF(EL13&lt;=20,"Top-2",IF(EL13&lt;=30,"Average","Under-Performed")))</f>
        <v>Under-Performed</v>
      </c>
      <c r="EP13" s="0" t="n">
        <v>10</v>
      </c>
      <c r="EQ13" s="55" t="s">
        <v>653</v>
      </c>
      <c r="ER13" s="56" t="s">
        <v>101</v>
      </c>
      <c r="ES13" s="56" t="s">
        <v>29</v>
      </c>
      <c r="ET13" s="64" t="n">
        <v>15</v>
      </c>
      <c r="EU13" s="65" t="n">
        <v>240</v>
      </c>
      <c r="EV13" s="65" t="n">
        <v>45</v>
      </c>
      <c r="EW13" s="65" t="n">
        <v>44044</v>
      </c>
      <c r="EX13" s="66" t="n">
        <v>44044</v>
      </c>
      <c r="EY13" s="0" t="n">
        <f aca="false">COUNTIF(DatasourceNameRange,EQ13)</f>
        <v>1</v>
      </c>
    </row>
    <row r="14" customFormat="false" ht="15" hidden="false" customHeight="false" outlineLevel="0" collapsed="false">
      <c r="X14" s="35" t="s">
        <v>95</v>
      </c>
      <c r="Y14" s="36" t="n">
        <v>89</v>
      </c>
      <c r="Z14" s="37" t="n">
        <v>4628</v>
      </c>
      <c r="AA14" s="37" t="n">
        <v>1</v>
      </c>
      <c r="AB14" s="37" t="n">
        <v>4628</v>
      </c>
      <c r="AC14" s="37" t="n">
        <v>44061</v>
      </c>
      <c r="AD14" s="38" t="n">
        <v>44061</v>
      </c>
      <c r="AE14" s="0" t="str">
        <f aca="false">IF(AB14&lt;=10,"Top Buyer",IF(AB14&lt;=21,"2nd Top Buyer","Average Buyer"))</f>
        <v>Average Buyer</v>
      </c>
      <c r="AF14" s="0" t="str">
        <f aca="false">(IF(AC14=AD14,$AL$9,$AL$10))</f>
        <v>One-Time Buyer</v>
      </c>
      <c r="AG14" s="0" t="str">
        <f aca="false">VLOOKUP(X14,LookupRange,2,0)</f>
        <v>Female</v>
      </c>
      <c r="AH14" s="0" t="str">
        <f aca="false">VLOOKUP(X14,LookupRange,3,0)</f>
        <v>Salamanca</v>
      </c>
      <c r="AU14" s="0" t="s">
        <v>29</v>
      </c>
      <c r="AW14" s="55" t="s">
        <v>563</v>
      </c>
      <c r="AX14" s="56" t="s">
        <v>29</v>
      </c>
      <c r="AY14" s="56" t="s">
        <v>42</v>
      </c>
      <c r="AZ14" s="57"/>
      <c r="BB14" s="0" t="n">
        <v>11</v>
      </c>
      <c r="BC14" s="35" t="s">
        <v>62</v>
      </c>
      <c r="BD14" s="36" t="n">
        <v>941</v>
      </c>
      <c r="BE14" s="37" t="n">
        <v>2823</v>
      </c>
      <c r="BF14" s="37" t="n">
        <v>15997</v>
      </c>
      <c r="BG14" s="37" t="n">
        <v>18820</v>
      </c>
      <c r="BH14" s="38" t="n">
        <v>18820</v>
      </c>
      <c r="BI14" s="40" t="str">
        <f aca="false">IF(BH14&lt;=10,"Best Selling",IF(BH14&lt;=20,"2nd Best Selling","Average Selling Product"))</f>
        <v>Average Selling Product</v>
      </c>
      <c r="BJ14" s="40"/>
      <c r="BW14" s="20"/>
      <c r="CJ14" s="35" t="s">
        <v>755</v>
      </c>
      <c r="CK14" s="59"/>
      <c r="CN14" s="35" t="n">
        <v>88065565365</v>
      </c>
      <c r="CO14" s="59"/>
      <c r="CR14" s="35" t="s">
        <v>142</v>
      </c>
      <c r="CS14" s="59"/>
      <c r="CW14" s="35" t="s">
        <v>50</v>
      </c>
      <c r="CX14" s="59"/>
      <c r="DG14" s="35" t="s">
        <v>140</v>
      </c>
      <c r="DH14" s="36" t="n">
        <v>11304</v>
      </c>
      <c r="DI14" s="71" t="n">
        <v>0.019502331688011</v>
      </c>
      <c r="DK14" s="0" t="s">
        <v>1180</v>
      </c>
      <c r="DL14" s="0" t="n">
        <f aca="false">COUNTA(DG:DG)-2</f>
        <v>32</v>
      </c>
      <c r="DO14" s="20" t="n">
        <f aca="false">DL10+DO10</f>
        <v>0.420542318023957</v>
      </c>
      <c r="ED14" s="14"/>
      <c r="EE14" s="0" t="n">
        <v>11</v>
      </c>
      <c r="EF14" s="35" t="s">
        <v>63</v>
      </c>
      <c r="EG14" s="36" t="n">
        <v>1054</v>
      </c>
      <c r="EH14" s="37" t="n">
        <v>12648</v>
      </c>
      <c r="EI14" s="37" t="n">
        <v>9486</v>
      </c>
      <c r="EJ14" s="37" t="n">
        <v>3162</v>
      </c>
      <c r="EK14" s="37" t="n">
        <v>42</v>
      </c>
      <c r="EL14" s="38" t="n">
        <v>12648</v>
      </c>
      <c r="EM14" s="0" t="str">
        <f aca="false">IF(EL14&lt;=10,"Top 1",IF(EL14&lt;=20,"Top-2",IF(EL14&lt;=30,"Average","Under-Performed")))</f>
        <v>Under-Performed</v>
      </c>
      <c r="EP14" s="0" t="n">
        <v>11</v>
      </c>
      <c r="EQ14" s="55" t="s">
        <v>563</v>
      </c>
      <c r="ER14" s="56" t="s">
        <v>42</v>
      </c>
      <c r="ES14" s="56" t="s">
        <v>29</v>
      </c>
      <c r="ET14" s="64" t="n">
        <v>60</v>
      </c>
      <c r="EU14" s="65" t="n">
        <v>1080</v>
      </c>
      <c r="EV14" s="65" t="n">
        <v>180</v>
      </c>
      <c r="EW14" s="65" t="n">
        <v>44054</v>
      </c>
      <c r="EX14" s="66" t="n">
        <v>44054</v>
      </c>
      <c r="EY14" s="0" t="n">
        <f aca="false">COUNTIF(DatasourceNameRange,EQ14)</f>
        <v>1</v>
      </c>
    </row>
    <row r="15" customFormat="false" ht="15" hidden="false" customHeight="false" outlineLevel="0" collapsed="false">
      <c r="X15" s="35" t="s">
        <v>217</v>
      </c>
      <c r="Y15" s="36" t="n">
        <v>368</v>
      </c>
      <c r="Z15" s="37" t="n">
        <v>4592</v>
      </c>
      <c r="AA15" s="37" t="n">
        <v>6</v>
      </c>
      <c r="AB15" s="37" t="n">
        <v>4592</v>
      </c>
      <c r="AC15" s="37" t="n">
        <v>44045</v>
      </c>
      <c r="AD15" s="38" t="n">
        <v>44098</v>
      </c>
      <c r="AE15" s="0" t="str">
        <f aca="false">IF(AB15&lt;=10,"Top Buyer",IF(AB15&lt;=21,"2nd Top Buyer","Average Buyer"))</f>
        <v>Average Buyer</v>
      </c>
      <c r="AF15" s="0" t="str">
        <f aca="false">(IF(AC15=AD15,$AL$9,$AL$10))</f>
        <v>Old Customer</v>
      </c>
      <c r="AG15" s="0" t="str">
        <f aca="false">VLOOKUP(X15,LookupRange,2,0)</f>
        <v>Male</v>
      </c>
      <c r="AH15" s="0" t="str">
        <f aca="false">VLOOKUP(X15,LookupRange,3,0)</f>
        <v>Watervliet</v>
      </c>
      <c r="AU15" s="0" t="s">
        <v>20</v>
      </c>
      <c r="AW15" s="55" t="s">
        <v>755</v>
      </c>
      <c r="AX15" s="56" t="s">
        <v>29</v>
      </c>
      <c r="AY15" s="56" t="s">
        <v>121</v>
      </c>
      <c r="AZ15" s="57"/>
      <c r="BB15" s="0" t="n">
        <v>12</v>
      </c>
      <c r="BC15" s="35" t="s">
        <v>85</v>
      </c>
      <c r="BD15" s="36" t="n">
        <v>1023</v>
      </c>
      <c r="BE15" s="37" t="n">
        <v>3069</v>
      </c>
      <c r="BF15" s="37" t="n">
        <v>15345</v>
      </c>
      <c r="BG15" s="37" t="n">
        <v>18414</v>
      </c>
      <c r="BH15" s="38" t="n">
        <v>18414</v>
      </c>
      <c r="BI15" s="40" t="str">
        <f aca="false">IF(BH15&lt;=10,"Best Selling",IF(BH15&lt;=20,"2nd Best Selling","Average Selling Product"))</f>
        <v>Average Selling Product</v>
      </c>
      <c r="BJ15" s="40"/>
      <c r="BW15" s="20" t="str">
        <f aca="false">IF(BU10&lt;&gt;0,BT10,"")</f>
        <v/>
      </c>
      <c r="CJ15" s="35" t="s">
        <v>427</v>
      </c>
      <c r="CK15" s="59"/>
      <c r="CN15" s="35" t="n">
        <v>88065565366</v>
      </c>
      <c r="CO15" s="59"/>
      <c r="CR15" s="35" t="s">
        <v>144</v>
      </c>
      <c r="CS15" s="59"/>
      <c r="CW15" s="35" t="s">
        <v>52</v>
      </c>
      <c r="CX15" s="59"/>
      <c r="DG15" s="35" t="s">
        <v>142</v>
      </c>
      <c r="DH15" s="36" t="n">
        <v>10100</v>
      </c>
      <c r="DI15" s="71" t="n">
        <v>0.0174251194310785</v>
      </c>
      <c r="DO15" s="47" t="n">
        <f aca="false">DL13-DO14</f>
        <v>0.579457681976043</v>
      </c>
      <c r="ED15" s="14"/>
      <c r="EE15" s="0" t="n">
        <v>12</v>
      </c>
      <c r="EF15" s="35" t="s">
        <v>62</v>
      </c>
      <c r="EG15" s="36" t="n">
        <v>941</v>
      </c>
      <c r="EH15" s="37" t="n">
        <v>18820</v>
      </c>
      <c r="EI15" s="37" t="n">
        <v>15997</v>
      </c>
      <c r="EJ15" s="37" t="n">
        <v>2823</v>
      </c>
      <c r="EK15" s="37" t="n">
        <v>42</v>
      </c>
      <c r="EL15" s="38" t="n">
        <v>18820</v>
      </c>
      <c r="EM15" s="0" t="str">
        <f aca="false">IF(EL15&lt;=10,"Top 1",IF(EL15&lt;=20,"Top-2",IF(EL15&lt;=30,"Average","Under-Performed")))</f>
        <v>Under-Performed</v>
      </c>
      <c r="EP15" s="0" t="n">
        <v>12</v>
      </c>
      <c r="EQ15" s="55" t="s">
        <v>755</v>
      </c>
      <c r="ER15" s="56" t="s">
        <v>121</v>
      </c>
      <c r="ES15" s="56" t="s">
        <v>29</v>
      </c>
      <c r="ET15" s="64" t="n">
        <v>9</v>
      </c>
      <c r="EU15" s="65" t="n">
        <v>108</v>
      </c>
      <c r="EV15" s="65" t="n">
        <v>27</v>
      </c>
      <c r="EW15" s="65" t="n">
        <v>44072</v>
      </c>
      <c r="EX15" s="66" t="n">
        <v>44072</v>
      </c>
      <c r="EY15" s="0" t="n">
        <f aca="false">COUNTIF(DatasourceNameRange,EQ15)</f>
        <v>1</v>
      </c>
    </row>
    <row r="16" customFormat="false" ht="15" hidden="false" customHeight="false" outlineLevel="0" collapsed="false">
      <c r="X16" s="35" t="s">
        <v>221</v>
      </c>
      <c r="Y16" s="36" t="n">
        <v>264</v>
      </c>
      <c r="Z16" s="37" t="n">
        <v>4475</v>
      </c>
      <c r="AA16" s="37" t="n">
        <v>6</v>
      </c>
      <c r="AB16" s="37" t="n">
        <v>4475</v>
      </c>
      <c r="AC16" s="37" t="n">
        <v>44052</v>
      </c>
      <c r="AD16" s="38" t="n">
        <v>44102</v>
      </c>
      <c r="AE16" s="0" t="str">
        <f aca="false">IF(AB16&lt;=10,"Top Buyer",IF(AB16&lt;=21,"2nd Top Buyer","Average Buyer"))</f>
        <v>Average Buyer</v>
      </c>
      <c r="AF16" s="0" t="str">
        <f aca="false">(IF(AC16=AD16,$AL$9,$AL$10))</f>
        <v>Old Customer</v>
      </c>
      <c r="AG16" s="0" t="str">
        <f aca="false">VLOOKUP(X16,LookupRange,2,0)</f>
        <v>Female</v>
      </c>
      <c r="AH16" s="0" t="str">
        <f aca="false">VLOOKUP(X16,LookupRange,3,0)</f>
        <v>New York</v>
      </c>
      <c r="AT16" s="0" t="s">
        <v>3</v>
      </c>
      <c r="AU16" s="0" t="n">
        <f aca="false">COUNTIF(AX:AX,AU14)</f>
        <v>507</v>
      </c>
      <c r="AV16" s="0" t="n">
        <f aca="false">COUNTIF(AX:AX,AU15)</f>
        <v>510</v>
      </c>
      <c r="AW16" s="55" t="s">
        <v>427</v>
      </c>
      <c r="AX16" s="56" t="s">
        <v>29</v>
      </c>
      <c r="AY16" s="56" t="s">
        <v>114</v>
      </c>
      <c r="AZ16" s="57"/>
      <c r="BB16" s="0" t="n">
        <v>13</v>
      </c>
      <c r="BC16" s="35" t="s">
        <v>76</v>
      </c>
      <c r="BD16" s="36" t="n">
        <v>1237</v>
      </c>
      <c r="BE16" s="37" t="n">
        <v>3711</v>
      </c>
      <c r="BF16" s="37" t="n">
        <v>14844</v>
      </c>
      <c r="BG16" s="37" t="n">
        <v>18555</v>
      </c>
      <c r="BH16" s="38" t="n">
        <v>18555</v>
      </c>
      <c r="BI16" s="40" t="str">
        <f aca="false">IF(BH16&lt;=10,"Best Selling",IF(BH16&lt;=20,"2nd Best Selling","Average Selling Product"))</f>
        <v>Average Selling Product</v>
      </c>
      <c r="BJ16" s="40"/>
      <c r="BV16" s="82"/>
      <c r="BW16" s="20" t="str">
        <f aca="false">IF(BU11&lt;&gt;0,BT11,"")</f>
        <v/>
      </c>
      <c r="CJ16" s="35" t="s">
        <v>560</v>
      </c>
      <c r="CK16" s="59"/>
      <c r="CN16" s="35" t="n">
        <v>88065565367</v>
      </c>
      <c r="CO16" s="59"/>
      <c r="CR16" s="35" t="s">
        <v>60</v>
      </c>
      <c r="CS16" s="59"/>
      <c r="CW16" s="35" t="s">
        <v>117</v>
      </c>
      <c r="CX16" s="59"/>
      <c r="DG16" s="35" t="s">
        <v>144</v>
      </c>
      <c r="DH16" s="36" t="n">
        <v>19940</v>
      </c>
      <c r="DI16" s="71" t="n">
        <v>0.0344016714312579</v>
      </c>
      <c r="ED16" s="14"/>
      <c r="EE16" s="0" t="n">
        <v>13</v>
      </c>
      <c r="EF16" s="35" t="s">
        <v>73</v>
      </c>
      <c r="EG16" s="36" t="n">
        <v>1176</v>
      </c>
      <c r="EH16" s="37" t="n">
        <v>17640</v>
      </c>
      <c r="EI16" s="37" t="n">
        <v>14112</v>
      </c>
      <c r="EJ16" s="37" t="n">
        <v>3528</v>
      </c>
      <c r="EK16" s="37" t="n">
        <v>42</v>
      </c>
      <c r="EL16" s="38" t="n">
        <v>17640</v>
      </c>
      <c r="EM16" s="0" t="str">
        <f aca="false">IF(EL16&lt;=10,"Top 1",IF(EL16&lt;=20,"Top-2",IF(EL16&lt;=30,"Average","Under-Performed")))</f>
        <v>Under-Performed</v>
      </c>
      <c r="EP16" s="0" t="n">
        <v>13</v>
      </c>
      <c r="EQ16" s="55" t="s">
        <v>427</v>
      </c>
      <c r="ER16" s="56" t="s">
        <v>114</v>
      </c>
      <c r="ES16" s="56" t="s">
        <v>29</v>
      </c>
      <c r="ET16" s="64" t="n">
        <v>11</v>
      </c>
      <c r="EU16" s="65" t="n">
        <v>572</v>
      </c>
      <c r="EV16" s="65" t="n">
        <v>33</v>
      </c>
      <c r="EW16" s="65" t="n">
        <v>44052</v>
      </c>
      <c r="EX16" s="66" t="n">
        <v>44052</v>
      </c>
      <c r="EY16" s="0" t="n">
        <f aca="false">COUNTIF(DatasourceNameRange,EQ16)</f>
        <v>1</v>
      </c>
    </row>
    <row r="17" customFormat="false" ht="15" hidden="false" customHeight="false" outlineLevel="0" collapsed="false">
      <c r="X17" s="35" t="s">
        <v>367</v>
      </c>
      <c r="Y17" s="36" t="n">
        <v>83</v>
      </c>
      <c r="Z17" s="37" t="n">
        <v>4316</v>
      </c>
      <c r="AA17" s="37" t="n">
        <v>2</v>
      </c>
      <c r="AB17" s="37" t="n">
        <v>4316</v>
      </c>
      <c r="AC17" s="37" t="n">
        <v>44064</v>
      </c>
      <c r="AD17" s="38" t="n">
        <v>44064</v>
      </c>
      <c r="AE17" s="0" t="str">
        <f aca="false">IF(AB17&lt;=10,"Top Buyer",IF(AB17&lt;=21,"2nd Top Buyer","Average Buyer"))</f>
        <v>Average Buyer</v>
      </c>
      <c r="AF17" s="0" t="str">
        <f aca="false">(IF(AC17=AD17,$AL$9,$AL$10))</f>
        <v>One-Time Buyer</v>
      </c>
      <c r="AG17" s="0" t="str">
        <f aca="false">VLOOKUP(X17,LookupRange,2,0)</f>
        <v>Female</v>
      </c>
      <c r="AH17" s="0" t="str">
        <f aca="false">VLOOKUP(X17,LookupRange,3,0)</f>
        <v>Long Beach</v>
      </c>
      <c r="AW17" s="55" t="s">
        <v>560</v>
      </c>
      <c r="AX17" s="56" t="s">
        <v>29</v>
      </c>
      <c r="AY17" s="56" t="s">
        <v>125</v>
      </c>
      <c r="AZ17" s="57"/>
      <c r="BB17" s="0" t="n">
        <v>14</v>
      </c>
      <c r="BC17" s="35" t="s">
        <v>73</v>
      </c>
      <c r="BD17" s="36" t="n">
        <v>1176</v>
      </c>
      <c r="BE17" s="37" t="n">
        <v>3528</v>
      </c>
      <c r="BF17" s="37" t="n">
        <v>14112</v>
      </c>
      <c r="BG17" s="37" t="n">
        <v>17640</v>
      </c>
      <c r="BH17" s="38" t="n">
        <v>17640</v>
      </c>
      <c r="BI17" s="40" t="str">
        <f aca="false">IF(BH17&lt;=10,"Best Selling",IF(BH17&lt;=20,"2nd Best Selling","Average Selling Product"))</f>
        <v>Average Selling Product</v>
      </c>
      <c r="BJ17" s="40"/>
      <c r="BK17" s="40"/>
      <c r="BV17" s="82"/>
      <c r="BW17" s="20" t="str">
        <f aca="false">IF(BU12&lt;&gt;0,BT12,"")</f>
        <v/>
      </c>
      <c r="CJ17" s="35" t="s">
        <v>436</v>
      </c>
      <c r="CK17" s="59"/>
      <c r="CN17" s="35" t="n">
        <v>88065565368</v>
      </c>
      <c r="CO17" s="59"/>
      <c r="CR17" s="35" t="s">
        <v>99</v>
      </c>
      <c r="CS17" s="59"/>
      <c r="CW17" s="35" t="s">
        <v>55</v>
      </c>
      <c r="CX17" s="59"/>
      <c r="DG17" s="35" t="s">
        <v>60</v>
      </c>
      <c r="DH17" s="36" t="n">
        <v>74200</v>
      </c>
      <c r="DI17" s="71" t="n">
        <v>0.12801424374119</v>
      </c>
      <c r="DL17" s="78" t="n">
        <f aca="false">DL9/DL12</f>
        <v>0.363077379607089</v>
      </c>
      <c r="ED17" s="14"/>
      <c r="EE17" s="0" t="n">
        <v>14</v>
      </c>
      <c r="EF17" s="35" t="s">
        <v>61</v>
      </c>
      <c r="EG17" s="36" t="n">
        <v>1158</v>
      </c>
      <c r="EH17" s="37" t="n">
        <v>17370</v>
      </c>
      <c r="EI17" s="37" t="n">
        <v>13896</v>
      </c>
      <c r="EJ17" s="37" t="n">
        <v>3474</v>
      </c>
      <c r="EK17" s="37" t="n">
        <v>41</v>
      </c>
      <c r="EL17" s="38" t="n">
        <v>17370</v>
      </c>
      <c r="EM17" s="0" t="str">
        <f aca="false">IF(EL17&lt;=10,"Top 1",IF(EL17&lt;=20,"Top-2",IF(EL17&lt;=30,"Average","Under-Performed")))</f>
        <v>Under-Performed</v>
      </c>
      <c r="EP17" s="0" t="n">
        <v>14</v>
      </c>
      <c r="EQ17" s="55" t="s">
        <v>560</v>
      </c>
      <c r="ER17" s="56" t="s">
        <v>125</v>
      </c>
      <c r="ES17" s="56" t="s">
        <v>29</v>
      </c>
      <c r="ET17" s="64" t="n">
        <v>6</v>
      </c>
      <c r="EU17" s="65" t="n">
        <v>96</v>
      </c>
      <c r="EV17" s="65" t="n">
        <v>18</v>
      </c>
      <c r="EW17" s="65" t="n">
        <v>44051</v>
      </c>
      <c r="EX17" s="66" t="n">
        <v>44051</v>
      </c>
      <c r="EY17" s="0" t="n">
        <f aca="false">COUNTIF(DatasourceNameRange,EQ17)</f>
        <v>1</v>
      </c>
    </row>
    <row r="18" customFormat="false" ht="15" hidden="false" customHeight="false" outlineLevel="0" collapsed="false">
      <c r="X18" s="35" t="s">
        <v>392</v>
      </c>
      <c r="Y18" s="36" t="n">
        <v>60</v>
      </c>
      <c r="Z18" s="37" t="n">
        <v>4200</v>
      </c>
      <c r="AA18" s="37" t="n">
        <v>1</v>
      </c>
      <c r="AB18" s="37" t="n">
        <v>4200</v>
      </c>
      <c r="AC18" s="37" t="n">
        <v>44089</v>
      </c>
      <c r="AD18" s="38" t="n">
        <v>44089</v>
      </c>
      <c r="AE18" s="0" t="str">
        <f aca="false">IF(AB18&lt;=10,"Top Buyer",IF(AB18&lt;=21,"2nd Top Buyer","Average Buyer"))</f>
        <v>Average Buyer</v>
      </c>
      <c r="AF18" s="0" t="str">
        <f aca="false">(IF(AC18=AD18,$AL$9,$AL$10))</f>
        <v>One-Time Buyer</v>
      </c>
      <c r="AG18" s="0" t="str">
        <f aca="false">VLOOKUP(X18,LookupRange,2,0)</f>
        <v>Male</v>
      </c>
      <c r="AH18" s="0" t="str">
        <f aca="false">VLOOKUP(X18,LookupRange,3,0)</f>
        <v>Albany</v>
      </c>
      <c r="AW18" s="55" t="s">
        <v>436</v>
      </c>
      <c r="AX18" s="56" t="s">
        <v>29</v>
      </c>
      <c r="AY18" s="56" t="s">
        <v>30</v>
      </c>
      <c r="AZ18" s="57"/>
      <c r="BB18" s="0" t="n">
        <v>15</v>
      </c>
      <c r="BC18" s="35" t="s">
        <v>61</v>
      </c>
      <c r="BD18" s="36" t="n">
        <v>1158</v>
      </c>
      <c r="BE18" s="37" t="n">
        <v>3474</v>
      </c>
      <c r="BF18" s="37" t="n">
        <v>13896</v>
      </c>
      <c r="BG18" s="37" t="n">
        <v>17370</v>
      </c>
      <c r="BH18" s="38" t="n">
        <v>17370</v>
      </c>
      <c r="BI18" s="40" t="str">
        <f aca="false">IF(BH18&lt;=10,"Best Selling",IF(BH18&lt;=20,"2nd Best Selling","Average Selling Product"))</f>
        <v>Average Selling Product</v>
      </c>
      <c r="BJ18" s="40"/>
      <c r="BK18" s="40"/>
      <c r="BV18" s="82"/>
      <c r="CJ18" s="35" t="s">
        <v>414</v>
      </c>
      <c r="CK18" s="59"/>
      <c r="CN18" s="35" t="n">
        <v>88065565369</v>
      </c>
      <c r="CO18" s="59"/>
      <c r="CR18" s="35" t="s">
        <v>61</v>
      </c>
      <c r="CS18" s="59"/>
      <c r="CW18" s="35" t="s">
        <v>58</v>
      </c>
      <c r="CX18" s="59"/>
      <c r="DG18" s="35" t="s">
        <v>99</v>
      </c>
      <c r="DH18" s="36" t="n">
        <v>14084</v>
      </c>
      <c r="DI18" s="71" t="n">
        <v>0.0242985526799316</v>
      </c>
      <c r="ED18" s="14"/>
      <c r="EE18" s="0" t="n">
        <v>15</v>
      </c>
      <c r="EF18" s="35" t="s">
        <v>67</v>
      </c>
      <c r="EG18" s="36" t="n">
        <v>1375</v>
      </c>
      <c r="EH18" s="37" t="n">
        <v>24750</v>
      </c>
      <c r="EI18" s="37" t="n">
        <v>20625</v>
      </c>
      <c r="EJ18" s="37" t="n">
        <v>4125</v>
      </c>
      <c r="EK18" s="37" t="n">
        <v>41</v>
      </c>
      <c r="EL18" s="38" t="n">
        <v>24750</v>
      </c>
      <c r="EM18" s="0" t="str">
        <f aca="false">IF(EL18&lt;=10,"Top 1",IF(EL18&lt;=20,"Top-2",IF(EL18&lt;=30,"Average","Under-Performed")))</f>
        <v>Under-Performed</v>
      </c>
      <c r="EP18" s="0" t="n">
        <v>15</v>
      </c>
      <c r="EQ18" s="55" t="s">
        <v>436</v>
      </c>
      <c r="ER18" s="56" t="s">
        <v>30</v>
      </c>
      <c r="ES18" s="56" t="s">
        <v>29</v>
      </c>
      <c r="ET18" s="64" t="n">
        <v>11</v>
      </c>
      <c r="EU18" s="65" t="n">
        <v>132</v>
      </c>
      <c r="EV18" s="65" t="n">
        <v>33</v>
      </c>
      <c r="EW18" s="65" t="n">
        <v>44061</v>
      </c>
      <c r="EX18" s="66" t="n">
        <v>44061</v>
      </c>
      <c r="EY18" s="0" t="n">
        <f aca="false">COUNTIF(DatasourceNameRange,EQ18)</f>
        <v>1</v>
      </c>
    </row>
    <row r="19" customFormat="false" ht="15" hidden="false" customHeight="false" outlineLevel="0" collapsed="false">
      <c r="X19" s="35" t="s">
        <v>169</v>
      </c>
      <c r="Y19" s="36" t="n">
        <v>60</v>
      </c>
      <c r="Z19" s="37" t="n">
        <v>4200</v>
      </c>
      <c r="AA19" s="37" t="n">
        <v>1</v>
      </c>
      <c r="AB19" s="37" t="n">
        <v>4200</v>
      </c>
      <c r="AC19" s="37" t="n">
        <v>44074</v>
      </c>
      <c r="AD19" s="38" t="n">
        <v>44074</v>
      </c>
      <c r="AE19" s="0" t="str">
        <f aca="false">IF(AB19&lt;=10,"Top Buyer",IF(AB19&lt;=21,"2nd Top Buyer","Average Buyer"))</f>
        <v>Average Buyer</v>
      </c>
      <c r="AF19" s="0" t="str">
        <f aca="false">(IF(AC19=AD19,$AL$9,$AL$10))</f>
        <v>One-Time Buyer</v>
      </c>
      <c r="AG19" s="0" t="str">
        <f aca="false">VLOOKUP(X19,LookupRange,2,0)</f>
        <v>Male</v>
      </c>
      <c r="AH19" s="0" t="str">
        <f aca="false">VLOOKUP(X19,LookupRange,3,0)</f>
        <v>Lockport</v>
      </c>
      <c r="AW19" s="55" t="s">
        <v>414</v>
      </c>
      <c r="AX19" s="56" t="s">
        <v>29</v>
      </c>
      <c r="AY19" s="56" t="s">
        <v>98</v>
      </c>
      <c r="AZ19" s="57"/>
      <c r="BB19" s="0" t="n">
        <v>16</v>
      </c>
      <c r="BC19" s="35" t="s">
        <v>88</v>
      </c>
      <c r="BD19" s="36" t="n">
        <v>1111</v>
      </c>
      <c r="BE19" s="37" t="n">
        <v>3333</v>
      </c>
      <c r="BF19" s="37" t="n">
        <v>12221</v>
      </c>
      <c r="BG19" s="37" t="n">
        <v>15554</v>
      </c>
      <c r="BH19" s="38" t="n">
        <v>15554</v>
      </c>
      <c r="BI19" s="40" t="str">
        <f aca="false">IF(BH19&lt;=10,"Best Selling",IF(BH19&lt;=20,"2nd Best Selling","Average Selling Product"))</f>
        <v>Average Selling Product</v>
      </c>
      <c r="BJ19" s="40"/>
      <c r="BK19" s="40"/>
      <c r="BV19" s="82"/>
      <c r="CJ19" s="35" t="s">
        <v>89</v>
      </c>
      <c r="CK19" s="59"/>
      <c r="CN19" s="35" t="n">
        <v>88065565370</v>
      </c>
      <c r="CO19" s="59"/>
      <c r="CR19" s="35" t="s">
        <v>64</v>
      </c>
      <c r="CS19" s="59"/>
      <c r="CW19" s="35" t="s">
        <v>121</v>
      </c>
      <c r="CX19" s="59"/>
      <c r="DG19" s="35" t="s">
        <v>61</v>
      </c>
      <c r="DH19" s="36" t="n">
        <v>17370</v>
      </c>
      <c r="DI19" s="71" t="n">
        <v>0.0299677549027558</v>
      </c>
      <c r="ED19" s="14"/>
      <c r="EE19" s="0" t="n">
        <v>16</v>
      </c>
      <c r="EF19" s="35" t="s">
        <v>60</v>
      </c>
      <c r="EG19" s="36" t="n">
        <v>1060</v>
      </c>
      <c r="EH19" s="37" t="n">
        <v>74200</v>
      </c>
      <c r="EI19" s="37" t="n">
        <v>71020</v>
      </c>
      <c r="EJ19" s="37" t="n">
        <v>3180</v>
      </c>
      <c r="EK19" s="37" t="n">
        <v>41</v>
      </c>
      <c r="EL19" s="38" t="n">
        <v>74200</v>
      </c>
      <c r="EM19" s="0" t="str">
        <f aca="false">IF(EL19&lt;=10,"Top 1",IF(EL19&lt;=20,"Top-2",IF(EL19&lt;=30,"Average","Under-Performed")))</f>
        <v>Under-Performed</v>
      </c>
      <c r="EP19" s="0" t="n">
        <v>16</v>
      </c>
      <c r="EQ19" s="55" t="s">
        <v>414</v>
      </c>
      <c r="ER19" s="56" t="s">
        <v>98</v>
      </c>
      <c r="ES19" s="56" t="s">
        <v>29</v>
      </c>
      <c r="ET19" s="64" t="n">
        <v>15</v>
      </c>
      <c r="EU19" s="65" t="n">
        <v>300</v>
      </c>
      <c r="EV19" s="65" t="n">
        <v>45</v>
      </c>
      <c r="EW19" s="65" t="n">
        <v>44103</v>
      </c>
      <c r="EX19" s="66" t="n">
        <v>44103</v>
      </c>
      <c r="EY19" s="0" t="n">
        <f aca="false">COUNTIF(DatasourceNameRange,EQ19)</f>
        <v>1</v>
      </c>
    </row>
    <row r="20" customFormat="false" ht="15" hidden="false" customHeight="false" outlineLevel="0" collapsed="false">
      <c r="X20" s="35" t="s">
        <v>509</v>
      </c>
      <c r="Y20" s="36" t="n">
        <v>60</v>
      </c>
      <c r="Z20" s="37" t="n">
        <v>4200</v>
      </c>
      <c r="AA20" s="37" t="n">
        <v>1</v>
      </c>
      <c r="AB20" s="37" t="n">
        <v>4200</v>
      </c>
      <c r="AC20" s="37" t="n">
        <v>44103</v>
      </c>
      <c r="AD20" s="38" t="n">
        <v>44103</v>
      </c>
      <c r="AE20" s="0" t="str">
        <f aca="false">IF(AB20&lt;=10,"Top Buyer",IF(AB20&lt;=21,"2nd Top Buyer","Average Buyer"))</f>
        <v>Average Buyer</v>
      </c>
      <c r="AF20" s="0" t="str">
        <f aca="false">(IF(AC20=AD20,$AL$9,$AL$10))</f>
        <v>One-Time Buyer</v>
      </c>
      <c r="AG20" s="0" t="str">
        <f aca="false">VLOOKUP(X20,LookupRange,2,0)</f>
        <v>Male</v>
      </c>
      <c r="AH20" s="0" t="str">
        <f aca="false">VLOOKUP(X20,LookupRange,3,0)</f>
        <v>Middletown</v>
      </c>
      <c r="AW20" s="55" t="s">
        <v>89</v>
      </c>
      <c r="AX20" s="56" t="s">
        <v>20</v>
      </c>
      <c r="AY20" s="56" t="s">
        <v>90</v>
      </c>
      <c r="AZ20" s="57"/>
      <c r="BB20" s="0" t="n">
        <v>17</v>
      </c>
      <c r="BC20" s="35" t="s">
        <v>126</v>
      </c>
      <c r="BD20" s="36" t="n">
        <v>675</v>
      </c>
      <c r="BE20" s="37" t="n">
        <v>2025</v>
      </c>
      <c r="BF20" s="37" t="n">
        <v>11475</v>
      </c>
      <c r="BG20" s="37" t="n">
        <v>13500</v>
      </c>
      <c r="BH20" s="38" t="n">
        <v>13500</v>
      </c>
      <c r="BI20" s="40" t="str">
        <f aca="false">IF(BH20&lt;=10,"Best Selling",IF(BH20&lt;=20,"2nd Best Selling","Average Selling Product"))</f>
        <v>Average Selling Product</v>
      </c>
      <c r="BJ20" s="40"/>
      <c r="BK20" s="40"/>
      <c r="CJ20" s="35" t="s">
        <v>161</v>
      </c>
      <c r="CK20" s="59"/>
      <c r="CN20" s="35" t="n">
        <v>88065565371</v>
      </c>
      <c r="CO20" s="59"/>
      <c r="CR20" s="35" t="s">
        <v>67</v>
      </c>
      <c r="CS20" s="59"/>
      <c r="CW20" s="35" t="s">
        <v>147</v>
      </c>
      <c r="CX20" s="59"/>
      <c r="DG20" s="35" t="s">
        <v>64</v>
      </c>
      <c r="DH20" s="36" t="n">
        <v>12552</v>
      </c>
      <c r="DI20" s="71" t="n">
        <v>0.0216554553563264</v>
      </c>
      <c r="ED20" s="14"/>
      <c r="EE20" s="0" t="n">
        <v>17</v>
      </c>
      <c r="EF20" s="35" t="s">
        <v>26</v>
      </c>
      <c r="EG20" s="36" t="n">
        <v>1017</v>
      </c>
      <c r="EH20" s="37" t="n">
        <v>49566</v>
      </c>
      <c r="EI20" s="37" t="n">
        <v>46515</v>
      </c>
      <c r="EJ20" s="37" t="n">
        <v>3051</v>
      </c>
      <c r="EK20" s="37" t="n">
        <v>40</v>
      </c>
      <c r="EL20" s="38" t="n">
        <v>49566</v>
      </c>
      <c r="EM20" s="0" t="str">
        <f aca="false">IF(EL20&lt;=10,"Top 1",IF(EL20&lt;=20,"Top-2",IF(EL20&lt;=30,"Average","Under-Performed")))</f>
        <v>Under-Performed</v>
      </c>
      <c r="EP20" s="0" t="n">
        <v>17</v>
      </c>
      <c r="EQ20" s="55" t="s">
        <v>89</v>
      </c>
      <c r="ER20" s="56" t="s">
        <v>90</v>
      </c>
      <c r="ES20" s="56" t="s">
        <v>20</v>
      </c>
      <c r="ET20" s="64" t="n">
        <v>11</v>
      </c>
      <c r="EU20" s="65" t="n">
        <v>330</v>
      </c>
      <c r="EV20" s="65" t="n">
        <v>33</v>
      </c>
      <c r="EW20" s="65" t="n">
        <v>44062</v>
      </c>
      <c r="EX20" s="66" t="n">
        <v>44062</v>
      </c>
      <c r="EY20" s="0" t="n">
        <f aca="false">COUNTIF(DatasourceNameRange,EQ20)</f>
        <v>1</v>
      </c>
    </row>
    <row r="21" customFormat="false" ht="15" hidden="false" customHeight="false" outlineLevel="0" collapsed="false">
      <c r="X21" s="35" t="s">
        <v>642</v>
      </c>
      <c r="Y21" s="36" t="n">
        <v>77</v>
      </c>
      <c r="Z21" s="37" t="n">
        <v>4004</v>
      </c>
      <c r="AA21" s="37" t="n">
        <v>1</v>
      </c>
      <c r="AB21" s="37" t="n">
        <v>4004</v>
      </c>
      <c r="AC21" s="37" t="n">
        <v>44064</v>
      </c>
      <c r="AD21" s="38" t="n">
        <v>44064</v>
      </c>
      <c r="AE21" s="0" t="str">
        <f aca="false">IF(AB21&lt;=10,"Top Buyer",IF(AB21&lt;=21,"2nd Top Buyer","Average Buyer"))</f>
        <v>Average Buyer</v>
      </c>
      <c r="AF21" s="0" t="str">
        <f aca="false">(IF(AC21=AD21,$AL$9,$AL$10))</f>
        <v>One-Time Buyer</v>
      </c>
      <c r="AG21" s="0" t="str">
        <f aca="false">VLOOKUP(X21,LookupRange,2,0)</f>
        <v>Female</v>
      </c>
      <c r="AH21" s="0" t="str">
        <f aca="false">VLOOKUP(X21,LookupRange,3,0)</f>
        <v>Hudson</v>
      </c>
      <c r="AW21" s="55" t="s">
        <v>161</v>
      </c>
      <c r="AX21" s="56" t="s">
        <v>20</v>
      </c>
      <c r="AY21" s="56" t="s">
        <v>101</v>
      </c>
      <c r="AZ21" s="57"/>
      <c r="BB21" s="0" t="n">
        <v>18</v>
      </c>
      <c r="BC21" s="35" t="s">
        <v>108</v>
      </c>
      <c r="BD21" s="36" t="n">
        <v>941</v>
      </c>
      <c r="BE21" s="37" t="n">
        <v>2823</v>
      </c>
      <c r="BF21" s="37" t="n">
        <v>11292</v>
      </c>
      <c r="BG21" s="37" t="n">
        <v>14115</v>
      </c>
      <c r="BH21" s="38" t="n">
        <v>14115</v>
      </c>
      <c r="BI21" s="40" t="str">
        <f aca="false">IF(BH21&lt;=10,"Best Selling",IF(BH21&lt;=20,"2nd Best Selling","Average Selling Product"))</f>
        <v>Average Selling Product</v>
      </c>
      <c r="BJ21" s="40"/>
      <c r="BK21" s="40"/>
      <c r="CJ21" s="35" t="s">
        <v>320</v>
      </c>
      <c r="CK21" s="59"/>
      <c r="CN21" s="35" t="n">
        <v>88065565372</v>
      </c>
      <c r="CO21" s="59"/>
      <c r="CR21" s="35" t="s">
        <v>79</v>
      </c>
      <c r="CS21" s="59"/>
      <c r="CW21" s="35" t="s">
        <v>149</v>
      </c>
      <c r="CX21" s="59"/>
      <c r="DG21" s="35" t="s">
        <v>67</v>
      </c>
      <c r="DH21" s="36" t="n">
        <v>24750</v>
      </c>
      <c r="DI21" s="71" t="n">
        <v>0.0427001689028903</v>
      </c>
      <c r="ED21" s="14"/>
      <c r="EE21" s="0" t="n">
        <v>18</v>
      </c>
      <c r="EF21" s="35" t="s">
        <v>79</v>
      </c>
      <c r="EG21" s="36" t="n">
        <v>1009</v>
      </c>
      <c r="EH21" s="37" t="n">
        <v>23207</v>
      </c>
      <c r="EI21" s="37" t="n">
        <v>20180</v>
      </c>
      <c r="EJ21" s="37" t="n">
        <v>3027</v>
      </c>
      <c r="EK21" s="37" t="n">
        <v>40</v>
      </c>
      <c r="EL21" s="38" t="n">
        <v>23207</v>
      </c>
      <c r="EM21" s="0" t="str">
        <f aca="false">IF(EL21&lt;=10,"Top 1",IF(EL21&lt;=20,"Top-2",IF(EL21&lt;=30,"Average","Under-Performed")))</f>
        <v>Under-Performed</v>
      </c>
      <c r="EP21" s="0" t="n">
        <v>18</v>
      </c>
      <c r="EQ21" s="55" t="s">
        <v>161</v>
      </c>
      <c r="ER21" s="56" t="s">
        <v>101</v>
      </c>
      <c r="ES21" s="56" t="s">
        <v>20</v>
      </c>
      <c r="ET21" s="64" t="n">
        <v>89</v>
      </c>
      <c r="EU21" s="65" t="n">
        <v>534</v>
      </c>
      <c r="EV21" s="65" t="n">
        <v>267</v>
      </c>
      <c r="EW21" s="65" t="n">
        <v>44066</v>
      </c>
      <c r="EX21" s="66" t="n">
        <v>44066</v>
      </c>
      <c r="EY21" s="0" t="n">
        <f aca="false">COUNTIF(DatasourceNameRange,EQ21)</f>
        <v>1</v>
      </c>
    </row>
    <row r="22" customFormat="false" ht="15" hidden="false" customHeight="false" outlineLevel="0" collapsed="false">
      <c r="X22" s="35" t="s">
        <v>484</v>
      </c>
      <c r="Y22" s="36" t="n">
        <v>77</v>
      </c>
      <c r="Z22" s="37" t="n">
        <v>4004</v>
      </c>
      <c r="AA22" s="37" t="n">
        <v>1</v>
      </c>
      <c r="AB22" s="37" t="n">
        <v>4004</v>
      </c>
      <c r="AC22" s="37" t="n">
        <v>44078</v>
      </c>
      <c r="AD22" s="38" t="n">
        <v>44078</v>
      </c>
      <c r="AE22" s="0" t="str">
        <f aca="false">IF(AB22&lt;=10,"Top Buyer",IF(AB22&lt;=21,"2nd Top Buyer","Average Buyer"))</f>
        <v>Average Buyer</v>
      </c>
      <c r="AF22" s="0" t="str">
        <f aca="false">(IF(AC22=AD22,$AL$9,$AL$10))</f>
        <v>One-Time Buyer</v>
      </c>
      <c r="AG22" s="0" t="str">
        <f aca="false">VLOOKUP(X22,LookupRange,2,0)</f>
        <v>Female</v>
      </c>
      <c r="AH22" s="0" t="str">
        <f aca="false">VLOOKUP(X22,LookupRange,3,0)</f>
        <v>Brookhaven</v>
      </c>
      <c r="AW22" s="55" t="s">
        <v>320</v>
      </c>
      <c r="AX22" s="56" t="s">
        <v>20</v>
      </c>
      <c r="AY22" s="56" t="s">
        <v>58</v>
      </c>
      <c r="AZ22" s="57"/>
      <c r="BB22" s="0" t="n">
        <v>19</v>
      </c>
      <c r="BC22" s="35" t="s">
        <v>99</v>
      </c>
      <c r="BD22" s="36" t="n">
        <v>1006</v>
      </c>
      <c r="BE22" s="37" t="n">
        <v>3018</v>
      </c>
      <c r="BF22" s="37" t="n">
        <v>11066</v>
      </c>
      <c r="BG22" s="37" t="n">
        <v>14084</v>
      </c>
      <c r="BH22" s="38" t="n">
        <v>14084</v>
      </c>
      <c r="BI22" s="40" t="str">
        <f aca="false">IF(BH22&lt;=10,"Best Selling",IF(BH22&lt;=20,"2nd Best Selling","Average Selling Product"))</f>
        <v>Average Selling Product</v>
      </c>
      <c r="BJ22" s="40"/>
      <c r="BK22" s="40"/>
      <c r="CJ22" s="35" t="s">
        <v>442</v>
      </c>
      <c r="CK22" s="59"/>
      <c r="CN22" s="35" t="n">
        <v>88065565373</v>
      </c>
      <c r="CO22" s="59"/>
      <c r="CR22" s="35" t="s">
        <v>76</v>
      </c>
      <c r="CS22" s="59"/>
      <c r="CW22" s="35" t="s">
        <v>21</v>
      </c>
      <c r="CX22" s="59"/>
      <c r="DG22" s="35" t="s">
        <v>79</v>
      </c>
      <c r="DH22" s="36" t="n">
        <v>23207</v>
      </c>
      <c r="DI22" s="71" t="n">
        <v>0.0400380937264394</v>
      </c>
      <c r="ED22" s="14"/>
      <c r="EE22" s="0" t="n">
        <v>19</v>
      </c>
      <c r="EF22" s="35" t="s">
        <v>85</v>
      </c>
      <c r="EG22" s="36" t="n">
        <v>1023</v>
      </c>
      <c r="EH22" s="37" t="n">
        <v>18414</v>
      </c>
      <c r="EI22" s="37" t="n">
        <v>15345</v>
      </c>
      <c r="EJ22" s="37" t="n">
        <v>3069</v>
      </c>
      <c r="EK22" s="37" t="n">
        <v>40</v>
      </c>
      <c r="EL22" s="38" t="n">
        <v>18414</v>
      </c>
      <c r="EM22" s="0" t="str">
        <f aca="false">IF(EL22&lt;=10,"Top 1",IF(EL22&lt;=20,"Top-2",IF(EL22&lt;=30,"Average","Under-Performed")))</f>
        <v>Under-Performed</v>
      </c>
      <c r="EP22" s="0" t="n">
        <v>19</v>
      </c>
      <c r="EQ22" s="55" t="s">
        <v>320</v>
      </c>
      <c r="ER22" s="56" t="s">
        <v>58</v>
      </c>
      <c r="ES22" s="56" t="s">
        <v>20</v>
      </c>
      <c r="ET22" s="64" t="n">
        <v>47</v>
      </c>
      <c r="EU22" s="65" t="n">
        <v>940</v>
      </c>
      <c r="EV22" s="65" t="n">
        <v>141</v>
      </c>
      <c r="EW22" s="65" t="n">
        <v>44048</v>
      </c>
      <c r="EX22" s="66" t="n">
        <v>44048</v>
      </c>
      <c r="EY22" s="0" t="n">
        <f aca="false">COUNTIF(DatasourceNameRange,EQ22)</f>
        <v>1</v>
      </c>
    </row>
    <row r="23" customFormat="false" ht="15" hidden="false" customHeight="false" outlineLevel="0" collapsed="false">
      <c r="X23" s="35" t="s">
        <v>224</v>
      </c>
      <c r="Y23" s="36" t="n">
        <v>175</v>
      </c>
      <c r="Z23" s="37" t="n">
        <v>4002</v>
      </c>
      <c r="AA23" s="37" t="n">
        <v>6</v>
      </c>
      <c r="AB23" s="37" t="n">
        <v>4002</v>
      </c>
      <c r="AC23" s="37" t="n">
        <v>44044</v>
      </c>
      <c r="AD23" s="38" t="n">
        <v>44071</v>
      </c>
      <c r="AE23" s="0" t="str">
        <f aca="false">IF(AB23&lt;=10,"Top Buyer",IF(AB23&lt;=21,"2nd Top Buyer","Average Buyer"))</f>
        <v>Average Buyer</v>
      </c>
      <c r="AF23" s="0" t="str">
        <f aca="false">(IF(AC23=AD23,$AL$9,$AL$10))</f>
        <v>Old Customer</v>
      </c>
      <c r="AG23" s="0" t="str">
        <f aca="false">VLOOKUP(X23,LookupRange,2,0)</f>
        <v>Female</v>
      </c>
      <c r="AH23" s="0" t="str">
        <f aca="false">VLOOKUP(X23,LookupRange,3,0)</f>
        <v>Beacon</v>
      </c>
      <c r="AW23" s="55" t="s">
        <v>442</v>
      </c>
      <c r="AX23" s="56" t="s">
        <v>20</v>
      </c>
      <c r="AY23" s="56" t="s">
        <v>48</v>
      </c>
      <c r="AZ23" s="57"/>
      <c r="BB23" s="0" t="n">
        <v>20</v>
      </c>
      <c r="BC23" s="35" t="s">
        <v>105</v>
      </c>
      <c r="BD23" s="36" t="n">
        <v>1005</v>
      </c>
      <c r="BE23" s="37" t="n">
        <v>3015</v>
      </c>
      <c r="BF23" s="37" t="n">
        <v>10050</v>
      </c>
      <c r="BG23" s="37" t="n">
        <v>13065</v>
      </c>
      <c r="BH23" s="38" t="n">
        <v>13065</v>
      </c>
      <c r="BI23" s="40" t="str">
        <f aca="false">IF(BH23&lt;=10,"Best Selling",IF(BH23&lt;=20,"2nd Best Selling","Average Selling Product"))</f>
        <v>Average Selling Product</v>
      </c>
      <c r="BJ23" s="40"/>
      <c r="BK23" s="40"/>
      <c r="CJ23" s="35" t="s">
        <v>1093</v>
      </c>
      <c r="CK23" s="59"/>
      <c r="CN23" s="35" t="n">
        <v>88065565374</v>
      </c>
      <c r="CO23" s="59"/>
      <c r="CR23" s="35" t="s">
        <v>108</v>
      </c>
      <c r="CS23" s="59"/>
      <c r="CW23" s="35" t="s">
        <v>152</v>
      </c>
      <c r="CX23" s="59"/>
      <c r="DG23" s="35" t="s">
        <v>76</v>
      </c>
      <c r="DH23" s="36" t="n">
        <v>18555</v>
      </c>
      <c r="DI23" s="71" t="n">
        <v>0.0320121872320457</v>
      </c>
      <c r="ED23" s="14"/>
      <c r="EE23" s="0" t="n">
        <v>20</v>
      </c>
      <c r="EF23" s="35" t="s">
        <v>82</v>
      </c>
      <c r="EG23" s="36" t="n">
        <v>1130</v>
      </c>
      <c r="EH23" s="37" t="n">
        <v>10170</v>
      </c>
      <c r="EI23" s="37" t="n">
        <v>6780</v>
      </c>
      <c r="EJ23" s="37" t="n">
        <v>3390</v>
      </c>
      <c r="EK23" s="37" t="n">
        <v>40</v>
      </c>
      <c r="EL23" s="38" t="n">
        <v>10170</v>
      </c>
      <c r="EM23" s="0" t="str">
        <f aca="false">IF(EL23&lt;=10,"Top 1",IF(EL23&lt;=20,"Top-2",IF(EL23&lt;=30,"Average","Under-Performed")))</f>
        <v>Under-Performed</v>
      </c>
      <c r="EP23" s="0" t="n">
        <v>20</v>
      </c>
      <c r="EQ23" s="55" t="s">
        <v>442</v>
      </c>
      <c r="ER23" s="56" t="s">
        <v>48</v>
      </c>
      <c r="ES23" s="56" t="s">
        <v>20</v>
      </c>
      <c r="ET23" s="64" t="n">
        <v>47</v>
      </c>
      <c r="EU23" s="65" t="n">
        <v>611</v>
      </c>
      <c r="EV23" s="65" t="n">
        <v>141</v>
      </c>
      <c r="EW23" s="65" t="n">
        <v>44067</v>
      </c>
      <c r="EX23" s="66" t="n">
        <v>44067</v>
      </c>
      <c r="EY23" s="0" t="n">
        <f aca="false">COUNTIF(DatasourceNameRange,EQ23)</f>
        <v>1</v>
      </c>
    </row>
    <row r="24" customFormat="false" ht="15" hidden="false" customHeight="false" outlineLevel="0" collapsed="false">
      <c r="X24" s="35" t="s">
        <v>222</v>
      </c>
      <c r="Y24" s="36" t="n">
        <v>235</v>
      </c>
      <c r="Z24" s="37" t="n">
        <v>3818</v>
      </c>
      <c r="AA24" s="37" t="n">
        <v>6</v>
      </c>
      <c r="AB24" s="37" t="n">
        <v>3818</v>
      </c>
      <c r="AC24" s="37" t="n">
        <v>44051</v>
      </c>
      <c r="AD24" s="38" t="n">
        <v>44103</v>
      </c>
      <c r="AE24" s="0" t="str">
        <f aca="false">IF(AB24&lt;=10,"Top Buyer",IF(AB24&lt;=21,"2nd Top Buyer","Average Buyer"))</f>
        <v>Average Buyer</v>
      </c>
      <c r="AF24" s="0" t="str">
        <f aca="false">(IF(AC24=AD24,$AL$9,$AL$10))</f>
        <v>Old Customer</v>
      </c>
      <c r="AG24" s="0" t="str">
        <f aca="false">VLOOKUP(X24,LookupRange,2,0)</f>
        <v>Female</v>
      </c>
      <c r="AH24" s="0" t="str">
        <f aca="false">VLOOKUP(X24,LookupRange,3,0)</f>
        <v>New York</v>
      </c>
      <c r="AW24" s="55" t="s">
        <v>1093</v>
      </c>
      <c r="AX24" s="56" t="s">
        <v>29</v>
      </c>
      <c r="AY24" s="56" t="s">
        <v>93</v>
      </c>
      <c r="AZ24" s="57"/>
      <c r="BB24" s="0" t="n">
        <v>21</v>
      </c>
      <c r="BC24" s="35" t="s">
        <v>63</v>
      </c>
      <c r="BD24" s="36" t="n">
        <v>1054</v>
      </c>
      <c r="BE24" s="37" t="n">
        <v>3162</v>
      </c>
      <c r="BF24" s="37" t="n">
        <v>9486</v>
      </c>
      <c r="BG24" s="37" t="n">
        <v>12648</v>
      </c>
      <c r="BH24" s="38" t="n">
        <v>12648</v>
      </c>
      <c r="BI24" s="40" t="str">
        <f aca="false">IF(BH24&lt;=10,"Best Selling",IF(BH24&lt;=20,"2nd Best Selling","Average Selling Product"))</f>
        <v>Average Selling Product</v>
      </c>
      <c r="BJ24" s="40"/>
      <c r="BK24" s="40"/>
      <c r="CJ24" s="35" t="s">
        <v>716</v>
      </c>
      <c r="CK24" s="59"/>
      <c r="CN24" s="35" t="n">
        <v>88065565375</v>
      </c>
      <c r="CO24" s="59"/>
      <c r="CR24" s="35" t="s">
        <v>82</v>
      </c>
      <c r="CS24" s="59"/>
      <c r="CW24" s="35" t="s">
        <v>154</v>
      </c>
      <c r="CX24" s="59"/>
      <c r="DG24" s="35" t="s">
        <v>108</v>
      </c>
      <c r="DH24" s="36" t="n">
        <v>14115</v>
      </c>
      <c r="DI24" s="71" t="n">
        <v>0.0243520357197696</v>
      </c>
      <c r="ED24" s="14"/>
      <c r="EE24" s="0" t="n">
        <v>21</v>
      </c>
      <c r="EF24" s="35" t="s">
        <v>56</v>
      </c>
      <c r="EG24" s="36" t="n">
        <v>925</v>
      </c>
      <c r="EH24" s="37" t="n">
        <v>11100</v>
      </c>
      <c r="EI24" s="37" t="n">
        <v>8325</v>
      </c>
      <c r="EJ24" s="37" t="n">
        <v>2775</v>
      </c>
      <c r="EK24" s="37" t="n">
        <v>39</v>
      </c>
      <c r="EL24" s="38" t="n">
        <v>11100</v>
      </c>
      <c r="EM24" s="0" t="str">
        <f aca="false">IF(EL24&lt;=10,"Top 1",IF(EL24&lt;=20,"Top-2",IF(EL24&lt;=30,"Average","Under-Performed")))</f>
        <v>Under-Performed</v>
      </c>
      <c r="EP24" s="0" t="n">
        <v>21</v>
      </c>
      <c r="EQ24" s="55" t="s">
        <v>1093</v>
      </c>
      <c r="ER24" s="56" t="s">
        <v>93</v>
      </c>
      <c r="ES24" s="56" t="s">
        <v>29</v>
      </c>
      <c r="ET24" s="64" t="n">
        <v>5</v>
      </c>
      <c r="EU24" s="65" t="n">
        <v>100</v>
      </c>
      <c r="EV24" s="65" t="n">
        <v>15</v>
      </c>
      <c r="EW24" s="65" t="n">
        <v>44094</v>
      </c>
      <c r="EX24" s="66" t="n">
        <v>44094</v>
      </c>
      <c r="EY24" s="0" t="n">
        <f aca="false">COUNTIF(DatasourceNameRange,EQ24)</f>
        <v>1</v>
      </c>
    </row>
    <row r="25" customFormat="false" ht="15" hidden="false" customHeight="false" outlineLevel="0" collapsed="false">
      <c r="X25" s="35" t="s">
        <v>36</v>
      </c>
      <c r="Y25" s="36" t="n">
        <v>219</v>
      </c>
      <c r="Z25" s="37" t="n">
        <v>3696</v>
      </c>
      <c r="AA25" s="37" t="n">
        <v>4</v>
      </c>
      <c r="AB25" s="37" t="n">
        <v>3696</v>
      </c>
      <c r="AC25" s="37" t="n">
        <v>44045</v>
      </c>
      <c r="AD25" s="38" t="n">
        <v>44096</v>
      </c>
      <c r="AE25" s="0" t="str">
        <f aca="false">IF(AB25&lt;=10,"Top Buyer",IF(AB25&lt;=21,"2nd Top Buyer","Average Buyer"))</f>
        <v>Average Buyer</v>
      </c>
      <c r="AF25" s="0" t="str">
        <f aca="false">(IF(AC25=AD25,$AL$9,$AL$10))</f>
        <v>Old Customer</v>
      </c>
      <c r="AG25" s="0" t="str">
        <f aca="false">VLOOKUP(X25,LookupRange,2,0)</f>
        <v>Male</v>
      </c>
      <c r="AH25" s="0" t="str">
        <f aca="false">VLOOKUP(X25,LookupRange,3,0)</f>
        <v>Betavia</v>
      </c>
      <c r="AW25" s="55" t="s">
        <v>716</v>
      </c>
      <c r="AX25" s="56" t="s">
        <v>29</v>
      </c>
      <c r="AY25" s="56" t="s">
        <v>37</v>
      </c>
      <c r="AZ25" s="57"/>
      <c r="BB25" s="0" t="n">
        <v>22</v>
      </c>
      <c r="BC25" s="35" t="s">
        <v>140</v>
      </c>
      <c r="BD25" s="36" t="n">
        <v>628</v>
      </c>
      <c r="BE25" s="37" t="n">
        <v>1884</v>
      </c>
      <c r="BF25" s="37" t="n">
        <v>9420</v>
      </c>
      <c r="BG25" s="37" t="n">
        <v>11304</v>
      </c>
      <c r="BH25" s="38" t="n">
        <v>11304</v>
      </c>
      <c r="BI25" s="40" t="str">
        <f aca="false">IF(BH25&lt;=10,"Best Selling",IF(BH25&lt;=20,"2nd Best Selling","Average Selling Product"))</f>
        <v>Average Selling Product</v>
      </c>
      <c r="BJ25" s="40"/>
      <c r="BK25" s="40"/>
      <c r="CJ25" s="35" t="s">
        <v>779</v>
      </c>
      <c r="CK25" s="59"/>
      <c r="CN25" s="35" t="n">
        <v>88065565376</v>
      </c>
      <c r="CO25" s="59"/>
      <c r="CR25" s="35" t="s">
        <v>85</v>
      </c>
      <c r="CS25" s="59"/>
      <c r="CW25" s="35" t="s">
        <v>156</v>
      </c>
      <c r="CX25" s="59"/>
      <c r="DG25" s="35" t="s">
        <v>82</v>
      </c>
      <c r="DH25" s="36" t="n">
        <v>10170</v>
      </c>
      <c r="DI25" s="71" t="n">
        <v>0.0175458875855513</v>
      </c>
      <c r="ED25" s="14"/>
      <c r="EE25" s="0" t="n">
        <v>22</v>
      </c>
      <c r="EF25" s="35" t="s">
        <v>53</v>
      </c>
      <c r="EG25" s="36" t="n">
        <v>986</v>
      </c>
      <c r="EH25" s="37" t="n">
        <v>19720</v>
      </c>
      <c r="EI25" s="37" t="n">
        <v>16762</v>
      </c>
      <c r="EJ25" s="37" t="n">
        <v>2958</v>
      </c>
      <c r="EK25" s="37" t="n">
        <v>39</v>
      </c>
      <c r="EL25" s="38" t="n">
        <v>19720</v>
      </c>
      <c r="EM25" s="0" t="str">
        <f aca="false">IF(EL25&lt;=10,"Top 1",IF(EL25&lt;=20,"Top-2",IF(EL25&lt;=30,"Average","Under-Performed")))</f>
        <v>Under-Performed</v>
      </c>
      <c r="EP25" s="0" t="n">
        <v>22</v>
      </c>
      <c r="EQ25" s="55" t="s">
        <v>716</v>
      </c>
      <c r="ER25" s="56" t="s">
        <v>37</v>
      </c>
      <c r="ES25" s="56" t="s">
        <v>29</v>
      </c>
      <c r="ET25" s="64" t="n">
        <v>7</v>
      </c>
      <c r="EU25" s="65" t="n">
        <v>63</v>
      </c>
      <c r="EV25" s="65" t="n">
        <v>21</v>
      </c>
      <c r="EW25" s="65" t="n">
        <v>44061</v>
      </c>
      <c r="EX25" s="66" t="n">
        <v>44061</v>
      </c>
      <c r="EY25" s="0" t="n">
        <f aca="false">COUNTIF(DatasourceNameRange,EQ25)</f>
        <v>1</v>
      </c>
    </row>
    <row r="26" customFormat="false" ht="15" hidden="false" customHeight="false" outlineLevel="0" collapsed="false">
      <c r="X26" s="35" t="s">
        <v>57</v>
      </c>
      <c r="Y26" s="36" t="n">
        <v>219</v>
      </c>
      <c r="Z26" s="37" t="n">
        <v>3579</v>
      </c>
      <c r="AA26" s="37" t="n">
        <v>4</v>
      </c>
      <c r="AB26" s="37" t="n">
        <v>3579</v>
      </c>
      <c r="AC26" s="37" t="n">
        <v>44044</v>
      </c>
      <c r="AD26" s="38" t="n">
        <v>44067</v>
      </c>
      <c r="AE26" s="0" t="str">
        <f aca="false">IF(AB26&lt;=10,"Top Buyer",IF(AB26&lt;=21,"2nd Top Buyer","Average Buyer"))</f>
        <v>Average Buyer</v>
      </c>
      <c r="AF26" s="0" t="str">
        <f aca="false">(IF(AC26=AD26,$AL$9,$AL$10))</f>
        <v>Old Customer</v>
      </c>
      <c r="AG26" s="0" t="str">
        <f aca="false">VLOOKUP(X26,LookupRange,2,0)</f>
        <v>Female</v>
      </c>
      <c r="AH26" s="0" t="str">
        <f aca="false">VLOOKUP(X26,LookupRange,3,0)</f>
        <v>Hudson</v>
      </c>
      <c r="AW26" s="55" t="s">
        <v>779</v>
      </c>
      <c r="AX26" s="56" t="s">
        <v>29</v>
      </c>
      <c r="AY26" s="56" t="s">
        <v>78</v>
      </c>
      <c r="AZ26" s="57"/>
      <c r="BB26" s="0" t="n">
        <v>23</v>
      </c>
      <c r="BC26" s="35" t="s">
        <v>64</v>
      </c>
      <c r="BD26" s="36" t="n">
        <v>1046</v>
      </c>
      <c r="BE26" s="37" t="n">
        <v>3138</v>
      </c>
      <c r="BF26" s="37" t="n">
        <v>9414</v>
      </c>
      <c r="BG26" s="37" t="n">
        <v>12552</v>
      </c>
      <c r="BH26" s="38" t="n">
        <v>12552</v>
      </c>
      <c r="BI26" s="40" t="str">
        <f aca="false">IF(BH26&lt;=10,"Best Selling",IF(BH26&lt;=20,"2nd Best Selling","Average Selling Product"))</f>
        <v>Average Selling Product</v>
      </c>
      <c r="BJ26" s="40"/>
      <c r="BK26" s="40"/>
      <c r="CJ26" s="35" t="s">
        <v>443</v>
      </c>
      <c r="CK26" s="59"/>
      <c r="CN26" s="35" t="n">
        <v>88065565377</v>
      </c>
      <c r="CO26" s="59"/>
      <c r="CR26" s="35" t="s">
        <v>59</v>
      </c>
      <c r="CS26" s="59"/>
      <c r="CW26" s="35" t="s">
        <v>66</v>
      </c>
      <c r="CX26" s="59"/>
      <c r="DG26" s="35" t="s">
        <v>85</v>
      </c>
      <c r="DH26" s="36" t="n">
        <v>18414</v>
      </c>
      <c r="DI26" s="71" t="n">
        <v>0.0317689256637504</v>
      </c>
      <c r="ED26" s="14"/>
      <c r="EE26" s="0" t="n">
        <v>23</v>
      </c>
      <c r="EF26" s="35" t="s">
        <v>144</v>
      </c>
      <c r="EG26" s="36" t="n">
        <v>997</v>
      </c>
      <c r="EH26" s="37" t="n">
        <v>19940</v>
      </c>
      <c r="EI26" s="37" t="n">
        <v>16949</v>
      </c>
      <c r="EJ26" s="37" t="n">
        <v>2991</v>
      </c>
      <c r="EK26" s="37" t="n">
        <v>39</v>
      </c>
      <c r="EL26" s="38" t="n">
        <v>19940</v>
      </c>
      <c r="EM26" s="0" t="str">
        <f aca="false">IF(EL26&lt;=10,"Top 1",IF(EL26&lt;=20,"Top-2",IF(EL26&lt;=30,"Average","Under-Performed")))</f>
        <v>Under-Performed</v>
      </c>
      <c r="EP26" s="0" t="n">
        <v>23</v>
      </c>
      <c r="EQ26" s="55" t="s">
        <v>779</v>
      </c>
      <c r="ER26" s="56" t="s">
        <v>78</v>
      </c>
      <c r="ES26" s="56" t="s">
        <v>29</v>
      </c>
      <c r="ET26" s="64" t="n">
        <v>1</v>
      </c>
      <c r="EU26" s="65" t="n">
        <v>9</v>
      </c>
      <c r="EV26" s="65" t="n">
        <v>3</v>
      </c>
      <c r="EW26" s="65" t="n">
        <v>44093</v>
      </c>
      <c r="EX26" s="66" t="n">
        <v>44093</v>
      </c>
      <c r="EY26" s="0" t="n">
        <f aca="false">COUNTIF(DatasourceNameRange,EQ26)</f>
        <v>1</v>
      </c>
    </row>
    <row r="27" customFormat="false" ht="15" hidden="false" customHeight="false" outlineLevel="0" collapsed="false">
      <c r="X27" s="35" t="s">
        <v>670</v>
      </c>
      <c r="Y27" s="36" t="n">
        <v>68</v>
      </c>
      <c r="Z27" s="37" t="n">
        <v>3536</v>
      </c>
      <c r="AA27" s="37" t="n">
        <v>1</v>
      </c>
      <c r="AB27" s="37" t="n">
        <v>3536</v>
      </c>
      <c r="AC27" s="37" t="n">
        <v>44061</v>
      </c>
      <c r="AD27" s="38" t="n">
        <v>44061</v>
      </c>
      <c r="AE27" s="0" t="str">
        <f aca="false">IF(AB27&lt;=10,"Top Buyer",IF(AB27&lt;=21,"2nd Top Buyer","Average Buyer"))</f>
        <v>Average Buyer</v>
      </c>
      <c r="AF27" s="0" t="str">
        <f aca="false">(IF(AC27=AD27,$AL$9,$AL$10))</f>
        <v>One-Time Buyer</v>
      </c>
      <c r="AG27" s="0" t="str">
        <f aca="false">VLOOKUP(X27,LookupRange,2,0)</f>
        <v>Female</v>
      </c>
      <c r="AH27" s="0" t="str">
        <f aca="false">VLOOKUP(X27,LookupRange,3,0)</f>
        <v>Brookhaven</v>
      </c>
      <c r="AW27" s="55" t="s">
        <v>443</v>
      </c>
      <c r="AX27" s="56" t="s">
        <v>20</v>
      </c>
      <c r="AY27" s="56" t="s">
        <v>50</v>
      </c>
      <c r="AZ27" s="57"/>
      <c r="BB27" s="0" t="n">
        <v>24</v>
      </c>
      <c r="BC27" s="35" t="s">
        <v>70</v>
      </c>
      <c r="BD27" s="36" t="n">
        <v>1341</v>
      </c>
      <c r="BE27" s="37" t="n">
        <v>4023</v>
      </c>
      <c r="BF27" s="37" t="n">
        <v>9387</v>
      </c>
      <c r="BG27" s="37" t="n">
        <v>13410</v>
      </c>
      <c r="BH27" s="38" t="n">
        <v>13410</v>
      </c>
      <c r="BI27" s="40" t="str">
        <f aca="false">IF(BH27&lt;=10,"Best Selling",IF(BH27&lt;=20,"2nd Best Selling","Average Selling Product"))</f>
        <v>Average Selling Product</v>
      </c>
      <c r="BJ27" s="40"/>
      <c r="BK27" s="40"/>
      <c r="CJ27" s="35" t="s">
        <v>802</v>
      </c>
      <c r="CK27" s="59"/>
      <c r="CN27" s="35" t="n">
        <v>88065565378</v>
      </c>
      <c r="CO27" s="59"/>
      <c r="CR27" s="35" t="s">
        <v>126</v>
      </c>
      <c r="CS27" s="59"/>
      <c r="CW27" s="35" t="s">
        <v>69</v>
      </c>
      <c r="CX27" s="59"/>
      <c r="DG27" s="35" t="s">
        <v>59</v>
      </c>
      <c r="DH27" s="36" t="n">
        <v>24672</v>
      </c>
      <c r="DI27" s="71" t="n">
        <v>0.0425655986736206</v>
      </c>
      <c r="ED27" s="14"/>
      <c r="EE27" s="0" t="n">
        <v>24</v>
      </c>
      <c r="EF27" s="35" t="s">
        <v>64</v>
      </c>
      <c r="EG27" s="36" t="n">
        <v>1046</v>
      </c>
      <c r="EH27" s="37" t="n">
        <v>12552</v>
      </c>
      <c r="EI27" s="37" t="n">
        <v>9414</v>
      </c>
      <c r="EJ27" s="37" t="n">
        <v>3138</v>
      </c>
      <c r="EK27" s="37" t="n">
        <v>38</v>
      </c>
      <c r="EL27" s="38" t="n">
        <v>12552</v>
      </c>
      <c r="EM27" s="0" t="str">
        <f aca="false">IF(EL27&lt;=10,"Top 1",IF(EL27&lt;=20,"Top-2",IF(EL27&lt;=30,"Average","Under-Performed")))</f>
        <v>Under-Performed</v>
      </c>
      <c r="EP27" s="0" t="n">
        <v>24</v>
      </c>
      <c r="EQ27" s="55" t="s">
        <v>443</v>
      </c>
      <c r="ER27" s="56" t="s">
        <v>50</v>
      </c>
      <c r="ES27" s="56" t="s">
        <v>20</v>
      </c>
      <c r="ET27" s="64" t="n">
        <v>6</v>
      </c>
      <c r="EU27" s="65" t="n">
        <v>90</v>
      </c>
      <c r="EV27" s="65" t="n">
        <v>18</v>
      </c>
      <c r="EW27" s="65" t="n">
        <v>44068</v>
      </c>
      <c r="EX27" s="66" t="n">
        <v>44068</v>
      </c>
      <c r="EY27" s="0" t="n">
        <f aca="false">COUNTIF(DatasourceNameRange,EQ27)</f>
        <v>1</v>
      </c>
    </row>
    <row r="28" customFormat="false" ht="15" hidden="false" customHeight="false" outlineLevel="0" collapsed="false">
      <c r="X28" s="35" t="s">
        <v>51</v>
      </c>
      <c r="Y28" s="36" t="n">
        <v>154</v>
      </c>
      <c r="Z28" s="37" t="n">
        <v>3419</v>
      </c>
      <c r="AA28" s="37" t="n">
        <v>4</v>
      </c>
      <c r="AB28" s="37" t="n">
        <v>3419</v>
      </c>
      <c r="AC28" s="37" t="n">
        <v>44047</v>
      </c>
      <c r="AD28" s="38" t="n">
        <v>44103</v>
      </c>
      <c r="AE28" s="0" t="str">
        <f aca="false">IF(AB28&lt;=10,"Top Buyer",IF(AB28&lt;=21,"2nd Top Buyer","Average Buyer"))</f>
        <v>Average Buyer</v>
      </c>
      <c r="AF28" s="0" t="str">
        <f aca="false">(IF(AC28=AD28,$AL$9,$AL$10))</f>
        <v>Old Customer</v>
      </c>
      <c r="AG28" s="0" t="str">
        <f aca="false">VLOOKUP(X28,LookupRange,2,0)</f>
        <v>Female</v>
      </c>
      <c r="AH28" s="0" t="str">
        <f aca="false">VLOOKUP(X28,LookupRange,3,0)</f>
        <v>Glens Falls</v>
      </c>
      <c r="AW28" s="55" t="s">
        <v>802</v>
      </c>
      <c r="AX28" s="56" t="s">
        <v>29</v>
      </c>
      <c r="AY28" s="56" t="s">
        <v>48</v>
      </c>
      <c r="AZ28" s="57"/>
      <c r="BB28" s="0" t="n">
        <v>25</v>
      </c>
      <c r="BC28" s="35" t="s">
        <v>56</v>
      </c>
      <c r="BD28" s="36" t="n">
        <v>925</v>
      </c>
      <c r="BE28" s="37" t="n">
        <v>2775</v>
      </c>
      <c r="BF28" s="37" t="n">
        <v>8325</v>
      </c>
      <c r="BG28" s="37" t="n">
        <v>11100</v>
      </c>
      <c r="BH28" s="38" t="n">
        <v>11100</v>
      </c>
      <c r="BI28" s="40" t="str">
        <f aca="false">IF(BH28&lt;=10,"Best Selling",IF(BH28&lt;=20,"2nd Best Selling","Average Selling Product"))</f>
        <v>Average Selling Product</v>
      </c>
      <c r="BJ28" s="40"/>
      <c r="BK28" s="40"/>
      <c r="CJ28" s="35" t="s">
        <v>988</v>
      </c>
      <c r="CK28" s="59"/>
      <c r="CN28" s="35" t="n">
        <v>88065565379</v>
      </c>
      <c r="CO28" s="59"/>
      <c r="CR28" s="35" t="s">
        <v>105</v>
      </c>
      <c r="CS28" s="59"/>
      <c r="CW28" s="35" t="s">
        <v>72</v>
      </c>
      <c r="CX28" s="59"/>
      <c r="DG28" s="35" t="s">
        <v>126</v>
      </c>
      <c r="DH28" s="36" t="n">
        <v>13500</v>
      </c>
      <c r="DI28" s="71" t="n">
        <v>0.0232910012197584</v>
      </c>
      <c r="ED28" s="14"/>
      <c r="EE28" s="0" t="n">
        <v>25</v>
      </c>
      <c r="EF28" s="35" t="s">
        <v>108</v>
      </c>
      <c r="EG28" s="36" t="n">
        <v>941</v>
      </c>
      <c r="EH28" s="37" t="n">
        <v>14115</v>
      </c>
      <c r="EI28" s="37" t="n">
        <v>11292</v>
      </c>
      <c r="EJ28" s="37" t="n">
        <v>2823</v>
      </c>
      <c r="EK28" s="37" t="n">
        <v>37</v>
      </c>
      <c r="EL28" s="38" t="n">
        <v>14115</v>
      </c>
      <c r="EM28" s="0" t="str">
        <f aca="false">IF(EL28&lt;=10,"Top 1",IF(EL28&lt;=20,"Top-2",IF(EL28&lt;=30,"Average","Under-Performed")))</f>
        <v>Under-Performed</v>
      </c>
      <c r="EP28" s="0" t="n">
        <v>25</v>
      </c>
      <c r="EQ28" s="55" t="s">
        <v>802</v>
      </c>
      <c r="ER28" s="56" t="s">
        <v>48</v>
      </c>
      <c r="ES28" s="56" t="s">
        <v>29</v>
      </c>
      <c r="ET28" s="64" t="n">
        <v>1</v>
      </c>
      <c r="EU28" s="65" t="n">
        <v>18</v>
      </c>
      <c r="EV28" s="65" t="n">
        <v>3</v>
      </c>
      <c r="EW28" s="65" t="n">
        <v>44054</v>
      </c>
      <c r="EX28" s="66" t="n">
        <v>44054</v>
      </c>
      <c r="EY28" s="0" t="n">
        <f aca="false">COUNTIF(DatasourceNameRange,EQ28)</f>
        <v>1</v>
      </c>
    </row>
    <row r="29" customFormat="false" ht="15" hidden="false" customHeight="false" outlineLevel="0" collapsed="false">
      <c r="X29" s="35" t="s">
        <v>216</v>
      </c>
      <c r="Y29" s="36" t="n">
        <v>282</v>
      </c>
      <c r="Z29" s="37" t="n">
        <v>3346</v>
      </c>
      <c r="AA29" s="37" t="n">
        <v>6</v>
      </c>
      <c r="AB29" s="37" t="n">
        <v>3346</v>
      </c>
      <c r="AC29" s="37" t="n">
        <v>44044</v>
      </c>
      <c r="AD29" s="38" t="n">
        <v>44097</v>
      </c>
      <c r="AE29" s="0" t="str">
        <f aca="false">IF(AB29&lt;=10,"Top Buyer",IF(AB29&lt;=21,"2nd Top Buyer","Average Buyer"))</f>
        <v>Average Buyer</v>
      </c>
      <c r="AF29" s="0" t="str">
        <f aca="false">(IF(AC29=AD29,$AL$9,$AL$10))</f>
        <v>Old Customer</v>
      </c>
      <c r="AG29" s="0" t="str">
        <f aca="false">VLOOKUP(X29,LookupRange,2,0)</f>
        <v>Female</v>
      </c>
      <c r="AH29" s="0" t="str">
        <f aca="false">VLOOKUP(X29,LookupRange,3,0)</f>
        <v>Watertown</v>
      </c>
      <c r="AW29" s="55" t="s">
        <v>988</v>
      </c>
      <c r="AX29" s="56" t="s">
        <v>20</v>
      </c>
      <c r="AY29" s="56" t="s">
        <v>117</v>
      </c>
      <c r="AZ29" s="57"/>
      <c r="BB29" s="0" t="n">
        <v>26</v>
      </c>
      <c r="BC29" s="35" t="s">
        <v>142</v>
      </c>
      <c r="BD29" s="36" t="n">
        <v>1010</v>
      </c>
      <c r="BE29" s="37" t="n">
        <v>3030</v>
      </c>
      <c r="BF29" s="37" t="n">
        <v>7070</v>
      </c>
      <c r="BG29" s="37" t="n">
        <v>10100</v>
      </c>
      <c r="BH29" s="38" t="n">
        <v>10100</v>
      </c>
      <c r="BI29" s="40" t="str">
        <f aca="false">IF(BH29&lt;=10,"Best Selling",IF(BH29&lt;=20,"2nd Best Selling","Average Selling Product"))</f>
        <v>Average Selling Product</v>
      </c>
      <c r="BJ29" s="40"/>
      <c r="BK29" s="40"/>
      <c r="CJ29" s="35" t="s">
        <v>1039</v>
      </c>
      <c r="CK29" s="59"/>
      <c r="CN29" s="35" t="n">
        <v>88065565380</v>
      </c>
      <c r="CO29" s="59"/>
      <c r="CR29" s="35" t="s">
        <v>26</v>
      </c>
      <c r="CS29" s="59"/>
      <c r="CW29" s="35" t="s">
        <v>75</v>
      </c>
      <c r="CX29" s="59"/>
      <c r="DG29" s="35" t="s">
        <v>105</v>
      </c>
      <c r="DH29" s="36" t="n">
        <v>13065</v>
      </c>
      <c r="DI29" s="71" t="n">
        <v>0.0225405134026773</v>
      </c>
      <c r="ED29" s="14"/>
      <c r="EE29" s="0" t="n">
        <v>26</v>
      </c>
      <c r="EF29" s="35" t="s">
        <v>105</v>
      </c>
      <c r="EG29" s="36" t="n">
        <v>1005</v>
      </c>
      <c r="EH29" s="37" t="n">
        <v>13065</v>
      </c>
      <c r="EI29" s="37" t="n">
        <v>10050</v>
      </c>
      <c r="EJ29" s="37" t="n">
        <v>3015</v>
      </c>
      <c r="EK29" s="37" t="n">
        <v>37</v>
      </c>
      <c r="EL29" s="38" t="n">
        <v>13065</v>
      </c>
      <c r="EM29" s="0" t="str">
        <f aca="false">IF(EL29&lt;=10,"Top 1",IF(EL29&lt;=20,"Top-2",IF(EL29&lt;=30,"Average","Under-Performed")))</f>
        <v>Under-Performed</v>
      </c>
      <c r="EP29" s="0" t="n">
        <v>26</v>
      </c>
      <c r="EQ29" s="55" t="s">
        <v>988</v>
      </c>
      <c r="ER29" s="56" t="s">
        <v>117</v>
      </c>
      <c r="ES29" s="56" t="s">
        <v>20</v>
      </c>
      <c r="ET29" s="64" t="n">
        <v>1</v>
      </c>
      <c r="EU29" s="65" t="n">
        <v>9</v>
      </c>
      <c r="EV29" s="65" t="n">
        <v>3</v>
      </c>
      <c r="EW29" s="65" t="n">
        <v>44051</v>
      </c>
      <c r="EX29" s="66" t="n">
        <v>44051</v>
      </c>
      <c r="EY29" s="0" t="n">
        <f aca="false">COUNTIF(DatasourceNameRange,EQ29)</f>
        <v>1</v>
      </c>
    </row>
    <row r="30" customFormat="false" ht="15" hidden="false" customHeight="false" outlineLevel="0" collapsed="false">
      <c r="X30" s="35" t="s">
        <v>212</v>
      </c>
      <c r="Y30" s="36" t="n">
        <v>47</v>
      </c>
      <c r="Z30" s="37" t="n">
        <v>3290</v>
      </c>
      <c r="AA30" s="37" t="n">
        <v>1</v>
      </c>
      <c r="AB30" s="37" t="n">
        <v>3290</v>
      </c>
      <c r="AC30" s="37" t="n">
        <v>44104</v>
      </c>
      <c r="AD30" s="38" t="n">
        <v>44104</v>
      </c>
      <c r="AE30" s="0" t="str">
        <f aca="false">IF(AB30&lt;=10,"Top Buyer",IF(AB30&lt;=21,"2nd Top Buyer","Average Buyer"))</f>
        <v>Average Buyer</v>
      </c>
      <c r="AF30" s="0" t="str">
        <f aca="false">(IF(AC30=AD30,$AL$9,$AL$10))</f>
        <v>One-Time Buyer</v>
      </c>
      <c r="AG30" s="0" t="str">
        <f aca="false">VLOOKUP(X30,LookupRange,2,0)</f>
        <v>Female</v>
      </c>
      <c r="AH30" s="0" t="str">
        <f aca="false">VLOOKUP(X30,LookupRange,3,0)</f>
        <v>Springs</v>
      </c>
      <c r="AW30" s="55" t="s">
        <v>1039</v>
      </c>
      <c r="AX30" s="56" t="s">
        <v>29</v>
      </c>
      <c r="AY30" s="56" t="s">
        <v>101</v>
      </c>
      <c r="AZ30" s="57"/>
      <c r="BB30" s="0" t="n">
        <v>27</v>
      </c>
      <c r="BC30" s="35" t="s">
        <v>82</v>
      </c>
      <c r="BD30" s="36" t="n">
        <v>1130</v>
      </c>
      <c r="BE30" s="37" t="n">
        <v>3390</v>
      </c>
      <c r="BF30" s="37" t="n">
        <v>6780</v>
      </c>
      <c r="BG30" s="37" t="n">
        <v>10170</v>
      </c>
      <c r="BH30" s="38" t="n">
        <v>10170</v>
      </c>
      <c r="BI30" s="40" t="str">
        <f aca="false">IF(BH30&lt;=10,"Best Selling",IF(BH30&lt;=20,"2nd Best Selling","Average Selling Product"))</f>
        <v>Average Selling Product</v>
      </c>
      <c r="BJ30" s="40"/>
      <c r="BK30" s="40"/>
      <c r="CJ30" s="35" t="s">
        <v>694</v>
      </c>
      <c r="CK30" s="59"/>
      <c r="CN30" s="35" t="n">
        <v>88065565381</v>
      </c>
      <c r="CO30" s="59"/>
      <c r="CR30" s="35" t="s">
        <v>131</v>
      </c>
      <c r="CS30" s="59"/>
      <c r="CW30" s="35" t="s">
        <v>78</v>
      </c>
      <c r="CX30" s="59"/>
      <c r="DG30" s="35" t="s">
        <v>26</v>
      </c>
      <c r="DH30" s="36" t="n">
        <v>49566</v>
      </c>
      <c r="DI30" s="71" t="n">
        <v>0.085514204922855</v>
      </c>
      <c r="ED30" s="14"/>
      <c r="EE30" s="0" t="n">
        <v>27</v>
      </c>
      <c r="EF30" s="35" t="s">
        <v>102</v>
      </c>
      <c r="EG30" s="36" t="n">
        <v>996</v>
      </c>
      <c r="EH30" s="37" t="n">
        <v>5976</v>
      </c>
      <c r="EI30" s="37" t="n">
        <v>2988</v>
      </c>
      <c r="EJ30" s="37" t="n">
        <v>2988</v>
      </c>
      <c r="EK30" s="37" t="n">
        <v>37</v>
      </c>
      <c r="EL30" s="38" t="n">
        <v>5976</v>
      </c>
      <c r="EM30" s="0" t="str">
        <f aca="false">IF(EL30&lt;=10,"Top 1",IF(EL30&lt;=20,"Top-2",IF(EL30&lt;=30,"Average","Under-Performed")))</f>
        <v>Under-Performed</v>
      </c>
      <c r="EP30" s="0" t="n">
        <v>27</v>
      </c>
      <c r="EQ30" s="55" t="s">
        <v>1039</v>
      </c>
      <c r="ER30" s="56" t="s">
        <v>101</v>
      </c>
      <c r="ES30" s="56" t="s">
        <v>29</v>
      </c>
      <c r="ET30" s="64" t="n">
        <v>6</v>
      </c>
      <c r="EU30" s="65" t="n">
        <v>90</v>
      </c>
      <c r="EV30" s="65" t="n">
        <v>18</v>
      </c>
      <c r="EW30" s="65" t="n">
        <v>44044</v>
      </c>
      <c r="EX30" s="66" t="n">
        <v>44044</v>
      </c>
      <c r="EY30" s="0" t="n">
        <f aca="false">COUNTIF(DatasourceNameRange,EQ30)</f>
        <v>1</v>
      </c>
    </row>
    <row r="31" customFormat="false" ht="15" hidden="false" customHeight="false" outlineLevel="0" collapsed="false">
      <c r="X31" s="35" t="s">
        <v>469</v>
      </c>
      <c r="Y31" s="36" t="n">
        <v>47</v>
      </c>
      <c r="Z31" s="37" t="n">
        <v>3290</v>
      </c>
      <c r="AA31" s="37" t="n">
        <v>1</v>
      </c>
      <c r="AB31" s="37" t="n">
        <v>3290</v>
      </c>
      <c r="AC31" s="37" t="n">
        <v>44063</v>
      </c>
      <c r="AD31" s="38" t="n">
        <v>44063</v>
      </c>
      <c r="AE31" s="0" t="str">
        <f aca="false">IF(AB31&lt;=10,"Top Buyer",IF(AB31&lt;=21,"2nd Top Buyer","Average Buyer"))</f>
        <v>Average Buyer</v>
      </c>
      <c r="AF31" s="0" t="str">
        <f aca="false">(IF(AC31=AD31,$AL$9,$AL$10))</f>
        <v>One-Time Buyer</v>
      </c>
      <c r="AG31" s="0" t="str">
        <f aca="false">VLOOKUP(X31,LookupRange,2,0)</f>
        <v>Female</v>
      </c>
      <c r="AH31" s="0" t="str">
        <f aca="false">VLOOKUP(X31,LookupRange,3,0)</f>
        <v>Watervliet</v>
      </c>
      <c r="AW31" s="55" t="s">
        <v>694</v>
      </c>
      <c r="AX31" s="56" t="s">
        <v>29</v>
      </c>
      <c r="AY31" s="56" t="s">
        <v>75</v>
      </c>
      <c r="AZ31" s="57"/>
      <c r="BB31" s="0" t="n">
        <v>28</v>
      </c>
      <c r="BC31" s="35" t="s">
        <v>34</v>
      </c>
      <c r="BD31" s="36" t="n">
        <v>1101</v>
      </c>
      <c r="BE31" s="37" t="n">
        <v>3303</v>
      </c>
      <c r="BF31" s="37" t="n">
        <v>6736</v>
      </c>
      <c r="BG31" s="37" t="n">
        <v>10039</v>
      </c>
      <c r="BH31" s="38" t="n">
        <v>10039</v>
      </c>
      <c r="BI31" s="40" t="str">
        <f aca="false">IF(BH31&lt;=10,"Best Selling",IF(BH31&lt;=20,"2nd Best Selling","Average Selling Product"))</f>
        <v>Average Selling Product</v>
      </c>
      <c r="BJ31" s="40"/>
      <c r="BK31" s="40"/>
      <c r="CJ31" s="35" t="s">
        <v>777</v>
      </c>
      <c r="CK31" s="59"/>
      <c r="CN31" s="35" t="n">
        <v>88065565382</v>
      </c>
      <c r="CO31" s="59"/>
      <c r="CR31" s="35" t="s">
        <v>73</v>
      </c>
      <c r="CS31" s="59"/>
      <c r="CW31" s="35" t="s">
        <v>81</v>
      </c>
      <c r="CX31" s="59"/>
      <c r="DG31" s="35" t="s">
        <v>131</v>
      </c>
      <c r="DH31" s="36" t="n">
        <v>6786</v>
      </c>
      <c r="DI31" s="71" t="n">
        <v>0.0117076099464652</v>
      </c>
      <c r="ED31" s="14"/>
      <c r="EE31" s="0" t="n">
        <v>28</v>
      </c>
      <c r="EF31" s="35" t="s">
        <v>99</v>
      </c>
      <c r="EG31" s="36" t="n">
        <v>1006</v>
      </c>
      <c r="EH31" s="37" t="n">
        <v>14084</v>
      </c>
      <c r="EI31" s="37" t="n">
        <v>11066</v>
      </c>
      <c r="EJ31" s="37" t="n">
        <v>3018</v>
      </c>
      <c r="EK31" s="37" t="n">
        <v>37</v>
      </c>
      <c r="EL31" s="38" t="n">
        <v>14084</v>
      </c>
      <c r="EM31" s="0" t="str">
        <f aca="false">IF(EL31&lt;=10,"Top 1",IF(EL31&lt;=20,"Top-2",IF(EL31&lt;=30,"Average","Under-Performed")))</f>
        <v>Under-Performed</v>
      </c>
      <c r="EP31" s="0" t="n">
        <v>28</v>
      </c>
      <c r="EQ31" s="55" t="s">
        <v>694</v>
      </c>
      <c r="ER31" s="56" t="s">
        <v>75</v>
      </c>
      <c r="ES31" s="56" t="s">
        <v>29</v>
      </c>
      <c r="ET31" s="64" t="n">
        <v>1</v>
      </c>
      <c r="EU31" s="65" t="n">
        <v>20</v>
      </c>
      <c r="EV31" s="65" t="n">
        <v>3</v>
      </c>
      <c r="EW31" s="65" t="n">
        <v>44085</v>
      </c>
      <c r="EX31" s="66" t="n">
        <v>44085</v>
      </c>
      <c r="EY31" s="0" t="n">
        <f aca="false">COUNTIF(DatasourceNameRange,EQ31)</f>
        <v>1</v>
      </c>
    </row>
    <row r="32" customFormat="false" ht="15" hidden="false" customHeight="false" outlineLevel="0" collapsed="false">
      <c r="X32" s="35" t="s">
        <v>654</v>
      </c>
      <c r="Y32" s="36" t="n">
        <v>47</v>
      </c>
      <c r="Z32" s="37" t="n">
        <v>3290</v>
      </c>
      <c r="AA32" s="37" t="n">
        <v>1</v>
      </c>
      <c r="AB32" s="37" t="n">
        <v>3290</v>
      </c>
      <c r="AC32" s="37" t="n">
        <v>44045</v>
      </c>
      <c r="AD32" s="38" t="n">
        <v>44045</v>
      </c>
      <c r="AE32" s="0" t="str">
        <f aca="false">IF(AB32&lt;=10,"Top Buyer",IF(AB32&lt;=21,"2nd Top Buyer","Average Buyer"))</f>
        <v>Average Buyer</v>
      </c>
      <c r="AF32" s="0" t="str">
        <f aca="false">(IF(AC32=AD32,$AL$9,$AL$10))</f>
        <v>One-Time Buyer</v>
      </c>
      <c r="AG32" s="0" t="str">
        <f aca="false">VLOOKUP(X32,LookupRange,2,0)</f>
        <v>Male</v>
      </c>
      <c r="AH32" s="0" t="str">
        <f aca="false">VLOOKUP(X32,LookupRange,3,0)</f>
        <v>Syracuse</v>
      </c>
      <c r="AW32" s="55" t="s">
        <v>777</v>
      </c>
      <c r="AX32" s="56" t="s">
        <v>29</v>
      </c>
      <c r="AY32" s="56" t="s">
        <v>72</v>
      </c>
      <c r="AZ32" s="57"/>
      <c r="BB32" s="0" t="n">
        <v>29</v>
      </c>
      <c r="BC32" s="35" t="s">
        <v>133</v>
      </c>
      <c r="BD32" s="36" t="n">
        <v>551</v>
      </c>
      <c r="BE32" s="37" t="n">
        <v>1653</v>
      </c>
      <c r="BF32" s="37" t="n">
        <v>6612</v>
      </c>
      <c r="BG32" s="37" t="n">
        <v>8265</v>
      </c>
      <c r="BH32" s="38" t="n">
        <v>8265</v>
      </c>
      <c r="BI32" s="40" t="str">
        <f aca="false">IF(BH32&lt;=10,"Best Selling",IF(BH32&lt;=20,"2nd Best Selling","Average Selling Product"))</f>
        <v>Average Selling Product</v>
      </c>
      <c r="BJ32" s="40"/>
      <c r="BK32" s="40"/>
      <c r="CJ32" s="35" t="s">
        <v>651</v>
      </c>
      <c r="CK32" s="59"/>
      <c r="CN32" s="35" t="n">
        <v>88065565383</v>
      </c>
      <c r="CO32" s="59"/>
      <c r="CR32" s="35" t="s">
        <v>62</v>
      </c>
      <c r="CS32" s="59"/>
      <c r="CW32" s="35" t="s">
        <v>84</v>
      </c>
      <c r="CX32" s="59"/>
      <c r="DG32" s="35" t="s">
        <v>73</v>
      </c>
      <c r="DH32" s="36" t="n">
        <v>17640</v>
      </c>
      <c r="DI32" s="71" t="n">
        <v>0.0304335749271509</v>
      </c>
      <c r="ED32" s="14"/>
      <c r="EE32" s="0" t="n">
        <v>29</v>
      </c>
      <c r="EF32" s="35" t="s">
        <v>133</v>
      </c>
      <c r="EG32" s="36" t="n">
        <v>551</v>
      </c>
      <c r="EH32" s="37" t="n">
        <v>8265</v>
      </c>
      <c r="EI32" s="37" t="n">
        <v>6612</v>
      </c>
      <c r="EJ32" s="37" t="n">
        <v>1653</v>
      </c>
      <c r="EK32" s="37" t="n">
        <v>25</v>
      </c>
      <c r="EL32" s="38" t="n">
        <v>8265</v>
      </c>
      <c r="EM32" s="0" t="str">
        <f aca="false">IF(EL32&lt;=10,"Top 1",IF(EL32&lt;=20,"Top-2",IF(EL32&lt;=30,"Average","Under-Performed")))</f>
        <v>Under-Performed</v>
      </c>
      <c r="EP32" s="0" t="n">
        <v>29</v>
      </c>
      <c r="EQ32" s="55" t="s">
        <v>777</v>
      </c>
      <c r="ER32" s="56" t="s">
        <v>72</v>
      </c>
      <c r="ES32" s="56" t="s">
        <v>29</v>
      </c>
      <c r="ET32" s="64" t="n">
        <v>5</v>
      </c>
      <c r="EU32" s="65" t="n">
        <v>90</v>
      </c>
      <c r="EV32" s="65" t="n">
        <v>15</v>
      </c>
      <c r="EW32" s="65" t="n">
        <v>44092</v>
      </c>
      <c r="EX32" s="66" t="n">
        <v>44092</v>
      </c>
      <c r="EY32" s="0" t="n">
        <f aca="false">COUNTIF(DatasourceNameRange,EQ32)</f>
        <v>1</v>
      </c>
    </row>
    <row r="33" customFormat="false" ht="15" hidden="false" customHeight="false" outlineLevel="0" collapsed="false">
      <c r="X33" s="35" t="s">
        <v>213</v>
      </c>
      <c r="Y33" s="36" t="n">
        <v>235</v>
      </c>
      <c r="Z33" s="37" t="n">
        <v>3163</v>
      </c>
      <c r="AA33" s="37" t="n">
        <v>6</v>
      </c>
      <c r="AB33" s="37" t="n">
        <v>3163</v>
      </c>
      <c r="AC33" s="37" t="n">
        <v>44044</v>
      </c>
      <c r="AD33" s="38" t="n">
        <v>44094</v>
      </c>
      <c r="AE33" s="0" t="str">
        <f aca="false">IF(AB33&lt;=10,"Top Buyer",IF(AB33&lt;=21,"2nd Top Buyer","Average Buyer"))</f>
        <v>Average Buyer</v>
      </c>
      <c r="AF33" s="0" t="str">
        <f aca="false">(IF(AC33=AD33,$AL$9,$AL$10))</f>
        <v>Old Customer</v>
      </c>
      <c r="AG33" s="0" t="str">
        <f aca="false">VLOOKUP(X33,LookupRange,2,0)</f>
        <v>Male</v>
      </c>
      <c r="AH33" s="0" t="str">
        <f aca="false">VLOOKUP(X33,LookupRange,3,0)</f>
        <v>New York</v>
      </c>
      <c r="AW33" s="55" t="s">
        <v>651</v>
      </c>
      <c r="AX33" s="56" t="s">
        <v>20</v>
      </c>
      <c r="AY33" s="56" t="s">
        <v>96</v>
      </c>
      <c r="AZ33" s="57"/>
      <c r="BB33" s="0" t="n">
        <v>30</v>
      </c>
      <c r="BC33" s="35" t="s">
        <v>131</v>
      </c>
      <c r="BD33" s="36" t="n">
        <v>522</v>
      </c>
      <c r="BE33" s="37" t="n">
        <v>1566</v>
      </c>
      <c r="BF33" s="37" t="n">
        <v>5220</v>
      </c>
      <c r="BG33" s="37" t="n">
        <v>6786</v>
      </c>
      <c r="BH33" s="38" t="n">
        <v>6786</v>
      </c>
      <c r="BI33" s="40" t="str">
        <f aca="false">IF(BH33&lt;=10,"Best Selling",IF(BH33&lt;=20,"2nd Best Selling","Average Selling Product"))</f>
        <v>Average Selling Product</v>
      </c>
      <c r="BJ33" s="40"/>
      <c r="BK33" s="40"/>
      <c r="CJ33" s="35" t="s">
        <v>423</v>
      </c>
      <c r="CK33" s="59"/>
      <c r="CN33" s="35" t="n">
        <v>88065565384</v>
      </c>
      <c r="CO33" s="59"/>
      <c r="CR33" s="35" t="s">
        <v>102</v>
      </c>
      <c r="CS33" s="59"/>
      <c r="CW33" s="35" t="s">
        <v>93</v>
      </c>
      <c r="CX33" s="59"/>
      <c r="DG33" s="35" t="s">
        <v>62</v>
      </c>
      <c r="DH33" s="36" t="n">
        <v>18820</v>
      </c>
      <c r="DI33" s="71" t="n">
        <v>0.0324693809596928</v>
      </c>
      <c r="ED33" s="14"/>
      <c r="EE33" s="0" t="n">
        <v>30</v>
      </c>
      <c r="EF33" s="35" t="s">
        <v>129</v>
      </c>
      <c r="EG33" s="36" t="n">
        <v>503</v>
      </c>
      <c r="EH33" s="37" t="n">
        <v>6036</v>
      </c>
      <c r="EI33" s="37" t="n">
        <v>4527</v>
      </c>
      <c r="EJ33" s="37" t="n">
        <v>1509</v>
      </c>
      <c r="EK33" s="37" t="n">
        <v>25</v>
      </c>
      <c r="EL33" s="38" t="n">
        <v>6036</v>
      </c>
      <c r="EM33" s="0" t="str">
        <f aca="false">IF(EL33&lt;=10,"Top 1",IF(EL33&lt;=20,"Top-2",IF(EL33&lt;=30,"Average","Under-Performed")))</f>
        <v>Under-Performed</v>
      </c>
      <c r="EP33" s="0" t="n">
        <v>30</v>
      </c>
      <c r="EQ33" s="55" t="s">
        <v>651</v>
      </c>
      <c r="ER33" s="56" t="s">
        <v>96</v>
      </c>
      <c r="ES33" s="56" t="s">
        <v>20</v>
      </c>
      <c r="ET33" s="64" t="n">
        <v>77</v>
      </c>
      <c r="EU33" s="65" t="n">
        <v>1540</v>
      </c>
      <c r="EV33" s="65" t="n">
        <v>231</v>
      </c>
      <c r="EW33" s="65" t="n">
        <v>44073</v>
      </c>
      <c r="EX33" s="66" t="n">
        <v>44073</v>
      </c>
      <c r="EY33" s="0" t="n">
        <f aca="false">COUNTIF(DatasourceNameRange,EQ33)</f>
        <v>1</v>
      </c>
    </row>
    <row r="34" customFormat="false" ht="15" hidden="false" customHeight="false" outlineLevel="0" collapsed="false">
      <c r="X34" s="35" t="s">
        <v>279</v>
      </c>
      <c r="Y34" s="36" t="n">
        <v>60</v>
      </c>
      <c r="Z34" s="37" t="n">
        <v>3120</v>
      </c>
      <c r="AA34" s="37" t="n">
        <v>1</v>
      </c>
      <c r="AB34" s="37" t="n">
        <v>3120</v>
      </c>
      <c r="AC34" s="37" t="n">
        <v>44079</v>
      </c>
      <c r="AD34" s="38" t="n">
        <v>44079</v>
      </c>
      <c r="AE34" s="0" t="str">
        <f aca="false">IF(AB34&lt;=10,"Top Buyer",IF(AB34&lt;=21,"2nd Top Buyer","Average Buyer"))</f>
        <v>Average Buyer</v>
      </c>
      <c r="AF34" s="0" t="str">
        <f aca="false">(IF(AC34=AD34,$AL$9,$AL$10))</f>
        <v>One-Time Buyer</v>
      </c>
      <c r="AG34" s="0" t="str">
        <f aca="false">VLOOKUP(X34,LookupRange,2,0)</f>
        <v>Male</v>
      </c>
      <c r="AH34" s="0" t="str">
        <f aca="false">VLOOKUP(X34,LookupRange,3,0)</f>
        <v>Johnstown</v>
      </c>
      <c r="AW34" s="55" t="s">
        <v>423</v>
      </c>
      <c r="AX34" s="56" t="s">
        <v>20</v>
      </c>
      <c r="AY34" s="56" t="s">
        <v>152</v>
      </c>
      <c r="AZ34" s="57"/>
      <c r="BB34" s="0" t="n">
        <v>31</v>
      </c>
      <c r="BC34" s="35" t="s">
        <v>129</v>
      </c>
      <c r="BD34" s="36" t="n">
        <v>503</v>
      </c>
      <c r="BE34" s="37" t="n">
        <v>1509</v>
      </c>
      <c r="BF34" s="37" t="n">
        <v>4527</v>
      </c>
      <c r="BG34" s="37" t="n">
        <v>6036</v>
      </c>
      <c r="BH34" s="38" t="n">
        <v>6036</v>
      </c>
      <c r="BI34" s="40" t="str">
        <f aca="false">IF(BH34&lt;=10,"Best Selling",IF(BH34&lt;=20,"2nd Best Selling","Average Selling Product"))</f>
        <v>Average Selling Product</v>
      </c>
      <c r="BJ34" s="40"/>
      <c r="BK34" s="40"/>
      <c r="CJ34" s="35" t="s">
        <v>572</v>
      </c>
      <c r="CK34" s="59"/>
      <c r="CN34" s="35" t="n">
        <v>88065565385</v>
      </c>
      <c r="CO34" s="59"/>
      <c r="CR34" s="35" t="s">
        <v>88</v>
      </c>
      <c r="CS34" s="59"/>
      <c r="CW34" s="35" t="s">
        <v>90</v>
      </c>
      <c r="CX34" s="59"/>
      <c r="DG34" s="35" t="s">
        <v>102</v>
      </c>
      <c r="DH34" s="36" t="n">
        <v>5976</v>
      </c>
      <c r="DI34" s="71" t="n">
        <v>0.0103101498732797</v>
      </c>
      <c r="ED34" s="14"/>
      <c r="EE34" s="0" t="n">
        <v>31</v>
      </c>
      <c r="EF34" s="35" t="s">
        <v>131</v>
      </c>
      <c r="EG34" s="36" t="n">
        <v>522</v>
      </c>
      <c r="EH34" s="37" t="n">
        <v>6786</v>
      </c>
      <c r="EI34" s="37" t="n">
        <v>5220</v>
      </c>
      <c r="EJ34" s="37" t="n">
        <v>1566</v>
      </c>
      <c r="EK34" s="37" t="n">
        <v>25</v>
      </c>
      <c r="EL34" s="38" t="n">
        <v>6786</v>
      </c>
      <c r="EM34" s="0" t="str">
        <f aca="false">IF(EL34&lt;=10,"Top 1",IF(EL34&lt;=20,"Top-2",IF(EL34&lt;=30,"Average","Under-Performed")))</f>
        <v>Under-Performed</v>
      </c>
      <c r="EP34" s="0" t="n">
        <v>31</v>
      </c>
      <c r="EQ34" s="55" t="s">
        <v>423</v>
      </c>
      <c r="ER34" s="56" t="s">
        <v>152</v>
      </c>
      <c r="ES34" s="56" t="s">
        <v>20</v>
      </c>
      <c r="ET34" s="64" t="n">
        <v>15</v>
      </c>
      <c r="EU34" s="65" t="n">
        <v>270</v>
      </c>
      <c r="EV34" s="65" t="n">
        <v>45</v>
      </c>
      <c r="EW34" s="65" t="n">
        <v>44048</v>
      </c>
      <c r="EX34" s="66" t="n">
        <v>44048</v>
      </c>
      <c r="EY34" s="0" t="n">
        <f aca="false">COUNTIF(DatasourceNameRange,EQ34)</f>
        <v>1</v>
      </c>
    </row>
    <row r="35" customFormat="false" ht="15" hidden="false" customHeight="false" outlineLevel="0" collapsed="false">
      <c r="X35" s="35" t="s">
        <v>19</v>
      </c>
      <c r="Y35" s="36" t="n">
        <v>60</v>
      </c>
      <c r="Z35" s="37" t="n">
        <v>3120</v>
      </c>
      <c r="AA35" s="37" t="n">
        <v>1</v>
      </c>
      <c r="AB35" s="37" t="n">
        <v>3120</v>
      </c>
      <c r="AC35" s="37" t="n">
        <v>44081</v>
      </c>
      <c r="AD35" s="38" t="n">
        <v>44081</v>
      </c>
      <c r="AE35" s="0" t="str">
        <f aca="false">IF(AB35&lt;=10,"Top Buyer",IF(AB35&lt;=21,"2nd Top Buyer","Average Buyer"))</f>
        <v>Average Buyer</v>
      </c>
      <c r="AF35" s="0" t="str">
        <f aca="false">(IF(AC35=AD35,$AL$9,$AL$10))</f>
        <v>One-Time Buyer</v>
      </c>
      <c r="AG35" s="0" t="str">
        <f aca="false">VLOOKUP(X35,LookupRange,2,0)</f>
        <v>Male</v>
      </c>
      <c r="AH35" s="0" t="str">
        <f aca="false">VLOOKUP(X35,LookupRange,3,0)</f>
        <v>Little Falls</v>
      </c>
      <c r="AW35" s="55" t="s">
        <v>572</v>
      </c>
      <c r="AX35" s="56" t="s">
        <v>20</v>
      </c>
      <c r="AY35" s="56" t="s">
        <v>58</v>
      </c>
      <c r="AZ35" s="57"/>
      <c r="BB35" s="0" t="n">
        <v>32</v>
      </c>
      <c r="BC35" s="35" t="s">
        <v>102</v>
      </c>
      <c r="BD35" s="36" t="n">
        <v>996</v>
      </c>
      <c r="BE35" s="37" t="n">
        <v>2988</v>
      </c>
      <c r="BF35" s="37" t="n">
        <v>2988</v>
      </c>
      <c r="BG35" s="37" t="n">
        <v>5976</v>
      </c>
      <c r="BH35" s="38" t="n">
        <v>5976</v>
      </c>
      <c r="BI35" s="40" t="str">
        <f aca="false">IF(BH35&lt;=10,"Best Selling",IF(BH35&lt;=20,"2nd Best Selling","Average Selling Product"))</f>
        <v>Average Selling Product</v>
      </c>
      <c r="BJ35" s="40"/>
      <c r="BK35" s="40"/>
      <c r="CJ35" s="35" t="s">
        <v>809</v>
      </c>
      <c r="CK35" s="59"/>
      <c r="CN35" s="35" t="n">
        <v>88065565386</v>
      </c>
      <c r="CO35" s="59"/>
      <c r="CR35" s="67" t="s">
        <v>63</v>
      </c>
      <c r="CS35" s="83"/>
      <c r="CW35" s="35" t="s">
        <v>87</v>
      </c>
      <c r="CX35" s="59"/>
      <c r="DG35" s="35" t="s">
        <v>88</v>
      </c>
      <c r="DH35" s="36" t="n">
        <v>15554</v>
      </c>
      <c r="DI35" s="71" t="n">
        <v>0.0268346839238609</v>
      </c>
      <c r="ED35" s="14"/>
      <c r="EE35" s="0" t="n">
        <v>32</v>
      </c>
      <c r="EF35" s="35" t="s">
        <v>126</v>
      </c>
      <c r="EG35" s="36" t="n">
        <v>675</v>
      </c>
      <c r="EH35" s="37" t="n">
        <v>13500</v>
      </c>
      <c r="EI35" s="37" t="n">
        <v>11475</v>
      </c>
      <c r="EJ35" s="37" t="n">
        <v>2025</v>
      </c>
      <c r="EK35" s="37" t="n">
        <v>25</v>
      </c>
      <c r="EL35" s="38" t="n">
        <v>13500</v>
      </c>
      <c r="EM35" s="0" t="str">
        <f aca="false">IF(EL35&lt;=10,"Top 1",IF(EL35&lt;=20,"Top-2",IF(EL35&lt;=30,"Average","Under-Performed")))</f>
        <v>Under-Performed</v>
      </c>
      <c r="EP35" s="0" t="n">
        <v>32</v>
      </c>
      <c r="EQ35" s="55" t="s">
        <v>572</v>
      </c>
      <c r="ER35" s="56" t="s">
        <v>58</v>
      </c>
      <c r="ES35" s="56" t="s">
        <v>20</v>
      </c>
      <c r="ET35" s="64" t="n">
        <v>60</v>
      </c>
      <c r="EU35" s="65" t="n">
        <v>1080</v>
      </c>
      <c r="EV35" s="65" t="n">
        <v>180</v>
      </c>
      <c r="EW35" s="65" t="n">
        <v>44063</v>
      </c>
      <c r="EX35" s="66" t="n">
        <v>44063</v>
      </c>
      <c r="EY35" s="0" t="n">
        <f aca="false">COUNTIF(DatasourceNameRange,EQ35)</f>
        <v>1</v>
      </c>
    </row>
    <row r="36" customFormat="false" ht="15" hidden="false" customHeight="false" outlineLevel="0" collapsed="false">
      <c r="X36" s="35" t="s">
        <v>54</v>
      </c>
      <c r="Y36" s="36" t="n">
        <v>211</v>
      </c>
      <c r="Z36" s="37" t="n">
        <v>3058</v>
      </c>
      <c r="AA36" s="37" t="n">
        <v>4</v>
      </c>
      <c r="AB36" s="37" t="n">
        <v>3058</v>
      </c>
      <c r="AC36" s="37" t="n">
        <v>44048</v>
      </c>
      <c r="AD36" s="38" t="n">
        <v>44104</v>
      </c>
      <c r="AE36" s="0" t="str">
        <f aca="false">IF(AB36&lt;=10,"Top Buyer",IF(AB36&lt;=21,"2nd Top Buyer","Average Buyer"))</f>
        <v>Average Buyer</v>
      </c>
      <c r="AF36" s="0" t="str">
        <f aca="false">(IF(AC36=AD36,$AL$9,$AL$10))</f>
        <v>Old Customer</v>
      </c>
      <c r="AG36" s="0" t="str">
        <f aca="false">VLOOKUP(X36,LookupRange,2,0)</f>
        <v>Female</v>
      </c>
      <c r="AH36" s="0" t="str">
        <f aca="false">VLOOKUP(X36,LookupRange,3,0)</f>
        <v>Hornell </v>
      </c>
      <c r="AW36" s="55" t="s">
        <v>809</v>
      </c>
      <c r="AX36" s="56" t="s">
        <v>20</v>
      </c>
      <c r="AY36" s="56" t="s">
        <v>55</v>
      </c>
      <c r="AZ36" s="57"/>
      <c r="BC36" s="67" t="s">
        <v>40</v>
      </c>
      <c r="BD36" s="84" t="n">
        <v>1155</v>
      </c>
      <c r="BE36" s="85" t="n">
        <v>3465</v>
      </c>
      <c r="BF36" s="85" t="n">
        <v>2780</v>
      </c>
      <c r="BG36" s="85" t="n">
        <v>6245</v>
      </c>
      <c r="BH36" s="86" t="n">
        <v>6245</v>
      </c>
      <c r="BI36" s="40"/>
      <c r="BJ36" s="40"/>
      <c r="BK36" s="40"/>
      <c r="CJ36" s="35" t="s">
        <v>814</v>
      </c>
      <c r="CK36" s="59"/>
      <c r="CN36" s="35" t="n">
        <v>88065565387</v>
      </c>
      <c r="CO36" s="59"/>
      <c r="CW36" s="35" t="s">
        <v>96</v>
      </c>
      <c r="CX36" s="59"/>
      <c r="DG36" s="67" t="s">
        <v>63</v>
      </c>
      <c r="DH36" s="84" t="n">
        <v>12648</v>
      </c>
      <c r="DI36" s="69" t="n">
        <v>0.0218210802538892</v>
      </c>
      <c r="ED36" s="14"/>
      <c r="EF36" s="67" t="s">
        <v>140</v>
      </c>
      <c r="EG36" s="84" t="n">
        <v>628</v>
      </c>
      <c r="EH36" s="85" t="n">
        <v>11304</v>
      </c>
      <c r="EI36" s="85" t="n">
        <v>9420</v>
      </c>
      <c r="EJ36" s="85" t="n">
        <v>1884</v>
      </c>
      <c r="EK36" s="85" t="n">
        <v>25</v>
      </c>
      <c r="EL36" s="86" t="n">
        <v>11304</v>
      </c>
      <c r="EP36" s="0" t="n">
        <v>33</v>
      </c>
      <c r="EQ36" s="55" t="s">
        <v>809</v>
      </c>
      <c r="ER36" s="56" t="s">
        <v>55</v>
      </c>
      <c r="ES36" s="56" t="s">
        <v>20</v>
      </c>
      <c r="ET36" s="64" t="n">
        <v>7</v>
      </c>
      <c r="EU36" s="65" t="n">
        <v>91</v>
      </c>
      <c r="EV36" s="65" t="n">
        <v>21</v>
      </c>
      <c r="EW36" s="65" t="n">
        <v>44061</v>
      </c>
      <c r="EX36" s="66" t="n">
        <v>44061</v>
      </c>
      <c r="EY36" s="0" t="n">
        <f aca="false">COUNTIF(DatasourceNameRange,EQ36)</f>
        <v>1</v>
      </c>
    </row>
    <row r="37" customFormat="false" ht="15" hidden="false" customHeight="false" outlineLevel="0" collapsed="false">
      <c r="X37" s="35" t="s">
        <v>668</v>
      </c>
      <c r="Y37" s="36" t="n">
        <v>89</v>
      </c>
      <c r="Z37" s="37" t="n">
        <v>2670</v>
      </c>
      <c r="AA37" s="37" t="n">
        <v>1</v>
      </c>
      <c r="AB37" s="37" t="n">
        <v>2670</v>
      </c>
      <c r="AC37" s="37" t="n">
        <v>44062</v>
      </c>
      <c r="AD37" s="38" t="n">
        <v>44062</v>
      </c>
      <c r="AE37" s="0" t="str">
        <f aca="false">IF(AB37&lt;=10,"Top Buyer",IF(AB37&lt;=21,"2nd Top Buyer","Average Buyer"))</f>
        <v>Average Buyer</v>
      </c>
      <c r="AF37" s="0" t="str">
        <f aca="false">(IF(AC37=AD37,$AL$9,$AL$10))</f>
        <v>One-Time Buyer</v>
      </c>
      <c r="AG37" s="0" t="str">
        <f aca="false">VLOOKUP(X37,LookupRange,2,0)</f>
        <v>Male</v>
      </c>
      <c r="AH37" s="0" t="str">
        <f aca="false">VLOOKUP(X37,LookupRange,3,0)</f>
        <v>New York</v>
      </c>
      <c r="AW37" s="55" t="s">
        <v>814</v>
      </c>
      <c r="AX37" s="56" t="s">
        <v>29</v>
      </c>
      <c r="AY37" s="56" t="s">
        <v>152</v>
      </c>
      <c r="AZ37" s="57"/>
      <c r="CJ37" s="35" t="s">
        <v>1003</v>
      </c>
      <c r="CK37" s="59"/>
      <c r="CN37" s="35" t="n">
        <v>88065565388</v>
      </c>
      <c r="CO37" s="59"/>
      <c r="CW37" s="35" t="s">
        <v>101</v>
      </c>
      <c r="CX37" s="59"/>
      <c r="ED37" s="14"/>
      <c r="EP37" s="0" t="n">
        <v>34</v>
      </c>
      <c r="EQ37" s="55" t="s">
        <v>814</v>
      </c>
      <c r="ER37" s="56" t="s">
        <v>152</v>
      </c>
      <c r="ES37" s="56" t="s">
        <v>29</v>
      </c>
      <c r="ET37" s="64" t="n">
        <v>2</v>
      </c>
      <c r="EU37" s="65" t="n">
        <v>40</v>
      </c>
      <c r="EV37" s="65" t="n">
        <v>6</v>
      </c>
      <c r="EW37" s="65" t="n">
        <v>44066</v>
      </c>
      <c r="EX37" s="66" t="n">
        <v>44066</v>
      </c>
      <c r="EY37" s="0" t="n">
        <f aca="false">COUNTIF(DatasourceNameRange,EQ37)</f>
        <v>1</v>
      </c>
    </row>
    <row r="38" customFormat="false" ht="15" hidden="false" customHeight="false" outlineLevel="0" collapsed="false">
      <c r="X38" s="35" t="s">
        <v>135</v>
      </c>
      <c r="Y38" s="36" t="n">
        <v>89</v>
      </c>
      <c r="Z38" s="37" t="n">
        <v>2670</v>
      </c>
      <c r="AA38" s="37" t="n">
        <v>1</v>
      </c>
      <c r="AB38" s="37" t="n">
        <v>2670</v>
      </c>
      <c r="AC38" s="37" t="n">
        <v>44048</v>
      </c>
      <c r="AD38" s="38" t="n">
        <v>44048</v>
      </c>
      <c r="AE38" s="0" t="str">
        <f aca="false">IF(AB38&lt;=10,"Top Buyer",IF(AB38&lt;=21,"2nd Top Buyer","Average Buyer"))</f>
        <v>Average Buyer</v>
      </c>
      <c r="AF38" s="0" t="str">
        <f aca="false">(IF(AC38=AD38,$AL$9,$AL$10))</f>
        <v>One-Time Buyer</v>
      </c>
      <c r="AG38" s="0" t="str">
        <f aca="false">VLOOKUP(X38,LookupRange,2,0)</f>
        <v>Male</v>
      </c>
      <c r="AH38" s="0" t="str">
        <f aca="false">VLOOKUP(X38,LookupRange,3,0)</f>
        <v>Glen Cove</v>
      </c>
      <c r="AW38" s="55" t="s">
        <v>1003</v>
      </c>
      <c r="AX38" s="56" t="s">
        <v>29</v>
      </c>
      <c r="AY38" s="56" t="s">
        <v>81</v>
      </c>
      <c r="AZ38" s="57"/>
      <c r="CJ38" s="35" t="s">
        <v>508</v>
      </c>
      <c r="CK38" s="59"/>
      <c r="CN38" s="35" t="n">
        <v>88065565389</v>
      </c>
      <c r="CO38" s="59"/>
      <c r="CW38" s="35" t="s">
        <v>98</v>
      </c>
      <c r="CX38" s="59"/>
      <c r="ED38" s="14"/>
      <c r="EP38" s="0" t="n">
        <v>35</v>
      </c>
      <c r="EQ38" s="55" t="s">
        <v>1003</v>
      </c>
      <c r="ER38" s="56" t="s">
        <v>81</v>
      </c>
      <c r="ES38" s="56" t="s">
        <v>29</v>
      </c>
      <c r="ET38" s="64" t="n">
        <v>5</v>
      </c>
      <c r="EU38" s="65" t="n">
        <v>100</v>
      </c>
      <c r="EV38" s="65" t="n">
        <v>15</v>
      </c>
      <c r="EW38" s="65" t="n">
        <v>44071</v>
      </c>
      <c r="EX38" s="66" t="n">
        <v>44071</v>
      </c>
      <c r="EY38" s="0" t="n">
        <f aca="false">COUNTIF(DatasourceNameRange,EQ38)</f>
        <v>1</v>
      </c>
    </row>
    <row r="39" customFormat="false" ht="15" hidden="false" customHeight="false" outlineLevel="0" collapsed="false">
      <c r="X39" s="35" t="s">
        <v>325</v>
      </c>
      <c r="Y39" s="36" t="n">
        <v>89</v>
      </c>
      <c r="Z39" s="37" t="n">
        <v>2670</v>
      </c>
      <c r="AA39" s="37" t="n">
        <v>1</v>
      </c>
      <c r="AB39" s="37" t="n">
        <v>2670</v>
      </c>
      <c r="AC39" s="37" t="n">
        <v>44053</v>
      </c>
      <c r="AD39" s="38" t="n">
        <v>44053</v>
      </c>
      <c r="AE39" s="0" t="str">
        <f aca="false">IF(AB39&lt;=10,"Top Buyer",IF(AB39&lt;=21,"2nd Top Buyer","Average Buyer"))</f>
        <v>Average Buyer</v>
      </c>
      <c r="AF39" s="0" t="str">
        <f aca="false">(IF(AC39=AD39,$AL$9,$AL$10))</f>
        <v>One-Time Buyer</v>
      </c>
      <c r="AG39" s="0" t="str">
        <f aca="false">VLOOKUP(X39,LookupRange,2,0)</f>
        <v>Female</v>
      </c>
      <c r="AH39" s="0" t="str">
        <f aca="false">VLOOKUP(X39,LookupRange,3,0)</f>
        <v>Long Beach</v>
      </c>
      <c r="AW39" s="55" t="s">
        <v>508</v>
      </c>
      <c r="AX39" s="56" t="s">
        <v>29</v>
      </c>
      <c r="AY39" s="56" t="s">
        <v>154</v>
      </c>
      <c r="AZ39" s="57"/>
      <c r="CJ39" s="35" t="s">
        <v>375</v>
      </c>
      <c r="CK39" s="59"/>
      <c r="CN39" s="35" t="n">
        <v>88065565390</v>
      </c>
      <c r="CO39" s="59"/>
      <c r="CW39" s="35" t="s">
        <v>104</v>
      </c>
      <c r="CX39" s="59"/>
      <c r="ED39" s="14"/>
      <c r="EP39" s="0" t="n">
        <v>36</v>
      </c>
      <c r="EQ39" s="55" t="s">
        <v>508</v>
      </c>
      <c r="ER39" s="56" t="s">
        <v>154</v>
      </c>
      <c r="ES39" s="56" t="s">
        <v>29</v>
      </c>
      <c r="ET39" s="64" t="n">
        <v>11</v>
      </c>
      <c r="EU39" s="65" t="n">
        <v>220</v>
      </c>
      <c r="EV39" s="65" t="n">
        <v>33</v>
      </c>
      <c r="EW39" s="65" t="n">
        <v>44102</v>
      </c>
      <c r="EX39" s="66" t="n">
        <v>44102</v>
      </c>
      <c r="EY39" s="0" t="n">
        <f aca="false">COUNTIF(DatasourceNameRange,EQ39)</f>
        <v>1</v>
      </c>
    </row>
    <row r="40" customFormat="false" ht="15" hidden="false" customHeight="false" outlineLevel="0" collapsed="false">
      <c r="X40" s="35" t="s">
        <v>220</v>
      </c>
      <c r="Y40" s="36" t="n">
        <v>216</v>
      </c>
      <c r="Z40" s="37" t="n">
        <v>2625</v>
      </c>
      <c r="AA40" s="37" t="n">
        <v>6</v>
      </c>
      <c r="AB40" s="37" t="n">
        <v>2625</v>
      </c>
      <c r="AC40" s="37" t="n">
        <v>44048</v>
      </c>
      <c r="AD40" s="38" t="n">
        <v>44102</v>
      </c>
      <c r="AE40" s="0" t="str">
        <f aca="false">IF(AB40&lt;=10,"Top Buyer",IF(AB40&lt;=21,"2nd Top Buyer","Average Buyer"))</f>
        <v>Average Buyer</v>
      </c>
      <c r="AF40" s="0" t="str">
        <f aca="false">(IF(AC40=AD40,$AL$9,$AL$10))</f>
        <v>Old Customer</v>
      </c>
      <c r="AG40" s="0" t="str">
        <f aca="false">VLOOKUP(X40,LookupRange,2,0)</f>
        <v>Male</v>
      </c>
      <c r="AH40" s="0" t="str">
        <f aca="false">VLOOKUP(X40,LookupRange,3,0)</f>
        <v>Hempstead</v>
      </c>
      <c r="AW40" s="55" t="s">
        <v>375</v>
      </c>
      <c r="AX40" s="56" t="s">
        <v>29</v>
      </c>
      <c r="AY40" s="56" t="s">
        <v>84</v>
      </c>
      <c r="AZ40" s="57"/>
      <c r="CJ40" s="35" t="s">
        <v>484</v>
      </c>
      <c r="CK40" s="59"/>
      <c r="CN40" s="35" t="n">
        <v>88065565391</v>
      </c>
      <c r="CO40" s="59"/>
      <c r="CW40" s="35" t="s">
        <v>107</v>
      </c>
      <c r="CX40" s="59"/>
      <c r="ED40" s="14"/>
      <c r="EP40" s="0" t="n">
        <v>37</v>
      </c>
      <c r="EQ40" s="55" t="s">
        <v>375</v>
      </c>
      <c r="ER40" s="56" t="s">
        <v>84</v>
      </c>
      <c r="ES40" s="56" t="s">
        <v>29</v>
      </c>
      <c r="ET40" s="64" t="n">
        <v>95</v>
      </c>
      <c r="EU40" s="65" t="n">
        <v>1900</v>
      </c>
      <c r="EV40" s="65" t="n">
        <v>285</v>
      </c>
      <c r="EW40" s="65" t="n">
        <v>44072</v>
      </c>
      <c r="EX40" s="66" t="n">
        <v>44072</v>
      </c>
      <c r="EY40" s="0" t="n">
        <f aca="false">COUNTIF(DatasourceNameRange,EQ40)</f>
        <v>2</v>
      </c>
    </row>
    <row r="41" customFormat="false" ht="15" hidden="false" customHeight="false" outlineLevel="0" collapsed="false">
      <c r="X41" s="35" t="s">
        <v>214</v>
      </c>
      <c r="Y41" s="36" t="n">
        <v>182</v>
      </c>
      <c r="Z41" s="37" t="n">
        <v>2582</v>
      </c>
      <c r="AA41" s="37" t="n">
        <v>6</v>
      </c>
      <c r="AB41" s="37" t="n">
        <v>2582</v>
      </c>
      <c r="AC41" s="37" t="n">
        <v>44045</v>
      </c>
      <c r="AD41" s="38" t="n">
        <v>44095</v>
      </c>
      <c r="AE41" s="0" t="str">
        <f aca="false">IF(AB41&lt;=10,"Top Buyer",IF(AB41&lt;=21,"2nd Top Buyer","Average Buyer"))</f>
        <v>Average Buyer</v>
      </c>
      <c r="AF41" s="0" t="str">
        <f aca="false">(IF(AC41=AD41,$AL$9,$AL$10))</f>
        <v>Old Customer</v>
      </c>
      <c r="AG41" s="0" t="str">
        <f aca="false">VLOOKUP(X41,LookupRange,2,0)</f>
        <v>Male</v>
      </c>
      <c r="AH41" s="0" t="str">
        <f aca="false">VLOOKUP(X41,LookupRange,3,0)</f>
        <v>Syracuse</v>
      </c>
      <c r="AW41" s="55" t="s">
        <v>484</v>
      </c>
      <c r="AX41" s="56" t="s">
        <v>29</v>
      </c>
      <c r="AY41" s="56" t="s">
        <v>119</v>
      </c>
      <c r="AZ41" s="57"/>
      <c r="CJ41" s="35" t="s">
        <v>412</v>
      </c>
      <c r="CK41" s="59"/>
      <c r="CN41" s="35" t="n">
        <v>88065565392</v>
      </c>
      <c r="CO41" s="59"/>
      <c r="CW41" s="35" t="s">
        <v>110</v>
      </c>
      <c r="CX41" s="59"/>
      <c r="ED41" s="14"/>
      <c r="EP41" s="0" t="n">
        <v>38</v>
      </c>
      <c r="EQ41" s="55" t="s">
        <v>484</v>
      </c>
      <c r="ER41" s="56" t="s">
        <v>119</v>
      </c>
      <c r="ES41" s="56" t="s">
        <v>29</v>
      </c>
      <c r="ET41" s="64" t="n">
        <v>77</v>
      </c>
      <c r="EU41" s="65" t="n">
        <v>4004</v>
      </c>
      <c r="EV41" s="65" t="n">
        <v>231</v>
      </c>
      <c r="EW41" s="65" t="n">
        <v>44078</v>
      </c>
      <c r="EX41" s="66" t="n">
        <v>44078</v>
      </c>
      <c r="EY41" s="0" t="n">
        <f aca="false">COUNTIF(DatasourceNameRange,EQ41)</f>
        <v>1</v>
      </c>
    </row>
    <row r="42" customFormat="false" ht="15" hidden="false" customHeight="false" outlineLevel="0" collapsed="false">
      <c r="X42" s="35" t="s">
        <v>385</v>
      </c>
      <c r="Y42" s="36" t="n">
        <v>85</v>
      </c>
      <c r="Z42" s="37" t="n">
        <v>2550</v>
      </c>
      <c r="AA42" s="37" t="n">
        <v>2</v>
      </c>
      <c r="AB42" s="37" t="n">
        <v>2550</v>
      </c>
      <c r="AC42" s="37" t="n">
        <v>44082</v>
      </c>
      <c r="AD42" s="38" t="n">
        <v>44082</v>
      </c>
      <c r="AE42" s="0" t="str">
        <f aca="false">IF(AB42&lt;=10,"Top Buyer",IF(AB42&lt;=21,"2nd Top Buyer","Average Buyer"))</f>
        <v>Average Buyer</v>
      </c>
      <c r="AF42" s="0" t="str">
        <f aca="false">(IF(AC42=AD42,$AL$9,$AL$10))</f>
        <v>One-Time Buyer</v>
      </c>
      <c r="AG42" s="0" t="str">
        <f aca="false">VLOOKUP(X42,LookupRange,2,0)</f>
        <v>Male</v>
      </c>
      <c r="AH42" s="0" t="str">
        <f aca="false">VLOOKUP(X42,LookupRange,3,0)</f>
        <v>Watervliet</v>
      </c>
      <c r="AW42" s="55" t="s">
        <v>412</v>
      </c>
      <c r="AX42" s="56" t="s">
        <v>29</v>
      </c>
      <c r="AY42" s="56" t="s">
        <v>69</v>
      </c>
      <c r="AZ42" s="57"/>
      <c r="CJ42" s="35" t="s">
        <v>57</v>
      </c>
      <c r="CK42" s="59"/>
      <c r="CN42" s="35" t="n">
        <v>88065565393</v>
      </c>
      <c r="CO42" s="59"/>
      <c r="CW42" s="35" t="s">
        <v>112</v>
      </c>
      <c r="CX42" s="59"/>
      <c r="ED42" s="14"/>
      <c r="EP42" s="0" t="n">
        <v>39</v>
      </c>
      <c r="EQ42" s="55" t="s">
        <v>412</v>
      </c>
      <c r="ER42" s="56" t="s">
        <v>69</v>
      </c>
      <c r="ES42" s="56" t="s">
        <v>29</v>
      </c>
      <c r="ET42" s="64" t="n">
        <v>77</v>
      </c>
      <c r="EU42" s="65" t="n">
        <v>1155</v>
      </c>
      <c r="EV42" s="65" t="n">
        <v>231</v>
      </c>
      <c r="EW42" s="65" t="n">
        <v>44098</v>
      </c>
      <c r="EX42" s="66" t="n">
        <v>44098</v>
      </c>
      <c r="EY42" s="0" t="n">
        <f aca="false">COUNTIF(DatasourceNameRange,EQ42)</f>
        <v>1</v>
      </c>
    </row>
    <row r="43" customFormat="false" ht="15" hidden="false" customHeight="false" outlineLevel="0" collapsed="false">
      <c r="X43" s="35" t="s">
        <v>365</v>
      </c>
      <c r="Y43" s="36" t="n">
        <v>85</v>
      </c>
      <c r="Z43" s="37" t="n">
        <v>2550</v>
      </c>
      <c r="AA43" s="37" t="n">
        <v>2</v>
      </c>
      <c r="AB43" s="37" t="n">
        <v>2550</v>
      </c>
      <c r="AC43" s="37" t="n">
        <v>44062</v>
      </c>
      <c r="AD43" s="38" t="n">
        <v>44062</v>
      </c>
      <c r="AE43" s="0" t="str">
        <f aca="false">IF(AB43&lt;=10,"Top Buyer",IF(AB43&lt;=21,"2nd Top Buyer","Average Buyer"))</f>
        <v>Average Buyer</v>
      </c>
      <c r="AF43" s="0" t="str">
        <f aca="false">(IF(AC43=AD43,$AL$9,$AL$10))</f>
        <v>One-Time Buyer</v>
      </c>
      <c r="AG43" s="0" t="str">
        <f aca="false">VLOOKUP(X43,LookupRange,2,0)</f>
        <v>Female</v>
      </c>
      <c r="AH43" s="0" t="str">
        <f aca="false">VLOOKUP(X43,LookupRange,3,0)</f>
        <v>Little Falls</v>
      </c>
      <c r="AW43" s="55" t="s">
        <v>57</v>
      </c>
      <c r="AX43" s="56" t="s">
        <v>29</v>
      </c>
      <c r="AY43" s="56" t="s">
        <v>58</v>
      </c>
      <c r="AZ43" s="57"/>
      <c r="CJ43" s="35" t="s">
        <v>293</v>
      </c>
      <c r="CK43" s="59"/>
      <c r="CN43" s="35" t="n">
        <v>88065565394</v>
      </c>
      <c r="CO43" s="59"/>
      <c r="CW43" s="67" t="s">
        <v>114</v>
      </c>
      <c r="CX43" s="83"/>
      <c r="ED43" s="14"/>
      <c r="EP43" s="0" t="n">
        <v>40</v>
      </c>
      <c r="EQ43" s="55" t="s">
        <v>57</v>
      </c>
      <c r="ER43" s="56" t="s">
        <v>58</v>
      </c>
      <c r="ES43" s="56" t="s">
        <v>29</v>
      </c>
      <c r="ET43" s="64" t="n">
        <v>219</v>
      </c>
      <c r="EU43" s="65" t="n">
        <v>3579</v>
      </c>
      <c r="EV43" s="65" t="n">
        <v>657</v>
      </c>
      <c r="EW43" s="65" t="n">
        <v>44044</v>
      </c>
      <c r="EX43" s="66" t="n">
        <v>44067</v>
      </c>
      <c r="EY43" s="0" t="n">
        <f aca="false">COUNTIF(DatasourceNameRange,EQ43)</f>
        <v>4</v>
      </c>
    </row>
    <row r="44" customFormat="false" ht="15" hidden="false" customHeight="false" outlineLevel="0" collapsed="false">
      <c r="X44" s="35" t="s">
        <v>223</v>
      </c>
      <c r="Y44" s="36" t="n">
        <v>182</v>
      </c>
      <c r="Z44" s="37" t="n">
        <v>2444</v>
      </c>
      <c r="AA44" s="37" t="n">
        <v>6</v>
      </c>
      <c r="AB44" s="37" t="n">
        <v>2444</v>
      </c>
      <c r="AC44" s="37" t="n">
        <v>44051</v>
      </c>
      <c r="AD44" s="38" t="n">
        <v>44104</v>
      </c>
      <c r="AE44" s="0" t="str">
        <f aca="false">IF(AB44&lt;=10,"Top Buyer",IF(AB44&lt;=21,"2nd Top Buyer","Average Buyer"))</f>
        <v>Average Buyer</v>
      </c>
      <c r="AF44" s="0" t="str">
        <f aca="false">(IF(AC44=AD44,$AL$9,$AL$10))</f>
        <v>Old Customer</v>
      </c>
      <c r="AG44" s="0" t="str">
        <f aca="false">VLOOKUP(X44,LookupRange,2,0)</f>
        <v>Female</v>
      </c>
      <c r="AH44" s="0" t="str">
        <f aca="false">VLOOKUP(X44,LookupRange,3,0)</f>
        <v>Babylon</v>
      </c>
      <c r="AW44" s="55" t="s">
        <v>293</v>
      </c>
      <c r="AX44" s="56" t="s">
        <v>29</v>
      </c>
      <c r="AY44" s="56" t="s">
        <v>90</v>
      </c>
      <c r="AZ44" s="57"/>
      <c r="CJ44" s="35" t="s">
        <v>627</v>
      </c>
      <c r="CK44" s="59"/>
      <c r="CN44" s="35" t="n">
        <v>88065565395</v>
      </c>
      <c r="CO44" s="59"/>
      <c r="ED44" s="14"/>
      <c r="EP44" s="0" t="n">
        <v>41</v>
      </c>
      <c r="EQ44" s="55" t="s">
        <v>293</v>
      </c>
      <c r="ER44" s="56" t="s">
        <v>90</v>
      </c>
      <c r="ES44" s="56" t="s">
        <v>29</v>
      </c>
      <c r="ET44" s="64" t="n">
        <v>47</v>
      </c>
      <c r="EU44" s="65" t="n">
        <v>752</v>
      </c>
      <c r="EV44" s="65" t="n">
        <v>141</v>
      </c>
      <c r="EW44" s="65" t="n">
        <v>44093</v>
      </c>
      <c r="EX44" s="66" t="n">
        <v>44093</v>
      </c>
      <c r="EY44" s="0" t="n">
        <f aca="false">COUNTIF(DatasourceNameRange,EQ44)</f>
        <v>1</v>
      </c>
    </row>
    <row r="45" customFormat="false" ht="15" hidden="false" customHeight="false" outlineLevel="0" collapsed="false">
      <c r="X45" s="35" t="s">
        <v>541</v>
      </c>
      <c r="Y45" s="36" t="n">
        <v>47</v>
      </c>
      <c r="Z45" s="37" t="n">
        <v>2444</v>
      </c>
      <c r="AA45" s="37" t="n">
        <v>1</v>
      </c>
      <c r="AB45" s="37" t="n">
        <v>2444</v>
      </c>
      <c r="AC45" s="37" t="n">
        <v>44063</v>
      </c>
      <c r="AD45" s="38" t="n">
        <v>44063</v>
      </c>
      <c r="AE45" s="0" t="str">
        <f aca="false">IF(AB45&lt;=10,"Top Buyer",IF(AB45&lt;=21,"2nd Top Buyer","Average Buyer"))</f>
        <v>Average Buyer</v>
      </c>
      <c r="AF45" s="0" t="str">
        <f aca="false">(IF(AC45=AD45,$AL$9,$AL$10))</f>
        <v>One-Time Buyer</v>
      </c>
      <c r="AG45" s="0" t="str">
        <f aca="false">VLOOKUP(X45,LookupRange,2,0)</f>
        <v>Female</v>
      </c>
      <c r="AH45" s="0" t="str">
        <f aca="false">VLOOKUP(X45,LookupRange,3,0)</f>
        <v>Peekskill</v>
      </c>
      <c r="AW45" s="55" t="s">
        <v>627</v>
      </c>
      <c r="AX45" s="56" t="s">
        <v>29</v>
      </c>
      <c r="AY45" s="56" t="s">
        <v>119</v>
      </c>
      <c r="AZ45" s="57"/>
      <c r="CJ45" s="35" t="s">
        <v>358</v>
      </c>
      <c r="CK45" s="59"/>
      <c r="CN45" s="35" t="n">
        <v>88065565396</v>
      </c>
      <c r="CO45" s="59"/>
      <c r="ED45" s="14"/>
      <c r="EP45" s="0" t="n">
        <v>42</v>
      </c>
      <c r="EQ45" s="55" t="s">
        <v>627</v>
      </c>
      <c r="ER45" s="56" t="s">
        <v>119</v>
      </c>
      <c r="ES45" s="56" t="s">
        <v>29</v>
      </c>
      <c r="ET45" s="64" t="n">
        <v>47</v>
      </c>
      <c r="EU45" s="65" t="n">
        <v>658</v>
      </c>
      <c r="EV45" s="65" t="n">
        <v>141</v>
      </c>
      <c r="EW45" s="65" t="n">
        <v>44052</v>
      </c>
      <c r="EX45" s="66" t="n">
        <v>44052</v>
      </c>
      <c r="EY45" s="0" t="n">
        <f aca="false">COUNTIF(DatasourceNameRange,EQ45)</f>
        <v>1</v>
      </c>
    </row>
    <row r="46" customFormat="false" ht="15" hidden="false" customHeight="false" outlineLevel="0" collapsed="false">
      <c r="X46" s="35" t="s">
        <v>502</v>
      </c>
      <c r="Y46" s="36" t="n">
        <v>77</v>
      </c>
      <c r="Z46" s="37" t="n">
        <v>2310</v>
      </c>
      <c r="AA46" s="37" t="n">
        <v>1</v>
      </c>
      <c r="AB46" s="37" t="n">
        <v>2310</v>
      </c>
      <c r="AC46" s="37" t="n">
        <v>44096</v>
      </c>
      <c r="AD46" s="38" t="n">
        <v>44096</v>
      </c>
      <c r="AE46" s="0" t="str">
        <f aca="false">IF(AB46&lt;=10,"Top Buyer",IF(AB46&lt;=21,"2nd Top Buyer","Average Buyer"))</f>
        <v>Average Buyer</v>
      </c>
      <c r="AF46" s="0" t="str">
        <f aca="false">(IF(AC46=AD46,$AL$9,$AL$10))</f>
        <v>One-Time Buyer</v>
      </c>
      <c r="AG46" s="0" t="str">
        <f aca="false">VLOOKUP(X46,LookupRange,2,0)</f>
        <v>Female</v>
      </c>
      <c r="AH46" s="0" t="str">
        <f aca="false">VLOOKUP(X46,LookupRange,3,0)</f>
        <v>Olean</v>
      </c>
      <c r="AW46" s="55" t="s">
        <v>358</v>
      </c>
      <c r="AX46" s="56" t="s">
        <v>29</v>
      </c>
      <c r="AY46" s="56" t="s">
        <v>48</v>
      </c>
      <c r="AZ46" s="57"/>
      <c r="CJ46" s="35" t="s">
        <v>590</v>
      </c>
      <c r="CK46" s="59"/>
      <c r="CN46" s="35" t="n">
        <v>88065565397</v>
      </c>
      <c r="CO46" s="59"/>
      <c r="ED46" s="14"/>
      <c r="EP46" s="0" t="n">
        <v>43</v>
      </c>
      <c r="EQ46" s="55" t="s">
        <v>358</v>
      </c>
      <c r="ER46" s="56" t="s">
        <v>48</v>
      </c>
      <c r="ES46" s="56" t="s">
        <v>29</v>
      </c>
      <c r="ET46" s="64" t="n">
        <v>87</v>
      </c>
      <c r="EU46" s="65" t="n">
        <v>870</v>
      </c>
      <c r="EV46" s="65" t="n">
        <v>261</v>
      </c>
      <c r="EW46" s="65" t="n">
        <v>44055</v>
      </c>
      <c r="EX46" s="66" t="n">
        <v>44055</v>
      </c>
      <c r="EY46" s="0" t="n">
        <f aca="false">COUNTIF(DatasourceNameRange,EQ46)</f>
        <v>2</v>
      </c>
    </row>
    <row r="47" customFormat="false" ht="15" hidden="false" customHeight="false" outlineLevel="0" collapsed="false">
      <c r="X47" s="35" t="s">
        <v>245</v>
      </c>
      <c r="Y47" s="36" t="n">
        <v>77</v>
      </c>
      <c r="Z47" s="37" t="n">
        <v>2310</v>
      </c>
      <c r="AA47" s="37" t="n">
        <v>1</v>
      </c>
      <c r="AB47" s="37" t="n">
        <v>2310</v>
      </c>
      <c r="AC47" s="37" t="n">
        <v>44045</v>
      </c>
      <c r="AD47" s="38" t="n">
        <v>44045</v>
      </c>
      <c r="AE47" s="0" t="str">
        <f aca="false">IF(AB47&lt;=10,"Top Buyer",IF(AB47&lt;=21,"2nd Top Buyer","Average Buyer"))</f>
        <v>Average Buyer</v>
      </c>
      <c r="AF47" s="0" t="str">
        <f aca="false">(IF(AC47=AD47,$AL$9,$AL$10))</f>
        <v>One-Time Buyer</v>
      </c>
      <c r="AG47" s="0" t="str">
        <f aca="false">VLOOKUP(X47,LookupRange,2,0)</f>
        <v>Female</v>
      </c>
      <c r="AH47" s="0" t="str">
        <f aca="false">VLOOKUP(X47,LookupRange,3,0)</f>
        <v>Salamanca</v>
      </c>
      <c r="AW47" s="55" t="s">
        <v>590</v>
      </c>
      <c r="AX47" s="56" t="s">
        <v>20</v>
      </c>
      <c r="AY47" s="56" t="s">
        <v>21</v>
      </c>
      <c r="AZ47" s="57"/>
      <c r="CJ47" s="35" t="s">
        <v>1046</v>
      </c>
      <c r="CK47" s="59"/>
      <c r="CN47" s="35" t="n">
        <v>88065565398</v>
      </c>
      <c r="CO47" s="59"/>
      <c r="ED47" s="14"/>
      <c r="EP47" s="0" t="n">
        <v>44</v>
      </c>
      <c r="EQ47" s="55" t="s">
        <v>590</v>
      </c>
      <c r="ER47" s="56" t="s">
        <v>21</v>
      </c>
      <c r="ES47" s="56" t="s">
        <v>20</v>
      </c>
      <c r="ET47" s="64" t="n">
        <v>60</v>
      </c>
      <c r="EU47" s="65" t="n">
        <v>600</v>
      </c>
      <c r="EV47" s="65" t="n">
        <v>180</v>
      </c>
      <c r="EW47" s="65" t="n">
        <v>44082</v>
      </c>
      <c r="EX47" s="66" t="n">
        <v>44082</v>
      </c>
      <c r="EY47" s="0" t="n">
        <f aca="false">COUNTIF(DatasourceNameRange,EQ47)</f>
        <v>1</v>
      </c>
    </row>
    <row r="48" customFormat="false" ht="15" hidden="false" customHeight="false" outlineLevel="0" collapsed="false">
      <c r="X48" s="35" t="s">
        <v>215</v>
      </c>
      <c r="Y48" s="36" t="n">
        <v>175</v>
      </c>
      <c r="Z48" s="37" t="n">
        <v>2298</v>
      </c>
      <c r="AA48" s="37" t="n">
        <v>6</v>
      </c>
      <c r="AB48" s="37" t="n">
        <v>2298</v>
      </c>
      <c r="AC48" s="37" t="n">
        <v>44046</v>
      </c>
      <c r="AD48" s="38" t="n">
        <v>44096</v>
      </c>
      <c r="AE48" s="0" t="str">
        <f aca="false">IF(AB48&lt;=10,"Top Buyer",IF(AB48&lt;=21,"2nd Top Buyer","Average Buyer"))</f>
        <v>Average Buyer</v>
      </c>
      <c r="AF48" s="0" t="str">
        <f aca="false">(IF(AC48=AD48,$AL$9,$AL$10))</f>
        <v>Old Customer</v>
      </c>
      <c r="AG48" s="0" t="str">
        <f aca="false">VLOOKUP(X48,LookupRange,2,0)</f>
        <v>Female</v>
      </c>
      <c r="AH48" s="0" t="str">
        <f aca="false">VLOOKUP(X48,LookupRange,3,0)</f>
        <v>Kingston</v>
      </c>
      <c r="AW48" s="55" t="s">
        <v>1046</v>
      </c>
      <c r="AX48" s="56" t="s">
        <v>20</v>
      </c>
      <c r="AY48" s="56" t="s">
        <v>123</v>
      </c>
      <c r="AZ48" s="57"/>
      <c r="CJ48" s="35" t="s">
        <v>116</v>
      </c>
      <c r="CK48" s="59"/>
      <c r="CN48" s="35" t="n">
        <v>88065565399</v>
      </c>
      <c r="CO48" s="59"/>
      <c r="ED48" s="14"/>
      <c r="EP48" s="0" t="n">
        <v>45</v>
      </c>
      <c r="EQ48" s="55" t="s">
        <v>1046</v>
      </c>
      <c r="ER48" s="56" t="s">
        <v>123</v>
      </c>
      <c r="ES48" s="56" t="s">
        <v>20</v>
      </c>
      <c r="ET48" s="64" t="n">
        <v>6</v>
      </c>
      <c r="EU48" s="65" t="n">
        <v>36</v>
      </c>
      <c r="EV48" s="65" t="n">
        <v>18</v>
      </c>
      <c r="EW48" s="65" t="n">
        <v>44054</v>
      </c>
      <c r="EX48" s="66" t="n">
        <v>44054</v>
      </c>
      <c r="EY48" s="0" t="n">
        <f aca="false">COUNTIF(DatasourceNameRange,EQ48)</f>
        <v>1</v>
      </c>
    </row>
    <row r="49" customFormat="false" ht="15" hidden="false" customHeight="false" outlineLevel="0" collapsed="false">
      <c r="X49" s="35" t="s">
        <v>28</v>
      </c>
      <c r="Y49" s="36" t="n">
        <v>211</v>
      </c>
      <c r="Z49" s="37" t="n">
        <v>2244</v>
      </c>
      <c r="AA49" s="37" t="n">
        <v>4</v>
      </c>
      <c r="AB49" s="37" t="n">
        <v>2244</v>
      </c>
      <c r="AC49" s="37" t="n">
        <v>44044</v>
      </c>
      <c r="AD49" s="38" t="n">
        <v>44095</v>
      </c>
      <c r="AE49" s="0" t="str">
        <f aca="false">IF(AB49&lt;=10,"Top Buyer",IF(AB49&lt;=21,"2nd Top Buyer","Average Buyer"))</f>
        <v>Average Buyer</v>
      </c>
      <c r="AF49" s="0" t="str">
        <f aca="false">(IF(AC49=AD49,$AL$9,$AL$10))</f>
        <v>Old Customer</v>
      </c>
      <c r="AG49" s="0" t="str">
        <f aca="false">VLOOKUP(X49,LookupRange,2,0)</f>
        <v>Female</v>
      </c>
      <c r="AH49" s="0" t="str">
        <f aca="false">VLOOKUP(X49,LookupRange,3,0)</f>
        <v>Auburn</v>
      </c>
      <c r="AW49" s="55" t="s">
        <v>116</v>
      </c>
      <c r="AX49" s="56" t="s">
        <v>29</v>
      </c>
      <c r="AY49" s="56" t="s">
        <v>117</v>
      </c>
      <c r="AZ49" s="57"/>
      <c r="CJ49" s="35" t="s">
        <v>569</v>
      </c>
      <c r="CK49" s="59"/>
      <c r="CN49" s="35" t="n">
        <v>88065565400</v>
      </c>
      <c r="CO49" s="59"/>
      <c r="ED49" s="14"/>
      <c r="EP49" s="0" t="n">
        <v>46</v>
      </c>
      <c r="EQ49" s="55" t="s">
        <v>116</v>
      </c>
      <c r="ER49" s="56" t="s">
        <v>117</v>
      </c>
      <c r="ES49" s="56" t="s">
        <v>29</v>
      </c>
      <c r="ET49" s="64" t="n">
        <v>89</v>
      </c>
      <c r="EU49" s="65" t="n">
        <v>1068</v>
      </c>
      <c r="EV49" s="65" t="n">
        <v>267</v>
      </c>
      <c r="EW49" s="65" t="n">
        <v>44071</v>
      </c>
      <c r="EX49" s="66" t="n">
        <v>44071</v>
      </c>
      <c r="EY49" s="0" t="n">
        <f aca="false">COUNTIF(DatasourceNameRange,EQ49)</f>
        <v>1</v>
      </c>
    </row>
    <row r="50" customFormat="false" ht="15" hidden="false" customHeight="false" outlineLevel="0" collapsed="false">
      <c r="X50" s="35" t="s">
        <v>47</v>
      </c>
      <c r="Y50" s="36" t="n">
        <v>182</v>
      </c>
      <c r="Z50" s="37" t="n">
        <v>2216</v>
      </c>
      <c r="AA50" s="37" t="n">
        <v>4</v>
      </c>
      <c r="AB50" s="37" t="n">
        <v>2216</v>
      </c>
      <c r="AC50" s="37" t="n">
        <v>44045</v>
      </c>
      <c r="AD50" s="38" t="n">
        <v>44102</v>
      </c>
      <c r="AE50" s="0" t="str">
        <f aca="false">IF(AB50&lt;=10,"Top Buyer",IF(AB50&lt;=21,"2nd Top Buyer","Average Buyer"))</f>
        <v>Average Buyer</v>
      </c>
      <c r="AF50" s="0" t="str">
        <f aca="false">(IF(AC50=AD50,$AL$9,$AL$10))</f>
        <v>Old Customer</v>
      </c>
      <c r="AG50" s="0" t="str">
        <f aca="false">VLOOKUP(X50,LookupRange,2,0)</f>
        <v>Male</v>
      </c>
      <c r="AH50" s="0" t="str">
        <f aca="false">VLOOKUP(X50,LookupRange,3,0)</f>
        <v>Elmira</v>
      </c>
      <c r="AW50" s="55" t="s">
        <v>569</v>
      </c>
      <c r="AX50" s="56" t="s">
        <v>20</v>
      </c>
      <c r="AY50" s="56" t="s">
        <v>50</v>
      </c>
      <c r="AZ50" s="57"/>
      <c r="CJ50" s="35" t="s">
        <v>826</v>
      </c>
      <c r="CK50" s="59"/>
      <c r="CN50" s="35" t="n">
        <v>88065565401</v>
      </c>
      <c r="CO50" s="59"/>
      <c r="ED50" s="14"/>
      <c r="EP50" s="0" t="n">
        <v>47</v>
      </c>
      <c r="EQ50" s="55" t="s">
        <v>569</v>
      </c>
      <c r="ER50" s="56" t="s">
        <v>50</v>
      </c>
      <c r="ES50" s="56" t="s">
        <v>20</v>
      </c>
      <c r="ET50" s="64" t="n">
        <v>6</v>
      </c>
      <c r="EU50" s="65" t="n">
        <v>108</v>
      </c>
      <c r="EV50" s="65" t="n">
        <v>18</v>
      </c>
      <c r="EW50" s="65" t="n">
        <v>44061</v>
      </c>
      <c r="EX50" s="66" t="n">
        <v>44061</v>
      </c>
      <c r="EY50" s="0" t="n">
        <f aca="false">COUNTIF(DatasourceNameRange,EQ50)</f>
        <v>1</v>
      </c>
    </row>
    <row r="51" customFormat="false" ht="15" hidden="false" customHeight="false" outlineLevel="0" collapsed="false">
      <c r="X51" s="35" t="s">
        <v>374</v>
      </c>
      <c r="Y51" s="36" t="n">
        <v>130</v>
      </c>
      <c r="Z51" s="37" t="n">
        <v>2080</v>
      </c>
      <c r="AA51" s="37" t="n">
        <v>2</v>
      </c>
      <c r="AB51" s="37" t="n">
        <v>2080</v>
      </c>
      <c r="AC51" s="37" t="n">
        <v>44071</v>
      </c>
      <c r="AD51" s="38" t="n">
        <v>44071</v>
      </c>
      <c r="AE51" s="0" t="str">
        <f aca="false">IF(AB51&lt;=10,"Top Buyer",IF(AB51&lt;=21,"2nd Top Buyer","Average Buyer"))</f>
        <v>Average Buyer</v>
      </c>
      <c r="AF51" s="0" t="str">
        <f aca="false">(IF(AC51=AD51,$AL$9,$AL$10))</f>
        <v>One-Time Buyer</v>
      </c>
      <c r="AG51" s="0" t="str">
        <f aca="false">VLOOKUP(X51,LookupRange,2,0)</f>
        <v>Female</v>
      </c>
      <c r="AH51" s="0" t="str">
        <f aca="false">VLOOKUP(X51,LookupRange,3,0)</f>
        <v>Port Jervis</v>
      </c>
      <c r="AW51" s="55" t="s">
        <v>826</v>
      </c>
      <c r="AX51" s="56" t="s">
        <v>29</v>
      </c>
      <c r="AY51" s="56" t="s">
        <v>81</v>
      </c>
      <c r="AZ51" s="57"/>
      <c r="CJ51" s="35" t="s">
        <v>284</v>
      </c>
      <c r="CK51" s="59"/>
      <c r="CN51" s="35" t="n">
        <v>88065565402</v>
      </c>
      <c r="CO51" s="59"/>
      <c r="ED51" s="14"/>
      <c r="EP51" s="0" t="n">
        <v>48</v>
      </c>
      <c r="EQ51" s="55" t="s">
        <v>826</v>
      </c>
      <c r="ER51" s="56" t="s">
        <v>81</v>
      </c>
      <c r="ES51" s="56" t="s">
        <v>29</v>
      </c>
      <c r="ET51" s="64" t="n">
        <v>8</v>
      </c>
      <c r="EU51" s="65" t="n">
        <v>72</v>
      </c>
      <c r="EV51" s="65" t="n">
        <v>24</v>
      </c>
      <c r="EW51" s="65" t="n">
        <v>44078</v>
      </c>
      <c r="EX51" s="66" t="n">
        <v>44078</v>
      </c>
      <c r="EY51" s="0" t="n">
        <f aca="false">COUNTIF(DatasourceNameRange,EQ51)</f>
        <v>1</v>
      </c>
    </row>
    <row r="52" customFormat="false" ht="15" hidden="false" customHeight="false" outlineLevel="0" collapsed="false">
      <c r="X52" s="35" t="s">
        <v>179</v>
      </c>
      <c r="Y52" s="36" t="n">
        <v>89</v>
      </c>
      <c r="Z52" s="37" t="n">
        <v>2047</v>
      </c>
      <c r="AA52" s="37" t="n">
        <v>1</v>
      </c>
      <c r="AB52" s="37" t="n">
        <v>2047</v>
      </c>
      <c r="AC52" s="37" t="n">
        <v>44084</v>
      </c>
      <c r="AD52" s="38" t="n">
        <v>44084</v>
      </c>
      <c r="AE52" s="0" t="str">
        <f aca="false">IF(AB52&lt;=10,"Top Buyer",IF(AB52&lt;=21,"2nd Top Buyer","Average Buyer"))</f>
        <v>Average Buyer</v>
      </c>
      <c r="AF52" s="0" t="str">
        <f aca="false">(IF(AC52=AD52,$AL$9,$AL$10))</f>
        <v>One-Time Buyer</v>
      </c>
      <c r="AG52" s="0" t="str">
        <f aca="false">VLOOKUP(X52,LookupRange,2,0)</f>
        <v>Female</v>
      </c>
      <c r="AH52" s="0" t="str">
        <f aca="false">VLOOKUP(X52,LookupRange,3,0)</f>
        <v>Islip</v>
      </c>
      <c r="AW52" s="55" t="s">
        <v>284</v>
      </c>
      <c r="AX52" s="56" t="s">
        <v>29</v>
      </c>
      <c r="AY52" s="56" t="s">
        <v>156</v>
      </c>
      <c r="AZ52" s="57"/>
      <c r="CJ52" s="35" t="s">
        <v>641</v>
      </c>
      <c r="CK52" s="59"/>
      <c r="CN52" s="35" t="n">
        <v>88065565403</v>
      </c>
      <c r="CO52" s="59"/>
      <c r="ED52" s="14"/>
      <c r="EP52" s="0" t="n">
        <v>49</v>
      </c>
      <c r="EQ52" s="55" t="s">
        <v>284</v>
      </c>
      <c r="ER52" s="56" t="s">
        <v>156</v>
      </c>
      <c r="ES52" s="56" t="s">
        <v>29</v>
      </c>
      <c r="ET52" s="64" t="n">
        <v>47</v>
      </c>
      <c r="EU52" s="65" t="n">
        <v>470</v>
      </c>
      <c r="EV52" s="65" t="n">
        <v>141</v>
      </c>
      <c r="EW52" s="65" t="n">
        <v>44084</v>
      </c>
      <c r="EX52" s="66" t="n">
        <v>44084</v>
      </c>
      <c r="EY52" s="0" t="n">
        <f aca="false">COUNTIF(DatasourceNameRange,EQ52)</f>
        <v>1</v>
      </c>
    </row>
    <row r="53" customFormat="false" ht="15" hidden="false" customHeight="false" outlineLevel="0" collapsed="false">
      <c r="X53" s="35" t="s">
        <v>456</v>
      </c>
      <c r="Y53" s="36" t="n">
        <v>89</v>
      </c>
      <c r="Z53" s="37" t="n">
        <v>2047</v>
      </c>
      <c r="AA53" s="37" t="n">
        <v>1</v>
      </c>
      <c r="AB53" s="37" t="n">
        <v>2047</v>
      </c>
      <c r="AC53" s="37" t="n">
        <v>44051</v>
      </c>
      <c r="AD53" s="38" t="n">
        <v>44051</v>
      </c>
      <c r="AE53" s="0" t="str">
        <f aca="false">IF(AB53&lt;=10,"Top Buyer",IF(AB53&lt;=21,"2nd Top Buyer","Average Buyer"))</f>
        <v>Average Buyer</v>
      </c>
      <c r="AF53" s="0" t="str">
        <f aca="false">(IF(AC53=AD53,$AL$9,$AL$10))</f>
        <v>One-Time Buyer</v>
      </c>
      <c r="AG53" s="0" t="str">
        <f aca="false">VLOOKUP(X53,LookupRange,2,0)</f>
        <v>Female</v>
      </c>
      <c r="AH53" s="0" t="str">
        <f aca="false">VLOOKUP(X53,LookupRange,3,0)</f>
        <v>Olean</v>
      </c>
      <c r="AW53" s="55" t="s">
        <v>641</v>
      </c>
      <c r="AX53" s="56" t="s">
        <v>29</v>
      </c>
      <c r="AY53" s="56" t="s">
        <v>55</v>
      </c>
      <c r="AZ53" s="57"/>
      <c r="CJ53" s="35" t="s">
        <v>600</v>
      </c>
      <c r="CK53" s="59"/>
      <c r="CN53" s="35" t="n">
        <v>88065565404</v>
      </c>
      <c r="CO53" s="59"/>
      <c r="ED53" s="14"/>
      <c r="EP53" s="0" t="n">
        <v>50</v>
      </c>
      <c r="EQ53" s="55" t="s">
        <v>641</v>
      </c>
      <c r="ER53" s="56" t="s">
        <v>55</v>
      </c>
      <c r="ES53" s="56" t="s">
        <v>29</v>
      </c>
      <c r="ET53" s="64" t="n">
        <v>89</v>
      </c>
      <c r="EU53" s="65" t="n">
        <v>1602</v>
      </c>
      <c r="EV53" s="65" t="n">
        <v>267</v>
      </c>
      <c r="EW53" s="65" t="n">
        <v>44063</v>
      </c>
      <c r="EX53" s="66" t="n">
        <v>44063</v>
      </c>
      <c r="EY53" s="0" t="n">
        <f aca="false">COUNTIF(DatasourceNameRange,EQ53)</f>
        <v>1</v>
      </c>
    </row>
    <row r="54" customFormat="false" ht="15" hidden="false" customHeight="false" outlineLevel="0" collapsed="false">
      <c r="X54" s="35" t="s">
        <v>616</v>
      </c>
      <c r="Y54" s="36" t="n">
        <v>68</v>
      </c>
      <c r="Z54" s="37" t="n">
        <v>2040</v>
      </c>
      <c r="AA54" s="37" t="n">
        <v>1</v>
      </c>
      <c r="AB54" s="37" t="n">
        <v>2040</v>
      </c>
      <c r="AC54" s="37" t="n">
        <v>44104</v>
      </c>
      <c r="AD54" s="38" t="n">
        <v>44104</v>
      </c>
      <c r="AE54" s="0" t="str">
        <f aca="false">IF(AB54&lt;=10,"Top Buyer",IF(AB54&lt;=21,"2nd Top Buyer","Average Buyer"))</f>
        <v>Average Buyer</v>
      </c>
      <c r="AF54" s="0" t="str">
        <f aca="false">(IF(AC54=AD54,$AL$9,$AL$10))</f>
        <v>One-Time Buyer</v>
      </c>
      <c r="AG54" s="0" t="str">
        <f aca="false">VLOOKUP(X54,LookupRange,2,0)</f>
        <v>Female</v>
      </c>
      <c r="AH54" s="0" t="str">
        <f aca="false">VLOOKUP(X54,LookupRange,3,0)</f>
        <v>Kingston</v>
      </c>
      <c r="AW54" s="55" t="s">
        <v>600</v>
      </c>
      <c r="AX54" s="56" t="s">
        <v>29</v>
      </c>
      <c r="AY54" s="56" t="s">
        <v>119</v>
      </c>
      <c r="AZ54" s="57"/>
      <c r="CJ54" s="35" t="s">
        <v>340</v>
      </c>
      <c r="CK54" s="59"/>
      <c r="CN54" s="35" t="n">
        <v>88065565405</v>
      </c>
      <c r="CO54" s="59"/>
      <c r="ED54" s="14"/>
      <c r="EP54" s="0" t="n">
        <v>51</v>
      </c>
      <c r="EQ54" s="55" t="s">
        <v>600</v>
      </c>
      <c r="ER54" s="56" t="s">
        <v>119</v>
      </c>
      <c r="ES54" s="56" t="s">
        <v>29</v>
      </c>
      <c r="ET54" s="64" t="n">
        <v>47</v>
      </c>
      <c r="EU54" s="65" t="n">
        <v>1081</v>
      </c>
      <c r="EV54" s="65" t="n">
        <v>141</v>
      </c>
      <c r="EW54" s="65" t="n">
        <v>44092</v>
      </c>
      <c r="EX54" s="66" t="n">
        <v>44092</v>
      </c>
      <c r="EY54" s="0" t="n">
        <f aca="false">COUNTIF(DatasourceNameRange,EQ54)</f>
        <v>1</v>
      </c>
    </row>
    <row r="55" customFormat="false" ht="15" hidden="false" customHeight="false" outlineLevel="0" collapsed="false">
      <c r="X55" s="35" t="s">
        <v>539</v>
      </c>
      <c r="Y55" s="36" t="n">
        <v>68</v>
      </c>
      <c r="Z55" s="37" t="n">
        <v>2040</v>
      </c>
      <c r="AA55" s="37" t="n">
        <v>1</v>
      </c>
      <c r="AB55" s="37" t="n">
        <v>2040</v>
      </c>
      <c r="AC55" s="37" t="n">
        <v>44061</v>
      </c>
      <c r="AD55" s="38" t="n">
        <v>44061</v>
      </c>
      <c r="AE55" s="0" t="str">
        <f aca="false">IF(AB55&lt;=10,"Top Buyer",IF(AB55&lt;=21,"2nd Top Buyer","Average Buyer"))</f>
        <v>Average Buyer</v>
      </c>
      <c r="AF55" s="0" t="str">
        <f aca="false">(IF(AC55=AD55,$AL$9,$AL$10))</f>
        <v>One-Time Buyer</v>
      </c>
      <c r="AG55" s="0" t="str">
        <f aca="false">VLOOKUP(X55,LookupRange,2,0)</f>
        <v>Female</v>
      </c>
      <c r="AH55" s="0" t="str">
        <f aca="false">VLOOKUP(X55,LookupRange,3,0)</f>
        <v>Newburgh</v>
      </c>
      <c r="AW55" s="55" t="s">
        <v>340</v>
      </c>
      <c r="AX55" s="56" t="s">
        <v>20</v>
      </c>
      <c r="AY55" s="56" t="s">
        <v>154</v>
      </c>
      <c r="AZ55" s="57"/>
      <c r="CJ55" s="35" t="s">
        <v>624</v>
      </c>
      <c r="CK55" s="59"/>
      <c r="CN55" s="35" t="n">
        <v>88065565406</v>
      </c>
      <c r="CO55" s="59"/>
      <c r="ED55" s="14"/>
      <c r="EP55" s="0" t="n">
        <v>52</v>
      </c>
      <c r="EQ55" s="55" t="s">
        <v>340</v>
      </c>
      <c r="ER55" s="56" t="s">
        <v>154</v>
      </c>
      <c r="ES55" s="56" t="s">
        <v>20</v>
      </c>
      <c r="ET55" s="64" t="n">
        <v>10</v>
      </c>
      <c r="EU55" s="65" t="n">
        <v>90</v>
      </c>
      <c r="EV55" s="65" t="n">
        <v>30</v>
      </c>
      <c r="EW55" s="65" t="n">
        <v>44068</v>
      </c>
      <c r="EX55" s="66" t="n">
        <v>44068</v>
      </c>
      <c r="EY55" s="0" t="n">
        <f aca="false">COUNTIF(DatasourceNameRange,EQ55)</f>
        <v>1</v>
      </c>
    </row>
    <row r="56" customFormat="false" ht="15" hidden="false" customHeight="false" outlineLevel="0" collapsed="false">
      <c r="X56" s="35" t="s">
        <v>375</v>
      </c>
      <c r="Y56" s="36" t="n">
        <v>95</v>
      </c>
      <c r="Z56" s="37" t="n">
        <v>1900</v>
      </c>
      <c r="AA56" s="37" t="n">
        <v>2</v>
      </c>
      <c r="AB56" s="37" t="n">
        <v>1900</v>
      </c>
      <c r="AC56" s="37" t="n">
        <v>44072</v>
      </c>
      <c r="AD56" s="38" t="n">
        <v>44072</v>
      </c>
      <c r="AE56" s="0" t="str">
        <f aca="false">IF(AB56&lt;=10,"Top Buyer",IF(AB56&lt;=21,"2nd Top Buyer","Average Buyer"))</f>
        <v>Average Buyer</v>
      </c>
      <c r="AF56" s="0" t="str">
        <f aca="false">(IF(AC56=AD56,$AL$9,$AL$10))</f>
        <v>One-Time Buyer</v>
      </c>
      <c r="AG56" s="0" t="str">
        <f aca="false">VLOOKUP(X56,LookupRange,2,0)</f>
        <v>Female</v>
      </c>
      <c r="AH56" s="0" t="str">
        <f aca="false">VLOOKUP(X56,LookupRange,3,0)</f>
        <v>Poughkeepsie</v>
      </c>
      <c r="AW56" s="55" t="s">
        <v>624</v>
      </c>
      <c r="AX56" s="56" t="s">
        <v>20</v>
      </c>
      <c r="AY56" s="56" t="s">
        <v>114</v>
      </c>
      <c r="AZ56" s="57"/>
      <c r="CJ56" s="35" t="s">
        <v>746</v>
      </c>
      <c r="CK56" s="59"/>
      <c r="CN56" s="35" t="n">
        <v>88065565407</v>
      </c>
      <c r="CO56" s="59"/>
      <c r="ED56" s="14"/>
      <c r="EP56" s="0" t="n">
        <v>53</v>
      </c>
      <c r="EQ56" s="55" t="s">
        <v>624</v>
      </c>
      <c r="ER56" s="56" t="s">
        <v>114</v>
      </c>
      <c r="ES56" s="56" t="s">
        <v>20</v>
      </c>
      <c r="ET56" s="64" t="n">
        <v>77</v>
      </c>
      <c r="EU56" s="65" t="n">
        <v>924</v>
      </c>
      <c r="EV56" s="65" t="n">
        <v>231</v>
      </c>
      <c r="EW56" s="65" t="n">
        <v>44046</v>
      </c>
      <c r="EX56" s="66" t="n">
        <v>44046</v>
      </c>
      <c r="EY56" s="0" t="n">
        <f aca="false">COUNTIF(DatasourceNameRange,EQ56)</f>
        <v>1</v>
      </c>
    </row>
    <row r="57" customFormat="false" ht="15" hidden="false" customHeight="false" outlineLevel="0" collapsed="false">
      <c r="X57" s="35" t="s">
        <v>482</v>
      </c>
      <c r="Y57" s="36" t="n">
        <v>60</v>
      </c>
      <c r="Z57" s="37" t="n">
        <v>1800</v>
      </c>
      <c r="AA57" s="37" t="n">
        <v>1</v>
      </c>
      <c r="AB57" s="37" t="n">
        <v>1800</v>
      </c>
      <c r="AC57" s="37" t="n">
        <v>44076</v>
      </c>
      <c r="AD57" s="38" t="n">
        <v>44076</v>
      </c>
      <c r="AE57" s="0" t="str">
        <f aca="false">IF(AB57&lt;=10,"Top Buyer",IF(AB57&lt;=21,"2nd Top Buyer","Average Buyer"))</f>
        <v>Average Buyer</v>
      </c>
      <c r="AF57" s="0" t="str">
        <f aca="false">(IF(AC57=AD57,$AL$9,$AL$10))</f>
        <v>One-Time Buyer</v>
      </c>
      <c r="AG57" s="0" t="str">
        <f aca="false">VLOOKUP(X57,LookupRange,2,0)</f>
        <v>Female</v>
      </c>
      <c r="AH57" s="0" t="str">
        <f aca="false">VLOOKUP(X57,LookupRange,3,0)</f>
        <v>New York</v>
      </c>
      <c r="AW57" s="55" t="s">
        <v>746</v>
      </c>
      <c r="AX57" s="56" t="s">
        <v>20</v>
      </c>
      <c r="AY57" s="56" t="s">
        <v>154</v>
      </c>
      <c r="AZ57" s="57"/>
      <c r="CJ57" s="35" t="s">
        <v>693</v>
      </c>
      <c r="CK57" s="59"/>
      <c r="CN57" s="35" t="n">
        <v>88065565408</v>
      </c>
      <c r="CO57" s="59"/>
      <c r="ED57" s="14"/>
      <c r="EP57" s="0" t="n">
        <v>54</v>
      </c>
      <c r="EQ57" s="55" t="s">
        <v>746</v>
      </c>
      <c r="ER57" s="56" t="s">
        <v>154</v>
      </c>
      <c r="ES57" s="56" t="s">
        <v>20</v>
      </c>
      <c r="ET57" s="64" t="n">
        <v>10</v>
      </c>
      <c r="EU57" s="65" t="n">
        <v>520</v>
      </c>
      <c r="EV57" s="65" t="n">
        <v>30</v>
      </c>
      <c r="EW57" s="65" t="n">
        <v>44061</v>
      </c>
      <c r="EX57" s="66" t="n">
        <v>44061</v>
      </c>
      <c r="EY57" s="0" t="n">
        <f aca="false">COUNTIF(DatasourceNameRange,EQ57)</f>
        <v>1</v>
      </c>
    </row>
    <row r="58" customFormat="false" ht="15" hidden="false" customHeight="false" outlineLevel="0" collapsed="false">
      <c r="X58" s="35" t="s">
        <v>271</v>
      </c>
      <c r="Y58" s="36" t="n">
        <v>89</v>
      </c>
      <c r="Z58" s="37" t="n">
        <v>1780</v>
      </c>
      <c r="AA58" s="37" t="n">
        <v>1</v>
      </c>
      <c r="AB58" s="37" t="n">
        <v>1780</v>
      </c>
      <c r="AC58" s="37" t="n">
        <v>44071</v>
      </c>
      <c r="AD58" s="38" t="n">
        <v>44071</v>
      </c>
      <c r="AE58" s="0" t="str">
        <f aca="false">IF(AB58&lt;=10,"Top Buyer",IF(AB58&lt;=21,"2nd Top Buyer","Average Buyer"))</f>
        <v>Average Buyer</v>
      </c>
      <c r="AF58" s="0" t="str">
        <f aca="false">(IF(AC58=AD58,$AL$9,$AL$10))</f>
        <v>One-Time Buyer</v>
      </c>
      <c r="AG58" s="0" t="str">
        <f aca="false">VLOOKUP(X58,LookupRange,2,0)</f>
        <v>Female</v>
      </c>
      <c r="AH58" s="0" t="str">
        <f aca="false">VLOOKUP(X58,LookupRange,3,0)</f>
        <v>Choes</v>
      </c>
      <c r="AW58" s="55" t="s">
        <v>693</v>
      </c>
      <c r="AX58" s="56" t="s">
        <v>20</v>
      </c>
      <c r="AY58" s="56" t="s">
        <v>72</v>
      </c>
      <c r="AZ58" s="57"/>
      <c r="CJ58" s="35" t="s">
        <v>582</v>
      </c>
      <c r="CK58" s="59"/>
      <c r="CN58" s="35" t="n">
        <v>88065565409</v>
      </c>
      <c r="CO58" s="59"/>
      <c r="ED58" s="14"/>
      <c r="EP58" s="0" t="n">
        <v>55</v>
      </c>
      <c r="EQ58" s="55" t="s">
        <v>693</v>
      </c>
      <c r="ER58" s="56" t="s">
        <v>72</v>
      </c>
      <c r="ES58" s="56" t="s">
        <v>20</v>
      </c>
      <c r="ET58" s="64" t="n">
        <v>3</v>
      </c>
      <c r="EU58" s="65" t="n">
        <v>30</v>
      </c>
      <c r="EV58" s="65" t="n">
        <v>9</v>
      </c>
      <c r="EW58" s="65" t="n">
        <v>44084</v>
      </c>
      <c r="EX58" s="66" t="n">
        <v>44084</v>
      </c>
      <c r="EY58" s="0" t="n">
        <f aca="false">COUNTIF(DatasourceNameRange,EQ58)</f>
        <v>1</v>
      </c>
    </row>
    <row r="59" customFormat="false" ht="15" hidden="false" customHeight="false" outlineLevel="0" collapsed="false">
      <c r="X59" s="35" t="s">
        <v>546</v>
      </c>
      <c r="Y59" s="36" t="n">
        <v>89</v>
      </c>
      <c r="Z59" s="37" t="n">
        <v>1780</v>
      </c>
      <c r="AA59" s="37" t="n">
        <v>1</v>
      </c>
      <c r="AB59" s="37" t="n">
        <v>1780</v>
      </c>
      <c r="AC59" s="37" t="n">
        <v>44068</v>
      </c>
      <c r="AD59" s="38" t="n">
        <v>44068</v>
      </c>
      <c r="AE59" s="0" t="str">
        <f aca="false">IF(AB59&lt;=10,"Top Buyer",IF(AB59&lt;=21,"2nd Top Buyer","Average Buyer"))</f>
        <v>Average Buyer</v>
      </c>
      <c r="AF59" s="0" t="str">
        <f aca="false">(IF(AC59=AD59,$AL$9,$AL$10))</f>
        <v>One-Time Buyer</v>
      </c>
      <c r="AG59" s="0" t="str">
        <f aca="false">VLOOKUP(X59,LookupRange,2,0)</f>
        <v>Female</v>
      </c>
      <c r="AH59" s="0" t="str">
        <f aca="false">VLOOKUP(X59,LookupRange,3,0)</f>
        <v>Rochester</v>
      </c>
      <c r="AW59" s="55" t="s">
        <v>582</v>
      </c>
      <c r="AX59" s="56" t="s">
        <v>20</v>
      </c>
      <c r="AY59" s="56" t="s">
        <v>98</v>
      </c>
      <c r="AZ59" s="57"/>
      <c r="CJ59" s="35" t="s">
        <v>818</v>
      </c>
      <c r="CK59" s="59"/>
      <c r="CN59" s="35" t="n">
        <v>88065565410</v>
      </c>
      <c r="CO59" s="59"/>
      <c r="ED59" s="14"/>
      <c r="EP59" s="0" t="n">
        <v>56</v>
      </c>
      <c r="EQ59" s="55" t="s">
        <v>582</v>
      </c>
      <c r="ER59" s="56" t="s">
        <v>98</v>
      </c>
      <c r="ES59" s="56" t="s">
        <v>20</v>
      </c>
      <c r="ET59" s="64" t="n">
        <v>89</v>
      </c>
      <c r="EU59" s="65" t="n">
        <v>1424</v>
      </c>
      <c r="EV59" s="65" t="n">
        <v>267</v>
      </c>
      <c r="EW59" s="65" t="n">
        <v>44073</v>
      </c>
      <c r="EX59" s="66" t="n">
        <v>44073</v>
      </c>
      <c r="EY59" s="0" t="n">
        <f aca="false">COUNTIF(DatasourceNameRange,EQ59)</f>
        <v>1</v>
      </c>
    </row>
    <row r="60" customFormat="false" ht="15" hidden="false" customHeight="false" outlineLevel="0" collapsed="false">
      <c r="X60" s="35" t="s">
        <v>226</v>
      </c>
      <c r="Y60" s="36" t="n">
        <v>89</v>
      </c>
      <c r="Z60" s="37" t="n">
        <v>1780</v>
      </c>
      <c r="AA60" s="37" t="n">
        <v>1</v>
      </c>
      <c r="AB60" s="37" t="n">
        <v>1780</v>
      </c>
      <c r="AC60" s="37" t="n">
        <v>44057</v>
      </c>
      <c r="AD60" s="38" t="n">
        <v>44057</v>
      </c>
      <c r="AE60" s="0" t="str">
        <f aca="false">IF(AB60&lt;=10,"Top Buyer",IF(AB60&lt;=21,"2nd Top Buyer","Average Buyer"))</f>
        <v>Average Buyer</v>
      </c>
      <c r="AF60" s="0" t="str">
        <f aca="false">(IF(AC60=AD60,$AL$9,$AL$10))</f>
        <v>One-Time Buyer</v>
      </c>
      <c r="AG60" s="0" t="str">
        <f aca="false">VLOOKUP(X60,LookupRange,2,0)</f>
        <v>Female</v>
      </c>
      <c r="AH60" s="0" t="str">
        <f aca="false">VLOOKUP(X60,LookupRange,3,0)</f>
        <v>Betavia</v>
      </c>
      <c r="AW60" s="55" t="s">
        <v>818</v>
      </c>
      <c r="AX60" s="56" t="s">
        <v>29</v>
      </c>
      <c r="AY60" s="56" t="s">
        <v>69</v>
      </c>
      <c r="AZ60" s="57"/>
      <c r="CJ60" s="35" t="s">
        <v>996</v>
      </c>
      <c r="CK60" s="59"/>
      <c r="CN60" s="35" t="n">
        <v>88065565411</v>
      </c>
      <c r="CO60" s="59"/>
      <c r="ED60" s="14"/>
      <c r="EP60" s="0" t="n">
        <v>57</v>
      </c>
      <c r="EQ60" s="55" t="s">
        <v>818</v>
      </c>
      <c r="ER60" s="56" t="s">
        <v>69</v>
      </c>
      <c r="ES60" s="56" t="s">
        <v>29</v>
      </c>
      <c r="ET60" s="64" t="n">
        <v>10</v>
      </c>
      <c r="EU60" s="65" t="n">
        <v>150</v>
      </c>
      <c r="EV60" s="65" t="n">
        <v>30</v>
      </c>
      <c r="EW60" s="65" t="n">
        <v>44071</v>
      </c>
      <c r="EX60" s="66" t="n">
        <v>44071</v>
      </c>
      <c r="EY60" s="0" t="n">
        <f aca="false">COUNTIF(DatasourceNameRange,EQ60)</f>
        <v>1</v>
      </c>
    </row>
    <row r="61" customFormat="false" ht="15" hidden="false" customHeight="false" outlineLevel="0" collapsed="false">
      <c r="X61" s="35" t="s">
        <v>348</v>
      </c>
      <c r="Y61" s="36" t="n">
        <v>89</v>
      </c>
      <c r="Z61" s="37" t="n">
        <v>1780</v>
      </c>
      <c r="AA61" s="37" t="n">
        <v>1</v>
      </c>
      <c r="AB61" s="37" t="n">
        <v>1780</v>
      </c>
      <c r="AC61" s="37" t="n">
        <v>44045</v>
      </c>
      <c r="AD61" s="38" t="n">
        <v>44045</v>
      </c>
      <c r="AE61" s="0" t="str">
        <f aca="false">IF(AB61&lt;=10,"Top Buyer",IF(AB61&lt;=21,"2nd Top Buyer","Average Buyer"))</f>
        <v>Average Buyer</v>
      </c>
      <c r="AF61" s="0" t="str">
        <f aca="false">(IF(AC61=AD61,$AL$9,$AL$10))</f>
        <v>One-Time Buyer</v>
      </c>
      <c r="AG61" s="0" t="str">
        <f aca="false">VLOOKUP(X61,LookupRange,2,0)</f>
        <v>Male</v>
      </c>
      <c r="AH61" s="0" t="str">
        <f aca="false">VLOOKUP(X61,LookupRange,3,0)</f>
        <v>Brookhaven</v>
      </c>
      <c r="AW61" s="55" t="s">
        <v>996</v>
      </c>
      <c r="AX61" s="56" t="s">
        <v>20</v>
      </c>
      <c r="AY61" s="56" t="s">
        <v>156</v>
      </c>
      <c r="AZ61" s="57"/>
      <c r="CJ61" s="35" t="s">
        <v>849</v>
      </c>
      <c r="CK61" s="59"/>
      <c r="CN61" s="35" t="n">
        <v>88065565412</v>
      </c>
      <c r="CO61" s="59"/>
      <c r="ED61" s="14"/>
      <c r="EP61" s="0" t="n">
        <v>58</v>
      </c>
      <c r="EQ61" s="55" t="s">
        <v>996</v>
      </c>
      <c r="ER61" s="56" t="s">
        <v>156</v>
      </c>
      <c r="ES61" s="56" t="s">
        <v>20</v>
      </c>
      <c r="ET61" s="64" t="n">
        <v>1</v>
      </c>
      <c r="EU61" s="65" t="n">
        <v>18</v>
      </c>
      <c r="EV61" s="65" t="n">
        <v>3</v>
      </c>
      <c r="EW61" s="65" t="n">
        <v>44061</v>
      </c>
      <c r="EX61" s="66" t="n">
        <v>44061</v>
      </c>
      <c r="EY61" s="0" t="n">
        <f aca="false">COUNTIF(DatasourceNameRange,EQ61)</f>
        <v>1</v>
      </c>
    </row>
    <row r="62" customFormat="false" ht="15" hidden="false" customHeight="false" outlineLevel="0" collapsed="false">
      <c r="X62" s="35" t="s">
        <v>623</v>
      </c>
      <c r="Y62" s="36" t="n">
        <v>89</v>
      </c>
      <c r="Z62" s="37" t="n">
        <v>1780</v>
      </c>
      <c r="AA62" s="37" t="n">
        <v>1</v>
      </c>
      <c r="AB62" s="37" t="n">
        <v>1780</v>
      </c>
      <c r="AC62" s="37" t="n">
        <v>44045</v>
      </c>
      <c r="AD62" s="38" t="n">
        <v>44045</v>
      </c>
      <c r="AE62" s="0" t="str">
        <f aca="false">IF(AB62&lt;=10,"Top Buyer",IF(AB62&lt;=21,"2nd Top Buyer","Average Buyer"))</f>
        <v>Average Buyer</v>
      </c>
      <c r="AF62" s="0" t="str">
        <f aca="false">(IF(AC62=AD62,$AL$9,$AL$10))</f>
        <v>One-Time Buyer</v>
      </c>
      <c r="AG62" s="0" t="str">
        <f aca="false">VLOOKUP(X62,LookupRange,2,0)</f>
        <v>Female</v>
      </c>
      <c r="AH62" s="0" t="str">
        <f aca="false">VLOOKUP(X62,LookupRange,3,0)</f>
        <v>Watervliet</v>
      </c>
      <c r="AW62" s="55" t="s">
        <v>849</v>
      </c>
      <c r="AX62" s="56" t="s">
        <v>29</v>
      </c>
      <c r="AY62" s="56" t="s">
        <v>37</v>
      </c>
      <c r="AZ62" s="57"/>
      <c r="CJ62" s="35" t="s">
        <v>823</v>
      </c>
      <c r="CK62" s="59"/>
      <c r="CN62" s="35" t="n">
        <v>88065565413</v>
      </c>
      <c r="CO62" s="59"/>
      <c r="ED62" s="14"/>
      <c r="EP62" s="0" t="n">
        <v>59</v>
      </c>
      <c r="EQ62" s="55" t="s">
        <v>849</v>
      </c>
      <c r="ER62" s="56" t="s">
        <v>37</v>
      </c>
      <c r="ES62" s="56" t="s">
        <v>29</v>
      </c>
      <c r="ET62" s="64" t="n">
        <v>5</v>
      </c>
      <c r="EU62" s="65" t="n">
        <v>60</v>
      </c>
      <c r="EV62" s="65" t="n">
        <v>15</v>
      </c>
      <c r="EW62" s="65" t="n">
        <v>44102</v>
      </c>
      <c r="EX62" s="66" t="n">
        <v>44102</v>
      </c>
      <c r="EY62" s="0" t="n">
        <f aca="false">COUNTIF(DatasourceNameRange,EQ62)</f>
        <v>1</v>
      </c>
    </row>
    <row r="63" customFormat="false" ht="15" hidden="false" customHeight="false" outlineLevel="0" collapsed="false">
      <c r="X63" s="35" t="s">
        <v>492</v>
      </c>
      <c r="Y63" s="36" t="n">
        <v>89</v>
      </c>
      <c r="Z63" s="37" t="n">
        <v>1780</v>
      </c>
      <c r="AA63" s="37" t="n">
        <v>1</v>
      </c>
      <c r="AB63" s="37" t="n">
        <v>1780</v>
      </c>
      <c r="AC63" s="37" t="n">
        <v>44086</v>
      </c>
      <c r="AD63" s="38" t="n">
        <v>44086</v>
      </c>
      <c r="AE63" s="0" t="str">
        <f aca="false">IF(AB63&lt;=10,"Top Buyer",IF(AB63&lt;=21,"2nd Top Buyer","Average Buyer"))</f>
        <v>Average Buyer</v>
      </c>
      <c r="AF63" s="0" t="str">
        <f aca="false">(IF(AC63=AD63,$AL$9,$AL$10))</f>
        <v>One-Time Buyer</v>
      </c>
      <c r="AG63" s="0" t="str">
        <f aca="false">VLOOKUP(X63,LookupRange,2,0)</f>
        <v>Female</v>
      </c>
      <c r="AH63" s="0" t="str">
        <f aca="false">VLOOKUP(X63,LookupRange,3,0)</f>
        <v>Lockport</v>
      </c>
      <c r="AW63" s="55" t="s">
        <v>823</v>
      </c>
      <c r="AX63" s="56" t="s">
        <v>20</v>
      </c>
      <c r="AY63" s="56" t="s">
        <v>107</v>
      </c>
      <c r="AZ63" s="57"/>
      <c r="CJ63" s="35" t="s">
        <v>735</v>
      </c>
      <c r="CK63" s="59"/>
      <c r="CN63" s="35" t="n">
        <v>88065565414</v>
      </c>
      <c r="CO63" s="59"/>
      <c r="ED63" s="14"/>
      <c r="EP63" s="0" t="n">
        <v>60</v>
      </c>
      <c r="EQ63" s="55" t="s">
        <v>823</v>
      </c>
      <c r="ER63" s="56" t="s">
        <v>107</v>
      </c>
      <c r="ES63" s="56" t="s">
        <v>20</v>
      </c>
      <c r="ET63" s="64" t="n">
        <v>3</v>
      </c>
      <c r="EU63" s="65" t="n">
        <v>42</v>
      </c>
      <c r="EV63" s="65" t="n">
        <v>9</v>
      </c>
      <c r="EW63" s="65" t="n">
        <v>44075</v>
      </c>
      <c r="EX63" s="66" t="n">
        <v>44075</v>
      </c>
      <c r="EY63" s="0" t="n">
        <f aca="false">COUNTIF(DatasourceNameRange,EQ63)</f>
        <v>1</v>
      </c>
    </row>
    <row r="64" customFormat="false" ht="15" hidden="false" customHeight="false" outlineLevel="0" collapsed="false">
      <c r="X64" s="35" t="s">
        <v>606</v>
      </c>
      <c r="Y64" s="36" t="n">
        <v>77</v>
      </c>
      <c r="Z64" s="37" t="n">
        <v>1771</v>
      </c>
      <c r="AA64" s="37" t="n">
        <v>1</v>
      </c>
      <c r="AB64" s="37" t="n">
        <v>1771</v>
      </c>
      <c r="AC64" s="37" t="n">
        <v>44097</v>
      </c>
      <c r="AD64" s="38" t="n">
        <v>44097</v>
      </c>
      <c r="AE64" s="0" t="str">
        <f aca="false">IF(AB64&lt;=10,"Top Buyer",IF(AB64&lt;=21,"2nd Top Buyer","Average Buyer"))</f>
        <v>Average Buyer</v>
      </c>
      <c r="AF64" s="0" t="str">
        <f aca="false">(IF(AC64=AD64,$AL$9,$AL$10))</f>
        <v>One-Time Buyer</v>
      </c>
      <c r="AG64" s="0" t="str">
        <f aca="false">VLOOKUP(X64,LookupRange,2,0)</f>
        <v>Female</v>
      </c>
      <c r="AH64" s="0" t="str">
        <f aca="false">VLOOKUP(X64,LookupRange,3,0)</f>
        <v>Beacon</v>
      </c>
      <c r="AW64" s="55" t="s">
        <v>735</v>
      </c>
      <c r="AX64" s="56" t="s">
        <v>29</v>
      </c>
      <c r="AY64" s="56" t="s">
        <v>96</v>
      </c>
      <c r="AZ64" s="57"/>
      <c r="CJ64" s="35" t="s">
        <v>277</v>
      </c>
      <c r="CK64" s="59"/>
      <c r="CN64" s="35" t="n">
        <v>88065565415</v>
      </c>
      <c r="CO64" s="59"/>
      <c r="ED64" s="14"/>
      <c r="EP64" s="0" t="n">
        <v>61</v>
      </c>
      <c r="EQ64" s="55" t="s">
        <v>735</v>
      </c>
      <c r="ER64" s="56" t="s">
        <v>96</v>
      </c>
      <c r="ES64" s="56" t="s">
        <v>29</v>
      </c>
      <c r="ET64" s="64" t="n">
        <v>5</v>
      </c>
      <c r="EU64" s="65" t="n">
        <v>60</v>
      </c>
      <c r="EV64" s="65" t="n">
        <v>15</v>
      </c>
      <c r="EW64" s="65" t="n">
        <v>44052</v>
      </c>
      <c r="EX64" s="66" t="n">
        <v>44052</v>
      </c>
      <c r="EY64" s="0" t="n">
        <f aca="false">COUNTIF(DatasourceNameRange,EQ64)</f>
        <v>1</v>
      </c>
    </row>
    <row r="65" customFormat="false" ht="15" hidden="false" customHeight="false" outlineLevel="0" collapsed="false">
      <c r="X65" s="35" t="s">
        <v>421</v>
      </c>
      <c r="Y65" s="36" t="n">
        <v>77</v>
      </c>
      <c r="Z65" s="37" t="n">
        <v>1771</v>
      </c>
      <c r="AA65" s="37" t="n">
        <v>1</v>
      </c>
      <c r="AB65" s="37" t="n">
        <v>1771</v>
      </c>
      <c r="AC65" s="37" t="n">
        <v>44046</v>
      </c>
      <c r="AD65" s="38" t="n">
        <v>44046</v>
      </c>
      <c r="AE65" s="0" t="str">
        <f aca="false">IF(AB65&lt;=10,"Top Buyer",IF(AB65&lt;=21,"2nd Top Buyer","Average Buyer"))</f>
        <v>Average Buyer</v>
      </c>
      <c r="AF65" s="0" t="str">
        <f aca="false">(IF(AC65=AD65,$AL$9,$AL$10))</f>
        <v>One-Time Buyer</v>
      </c>
      <c r="AG65" s="0" t="str">
        <f aca="false">VLOOKUP(X65,LookupRange,2,0)</f>
        <v>Male</v>
      </c>
      <c r="AH65" s="0" t="str">
        <f aca="false">VLOOKUP(X65,LookupRange,3,0)</f>
        <v>Kingston</v>
      </c>
      <c r="AW65" s="55" t="s">
        <v>277</v>
      </c>
      <c r="AX65" s="56" t="s">
        <v>20</v>
      </c>
      <c r="AY65" s="56" t="s">
        <v>55</v>
      </c>
      <c r="AZ65" s="57"/>
      <c r="CJ65" s="35" t="s">
        <v>369</v>
      </c>
      <c r="CK65" s="59"/>
      <c r="CN65" s="35" t="n">
        <v>88065565416</v>
      </c>
      <c r="CO65" s="59"/>
      <c r="ED65" s="14"/>
      <c r="EP65" s="0" t="n">
        <v>62</v>
      </c>
      <c r="EQ65" s="55" t="s">
        <v>277</v>
      </c>
      <c r="ER65" s="56" t="s">
        <v>55</v>
      </c>
      <c r="ES65" s="56" t="s">
        <v>20</v>
      </c>
      <c r="ET65" s="64" t="n">
        <v>10</v>
      </c>
      <c r="EU65" s="65" t="n">
        <v>90</v>
      </c>
      <c r="EV65" s="65" t="n">
        <v>30</v>
      </c>
      <c r="EW65" s="65" t="n">
        <v>44077</v>
      </c>
      <c r="EX65" s="66" t="n">
        <v>44077</v>
      </c>
      <c r="EY65" s="0" t="n">
        <f aca="false">COUNTIF(DatasourceNameRange,EQ65)</f>
        <v>1</v>
      </c>
    </row>
    <row r="66" customFormat="false" ht="15" hidden="false" customHeight="false" outlineLevel="0" collapsed="false">
      <c r="X66" s="35" t="s">
        <v>49</v>
      </c>
      <c r="Y66" s="36" t="n">
        <v>166</v>
      </c>
      <c r="Z66" s="37" t="n">
        <v>1770</v>
      </c>
      <c r="AA66" s="37" t="n">
        <v>4</v>
      </c>
      <c r="AB66" s="37" t="n">
        <v>1770</v>
      </c>
      <c r="AC66" s="37" t="n">
        <v>44046</v>
      </c>
      <c r="AD66" s="38" t="n">
        <v>44102</v>
      </c>
      <c r="AE66" s="0" t="str">
        <f aca="false">IF(AB66&lt;=10,"Top Buyer",IF(AB66&lt;=21,"2nd Top Buyer","Average Buyer"))</f>
        <v>Average Buyer</v>
      </c>
      <c r="AF66" s="0" t="str">
        <f aca="false">(IF(AC66=AD66,$AL$9,$AL$10))</f>
        <v>Old Customer</v>
      </c>
      <c r="AG66" s="0" t="str">
        <f aca="false">VLOOKUP(X66,LookupRange,2,0)</f>
        <v>Male</v>
      </c>
      <c r="AH66" s="0" t="str">
        <f aca="false">VLOOKUP(X66,LookupRange,3,0)</f>
        <v>Glen Cove</v>
      </c>
      <c r="AW66" s="55" t="s">
        <v>369</v>
      </c>
      <c r="AX66" s="56" t="s">
        <v>20</v>
      </c>
      <c r="AY66" s="56" t="s">
        <v>66</v>
      </c>
      <c r="AZ66" s="57"/>
      <c r="CJ66" s="35" t="s">
        <v>791</v>
      </c>
      <c r="CK66" s="59"/>
      <c r="CN66" s="35" t="n">
        <v>88065565417</v>
      </c>
      <c r="CO66" s="59"/>
      <c r="ED66" s="14"/>
      <c r="EP66" s="0" t="n">
        <v>63</v>
      </c>
      <c r="EQ66" s="55" t="s">
        <v>369</v>
      </c>
      <c r="ER66" s="56" t="s">
        <v>66</v>
      </c>
      <c r="ES66" s="56" t="s">
        <v>20</v>
      </c>
      <c r="ET66" s="64" t="n">
        <v>26</v>
      </c>
      <c r="EU66" s="65" t="n">
        <v>156</v>
      </c>
      <c r="EV66" s="65" t="n">
        <v>78</v>
      </c>
      <c r="EW66" s="65" t="n">
        <v>44066</v>
      </c>
      <c r="EX66" s="66" t="n">
        <v>44066</v>
      </c>
      <c r="EY66" s="0" t="n">
        <f aca="false">COUNTIF(DatasourceNameRange,EQ66)</f>
        <v>2</v>
      </c>
    </row>
    <row r="67" customFormat="false" ht="15" hidden="false" customHeight="false" outlineLevel="0" collapsed="false">
      <c r="X67" s="35" t="s">
        <v>617</v>
      </c>
      <c r="Y67" s="36" t="n">
        <v>94</v>
      </c>
      <c r="Z67" s="37" t="n">
        <v>1765</v>
      </c>
      <c r="AA67" s="37" t="n">
        <v>3</v>
      </c>
      <c r="AB67" s="37" t="n">
        <v>1765</v>
      </c>
      <c r="AC67" s="37" t="n">
        <v>44056</v>
      </c>
      <c r="AD67" s="38" t="n">
        <v>44104</v>
      </c>
      <c r="AE67" s="0" t="str">
        <f aca="false">IF(AB67&lt;=10,"Top Buyer",IF(AB67&lt;=21,"2nd Top Buyer","Average Buyer"))</f>
        <v>Average Buyer</v>
      </c>
      <c r="AF67" s="0" t="str">
        <f aca="false">(IF(AC67=AD67,$AL$9,$AL$10))</f>
        <v>Old Customer</v>
      </c>
      <c r="AG67" s="0" t="str">
        <f aca="false">VLOOKUP(X67,LookupRange,2,0)</f>
        <v>Male</v>
      </c>
      <c r="AH67" s="0" t="str">
        <f aca="false">VLOOKUP(X67,LookupRange,3,0)</f>
        <v>Little Falls</v>
      </c>
      <c r="AW67" s="55" t="s">
        <v>791</v>
      </c>
      <c r="AX67" s="56" t="s">
        <v>29</v>
      </c>
      <c r="AY67" s="56" t="s">
        <v>112</v>
      </c>
      <c r="AZ67" s="57"/>
      <c r="CJ67" s="35" t="s">
        <v>1026</v>
      </c>
      <c r="CK67" s="59"/>
      <c r="CN67" s="35" t="n">
        <v>88065565418</v>
      </c>
      <c r="CO67" s="59"/>
      <c r="ED67" s="14"/>
      <c r="EP67" s="0" t="n">
        <v>64</v>
      </c>
      <c r="EQ67" s="55" t="s">
        <v>791</v>
      </c>
      <c r="ER67" s="56" t="s">
        <v>112</v>
      </c>
      <c r="ES67" s="56" t="s">
        <v>29</v>
      </c>
      <c r="ET67" s="64" t="n">
        <v>9</v>
      </c>
      <c r="EU67" s="65" t="n">
        <v>135</v>
      </c>
      <c r="EV67" s="65" t="n">
        <v>27</v>
      </c>
      <c r="EW67" s="65" t="n">
        <v>44074</v>
      </c>
      <c r="EX67" s="66" t="n">
        <v>44074</v>
      </c>
      <c r="EY67" s="0" t="n">
        <f aca="false">COUNTIF(DatasourceNameRange,EQ67)</f>
        <v>1</v>
      </c>
    </row>
    <row r="68" customFormat="false" ht="15" hidden="false" customHeight="false" outlineLevel="0" collapsed="false">
      <c r="X68" s="35" t="s">
        <v>621</v>
      </c>
      <c r="Y68" s="36" t="n">
        <v>93</v>
      </c>
      <c r="Z68" s="37" t="n">
        <v>1705</v>
      </c>
      <c r="AA68" s="37" t="n">
        <v>3</v>
      </c>
      <c r="AB68" s="37" t="n">
        <v>1705</v>
      </c>
      <c r="AC68" s="37" t="n">
        <v>44051</v>
      </c>
      <c r="AD68" s="38" t="n">
        <v>44068</v>
      </c>
      <c r="AE68" s="0" t="str">
        <f aca="false">IF(AB68&lt;=10,"Top Buyer",IF(AB68&lt;=21,"2nd Top Buyer","Average Buyer"))</f>
        <v>Average Buyer</v>
      </c>
      <c r="AF68" s="0" t="str">
        <f aca="false">(IF(AC68=AD68,$AL$9,$AL$10))</f>
        <v>Old Customer</v>
      </c>
      <c r="AG68" s="0" t="str">
        <f aca="false">VLOOKUP(X68,LookupRange,2,0)</f>
        <v>Female</v>
      </c>
      <c r="AH68" s="0" t="str">
        <f aca="false">VLOOKUP(X68,LookupRange,3,0)</f>
        <v>Johnstown</v>
      </c>
      <c r="AW68" s="55" t="s">
        <v>1026</v>
      </c>
      <c r="AX68" s="56" t="s">
        <v>20</v>
      </c>
      <c r="AY68" s="56" t="s">
        <v>21</v>
      </c>
      <c r="AZ68" s="57"/>
      <c r="CJ68" s="35" t="s">
        <v>669</v>
      </c>
      <c r="CK68" s="59"/>
      <c r="CN68" s="35" t="n">
        <v>88065565419</v>
      </c>
      <c r="CO68" s="59"/>
      <c r="ED68" s="14"/>
      <c r="EP68" s="0" t="n">
        <v>65</v>
      </c>
      <c r="EQ68" s="55" t="s">
        <v>1026</v>
      </c>
      <c r="ER68" s="56" t="s">
        <v>21</v>
      </c>
      <c r="ES68" s="56" t="s">
        <v>20</v>
      </c>
      <c r="ET68" s="64" t="n">
        <v>10</v>
      </c>
      <c r="EU68" s="65" t="n">
        <v>100</v>
      </c>
      <c r="EV68" s="65" t="n">
        <v>30</v>
      </c>
      <c r="EW68" s="65" t="n">
        <v>44103</v>
      </c>
      <c r="EX68" s="66" t="n">
        <v>44103</v>
      </c>
      <c r="EY68" s="0" t="n">
        <f aca="false">COUNTIF(DatasourceNameRange,EQ68)</f>
        <v>1</v>
      </c>
    </row>
    <row r="69" customFormat="false" ht="15" hidden="false" customHeight="false" outlineLevel="0" collapsed="false">
      <c r="X69" s="35" t="s">
        <v>620</v>
      </c>
      <c r="Y69" s="36" t="n">
        <v>86</v>
      </c>
      <c r="Z69" s="37" t="n">
        <v>1605</v>
      </c>
      <c r="AA69" s="37" t="n">
        <v>3</v>
      </c>
      <c r="AB69" s="37" t="n">
        <v>1605</v>
      </c>
      <c r="AC69" s="37" t="n">
        <v>44048</v>
      </c>
      <c r="AD69" s="38" t="n">
        <v>44074</v>
      </c>
      <c r="AE69" s="0" t="str">
        <f aca="false">IF(AB69&lt;=10,"Top Buyer",IF(AB69&lt;=21,"2nd Top Buyer","Average Buyer"))</f>
        <v>Average Buyer</v>
      </c>
      <c r="AF69" s="0" t="str">
        <f aca="false">(IF(AC69=AD69,$AL$9,$AL$10))</f>
        <v>Old Customer</v>
      </c>
      <c r="AG69" s="0" t="str">
        <f aca="false">VLOOKUP(X69,LookupRange,2,0)</f>
        <v>Male</v>
      </c>
      <c r="AH69" s="0" t="str">
        <f aca="false">VLOOKUP(X69,LookupRange,3,0)</f>
        <v>New York</v>
      </c>
      <c r="AW69" s="55" t="s">
        <v>669</v>
      </c>
      <c r="AX69" s="56" t="s">
        <v>20</v>
      </c>
      <c r="AY69" s="56" t="s">
        <v>117</v>
      </c>
      <c r="AZ69" s="57"/>
      <c r="CJ69" s="35" t="s">
        <v>724</v>
      </c>
      <c r="CK69" s="59"/>
      <c r="CN69" s="35" t="n">
        <v>88065565420</v>
      </c>
      <c r="CO69" s="59"/>
      <c r="ED69" s="14"/>
      <c r="EP69" s="0" t="n">
        <v>66</v>
      </c>
      <c r="EQ69" s="55" t="s">
        <v>669</v>
      </c>
      <c r="ER69" s="56" t="s">
        <v>117</v>
      </c>
      <c r="ES69" s="56" t="s">
        <v>20</v>
      </c>
      <c r="ET69" s="64" t="n">
        <v>77</v>
      </c>
      <c r="EU69" s="65" t="n">
        <v>1232</v>
      </c>
      <c r="EV69" s="65" t="n">
        <v>231</v>
      </c>
      <c r="EW69" s="65" t="n">
        <v>44061</v>
      </c>
      <c r="EX69" s="66" t="n">
        <v>44061</v>
      </c>
      <c r="EY69" s="0" t="n">
        <f aca="false">COUNTIF(DatasourceNameRange,EQ69)</f>
        <v>1</v>
      </c>
    </row>
    <row r="70" customFormat="false" ht="15" hidden="false" customHeight="false" outlineLevel="0" collapsed="false">
      <c r="X70" s="35" t="s">
        <v>591</v>
      </c>
      <c r="Y70" s="36" t="n">
        <v>89</v>
      </c>
      <c r="Z70" s="37" t="n">
        <v>1602</v>
      </c>
      <c r="AA70" s="37" t="n">
        <v>1</v>
      </c>
      <c r="AB70" s="37" t="n">
        <v>1602</v>
      </c>
      <c r="AC70" s="37" t="n">
        <v>44082</v>
      </c>
      <c r="AD70" s="38" t="n">
        <v>44082</v>
      </c>
      <c r="AE70" s="0" t="str">
        <f aca="false">IF(AB70&lt;=10,"Top Buyer",IF(AB70&lt;=21,"2nd Top Buyer","Average Buyer"))</f>
        <v>Average Buyer</v>
      </c>
      <c r="AF70" s="0" t="str">
        <f aca="false">(IF(AC70=AD70,$AL$9,$AL$10))</f>
        <v>One-Time Buyer</v>
      </c>
      <c r="AG70" s="0" t="str">
        <f aca="false">VLOOKUP(X70,LookupRange,2,0)</f>
        <v>Male</v>
      </c>
      <c r="AH70" s="0" t="str">
        <f aca="false">VLOOKUP(X70,LookupRange,3,0)</f>
        <v>Lockport</v>
      </c>
      <c r="AW70" s="55" t="s">
        <v>724</v>
      </c>
      <c r="AX70" s="56" t="s">
        <v>20</v>
      </c>
      <c r="AY70" s="56" t="s">
        <v>52</v>
      </c>
      <c r="AZ70" s="57"/>
      <c r="CJ70" s="35" t="s">
        <v>1030</v>
      </c>
      <c r="CK70" s="59"/>
      <c r="CN70" s="35" t="n">
        <v>88065565421</v>
      </c>
      <c r="CO70" s="59"/>
      <c r="ED70" s="14"/>
      <c r="EP70" s="0" t="n">
        <v>67</v>
      </c>
      <c r="EQ70" s="55" t="s">
        <v>724</v>
      </c>
      <c r="ER70" s="56" t="s">
        <v>52</v>
      </c>
      <c r="ES70" s="56" t="s">
        <v>20</v>
      </c>
      <c r="ET70" s="64" t="n">
        <v>15</v>
      </c>
      <c r="EU70" s="65" t="n">
        <v>195</v>
      </c>
      <c r="EV70" s="65" t="n">
        <v>45</v>
      </c>
      <c r="EW70" s="65" t="n">
        <v>44072</v>
      </c>
      <c r="EX70" s="66" t="n">
        <v>44072</v>
      </c>
      <c r="EY70" s="0" t="n">
        <f aca="false">COUNTIF(DatasourceNameRange,EQ70)</f>
        <v>1</v>
      </c>
    </row>
    <row r="71" customFormat="false" ht="15" hidden="false" customHeight="false" outlineLevel="0" collapsed="false">
      <c r="X71" s="35" t="s">
        <v>632</v>
      </c>
      <c r="Y71" s="36" t="n">
        <v>89</v>
      </c>
      <c r="Z71" s="37" t="n">
        <v>1602</v>
      </c>
      <c r="AA71" s="37" t="n">
        <v>1</v>
      </c>
      <c r="AB71" s="37" t="n">
        <v>1602</v>
      </c>
      <c r="AC71" s="37" t="n">
        <v>44054</v>
      </c>
      <c r="AD71" s="38" t="n">
        <v>44054</v>
      </c>
      <c r="AE71" s="0" t="str">
        <f aca="false">IF(AB71&lt;=10,"Top Buyer",IF(AB71&lt;=21,"2nd Top Buyer","Average Buyer"))</f>
        <v>Average Buyer</v>
      </c>
      <c r="AF71" s="0" t="str">
        <f aca="false">(IF(AC71=AD71,$AL$9,$AL$10))</f>
        <v>One-Time Buyer</v>
      </c>
      <c r="AG71" s="0" t="str">
        <f aca="false">VLOOKUP(X71,LookupRange,2,0)</f>
        <v>Female</v>
      </c>
      <c r="AH71" s="0" t="str">
        <f aca="false">VLOOKUP(X71,LookupRange,3,0)</f>
        <v>Betavia</v>
      </c>
      <c r="AW71" s="55" t="s">
        <v>1030</v>
      </c>
      <c r="AX71" s="56" t="s">
        <v>20</v>
      </c>
      <c r="AY71" s="56" t="s">
        <v>66</v>
      </c>
      <c r="AZ71" s="57"/>
      <c r="CJ71" s="35" t="s">
        <v>728</v>
      </c>
      <c r="CK71" s="59"/>
      <c r="CN71" s="35" t="n">
        <v>88065565422</v>
      </c>
      <c r="CO71" s="59"/>
      <c r="ED71" s="14"/>
      <c r="EP71" s="0" t="n">
        <v>68</v>
      </c>
      <c r="EQ71" s="55" t="s">
        <v>1030</v>
      </c>
      <c r="ER71" s="56" t="s">
        <v>66</v>
      </c>
      <c r="ES71" s="56" t="s">
        <v>20</v>
      </c>
      <c r="ET71" s="64" t="n">
        <v>6</v>
      </c>
      <c r="EU71" s="65" t="n">
        <v>72</v>
      </c>
      <c r="EV71" s="65" t="n">
        <v>18</v>
      </c>
      <c r="EW71" s="65" t="n">
        <v>44104</v>
      </c>
      <c r="EX71" s="66" t="n">
        <v>44104</v>
      </c>
      <c r="EY71" s="0" t="n">
        <f aca="false">COUNTIF(DatasourceNameRange,EQ71)</f>
        <v>1</v>
      </c>
    </row>
    <row r="72" customFormat="false" ht="15" hidden="false" customHeight="false" outlineLevel="0" collapsed="false">
      <c r="X72" s="35" t="s">
        <v>641</v>
      </c>
      <c r="Y72" s="36" t="n">
        <v>89</v>
      </c>
      <c r="Z72" s="37" t="n">
        <v>1602</v>
      </c>
      <c r="AA72" s="37" t="n">
        <v>1</v>
      </c>
      <c r="AB72" s="37" t="n">
        <v>1602</v>
      </c>
      <c r="AC72" s="37" t="n">
        <v>44063</v>
      </c>
      <c r="AD72" s="38" t="n">
        <v>44063</v>
      </c>
      <c r="AE72" s="0" t="str">
        <f aca="false">IF(AB72&lt;=10,"Top Buyer",IF(AB72&lt;=21,"2nd Top Buyer","Average Buyer"))</f>
        <v>Average Buyer</v>
      </c>
      <c r="AF72" s="0" t="str">
        <f aca="false">(IF(AC72=AD72,$AL$9,$AL$10))</f>
        <v>One-Time Buyer</v>
      </c>
      <c r="AG72" s="0" t="str">
        <f aca="false">VLOOKUP(X72,LookupRange,2,0)</f>
        <v>Female</v>
      </c>
      <c r="AH72" s="0" t="str">
        <f aca="false">VLOOKUP(X72,LookupRange,3,0)</f>
        <v>Hornell </v>
      </c>
      <c r="AW72" s="55" t="s">
        <v>728</v>
      </c>
      <c r="AX72" s="56" t="s">
        <v>20</v>
      </c>
      <c r="AY72" s="56" t="s">
        <v>149</v>
      </c>
      <c r="AZ72" s="57"/>
      <c r="CJ72" s="35" t="s">
        <v>360</v>
      </c>
      <c r="CK72" s="59"/>
      <c r="CN72" s="35" t="n">
        <v>88065565423</v>
      </c>
      <c r="CO72" s="59"/>
      <c r="ED72" s="14"/>
      <c r="EP72" s="0" t="n">
        <v>69</v>
      </c>
      <c r="EQ72" s="55" t="s">
        <v>728</v>
      </c>
      <c r="ER72" s="56" t="s">
        <v>149</v>
      </c>
      <c r="ES72" s="56" t="s">
        <v>20</v>
      </c>
      <c r="ET72" s="64" t="n">
        <v>11</v>
      </c>
      <c r="EU72" s="65" t="n">
        <v>132</v>
      </c>
      <c r="EV72" s="65" t="n">
        <v>33</v>
      </c>
      <c r="EW72" s="65" t="n">
        <v>44073</v>
      </c>
      <c r="EX72" s="66" t="n">
        <v>44073</v>
      </c>
      <c r="EY72" s="0" t="n">
        <f aca="false">COUNTIF(DatasourceNameRange,EQ72)</f>
        <v>1</v>
      </c>
    </row>
    <row r="73" customFormat="false" ht="15" hidden="false" customHeight="false" outlineLevel="0" collapsed="false">
      <c r="X73" s="35" t="s">
        <v>357</v>
      </c>
      <c r="Y73" s="36" t="n">
        <v>89</v>
      </c>
      <c r="Z73" s="37" t="n">
        <v>1602</v>
      </c>
      <c r="AA73" s="37" t="n">
        <v>1</v>
      </c>
      <c r="AB73" s="37" t="n">
        <v>1602</v>
      </c>
      <c r="AC73" s="37" t="n">
        <v>44054</v>
      </c>
      <c r="AD73" s="38" t="n">
        <v>44054</v>
      </c>
      <c r="AE73" s="0" t="str">
        <f aca="false">IF(AB73&lt;=10,"Top Buyer",IF(AB73&lt;=21,"2nd Top Buyer","Average Buyer"))</f>
        <v>Average Buyer</v>
      </c>
      <c r="AF73" s="0" t="str">
        <f aca="false">(IF(AC73=AD73,$AL$9,$AL$10))</f>
        <v>One-Time Buyer</v>
      </c>
      <c r="AG73" s="0" t="str">
        <f aca="false">VLOOKUP(X73,LookupRange,2,0)</f>
        <v>Female</v>
      </c>
      <c r="AH73" s="0" t="str">
        <f aca="false">VLOOKUP(X73,LookupRange,3,0)</f>
        <v>Geneva</v>
      </c>
      <c r="AW73" s="55" t="s">
        <v>360</v>
      </c>
      <c r="AX73" s="56" t="s">
        <v>20</v>
      </c>
      <c r="AY73" s="56" t="s">
        <v>52</v>
      </c>
      <c r="AZ73" s="57"/>
      <c r="CJ73" s="35" t="s">
        <v>287</v>
      </c>
      <c r="CK73" s="59"/>
      <c r="CN73" s="35" t="n">
        <v>88065565424</v>
      </c>
      <c r="CO73" s="59"/>
      <c r="ED73" s="14"/>
      <c r="EP73" s="0" t="n">
        <v>70</v>
      </c>
      <c r="EQ73" s="55" t="s">
        <v>360</v>
      </c>
      <c r="ER73" s="56" t="s">
        <v>52</v>
      </c>
      <c r="ES73" s="56" t="s">
        <v>20</v>
      </c>
      <c r="ET73" s="64" t="n">
        <v>18</v>
      </c>
      <c r="EU73" s="65" t="n">
        <v>270</v>
      </c>
      <c r="EV73" s="65" t="n">
        <v>54</v>
      </c>
      <c r="EW73" s="65" t="n">
        <v>44057</v>
      </c>
      <c r="EX73" s="66" t="n">
        <v>44057</v>
      </c>
      <c r="EY73" s="0" t="n">
        <f aca="false">COUNTIF(DatasourceNameRange,EQ73)</f>
        <v>2</v>
      </c>
    </row>
    <row r="74" customFormat="false" ht="15" hidden="false" customHeight="false" outlineLevel="0" collapsed="false">
      <c r="X74" s="35" t="s">
        <v>537</v>
      </c>
      <c r="Y74" s="36" t="n">
        <v>89</v>
      </c>
      <c r="Z74" s="37" t="n">
        <v>1602</v>
      </c>
      <c r="AA74" s="37" t="n">
        <v>1</v>
      </c>
      <c r="AB74" s="37" t="n">
        <v>1602</v>
      </c>
      <c r="AC74" s="37" t="n">
        <v>44062</v>
      </c>
      <c r="AD74" s="38" t="n">
        <v>44062</v>
      </c>
      <c r="AE74" s="0" t="str">
        <f aca="false">IF(AB74&lt;=10,"Top Buyer",IF(AB74&lt;=21,"2nd Top Buyer","Average Buyer"))</f>
        <v>Average Buyer</v>
      </c>
      <c r="AF74" s="0" t="str">
        <f aca="false">(IF(AC74=AD74,$AL$9,$AL$10))</f>
        <v>One-Time Buyer</v>
      </c>
      <c r="AG74" s="0" t="str">
        <f aca="false">VLOOKUP(X74,LookupRange,2,0)</f>
        <v>Female</v>
      </c>
      <c r="AH74" s="0" t="str">
        <f aca="false">VLOOKUP(X74,LookupRange,3,0)</f>
        <v>Mount</v>
      </c>
      <c r="AW74" s="55" t="s">
        <v>287</v>
      </c>
      <c r="AX74" s="56" t="s">
        <v>20</v>
      </c>
      <c r="AY74" s="56" t="s">
        <v>72</v>
      </c>
      <c r="AZ74" s="57"/>
      <c r="CJ74" s="35" t="s">
        <v>768</v>
      </c>
      <c r="CK74" s="59"/>
      <c r="CN74" s="35" t="n">
        <v>88065565425</v>
      </c>
      <c r="CO74" s="59"/>
      <c r="ED74" s="14"/>
      <c r="EP74" s="0" t="n">
        <v>71</v>
      </c>
      <c r="EQ74" s="55" t="s">
        <v>287</v>
      </c>
      <c r="ER74" s="56" t="s">
        <v>72</v>
      </c>
      <c r="ES74" s="56" t="s">
        <v>20</v>
      </c>
      <c r="ET74" s="64" t="n">
        <v>11</v>
      </c>
      <c r="EU74" s="65" t="n">
        <v>165</v>
      </c>
      <c r="EV74" s="65" t="n">
        <v>33</v>
      </c>
      <c r="EW74" s="65" t="n">
        <v>44087</v>
      </c>
      <c r="EX74" s="66" t="n">
        <v>44087</v>
      </c>
      <c r="EY74" s="0" t="n">
        <f aca="false">COUNTIF(DatasourceNameRange,EQ74)</f>
        <v>1</v>
      </c>
    </row>
    <row r="75" customFormat="false" ht="15" hidden="false" customHeight="false" outlineLevel="0" collapsed="false">
      <c r="X75" s="35" t="s">
        <v>596</v>
      </c>
      <c r="Y75" s="36" t="n">
        <v>89</v>
      </c>
      <c r="Z75" s="37" t="n">
        <v>1602</v>
      </c>
      <c r="AA75" s="37" t="n">
        <v>1</v>
      </c>
      <c r="AB75" s="37" t="n">
        <v>1602</v>
      </c>
      <c r="AC75" s="37" t="n">
        <v>44087</v>
      </c>
      <c r="AD75" s="38" t="n">
        <v>44087</v>
      </c>
      <c r="AE75" s="0" t="str">
        <f aca="false">IF(AB75&lt;=10,"Top Buyer",IF(AB75&lt;=21,"2nd Top Buyer","Average Buyer"))</f>
        <v>Average Buyer</v>
      </c>
      <c r="AF75" s="0" t="str">
        <f aca="false">(IF(AC75=AD75,$AL$9,$AL$10))</f>
        <v>One-Time Buyer</v>
      </c>
      <c r="AG75" s="0" t="str">
        <f aca="false">VLOOKUP(X75,LookupRange,2,0)</f>
        <v>Female</v>
      </c>
      <c r="AH75" s="0" t="str">
        <f aca="false">VLOOKUP(X75,LookupRange,3,0)</f>
        <v>New York</v>
      </c>
      <c r="AW75" s="55" t="s">
        <v>768</v>
      </c>
      <c r="AX75" s="56" t="s">
        <v>20</v>
      </c>
      <c r="AY75" s="56" t="s">
        <v>58</v>
      </c>
      <c r="AZ75" s="57"/>
      <c r="CJ75" s="35" t="s">
        <v>239</v>
      </c>
      <c r="CK75" s="59"/>
      <c r="CN75" s="35" t="n">
        <v>88065565426</v>
      </c>
      <c r="CO75" s="59"/>
      <c r="ED75" s="14"/>
      <c r="EP75" s="0" t="n">
        <v>72</v>
      </c>
      <c r="EQ75" s="55" t="s">
        <v>768</v>
      </c>
      <c r="ER75" s="56" t="s">
        <v>58</v>
      </c>
      <c r="ES75" s="56" t="s">
        <v>20</v>
      </c>
      <c r="ET75" s="64" t="n">
        <v>1</v>
      </c>
      <c r="EU75" s="65" t="n">
        <v>18</v>
      </c>
      <c r="EV75" s="65" t="n">
        <v>3</v>
      </c>
      <c r="EW75" s="65" t="n">
        <v>44082</v>
      </c>
      <c r="EX75" s="66" t="n">
        <v>44082</v>
      </c>
      <c r="EY75" s="0" t="n">
        <f aca="false">COUNTIF(DatasourceNameRange,EQ75)</f>
        <v>1</v>
      </c>
    </row>
    <row r="76" customFormat="false" ht="15" hidden="false" customHeight="false" outlineLevel="0" collapsed="false">
      <c r="X76" s="35" t="s">
        <v>944</v>
      </c>
      <c r="Y76" s="36" t="n">
        <v>97</v>
      </c>
      <c r="Z76" s="37" t="n">
        <v>1587</v>
      </c>
      <c r="AA76" s="37" t="n">
        <v>14</v>
      </c>
      <c r="AB76" s="37" t="n">
        <v>1587</v>
      </c>
      <c r="AC76" s="37" t="n">
        <v>44051</v>
      </c>
      <c r="AD76" s="38" t="n">
        <v>44103</v>
      </c>
      <c r="AE76" s="0" t="str">
        <f aca="false">IF(AB76&lt;=10,"Top Buyer",IF(AB76&lt;=21,"2nd Top Buyer","Average Buyer"))</f>
        <v>Average Buyer</v>
      </c>
      <c r="AF76" s="0" t="str">
        <f aca="false">(IF(AC76=AD76,$AL$9,$AL$10))</f>
        <v>Old Customer</v>
      </c>
      <c r="AG76" s="0" t="str">
        <f aca="false">VLOOKUP(X76,LookupRange,2,0)</f>
        <v>Female</v>
      </c>
      <c r="AH76" s="0" t="str">
        <f aca="false">VLOOKUP(X76,LookupRange,3,0)</f>
        <v>Little Falls</v>
      </c>
      <c r="AW76" s="55" t="s">
        <v>239</v>
      </c>
      <c r="AX76" s="56" t="s">
        <v>20</v>
      </c>
      <c r="AY76" s="56" t="s">
        <v>21</v>
      </c>
      <c r="AZ76" s="57"/>
      <c r="CJ76" s="35" t="s">
        <v>554</v>
      </c>
      <c r="CK76" s="59"/>
      <c r="CN76" s="35" t="n">
        <v>88065565427</v>
      </c>
      <c r="CO76" s="59"/>
      <c r="ED76" s="14"/>
      <c r="EP76" s="0" t="n">
        <v>73</v>
      </c>
      <c r="EQ76" s="55" t="s">
        <v>239</v>
      </c>
      <c r="ER76" s="56" t="s">
        <v>21</v>
      </c>
      <c r="ES76" s="56" t="s">
        <v>20</v>
      </c>
      <c r="ET76" s="64" t="n">
        <v>47</v>
      </c>
      <c r="EU76" s="65" t="n">
        <v>705</v>
      </c>
      <c r="EV76" s="65" t="n">
        <v>141</v>
      </c>
      <c r="EW76" s="65" t="n">
        <v>44071</v>
      </c>
      <c r="EX76" s="66" t="n">
        <v>44071</v>
      </c>
      <c r="EY76" s="0" t="n">
        <f aca="false">COUNTIF(DatasourceNameRange,EQ76)</f>
        <v>1</v>
      </c>
    </row>
    <row r="77" customFormat="false" ht="15" hidden="false" customHeight="false" outlineLevel="0" collapsed="false">
      <c r="X77" s="35" t="s">
        <v>336</v>
      </c>
      <c r="Y77" s="36" t="n">
        <v>68</v>
      </c>
      <c r="Z77" s="37" t="n">
        <v>1564</v>
      </c>
      <c r="AA77" s="37" t="n">
        <v>1</v>
      </c>
      <c r="AB77" s="37" t="n">
        <v>1564</v>
      </c>
      <c r="AC77" s="37" t="n">
        <v>44064</v>
      </c>
      <c r="AD77" s="38" t="n">
        <v>44064</v>
      </c>
      <c r="AE77" s="0" t="str">
        <f aca="false">IF(AB77&lt;=10,"Top Buyer",IF(AB77&lt;=21,"2nd Top Buyer","Average Buyer"))</f>
        <v>Average Buyer</v>
      </c>
      <c r="AF77" s="0" t="str">
        <f aca="false">(IF(AC77=AD77,$AL$9,$AL$10))</f>
        <v>One-Time Buyer</v>
      </c>
      <c r="AG77" s="0" t="str">
        <f aca="false">VLOOKUP(X77,LookupRange,2,0)</f>
        <v>Female</v>
      </c>
      <c r="AH77" s="0" t="str">
        <f aca="false">VLOOKUP(X77,LookupRange,3,0)</f>
        <v>Port Jervis</v>
      </c>
      <c r="AW77" s="55" t="s">
        <v>554</v>
      </c>
      <c r="AX77" s="56" t="s">
        <v>20</v>
      </c>
      <c r="AY77" s="56" t="s">
        <v>114</v>
      </c>
      <c r="AZ77" s="57"/>
      <c r="CJ77" s="35" t="s">
        <v>526</v>
      </c>
      <c r="CK77" s="59"/>
      <c r="CN77" s="35" t="n">
        <v>88065565428</v>
      </c>
      <c r="CO77" s="59"/>
      <c r="ED77" s="14"/>
      <c r="EP77" s="0" t="n">
        <v>74</v>
      </c>
      <c r="EQ77" s="55" t="s">
        <v>554</v>
      </c>
      <c r="ER77" s="56" t="s">
        <v>114</v>
      </c>
      <c r="ES77" s="56" t="s">
        <v>20</v>
      </c>
      <c r="ET77" s="64" t="n">
        <v>60</v>
      </c>
      <c r="EU77" s="65" t="n">
        <v>1200</v>
      </c>
      <c r="EV77" s="65" t="n">
        <v>180</v>
      </c>
      <c r="EW77" s="65" t="n">
        <v>44045</v>
      </c>
      <c r="EX77" s="66" t="n">
        <v>44045</v>
      </c>
      <c r="EY77" s="0" t="n">
        <f aca="false">COUNTIF(DatasourceNameRange,EQ77)</f>
        <v>1</v>
      </c>
    </row>
    <row r="78" customFormat="false" ht="15" hidden="false" customHeight="false" outlineLevel="0" collapsed="false">
      <c r="X78" s="35" t="s">
        <v>151</v>
      </c>
      <c r="Y78" s="36" t="n">
        <v>68</v>
      </c>
      <c r="Z78" s="37" t="n">
        <v>1564</v>
      </c>
      <c r="AA78" s="37" t="n">
        <v>1</v>
      </c>
      <c r="AB78" s="37" t="n">
        <v>1564</v>
      </c>
      <c r="AC78" s="37" t="n">
        <v>44062</v>
      </c>
      <c r="AD78" s="38" t="n">
        <v>44062</v>
      </c>
      <c r="AE78" s="0" t="str">
        <f aca="false">IF(AB78&lt;=10,"Top Buyer",IF(AB78&lt;=21,"2nd Top Buyer","Average Buyer"))</f>
        <v>Average Buyer</v>
      </c>
      <c r="AF78" s="0" t="str">
        <f aca="false">(IF(AC78=AD78,$AL$9,$AL$10))</f>
        <v>One-Time Buyer</v>
      </c>
      <c r="AG78" s="0" t="str">
        <f aca="false">VLOOKUP(X78,LookupRange,2,0)</f>
        <v>Male</v>
      </c>
      <c r="AH78" s="0" t="str">
        <f aca="false">VLOOKUP(X78,LookupRange,3,0)</f>
        <v>Lockport</v>
      </c>
      <c r="AW78" s="55" t="s">
        <v>526</v>
      </c>
      <c r="AX78" s="56" t="s">
        <v>29</v>
      </c>
      <c r="AY78" s="56" t="s">
        <v>48</v>
      </c>
      <c r="AZ78" s="57"/>
      <c r="CJ78" s="35" t="s">
        <v>500</v>
      </c>
      <c r="CK78" s="59"/>
      <c r="CN78" s="35" t="n">
        <v>88065565429</v>
      </c>
      <c r="CO78" s="59"/>
      <c r="ED78" s="14"/>
      <c r="EP78" s="0" t="n">
        <v>75</v>
      </c>
      <c r="EQ78" s="55" t="s">
        <v>526</v>
      </c>
      <c r="ER78" s="56" t="s">
        <v>48</v>
      </c>
      <c r="ES78" s="56" t="s">
        <v>29</v>
      </c>
      <c r="ET78" s="64" t="n">
        <v>11</v>
      </c>
      <c r="EU78" s="65" t="n">
        <v>770</v>
      </c>
      <c r="EV78" s="65" t="n">
        <v>33</v>
      </c>
      <c r="EW78" s="65" t="n">
        <v>44048</v>
      </c>
      <c r="EX78" s="66" t="n">
        <v>44048</v>
      </c>
      <c r="EY78" s="0" t="n">
        <f aca="false">COUNTIF(DatasourceNameRange,EQ78)</f>
        <v>1</v>
      </c>
    </row>
    <row r="79" customFormat="false" ht="15" hidden="false" customHeight="false" outlineLevel="0" collapsed="false">
      <c r="X79" s="35" t="s">
        <v>651</v>
      </c>
      <c r="Y79" s="36" t="n">
        <v>77</v>
      </c>
      <c r="Z79" s="37" t="n">
        <v>1540</v>
      </c>
      <c r="AA79" s="37" t="n">
        <v>1</v>
      </c>
      <c r="AB79" s="37" t="n">
        <v>1540</v>
      </c>
      <c r="AC79" s="37" t="n">
        <v>44073</v>
      </c>
      <c r="AD79" s="38" t="n">
        <v>44073</v>
      </c>
      <c r="AE79" s="0" t="str">
        <f aca="false">IF(AB79&lt;=10,"Top Buyer",IF(AB79&lt;=21,"2nd Top Buyer","Average Buyer"))</f>
        <v>Average Buyer</v>
      </c>
      <c r="AF79" s="0" t="str">
        <f aca="false">(IF(AC79=AD79,$AL$9,$AL$10))</f>
        <v>One-Time Buyer</v>
      </c>
      <c r="AG79" s="0" t="str">
        <f aca="false">VLOOKUP(X79,LookupRange,2,0)</f>
        <v>Male</v>
      </c>
      <c r="AH79" s="0" t="str">
        <f aca="false">VLOOKUP(X79,LookupRange,3,0)</f>
        <v>Salamanca</v>
      </c>
      <c r="AW79" s="55" t="s">
        <v>500</v>
      </c>
      <c r="AX79" s="56" t="s">
        <v>29</v>
      </c>
      <c r="AY79" s="56" t="s">
        <v>104</v>
      </c>
      <c r="AZ79" s="57"/>
      <c r="CJ79" s="35" t="s">
        <v>909</v>
      </c>
      <c r="CK79" s="59"/>
      <c r="CN79" s="35" t="n">
        <v>88065565430</v>
      </c>
      <c r="CO79" s="59"/>
      <c r="ED79" s="14"/>
      <c r="EP79" s="0" t="n">
        <v>76</v>
      </c>
      <c r="EQ79" s="55" t="s">
        <v>500</v>
      </c>
      <c r="ER79" s="56" t="s">
        <v>104</v>
      </c>
      <c r="ES79" s="56" t="s">
        <v>29</v>
      </c>
      <c r="ET79" s="64" t="n">
        <v>60</v>
      </c>
      <c r="EU79" s="65" t="n">
        <v>900</v>
      </c>
      <c r="EV79" s="65" t="n">
        <v>180</v>
      </c>
      <c r="EW79" s="65" t="n">
        <v>44094</v>
      </c>
      <c r="EX79" s="66" t="n">
        <v>44094</v>
      </c>
      <c r="EY79" s="0" t="n">
        <f aca="false">COUNTIF(DatasourceNameRange,EQ79)</f>
        <v>1</v>
      </c>
    </row>
    <row r="80" customFormat="false" ht="15" hidden="false" customHeight="false" outlineLevel="0" collapsed="false">
      <c r="X80" s="35" t="s">
        <v>529</v>
      </c>
      <c r="Y80" s="36" t="n">
        <v>77</v>
      </c>
      <c r="Z80" s="37" t="n">
        <v>1540</v>
      </c>
      <c r="AA80" s="37" t="n">
        <v>1</v>
      </c>
      <c r="AB80" s="37" t="n">
        <v>1540</v>
      </c>
      <c r="AC80" s="37" t="n">
        <v>44051</v>
      </c>
      <c r="AD80" s="38" t="n">
        <v>44051</v>
      </c>
      <c r="AE80" s="0" t="str">
        <f aca="false">IF(AB80&lt;=10,"Top Buyer",IF(AB80&lt;=21,"2nd Top Buyer","Average Buyer"))</f>
        <v>Average Buyer</v>
      </c>
      <c r="AF80" s="0" t="str">
        <f aca="false">(IF(AC80=AD80,$AL$9,$AL$10))</f>
        <v>One-Time Buyer</v>
      </c>
      <c r="AG80" s="0" t="str">
        <f aca="false">VLOOKUP(X80,LookupRange,2,0)</f>
        <v>Male</v>
      </c>
      <c r="AH80" s="0" t="str">
        <f aca="false">VLOOKUP(X80,LookupRange,3,0)</f>
        <v>Hornell </v>
      </c>
      <c r="AW80" s="55" t="s">
        <v>909</v>
      </c>
      <c r="AX80" s="56" t="s">
        <v>29</v>
      </c>
      <c r="AY80" s="56" t="s">
        <v>42</v>
      </c>
      <c r="AZ80" s="57"/>
      <c r="CJ80" s="35" t="s">
        <v>1084</v>
      </c>
      <c r="CK80" s="59"/>
      <c r="CN80" s="35" t="n">
        <v>88065565431</v>
      </c>
      <c r="CO80" s="59"/>
      <c r="ED80" s="14"/>
      <c r="EP80" s="0" t="n">
        <v>77</v>
      </c>
      <c r="EQ80" s="55" t="s">
        <v>909</v>
      </c>
      <c r="ER80" s="56" t="s">
        <v>42</v>
      </c>
      <c r="ES80" s="56" t="s">
        <v>29</v>
      </c>
      <c r="ET80" s="64" t="n">
        <v>3</v>
      </c>
      <c r="EU80" s="65" t="n">
        <v>36</v>
      </c>
      <c r="EV80" s="65" t="n">
        <v>9</v>
      </c>
      <c r="EW80" s="65" t="n">
        <v>44092</v>
      </c>
      <c r="EX80" s="66" t="n">
        <v>44092</v>
      </c>
      <c r="EY80" s="0" t="n">
        <f aca="false">COUNTIF(DatasourceNameRange,EQ80)</f>
        <v>1</v>
      </c>
    </row>
    <row r="81" customFormat="false" ht="15" hidden="false" customHeight="false" outlineLevel="0" collapsed="false">
      <c r="X81" s="35" t="s">
        <v>466</v>
      </c>
      <c r="Y81" s="36" t="n">
        <v>77</v>
      </c>
      <c r="Z81" s="37" t="n">
        <v>1540</v>
      </c>
      <c r="AA81" s="37" t="n">
        <v>1</v>
      </c>
      <c r="AB81" s="37" t="n">
        <v>1540</v>
      </c>
      <c r="AC81" s="37" t="n">
        <v>44061</v>
      </c>
      <c r="AD81" s="38" t="n">
        <v>44061</v>
      </c>
      <c r="AE81" s="0" t="str">
        <f aca="false">IF(AB81&lt;=10,"Top Buyer",IF(AB81&lt;=21,"2nd Top Buyer","Average Buyer"))</f>
        <v>Average Buyer</v>
      </c>
      <c r="AF81" s="0" t="str">
        <f aca="false">(IF(AC81=AD81,$AL$9,$AL$10))</f>
        <v>One-Time Buyer</v>
      </c>
      <c r="AG81" s="0" t="str">
        <f aca="false">VLOOKUP(X81,LookupRange,2,0)</f>
        <v>Female</v>
      </c>
      <c r="AH81" s="0" t="str">
        <f aca="false">VLOOKUP(X81,LookupRange,3,0)</f>
        <v>Syracuse</v>
      </c>
      <c r="AW81" s="55" t="s">
        <v>1084</v>
      </c>
      <c r="AX81" s="56" t="s">
        <v>29</v>
      </c>
      <c r="AY81" s="56" t="s">
        <v>66</v>
      </c>
      <c r="AZ81" s="57"/>
      <c r="CJ81" s="35" t="s">
        <v>106</v>
      </c>
      <c r="CK81" s="59"/>
      <c r="CN81" s="35" t="n">
        <v>88065565432</v>
      </c>
      <c r="CO81" s="59"/>
      <c r="ED81" s="14"/>
      <c r="EP81" s="0" t="n">
        <v>78</v>
      </c>
      <c r="EQ81" s="55" t="s">
        <v>1084</v>
      </c>
      <c r="ER81" s="56" t="s">
        <v>66</v>
      </c>
      <c r="ES81" s="56" t="s">
        <v>29</v>
      </c>
      <c r="ET81" s="64" t="n">
        <v>26</v>
      </c>
      <c r="EU81" s="65" t="n">
        <v>739</v>
      </c>
      <c r="EV81" s="65" t="n">
        <v>78</v>
      </c>
      <c r="EW81" s="65" t="n">
        <v>44052</v>
      </c>
      <c r="EX81" s="66" t="n">
        <v>44102</v>
      </c>
      <c r="EY81" s="0" t="n">
        <f aca="false">COUNTIF(DatasourceNameRange,EQ81)</f>
        <v>4</v>
      </c>
    </row>
    <row r="82" customFormat="false" ht="15" hidden="false" customHeight="false" outlineLevel="0" collapsed="false">
      <c r="X82" s="35" t="s">
        <v>200</v>
      </c>
      <c r="Y82" s="36" t="n">
        <v>77</v>
      </c>
      <c r="Z82" s="37" t="n">
        <v>1540</v>
      </c>
      <c r="AA82" s="37" t="n">
        <v>1</v>
      </c>
      <c r="AB82" s="37" t="n">
        <v>1540</v>
      </c>
      <c r="AC82" s="37" t="n">
        <v>44103</v>
      </c>
      <c r="AD82" s="38" t="n">
        <v>44103</v>
      </c>
      <c r="AE82" s="0" t="str">
        <f aca="false">IF(AB82&lt;=10,"Top Buyer",IF(AB82&lt;=21,"2nd Top Buyer","Average Buyer"))</f>
        <v>Average Buyer</v>
      </c>
      <c r="AF82" s="0" t="str">
        <f aca="false">(IF(AC82=AD82,$AL$9,$AL$10))</f>
        <v>One-Time Buyer</v>
      </c>
      <c r="AG82" s="0" t="str">
        <f aca="false">VLOOKUP(X82,LookupRange,2,0)</f>
        <v>Female</v>
      </c>
      <c r="AH82" s="0" t="str">
        <f aca="false">VLOOKUP(X82,LookupRange,3,0)</f>
        <v>Middletown</v>
      </c>
      <c r="AW82" s="55" t="s">
        <v>106</v>
      </c>
      <c r="AX82" s="56" t="s">
        <v>29</v>
      </c>
      <c r="AY82" s="56" t="s">
        <v>107</v>
      </c>
      <c r="AZ82" s="57"/>
      <c r="CJ82" s="35" t="s">
        <v>475</v>
      </c>
      <c r="CK82" s="59"/>
      <c r="CN82" s="35" t="n">
        <v>88065565433</v>
      </c>
      <c r="CO82" s="59"/>
      <c r="ED82" s="14"/>
      <c r="EP82" s="0" t="n">
        <v>79</v>
      </c>
      <c r="EQ82" s="55" t="s">
        <v>106</v>
      </c>
      <c r="ER82" s="56" t="s">
        <v>107</v>
      </c>
      <c r="ES82" s="56" t="s">
        <v>29</v>
      </c>
      <c r="ET82" s="64" t="n">
        <v>47</v>
      </c>
      <c r="EU82" s="65" t="n">
        <v>705</v>
      </c>
      <c r="EV82" s="65" t="n">
        <v>141</v>
      </c>
      <c r="EW82" s="65" t="n">
        <v>44065</v>
      </c>
      <c r="EX82" s="66" t="n">
        <v>44065</v>
      </c>
      <c r="EY82" s="0" t="n">
        <f aca="false">COUNTIF(DatasourceNameRange,EQ82)</f>
        <v>1</v>
      </c>
    </row>
    <row r="83" customFormat="false" ht="15" hidden="false" customHeight="false" outlineLevel="0" collapsed="false">
      <c r="X83" s="35" t="s">
        <v>565</v>
      </c>
      <c r="Y83" s="36" t="n">
        <v>77</v>
      </c>
      <c r="Z83" s="37" t="n">
        <v>1540</v>
      </c>
      <c r="AA83" s="37" t="n">
        <v>1</v>
      </c>
      <c r="AB83" s="37" t="n">
        <v>1540</v>
      </c>
      <c r="AC83" s="37" t="n">
        <v>44056</v>
      </c>
      <c r="AD83" s="38" t="n">
        <v>44056</v>
      </c>
      <c r="AE83" s="0" t="str">
        <f aca="false">IF(AB83&lt;=10,"Top Buyer",IF(AB83&lt;=21,"2nd Top Buyer","Average Buyer"))</f>
        <v>Average Buyer</v>
      </c>
      <c r="AF83" s="0" t="str">
        <f aca="false">(IF(AC83=AD83,$AL$9,$AL$10))</f>
        <v>One-Time Buyer</v>
      </c>
      <c r="AG83" s="0" t="str">
        <f aca="false">VLOOKUP(X83,LookupRange,2,0)</f>
        <v>Female</v>
      </c>
      <c r="AH83" s="0" t="str">
        <f aca="false">VLOOKUP(X83,LookupRange,3,0)</f>
        <v>Glen Cove</v>
      </c>
      <c r="AW83" s="55" t="s">
        <v>475</v>
      </c>
      <c r="AX83" s="56" t="s">
        <v>29</v>
      </c>
      <c r="AY83" s="56" t="s">
        <v>123</v>
      </c>
      <c r="AZ83" s="57"/>
      <c r="CJ83" s="35" t="s">
        <v>395</v>
      </c>
      <c r="CK83" s="59"/>
      <c r="CN83" s="35" t="n">
        <v>88065565434</v>
      </c>
      <c r="CO83" s="59"/>
      <c r="ED83" s="14"/>
      <c r="EP83" s="0" t="n">
        <v>80</v>
      </c>
      <c r="EQ83" s="55" t="s">
        <v>475</v>
      </c>
      <c r="ER83" s="56" t="s">
        <v>123</v>
      </c>
      <c r="ES83" s="56" t="s">
        <v>29</v>
      </c>
      <c r="ET83" s="64" t="n">
        <v>77</v>
      </c>
      <c r="EU83" s="65" t="n">
        <v>1386</v>
      </c>
      <c r="EV83" s="65" t="n">
        <v>231</v>
      </c>
      <c r="EW83" s="65" t="n">
        <v>44072</v>
      </c>
      <c r="EX83" s="66" t="n">
        <v>44072</v>
      </c>
      <c r="EY83" s="0" t="n">
        <f aca="false">COUNTIF(DatasourceNameRange,EQ83)</f>
        <v>1</v>
      </c>
    </row>
    <row r="84" customFormat="false" ht="15" hidden="false" customHeight="false" outlineLevel="0" collapsed="false">
      <c r="X84" s="35" t="s">
        <v>942</v>
      </c>
      <c r="Y84" s="36" t="n">
        <v>76</v>
      </c>
      <c r="Z84" s="37" t="n">
        <v>1521</v>
      </c>
      <c r="AA84" s="37" t="n">
        <v>14</v>
      </c>
      <c r="AB84" s="37" t="n">
        <v>1521</v>
      </c>
      <c r="AC84" s="37" t="n">
        <v>44051</v>
      </c>
      <c r="AD84" s="38" t="n">
        <v>44098</v>
      </c>
      <c r="AE84" s="0" t="str">
        <f aca="false">IF(AB84&lt;=10,"Top Buyer",IF(AB84&lt;=21,"2nd Top Buyer","Average Buyer"))</f>
        <v>Average Buyer</v>
      </c>
      <c r="AF84" s="0" t="str">
        <f aca="false">(IF(AC84=AD84,$AL$9,$AL$10))</f>
        <v>Old Customer</v>
      </c>
      <c r="AG84" s="0" t="str">
        <f aca="false">VLOOKUP(X84,LookupRange,2,0)</f>
        <v>Female</v>
      </c>
      <c r="AH84" s="0" t="str">
        <f aca="false">VLOOKUP(X84,LookupRange,3,0)</f>
        <v>Port Jervis</v>
      </c>
      <c r="AW84" s="55" t="s">
        <v>395</v>
      </c>
      <c r="AX84" s="56" t="s">
        <v>29</v>
      </c>
      <c r="AY84" s="56" t="s">
        <v>42</v>
      </c>
      <c r="AZ84" s="57"/>
      <c r="CJ84" s="35" t="s">
        <v>187</v>
      </c>
      <c r="CK84" s="59"/>
      <c r="CN84" s="35" t="n">
        <v>88065565435</v>
      </c>
      <c r="CO84" s="59"/>
      <c r="ED84" s="14"/>
      <c r="EP84" s="0" t="n">
        <v>81</v>
      </c>
      <c r="EQ84" s="55" t="s">
        <v>395</v>
      </c>
      <c r="ER84" s="56" t="s">
        <v>42</v>
      </c>
      <c r="ES84" s="56" t="s">
        <v>29</v>
      </c>
      <c r="ET84" s="64" t="n">
        <v>68</v>
      </c>
      <c r="EU84" s="65" t="n">
        <v>1224</v>
      </c>
      <c r="EV84" s="65" t="n">
        <v>204</v>
      </c>
      <c r="EW84" s="65" t="n">
        <v>44092</v>
      </c>
      <c r="EX84" s="66" t="n">
        <v>44092</v>
      </c>
      <c r="EY84" s="0" t="n">
        <f aca="false">COUNTIF(DatasourceNameRange,EQ84)</f>
        <v>1</v>
      </c>
    </row>
    <row r="85" customFormat="false" ht="15" hidden="false" customHeight="false" outlineLevel="0" collapsed="false">
      <c r="X85" s="35" t="s">
        <v>366</v>
      </c>
      <c r="Y85" s="36" t="n">
        <v>94</v>
      </c>
      <c r="Z85" s="37" t="n">
        <v>1504</v>
      </c>
      <c r="AA85" s="37" t="n">
        <v>2</v>
      </c>
      <c r="AB85" s="37" t="n">
        <v>1504</v>
      </c>
      <c r="AC85" s="37" t="n">
        <v>44063</v>
      </c>
      <c r="AD85" s="38" t="n">
        <v>44063</v>
      </c>
      <c r="AE85" s="0" t="str">
        <f aca="false">IF(AB85&lt;=10,"Top Buyer",IF(AB85&lt;=21,"2nd Top Buyer","Average Buyer"))</f>
        <v>Average Buyer</v>
      </c>
      <c r="AF85" s="0" t="str">
        <f aca="false">(IF(AC85=AD85,$AL$9,$AL$10))</f>
        <v>One-Time Buyer</v>
      </c>
      <c r="AG85" s="0" t="str">
        <f aca="false">VLOOKUP(X85,LookupRange,2,0)</f>
        <v>Female</v>
      </c>
      <c r="AH85" s="0" t="str">
        <f aca="false">VLOOKUP(X85,LookupRange,3,0)</f>
        <v>Lockport</v>
      </c>
      <c r="AW85" s="55" t="s">
        <v>187</v>
      </c>
      <c r="AX85" s="56" t="s">
        <v>29</v>
      </c>
      <c r="AY85" s="56" t="s">
        <v>188</v>
      </c>
      <c r="AZ85" s="57"/>
      <c r="CJ85" s="35" t="s">
        <v>403</v>
      </c>
      <c r="CK85" s="59"/>
      <c r="CN85" s="35" t="n">
        <v>88065565436</v>
      </c>
      <c r="CO85" s="59"/>
      <c r="ED85" s="14"/>
      <c r="EP85" s="0" t="n">
        <v>82</v>
      </c>
      <c r="EQ85" s="55" t="s">
        <v>187</v>
      </c>
      <c r="ER85" s="56" t="s">
        <v>188</v>
      </c>
      <c r="ES85" s="56" t="s">
        <v>29</v>
      </c>
      <c r="ET85" s="64" t="n">
        <v>11</v>
      </c>
      <c r="EU85" s="65" t="n">
        <v>154</v>
      </c>
      <c r="EV85" s="65" t="n">
        <v>33</v>
      </c>
      <c r="EW85" s="65" t="n">
        <v>44092</v>
      </c>
      <c r="EX85" s="66" t="n">
        <v>44092</v>
      </c>
      <c r="EY85" s="0" t="n">
        <f aca="false">COUNTIF(DatasourceNameRange,EQ85)</f>
        <v>1</v>
      </c>
    </row>
    <row r="86" customFormat="false" ht="15" hidden="false" customHeight="false" outlineLevel="0" collapsed="false">
      <c r="X86" s="35" t="s">
        <v>618</v>
      </c>
      <c r="Y86" s="36" t="n">
        <v>93</v>
      </c>
      <c r="Z86" s="37" t="n">
        <v>1502</v>
      </c>
      <c r="AA86" s="37" t="n">
        <v>3</v>
      </c>
      <c r="AB86" s="37" t="n">
        <v>1502</v>
      </c>
      <c r="AC86" s="37" t="n">
        <v>44046</v>
      </c>
      <c r="AD86" s="38" t="n">
        <v>44072</v>
      </c>
      <c r="AE86" s="0" t="str">
        <f aca="false">IF(AB86&lt;=10,"Top Buyer",IF(AB86&lt;=21,"2nd Top Buyer","Average Buyer"))</f>
        <v>Average Buyer</v>
      </c>
      <c r="AF86" s="0" t="str">
        <f aca="false">(IF(AC86=AD86,$AL$9,$AL$10))</f>
        <v>Old Customer</v>
      </c>
      <c r="AG86" s="0" t="str">
        <f aca="false">VLOOKUP(X86,LookupRange,2,0)</f>
        <v>Male</v>
      </c>
      <c r="AH86" s="0" t="str">
        <f aca="false">VLOOKUP(X86,LookupRange,3,0)</f>
        <v>Middletown</v>
      </c>
      <c r="AW86" s="55" t="s">
        <v>403</v>
      </c>
      <c r="AX86" s="56" t="s">
        <v>29</v>
      </c>
      <c r="AY86" s="56" t="s">
        <v>55</v>
      </c>
      <c r="AZ86" s="57"/>
      <c r="CJ86" s="35" t="s">
        <v>410</v>
      </c>
      <c r="CK86" s="59"/>
      <c r="CN86" s="35" t="n">
        <v>88065565437</v>
      </c>
      <c r="CO86" s="59"/>
      <c r="ED86" s="14"/>
      <c r="EP86" s="0" t="n">
        <v>83</v>
      </c>
      <c r="EQ86" s="55" t="s">
        <v>403</v>
      </c>
      <c r="ER86" s="56" t="s">
        <v>55</v>
      </c>
      <c r="ES86" s="56" t="s">
        <v>29</v>
      </c>
      <c r="ET86" s="64" t="n">
        <v>77</v>
      </c>
      <c r="EU86" s="65" t="n">
        <v>462</v>
      </c>
      <c r="EV86" s="65" t="n">
        <v>231</v>
      </c>
      <c r="EW86" s="65" t="n">
        <v>44103</v>
      </c>
      <c r="EX86" s="66" t="n">
        <v>44103</v>
      </c>
      <c r="EY86" s="0" t="n">
        <f aca="false">COUNTIF(DatasourceNameRange,EQ86)</f>
        <v>1</v>
      </c>
    </row>
    <row r="87" customFormat="false" ht="15" hidden="false" customHeight="false" outlineLevel="0" collapsed="false">
      <c r="X87" s="35" t="s">
        <v>361</v>
      </c>
      <c r="Y87" s="36" t="n">
        <v>64</v>
      </c>
      <c r="Z87" s="37" t="n">
        <v>1472</v>
      </c>
      <c r="AA87" s="37" t="n">
        <v>2</v>
      </c>
      <c r="AB87" s="37" t="n">
        <v>1472</v>
      </c>
      <c r="AC87" s="37" t="n">
        <v>44058</v>
      </c>
      <c r="AD87" s="38" t="n">
        <v>44058</v>
      </c>
      <c r="AE87" s="0" t="str">
        <f aca="false">IF(AB87&lt;=10,"Top Buyer",IF(AB87&lt;=21,"2nd Top Buyer","Average Buyer"))</f>
        <v>Average Buyer</v>
      </c>
      <c r="AF87" s="0" t="str">
        <f aca="false">(IF(AC87=AD87,$AL$9,$AL$10))</f>
        <v>One-Time Buyer</v>
      </c>
      <c r="AG87" s="0" t="str">
        <f aca="false">VLOOKUP(X87,LookupRange,2,0)</f>
        <v>Male</v>
      </c>
      <c r="AH87" s="0" t="str">
        <f aca="false">VLOOKUP(X87,LookupRange,3,0)</f>
        <v>Hornell </v>
      </c>
      <c r="AW87" s="55" t="s">
        <v>410</v>
      </c>
      <c r="AX87" s="56" t="s">
        <v>20</v>
      </c>
      <c r="AY87" s="56" t="s">
        <v>156</v>
      </c>
      <c r="AZ87" s="57"/>
      <c r="CJ87" s="35" t="s">
        <v>704</v>
      </c>
      <c r="CK87" s="59"/>
      <c r="CN87" s="35" t="n">
        <v>88065565438</v>
      </c>
      <c r="CO87" s="59"/>
      <c r="ED87" s="14"/>
      <c r="EP87" s="0" t="n">
        <v>84</v>
      </c>
      <c r="EQ87" s="55" t="s">
        <v>410</v>
      </c>
      <c r="ER87" s="56" t="s">
        <v>156</v>
      </c>
      <c r="ES87" s="56" t="s">
        <v>20</v>
      </c>
      <c r="ET87" s="64" t="n">
        <v>60</v>
      </c>
      <c r="EU87" s="65" t="n">
        <v>960</v>
      </c>
      <c r="EV87" s="65" t="n">
        <v>180</v>
      </c>
      <c r="EW87" s="65" t="n">
        <v>44096</v>
      </c>
      <c r="EX87" s="66" t="n">
        <v>44096</v>
      </c>
      <c r="EY87" s="0" t="n">
        <f aca="false">COUNTIF(DatasourceNameRange,EQ87)</f>
        <v>1</v>
      </c>
    </row>
    <row r="88" customFormat="false" ht="15" hidden="false" customHeight="false" outlineLevel="0" collapsed="false">
      <c r="X88" s="35" t="s">
        <v>380</v>
      </c>
      <c r="Y88" s="36" t="n">
        <v>73</v>
      </c>
      <c r="Z88" s="37" t="n">
        <v>1460</v>
      </c>
      <c r="AA88" s="37" t="n">
        <v>2</v>
      </c>
      <c r="AB88" s="37" t="n">
        <v>1460</v>
      </c>
      <c r="AC88" s="37" t="n">
        <v>44077</v>
      </c>
      <c r="AD88" s="38" t="n">
        <v>44077</v>
      </c>
      <c r="AE88" s="0" t="str">
        <f aca="false">IF(AB88&lt;=10,"Top Buyer",IF(AB88&lt;=21,"2nd Top Buyer","Average Buyer"))</f>
        <v>Average Buyer</v>
      </c>
      <c r="AF88" s="0" t="str">
        <f aca="false">(IF(AC88=AD88,$AL$9,$AL$10))</f>
        <v>One-Time Buyer</v>
      </c>
      <c r="AG88" s="0" t="str">
        <f aca="false">VLOOKUP(X88,LookupRange,2,0)</f>
        <v>Male</v>
      </c>
      <c r="AH88" s="0" t="str">
        <f aca="false">VLOOKUP(X88,LookupRange,3,0)</f>
        <v>Springs</v>
      </c>
      <c r="AW88" s="55" t="s">
        <v>704</v>
      </c>
      <c r="AX88" s="56" t="s">
        <v>20</v>
      </c>
      <c r="AY88" s="56" t="s">
        <v>104</v>
      </c>
      <c r="AZ88" s="57"/>
      <c r="CJ88" s="35" t="s">
        <v>882</v>
      </c>
      <c r="CK88" s="59"/>
      <c r="CN88" s="35" t="n">
        <v>88065565439</v>
      </c>
      <c r="CO88" s="59"/>
      <c r="ED88" s="14"/>
      <c r="EP88" s="0" t="n">
        <v>85</v>
      </c>
      <c r="EQ88" s="55" t="s">
        <v>704</v>
      </c>
      <c r="ER88" s="56" t="s">
        <v>104</v>
      </c>
      <c r="ES88" s="56" t="s">
        <v>20</v>
      </c>
      <c r="ET88" s="64" t="n">
        <v>3</v>
      </c>
      <c r="EU88" s="65" t="n">
        <v>90</v>
      </c>
      <c r="EV88" s="65" t="n">
        <v>9</v>
      </c>
      <c r="EW88" s="65" t="n">
        <v>44095</v>
      </c>
      <c r="EX88" s="66" t="n">
        <v>44095</v>
      </c>
      <c r="EY88" s="0" t="n">
        <f aca="false">COUNTIF(DatasourceNameRange,EQ88)</f>
        <v>1</v>
      </c>
    </row>
    <row r="89" customFormat="false" ht="15" hidden="false" customHeight="false" outlineLevel="0" collapsed="false">
      <c r="X89" s="35" t="s">
        <v>483</v>
      </c>
      <c r="Y89" s="36" t="n">
        <v>89</v>
      </c>
      <c r="Z89" s="37" t="n">
        <v>1424</v>
      </c>
      <c r="AA89" s="37" t="n">
        <v>1</v>
      </c>
      <c r="AB89" s="37" t="n">
        <v>1424</v>
      </c>
      <c r="AC89" s="37" t="n">
        <v>44077</v>
      </c>
      <c r="AD89" s="38" t="n">
        <v>44077</v>
      </c>
      <c r="AE89" s="0" t="str">
        <f aca="false">IF(AB89&lt;=10,"Top Buyer",IF(AB89&lt;=21,"2nd Top Buyer","Average Buyer"))</f>
        <v>Average Buyer</v>
      </c>
      <c r="AF89" s="0" t="str">
        <f aca="false">(IF(AC89=AD89,$AL$9,$AL$10))</f>
        <v>One-Time Buyer</v>
      </c>
      <c r="AG89" s="0" t="str">
        <f aca="false">VLOOKUP(X89,LookupRange,2,0)</f>
        <v>Male</v>
      </c>
      <c r="AH89" s="0" t="str">
        <f aca="false">VLOOKUP(X89,LookupRange,3,0)</f>
        <v>Hempstead</v>
      </c>
      <c r="AW89" s="55" t="s">
        <v>882</v>
      </c>
      <c r="AX89" s="56" t="s">
        <v>20</v>
      </c>
      <c r="AY89" s="56" t="s">
        <v>42</v>
      </c>
      <c r="AZ89" s="57"/>
      <c r="CJ89" s="35" t="s">
        <v>871</v>
      </c>
      <c r="CK89" s="59"/>
      <c r="CN89" s="35" t="n">
        <v>88065565440</v>
      </c>
      <c r="CO89" s="59"/>
      <c r="ED89" s="14"/>
      <c r="EP89" s="0" t="n">
        <v>86</v>
      </c>
      <c r="EQ89" s="55" t="s">
        <v>882</v>
      </c>
      <c r="ER89" s="56" t="s">
        <v>42</v>
      </c>
      <c r="ES89" s="56" t="s">
        <v>20</v>
      </c>
      <c r="ET89" s="64" t="n">
        <v>11</v>
      </c>
      <c r="EU89" s="65" t="n">
        <v>572</v>
      </c>
      <c r="EV89" s="65" t="n">
        <v>33</v>
      </c>
      <c r="EW89" s="65" t="n">
        <v>44103</v>
      </c>
      <c r="EX89" s="66" t="n">
        <v>44103</v>
      </c>
      <c r="EY89" s="0" t="n">
        <f aca="false">COUNTIF(DatasourceNameRange,EQ89)</f>
        <v>1</v>
      </c>
    </row>
    <row r="90" customFormat="false" ht="15" hidden="false" customHeight="false" outlineLevel="0" collapsed="false">
      <c r="X90" s="35" t="s">
        <v>528</v>
      </c>
      <c r="Y90" s="36" t="n">
        <v>89</v>
      </c>
      <c r="Z90" s="37" t="n">
        <v>1424</v>
      </c>
      <c r="AA90" s="37" t="n">
        <v>1</v>
      </c>
      <c r="AB90" s="37" t="n">
        <v>1424</v>
      </c>
      <c r="AC90" s="37" t="n">
        <v>44051</v>
      </c>
      <c r="AD90" s="38" t="n">
        <v>44051</v>
      </c>
      <c r="AE90" s="0" t="str">
        <f aca="false">IF(AB90&lt;=10,"Top Buyer",IF(AB90&lt;=21,"2nd Top Buyer","Average Buyer"))</f>
        <v>Average Buyer</v>
      </c>
      <c r="AF90" s="0" t="str">
        <f aca="false">(IF(AC90=AD90,$AL$9,$AL$10))</f>
        <v>One-Time Buyer</v>
      </c>
      <c r="AG90" s="0" t="str">
        <f aca="false">VLOOKUP(X90,LookupRange,2,0)</f>
        <v>Female</v>
      </c>
      <c r="AH90" s="0" t="str">
        <f aca="false">VLOOKUP(X90,LookupRange,3,0)</f>
        <v>Glens Falls</v>
      </c>
      <c r="AW90" s="55" t="s">
        <v>871</v>
      </c>
      <c r="AX90" s="56" t="s">
        <v>29</v>
      </c>
      <c r="AY90" s="56" t="s">
        <v>121</v>
      </c>
      <c r="AZ90" s="57"/>
      <c r="CJ90" s="35" t="s">
        <v>547</v>
      </c>
      <c r="CK90" s="59"/>
      <c r="CN90" s="35" t="n">
        <v>88065565441</v>
      </c>
      <c r="CO90" s="59"/>
      <c r="ED90" s="14"/>
      <c r="EP90" s="0" t="n">
        <v>87</v>
      </c>
      <c r="EQ90" s="55" t="s">
        <v>871</v>
      </c>
      <c r="ER90" s="56" t="s">
        <v>121</v>
      </c>
      <c r="ES90" s="56" t="s">
        <v>29</v>
      </c>
      <c r="ET90" s="64" t="n">
        <v>10</v>
      </c>
      <c r="EU90" s="65" t="n">
        <v>120</v>
      </c>
      <c r="EV90" s="65" t="n">
        <v>30</v>
      </c>
      <c r="EW90" s="65" t="n">
        <v>44092</v>
      </c>
      <c r="EX90" s="66" t="n">
        <v>44092</v>
      </c>
      <c r="EY90" s="0" t="n">
        <f aca="false">COUNTIF(DatasourceNameRange,EQ90)</f>
        <v>1</v>
      </c>
    </row>
    <row r="91" customFormat="false" ht="15" hidden="false" customHeight="false" outlineLevel="0" collapsed="false">
      <c r="X91" s="35" t="s">
        <v>582</v>
      </c>
      <c r="Y91" s="36" t="n">
        <v>89</v>
      </c>
      <c r="Z91" s="37" t="n">
        <v>1424</v>
      </c>
      <c r="AA91" s="37" t="n">
        <v>1</v>
      </c>
      <c r="AB91" s="37" t="n">
        <v>1424</v>
      </c>
      <c r="AC91" s="37" t="n">
        <v>44073</v>
      </c>
      <c r="AD91" s="38" t="n">
        <v>44073</v>
      </c>
      <c r="AE91" s="0" t="str">
        <f aca="false">IF(AB91&lt;=10,"Top Buyer",IF(AB91&lt;=21,"2nd Top Buyer","Average Buyer"))</f>
        <v>Average Buyer</v>
      </c>
      <c r="AF91" s="0" t="str">
        <f aca="false">(IF(AC91=AD91,$AL$9,$AL$10))</f>
        <v>One-Time Buyer</v>
      </c>
      <c r="AG91" s="0" t="str">
        <f aca="false">VLOOKUP(X91,LookupRange,2,0)</f>
        <v>Male</v>
      </c>
      <c r="AH91" s="0" t="str">
        <f aca="false">VLOOKUP(X91,LookupRange,3,0)</f>
        <v>Springs</v>
      </c>
      <c r="AW91" s="55" t="s">
        <v>547</v>
      </c>
      <c r="AX91" s="56" t="s">
        <v>29</v>
      </c>
      <c r="AY91" s="56" t="s">
        <v>96</v>
      </c>
      <c r="AZ91" s="57"/>
      <c r="CJ91" s="35" t="s">
        <v>787</v>
      </c>
      <c r="CK91" s="59"/>
      <c r="CN91" s="35" t="n">
        <v>88065565442</v>
      </c>
      <c r="CO91" s="59"/>
      <c r="ED91" s="14"/>
      <c r="EP91" s="0" t="n">
        <v>88</v>
      </c>
      <c r="EQ91" s="55" t="s">
        <v>547</v>
      </c>
      <c r="ER91" s="56" t="s">
        <v>96</v>
      </c>
      <c r="ES91" s="56" t="s">
        <v>29</v>
      </c>
      <c r="ET91" s="64" t="n">
        <v>77</v>
      </c>
      <c r="EU91" s="65" t="n">
        <v>924</v>
      </c>
      <c r="EV91" s="65" t="n">
        <v>231</v>
      </c>
      <c r="EW91" s="65" t="n">
        <v>44072</v>
      </c>
      <c r="EX91" s="66" t="n">
        <v>44072</v>
      </c>
      <c r="EY91" s="0" t="n">
        <f aca="false">COUNTIF(DatasourceNameRange,EQ91)</f>
        <v>1</v>
      </c>
    </row>
    <row r="92" customFormat="false" ht="15" hidden="false" customHeight="false" outlineLevel="0" collapsed="false">
      <c r="X92" s="35" t="s">
        <v>183</v>
      </c>
      <c r="Y92" s="36" t="n">
        <v>47</v>
      </c>
      <c r="Z92" s="37" t="n">
        <v>1410</v>
      </c>
      <c r="AA92" s="37" t="n">
        <v>1</v>
      </c>
      <c r="AB92" s="37" t="n">
        <v>1410</v>
      </c>
      <c r="AC92" s="37" t="n">
        <v>44088</v>
      </c>
      <c r="AD92" s="38" t="n">
        <v>44088</v>
      </c>
      <c r="AE92" s="0" t="str">
        <f aca="false">IF(AB92&lt;=10,"Top Buyer",IF(AB92&lt;=21,"2nd Top Buyer","Average Buyer"))</f>
        <v>Average Buyer</v>
      </c>
      <c r="AF92" s="0" t="str">
        <f aca="false">(IF(AC92=AD92,$AL$9,$AL$10))</f>
        <v>One-Time Buyer</v>
      </c>
      <c r="AG92" s="0" t="str">
        <f aca="false">VLOOKUP(X92,LookupRange,2,0)</f>
        <v>Female</v>
      </c>
      <c r="AH92" s="0" t="str">
        <f aca="false">VLOOKUP(X92,LookupRange,3,0)</f>
        <v>Betavia</v>
      </c>
      <c r="AW92" s="55" t="s">
        <v>787</v>
      </c>
      <c r="AX92" s="56" t="s">
        <v>20</v>
      </c>
      <c r="AY92" s="56" t="s">
        <v>101</v>
      </c>
      <c r="AZ92" s="57"/>
      <c r="CJ92" s="35" t="s">
        <v>960</v>
      </c>
      <c r="CK92" s="59"/>
      <c r="CN92" s="35" t="n">
        <v>88065565443</v>
      </c>
      <c r="CO92" s="59"/>
      <c r="ED92" s="14"/>
      <c r="EP92" s="0" t="n">
        <v>89</v>
      </c>
      <c r="EQ92" s="55" t="s">
        <v>787</v>
      </c>
      <c r="ER92" s="56" t="s">
        <v>101</v>
      </c>
      <c r="ES92" s="56" t="s">
        <v>20</v>
      </c>
      <c r="ET92" s="64" t="n">
        <v>3</v>
      </c>
      <c r="EU92" s="65" t="n">
        <v>60</v>
      </c>
      <c r="EV92" s="65" t="n">
        <v>9</v>
      </c>
      <c r="EW92" s="65" t="n">
        <v>44102</v>
      </c>
      <c r="EX92" s="66" t="n">
        <v>44102</v>
      </c>
      <c r="EY92" s="0" t="n">
        <f aca="false">COUNTIF(DatasourceNameRange,EQ92)</f>
        <v>1</v>
      </c>
    </row>
    <row r="93" customFormat="false" ht="15" hidden="false" customHeight="false" outlineLevel="0" collapsed="false">
      <c r="X93" s="35" t="s">
        <v>559</v>
      </c>
      <c r="Y93" s="36" t="n">
        <v>47</v>
      </c>
      <c r="Z93" s="37" t="n">
        <v>1410</v>
      </c>
      <c r="AA93" s="37" t="n">
        <v>1</v>
      </c>
      <c r="AB93" s="37" t="n">
        <v>1410</v>
      </c>
      <c r="AC93" s="37" t="n">
        <v>44051</v>
      </c>
      <c r="AD93" s="38" t="n">
        <v>44051</v>
      </c>
      <c r="AE93" s="0" t="str">
        <f aca="false">IF(AB93&lt;=10,"Top Buyer",IF(AB93&lt;=21,"2nd Top Buyer","Average Buyer"))</f>
        <v>Average Buyer</v>
      </c>
      <c r="AF93" s="0" t="str">
        <f aca="false">(IF(AC93=AD93,$AL$9,$AL$10))</f>
        <v>One-Time Buyer</v>
      </c>
      <c r="AG93" s="0" t="str">
        <f aca="false">VLOOKUP(X93,LookupRange,2,0)</f>
        <v>Female</v>
      </c>
      <c r="AH93" s="0" t="str">
        <f aca="false">VLOOKUP(X93,LookupRange,3,0)</f>
        <v>Babylon</v>
      </c>
      <c r="AW93" s="55" t="s">
        <v>960</v>
      </c>
      <c r="AX93" s="56" t="s">
        <v>29</v>
      </c>
      <c r="AY93" s="56" t="s">
        <v>58</v>
      </c>
      <c r="AZ93" s="57"/>
      <c r="CJ93" s="35" t="s">
        <v>1045</v>
      </c>
      <c r="CK93" s="59"/>
      <c r="CN93" s="35" t="n">
        <v>88065565444</v>
      </c>
      <c r="CO93" s="59"/>
      <c r="ED93" s="14"/>
      <c r="EP93" s="0" t="n">
        <v>90</v>
      </c>
      <c r="EQ93" s="55" t="s">
        <v>960</v>
      </c>
      <c r="ER93" s="56" t="s">
        <v>58</v>
      </c>
      <c r="ES93" s="56" t="s">
        <v>29</v>
      </c>
      <c r="ET93" s="64" t="n">
        <v>1</v>
      </c>
      <c r="EU93" s="65" t="n">
        <v>16</v>
      </c>
      <c r="EV93" s="65" t="n">
        <v>3</v>
      </c>
      <c r="EW93" s="65" t="n">
        <v>44044</v>
      </c>
      <c r="EX93" s="66" t="n">
        <v>44044</v>
      </c>
      <c r="EY93" s="0" t="n">
        <f aca="false">COUNTIF(DatasourceNameRange,EQ93)</f>
        <v>1</v>
      </c>
    </row>
    <row r="94" customFormat="false" ht="15" hidden="false" customHeight="false" outlineLevel="0" collapsed="false">
      <c r="X94" s="35" t="s">
        <v>363</v>
      </c>
      <c r="Y94" s="36" t="n">
        <v>78</v>
      </c>
      <c r="Z94" s="37" t="n">
        <v>1404</v>
      </c>
      <c r="AA94" s="37" t="n">
        <v>2</v>
      </c>
      <c r="AB94" s="37" t="n">
        <v>1404</v>
      </c>
      <c r="AC94" s="37" t="n">
        <v>44061</v>
      </c>
      <c r="AD94" s="38" t="n">
        <v>44061</v>
      </c>
      <c r="AE94" s="0" t="str">
        <f aca="false">IF(AB94&lt;=10,"Top Buyer",IF(AB94&lt;=21,"2nd Top Buyer","Average Buyer"))</f>
        <v>Average Buyer</v>
      </c>
      <c r="AF94" s="0" t="str">
        <f aca="false">(IF(AC94=AD94,$AL$9,$AL$10))</f>
        <v>One-Time Buyer</v>
      </c>
      <c r="AG94" s="0" t="str">
        <f aca="false">VLOOKUP(X94,LookupRange,2,0)</f>
        <v>Male</v>
      </c>
      <c r="AH94" s="0" t="str">
        <f aca="false">VLOOKUP(X94,LookupRange,3,0)</f>
        <v>Johnstown</v>
      </c>
      <c r="AW94" s="55" t="s">
        <v>1045</v>
      </c>
      <c r="AX94" s="56" t="s">
        <v>29</v>
      </c>
      <c r="AY94" s="56" t="s">
        <v>121</v>
      </c>
      <c r="AZ94" s="57"/>
      <c r="CJ94" s="35" t="s">
        <v>279</v>
      </c>
      <c r="CK94" s="59"/>
      <c r="CN94" s="35" t="n">
        <v>88065565445</v>
      </c>
      <c r="CO94" s="59"/>
      <c r="ED94" s="14"/>
      <c r="EP94" s="0" t="n">
        <v>91</v>
      </c>
      <c r="EQ94" s="55" t="s">
        <v>1045</v>
      </c>
      <c r="ER94" s="56" t="s">
        <v>121</v>
      </c>
      <c r="ES94" s="56" t="s">
        <v>29</v>
      </c>
      <c r="ET94" s="64" t="n">
        <v>5</v>
      </c>
      <c r="EU94" s="65" t="n">
        <v>70</v>
      </c>
      <c r="EV94" s="65" t="n">
        <v>15</v>
      </c>
      <c r="EW94" s="65" t="n">
        <v>44053</v>
      </c>
      <c r="EX94" s="66" t="n">
        <v>44053</v>
      </c>
      <c r="EY94" s="0" t="n">
        <f aca="false">COUNTIF(DatasourceNameRange,EQ94)</f>
        <v>1</v>
      </c>
    </row>
    <row r="95" customFormat="false" ht="15" hidden="false" customHeight="false" outlineLevel="0" collapsed="false">
      <c r="X95" s="35" t="s">
        <v>209</v>
      </c>
      <c r="Y95" s="36" t="n">
        <v>77</v>
      </c>
      <c r="Z95" s="37" t="n">
        <v>1386</v>
      </c>
      <c r="AA95" s="37" t="n">
        <v>1</v>
      </c>
      <c r="AB95" s="37" t="n">
        <v>1386</v>
      </c>
      <c r="AC95" s="37" t="n">
        <v>44102</v>
      </c>
      <c r="AD95" s="38" t="n">
        <v>44102</v>
      </c>
      <c r="AE95" s="0" t="str">
        <f aca="false">IF(AB95&lt;=10,"Top Buyer",IF(AB95&lt;=21,"2nd Top Buyer","Average Buyer"))</f>
        <v>Average Buyer</v>
      </c>
      <c r="AF95" s="0" t="str">
        <f aca="false">(IF(AC95=AD95,$AL$9,$AL$10))</f>
        <v>One-Time Buyer</v>
      </c>
      <c r="AG95" s="0" t="str">
        <f aca="false">VLOOKUP(X95,LookupRange,2,0)</f>
        <v>Female</v>
      </c>
      <c r="AH95" s="0" t="str">
        <f aca="false">VLOOKUP(X95,LookupRange,3,0)</f>
        <v>Rome</v>
      </c>
      <c r="AW95" s="55" t="s">
        <v>279</v>
      </c>
      <c r="AX95" s="56" t="s">
        <v>20</v>
      </c>
      <c r="AY95" s="56" t="s">
        <v>147</v>
      </c>
      <c r="AZ95" s="57"/>
      <c r="CJ95" s="35" t="s">
        <v>518</v>
      </c>
      <c r="CK95" s="59"/>
      <c r="CN95" s="35" t="n">
        <v>88065565446</v>
      </c>
      <c r="CO95" s="59"/>
      <c r="ED95" s="14"/>
      <c r="EP95" s="0" t="n">
        <v>92</v>
      </c>
      <c r="EQ95" s="55" t="s">
        <v>279</v>
      </c>
      <c r="ER95" s="56" t="s">
        <v>147</v>
      </c>
      <c r="ES95" s="56" t="s">
        <v>20</v>
      </c>
      <c r="ET95" s="64" t="n">
        <v>60</v>
      </c>
      <c r="EU95" s="65" t="n">
        <v>3120</v>
      </c>
      <c r="EV95" s="65" t="n">
        <v>180</v>
      </c>
      <c r="EW95" s="65" t="n">
        <v>44079</v>
      </c>
      <c r="EX95" s="66" t="n">
        <v>44079</v>
      </c>
      <c r="EY95" s="0" t="n">
        <f aca="false">COUNTIF(DatasourceNameRange,EQ95)</f>
        <v>1</v>
      </c>
    </row>
    <row r="96" customFormat="false" ht="15" hidden="false" customHeight="false" outlineLevel="0" collapsed="false">
      <c r="X96" s="35" t="s">
        <v>597</v>
      </c>
      <c r="Y96" s="36" t="n">
        <v>77</v>
      </c>
      <c r="Z96" s="37" t="n">
        <v>1386</v>
      </c>
      <c r="AA96" s="37" t="n">
        <v>1</v>
      </c>
      <c r="AB96" s="37" t="n">
        <v>1386</v>
      </c>
      <c r="AC96" s="37" t="n">
        <v>44088</v>
      </c>
      <c r="AD96" s="38" t="n">
        <v>44088</v>
      </c>
      <c r="AE96" s="0" t="str">
        <f aca="false">IF(AB96&lt;=10,"Top Buyer",IF(AB96&lt;=21,"2nd Top Buyer","Average Buyer"))</f>
        <v>Average Buyer</v>
      </c>
      <c r="AF96" s="0" t="str">
        <f aca="false">(IF(AC96=AD96,$AL$9,$AL$10))</f>
        <v>One-Time Buyer</v>
      </c>
      <c r="AG96" s="0" t="str">
        <f aca="false">VLOOKUP(X96,LookupRange,2,0)</f>
        <v>Male</v>
      </c>
      <c r="AH96" s="0" t="str">
        <f aca="false">VLOOKUP(X96,LookupRange,3,0)</f>
        <v>Hempstead</v>
      </c>
      <c r="AW96" s="55" t="s">
        <v>518</v>
      </c>
      <c r="AX96" s="56" t="s">
        <v>29</v>
      </c>
      <c r="AY96" s="56" t="s">
        <v>123</v>
      </c>
      <c r="AZ96" s="57"/>
      <c r="CJ96" s="35" t="s">
        <v>998</v>
      </c>
      <c r="CK96" s="59"/>
      <c r="CN96" s="35" t="n">
        <v>88065565447</v>
      </c>
      <c r="CO96" s="59"/>
      <c r="ED96" s="14"/>
      <c r="EP96" s="0" t="n">
        <v>93</v>
      </c>
      <c r="EQ96" s="55" t="s">
        <v>518</v>
      </c>
      <c r="ER96" s="56" t="s">
        <v>123</v>
      </c>
      <c r="ES96" s="56" t="s">
        <v>29</v>
      </c>
      <c r="ET96" s="64" t="n">
        <v>60</v>
      </c>
      <c r="EU96" s="65" t="n">
        <v>360</v>
      </c>
      <c r="EV96" s="65" t="n">
        <v>180</v>
      </c>
      <c r="EW96" s="65" t="n">
        <v>44102</v>
      </c>
      <c r="EX96" s="66" t="n">
        <v>44102</v>
      </c>
      <c r="EY96" s="0" t="n">
        <f aca="false">COUNTIF(DatasourceNameRange,EQ96)</f>
        <v>1</v>
      </c>
    </row>
    <row r="97" customFormat="false" ht="15" hidden="false" customHeight="false" outlineLevel="0" collapsed="false">
      <c r="X97" s="35" t="s">
        <v>660</v>
      </c>
      <c r="Y97" s="36" t="n">
        <v>77</v>
      </c>
      <c r="Z97" s="37" t="n">
        <v>1386</v>
      </c>
      <c r="AA97" s="37" t="n">
        <v>1</v>
      </c>
      <c r="AB97" s="37" t="n">
        <v>1386</v>
      </c>
      <c r="AC97" s="37" t="n">
        <v>44051</v>
      </c>
      <c r="AD97" s="38" t="n">
        <v>44051</v>
      </c>
      <c r="AE97" s="0" t="str">
        <f aca="false">IF(AB97&lt;=10,"Top Buyer",IF(AB97&lt;=21,"2nd Top Buyer","Average Buyer"))</f>
        <v>Average Buyer</v>
      </c>
      <c r="AF97" s="0" t="str">
        <f aca="false">(IF(AC97=AD97,$AL$9,$AL$10))</f>
        <v>One-Time Buyer</v>
      </c>
      <c r="AG97" s="0" t="str">
        <f aca="false">VLOOKUP(X97,LookupRange,2,0)</f>
        <v>Female</v>
      </c>
      <c r="AH97" s="0" t="str">
        <f aca="false">VLOOKUP(X97,LookupRange,3,0)</f>
        <v>Little Falls</v>
      </c>
      <c r="AW97" s="55" t="s">
        <v>998</v>
      </c>
      <c r="AX97" s="56" t="s">
        <v>29</v>
      </c>
      <c r="AY97" s="56" t="s">
        <v>101</v>
      </c>
      <c r="AZ97" s="57"/>
      <c r="CJ97" s="35" t="s">
        <v>256</v>
      </c>
      <c r="CK97" s="59"/>
      <c r="CN97" s="35" t="n">
        <v>88065565448</v>
      </c>
      <c r="CO97" s="59"/>
      <c r="ED97" s="14"/>
      <c r="EP97" s="0" t="n">
        <v>94</v>
      </c>
      <c r="EQ97" s="55" t="s">
        <v>998</v>
      </c>
      <c r="ER97" s="56" t="s">
        <v>101</v>
      </c>
      <c r="ES97" s="56" t="s">
        <v>29</v>
      </c>
      <c r="ET97" s="64" t="n">
        <v>4</v>
      </c>
      <c r="EU97" s="65" t="n">
        <v>24</v>
      </c>
      <c r="EV97" s="65" t="n">
        <v>12</v>
      </c>
      <c r="EW97" s="65" t="n">
        <v>44066</v>
      </c>
      <c r="EX97" s="66" t="n">
        <v>44066</v>
      </c>
      <c r="EY97" s="0" t="n">
        <f aca="false">COUNTIF(DatasourceNameRange,EQ97)</f>
        <v>1</v>
      </c>
    </row>
    <row r="98" customFormat="false" ht="15" hidden="false" customHeight="false" outlineLevel="0" collapsed="false">
      <c r="X98" s="35" t="s">
        <v>475</v>
      </c>
      <c r="Y98" s="36" t="n">
        <v>77</v>
      </c>
      <c r="Z98" s="37" t="n">
        <v>1386</v>
      </c>
      <c r="AA98" s="37" t="n">
        <v>1</v>
      </c>
      <c r="AB98" s="37" t="n">
        <v>1386</v>
      </c>
      <c r="AC98" s="37" t="n">
        <v>44072</v>
      </c>
      <c r="AD98" s="38" t="n">
        <v>44072</v>
      </c>
      <c r="AE98" s="0" t="str">
        <f aca="false">IF(AB98&lt;=10,"Top Buyer",IF(AB98&lt;=21,"2nd Top Buyer","Average Buyer"))</f>
        <v>Average Buyer</v>
      </c>
      <c r="AF98" s="0" t="str">
        <f aca="false">(IF(AC98=AD98,$AL$9,$AL$10))</f>
        <v>One-Time Buyer</v>
      </c>
      <c r="AG98" s="0" t="str">
        <f aca="false">VLOOKUP(X98,LookupRange,2,0)</f>
        <v>Female</v>
      </c>
      <c r="AH98" s="0" t="str">
        <f aca="false">VLOOKUP(X98,LookupRange,3,0)</f>
        <v>Babylon</v>
      </c>
      <c r="AW98" s="55" t="s">
        <v>256</v>
      </c>
      <c r="AX98" s="56" t="s">
        <v>29</v>
      </c>
      <c r="AY98" s="56" t="s">
        <v>154</v>
      </c>
      <c r="AZ98" s="57"/>
      <c r="CJ98" s="35" t="s">
        <v>557</v>
      </c>
      <c r="CK98" s="59"/>
      <c r="CN98" s="35" t="n">
        <v>88065565449</v>
      </c>
      <c r="CO98" s="59"/>
      <c r="ED98" s="14"/>
      <c r="EP98" s="0" t="n">
        <v>95</v>
      </c>
      <c r="EQ98" s="55" t="s">
        <v>256</v>
      </c>
      <c r="ER98" s="56" t="s">
        <v>154</v>
      </c>
      <c r="ES98" s="56" t="s">
        <v>29</v>
      </c>
      <c r="ET98" s="64" t="n">
        <v>15</v>
      </c>
      <c r="EU98" s="65" t="n">
        <v>180</v>
      </c>
      <c r="EV98" s="65" t="n">
        <v>45</v>
      </c>
      <c r="EW98" s="65" t="n">
        <v>44056</v>
      </c>
      <c r="EX98" s="66" t="n">
        <v>44056</v>
      </c>
      <c r="EY98" s="0" t="n">
        <f aca="false">COUNTIF(DatasourceNameRange,EQ98)</f>
        <v>1</v>
      </c>
    </row>
    <row r="99" customFormat="false" ht="15" hidden="false" customHeight="false" outlineLevel="0" collapsed="false">
      <c r="X99" s="35" t="s">
        <v>335</v>
      </c>
      <c r="Y99" s="36" t="n">
        <v>77</v>
      </c>
      <c r="Z99" s="37" t="n">
        <v>1386</v>
      </c>
      <c r="AA99" s="37" t="n">
        <v>1</v>
      </c>
      <c r="AB99" s="37" t="n">
        <v>1386</v>
      </c>
      <c r="AC99" s="37" t="n">
        <v>44063</v>
      </c>
      <c r="AD99" s="38" t="n">
        <v>44063</v>
      </c>
      <c r="AE99" s="0" t="str">
        <f aca="false">IF(AB99&lt;=10,"Top Buyer",IF(AB99&lt;=21,"2nd Top Buyer","Average Buyer"))</f>
        <v>Average Buyer</v>
      </c>
      <c r="AF99" s="0" t="str">
        <f aca="false">(IF(AC99=AD99,$AL$9,$AL$10))</f>
        <v>One-Time Buyer</v>
      </c>
      <c r="AG99" s="0" t="str">
        <f aca="false">VLOOKUP(X99,LookupRange,2,0)</f>
        <v>Female</v>
      </c>
      <c r="AH99" s="0" t="str">
        <f aca="false">VLOOKUP(X99,LookupRange,3,0)</f>
        <v>Peekskill</v>
      </c>
      <c r="AW99" s="55" t="s">
        <v>557</v>
      </c>
      <c r="AX99" s="56" t="s">
        <v>20</v>
      </c>
      <c r="AY99" s="56" t="s">
        <v>119</v>
      </c>
      <c r="AZ99" s="57"/>
      <c r="CJ99" s="35" t="s">
        <v>1122</v>
      </c>
      <c r="CK99" s="59"/>
      <c r="CN99" s="35" t="n">
        <v>88065565450</v>
      </c>
      <c r="CO99" s="59"/>
      <c r="ED99" s="14"/>
      <c r="EP99" s="0" t="n">
        <v>96</v>
      </c>
      <c r="EQ99" s="55" t="s">
        <v>557</v>
      </c>
      <c r="ER99" s="56" t="s">
        <v>119</v>
      </c>
      <c r="ES99" s="56" t="s">
        <v>20</v>
      </c>
      <c r="ET99" s="64" t="n">
        <v>68</v>
      </c>
      <c r="EU99" s="65" t="n">
        <v>1020</v>
      </c>
      <c r="EV99" s="65" t="n">
        <v>204</v>
      </c>
      <c r="EW99" s="65" t="n">
        <v>44048</v>
      </c>
      <c r="EX99" s="66" t="n">
        <v>44048</v>
      </c>
      <c r="EY99" s="0" t="n">
        <f aca="false">COUNTIF(DatasourceNameRange,EQ99)</f>
        <v>1</v>
      </c>
    </row>
    <row r="100" customFormat="false" ht="15" hidden="false" customHeight="false" outlineLevel="0" collapsed="false">
      <c r="X100" s="35" t="s">
        <v>150</v>
      </c>
      <c r="Y100" s="36" t="n">
        <v>77</v>
      </c>
      <c r="Z100" s="37" t="n">
        <v>1386</v>
      </c>
      <c r="AA100" s="37" t="n">
        <v>1</v>
      </c>
      <c r="AB100" s="37" t="n">
        <v>1386</v>
      </c>
      <c r="AC100" s="37" t="n">
        <v>44058</v>
      </c>
      <c r="AD100" s="38" t="n">
        <v>44058</v>
      </c>
      <c r="AE100" s="0" t="str">
        <f aca="false">IF(AB100&lt;=10,"Top Buyer",IF(AB100&lt;=21,"2nd Top Buyer","Average Buyer"))</f>
        <v>Average Buyer</v>
      </c>
      <c r="AF100" s="0" t="str">
        <f aca="false">(IF(AC100=AD100,$AL$9,$AL$10))</f>
        <v>One-Time Buyer</v>
      </c>
      <c r="AG100" s="0" t="str">
        <f aca="false">VLOOKUP(X100,LookupRange,2,0)</f>
        <v>Female</v>
      </c>
      <c r="AH100" s="0" t="str">
        <f aca="false">VLOOKUP(X100,LookupRange,3,0)</f>
        <v>Little Falls</v>
      </c>
      <c r="AW100" s="55" t="s">
        <v>1122</v>
      </c>
      <c r="AX100" s="56" t="s">
        <v>20</v>
      </c>
      <c r="AY100" s="56" t="s">
        <v>188</v>
      </c>
      <c r="AZ100" s="57"/>
      <c r="CJ100" s="35" t="s">
        <v>832</v>
      </c>
      <c r="CK100" s="59"/>
      <c r="CN100" s="35" t="n">
        <v>88065565451</v>
      </c>
      <c r="CO100" s="59"/>
      <c r="ED100" s="14"/>
      <c r="EP100" s="0" t="n">
        <v>97</v>
      </c>
      <c r="EQ100" s="55" t="s">
        <v>1122</v>
      </c>
      <c r="ER100" s="56" t="s">
        <v>188</v>
      </c>
      <c r="ES100" s="56" t="s">
        <v>20</v>
      </c>
      <c r="ET100" s="64" t="n">
        <v>3</v>
      </c>
      <c r="EU100" s="65" t="n">
        <v>36</v>
      </c>
      <c r="EV100" s="65" t="n">
        <v>9</v>
      </c>
      <c r="EW100" s="65" t="n">
        <v>44053</v>
      </c>
      <c r="EX100" s="66" t="n">
        <v>44053</v>
      </c>
      <c r="EY100" s="0" t="n">
        <f aca="false">COUNTIF(DatasourceNameRange,EQ100)</f>
        <v>1</v>
      </c>
    </row>
    <row r="101" customFormat="false" ht="15" hidden="false" customHeight="false" outlineLevel="0" collapsed="false">
      <c r="X101" s="35" t="s">
        <v>172</v>
      </c>
      <c r="Y101" s="36" t="n">
        <v>68</v>
      </c>
      <c r="Z101" s="37" t="n">
        <v>1360</v>
      </c>
      <c r="AA101" s="37" t="n">
        <v>1</v>
      </c>
      <c r="AB101" s="37" t="n">
        <v>1360</v>
      </c>
      <c r="AC101" s="37" t="n">
        <v>44077</v>
      </c>
      <c r="AD101" s="38" t="n">
        <v>44077</v>
      </c>
      <c r="AE101" s="0" t="str">
        <f aca="false">IF(AB101&lt;=10,"Top Buyer",IF(AB101&lt;=21,"2nd Top Buyer","Average Buyer"))</f>
        <v>Average Buyer</v>
      </c>
      <c r="AF101" s="0" t="str">
        <f aca="false">(IF(AC101=AD101,$AL$9,$AL$10))</f>
        <v>One-Time Buyer</v>
      </c>
      <c r="AG101" s="0" t="str">
        <f aca="false">VLOOKUP(X101,LookupRange,2,0)</f>
        <v>Male</v>
      </c>
      <c r="AH101" s="0" t="str">
        <f aca="false">VLOOKUP(X101,LookupRange,3,0)</f>
        <v>Watervliet</v>
      </c>
      <c r="AW101" s="55" t="s">
        <v>832</v>
      </c>
      <c r="AX101" s="56" t="s">
        <v>20</v>
      </c>
      <c r="AY101" s="56" t="s">
        <v>112</v>
      </c>
      <c r="AZ101" s="57"/>
      <c r="CJ101" s="35" t="s">
        <v>839</v>
      </c>
      <c r="CK101" s="59"/>
      <c r="CN101" s="35" t="n">
        <v>88065565452</v>
      </c>
      <c r="CO101" s="59"/>
      <c r="ED101" s="14"/>
      <c r="EP101" s="0" t="n">
        <v>98</v>
      </c>
      <c r="EQ101" s="55" t="s">
        <v>832</v>
      </c>
      <c r="ER101" s="56" t="s">
        <v>112</v>
      </c>
      <c r="ES101" s="56" t="s">
        <v>20</v>
      </c>
      <c r="ET101" s="64" t="n">
        <v>15</v>
      </c>
      <c r="EU101" s="65" t="n">
        <v>150</v>
      </c>
      <c r="EV101" s="65" t="n">
        <v>45</v>
      </c>
      <c r="EW101" s="65" t="n">
        <v>44084</v>
      </c>
      <c r="EX101" s="66" t="n">
        <v>44084</v>
      </c>
      <c r="EY101" s="0" t="n">
        <f aca="false">COUNTIF(DatasourceNameRange,EQ101)</f>
        <v>1</v>
      </c>
    </row>
    <row r="102" customFormat="false" ht="15" hidden="false" customHeight="false" outlineLevel="0" collapsed="false">
      <c r="X102" s="35" t="s">
        <v>228</v>
      </c>
      <c r="Y102" s="36" t="n">
        <v>68</v>
      </c>
      <c r="Z102" s="37" t="n">
        <v>1360</v>
      </c>
      <c r="AA102" s="37" t="n">
        <v>1</v>
      </c>
      <c r="AB102" s="37" t="n">
        <v>1360</v>
      </c>
      <c r="AC102" s="37" t="n">
        <v>44062</v>
      </c>
      <c r="AD102" s="38" t="n">
        <v>44062</v>
      </c>
      <c r="AE102" s="0" t="str">
        <f aca="false">IF(AB102&lt;=10,"Top Buyer",IF(AB102&lt;=21,"2nd Top Buyer","Average Buyer"))</f>
        <v>Average Buyer</v>
      </c>
      <c r="AF102" s="0" t="str">
        <f aca="false">(IF(AC102=AD102,$AL$9,$AL$10))</f>
        <v>One-Time Buyer</v>
      </c>
      <c r="AG102" s="0" t="str">
        <f aca="false">VLOOKUP(X102,LookupRange,2,0)</f>
        <v>Male</v>
      </c>
      <c r="AH102" s="0" t="str">
        <f aca="false">VLOOKUP(X102,LookupRange,3,0)</f>
        <v>Elmira</v>
      </c>
      <c r="AW102" s="55" t="s">
        <v>839</v>
      </c>
      <c r="AX102" s="56" t="s">
        <v>20</v>
      </c>
      <c r="AY102" s="56" t="s">
        <v>121</v>
      </c>
      <c r="AZ102" s="57"/>
      <c r="CJ102" s="35" t="s">
        <v>376</v>
      </c>
      <c r="CK102" s="59"/>
      <c r="CN102" s="35" t="n">
        <v>88065565453</v>
      </c>
      <c r="CO102" s="59"/>
      <c r="ED102" s="14"/>
      <c r="EP102" s="0" t="n">
        <v>99</v>
      </c>
      <c r="EQ102" s="55" t="s">
        <v>839</v>
      </c>
      <c r="ER102" s="56" t="s">
        <v>121</v>
      </c>
      <c r="ES102" s="56" t="s">
        <v>20</v>
      </c>
      <c r="ET102" s="64" t="n">
        <v>1</v>
      </c>
      <c r="EU102" s="65" t="n">
        <v>14</v>
      </c>
      <c r="EV102" s="65" t="n">
        <v>3</v>
      </c>
      <c r="EW102" s="65" t="n">
        <v>44092</v>
      </c>
      <c r="EX102" s="66" t="n">
        <v>44092</v>
      </c>
      <c r="EY102" s="0" t="n">
        <f aca="false">COUNTIF(DatasourceNameRange,EQ102)</f>
        <v>1</v>
      </c>
    </row>
    <row r="103" customFormat="false" ht="15" hidden="false" customHeight="false" outlineLevel="0" collapsed="false">
      <c r="X103" s="35" t="s">
        <v>634</v>
      </c>
      <c r="Y103" s="36" t="n">
        <v>68</v>
      </c>
      <c r="Z103" s="37" t="n">
        <v>1360</v>
      </c>
      <c r="AA103" s="37" t="n">
        <v>1</v>
      </c>
      <c r="AB103" s="37" t="n">
        <v>1360</v>
      </c>
      <c r="AC103" s="37" t="n">
        <v>44056</v>
      </c>
      <c r="AD103" s="38" t="n">
        <v>44056</v>
      </c>
      <c r="AE103" s="0" t="str">
        <f aca="false">IF(AB103&lt;=10,"Top Buyer",IF(AB103&lt;=21,"2nd Top Buyer","Average Buyer"))</f>
        <v>Average Buyer</v>
      </c>
      <c r="AF103" s="0" t="str">
        <f aca="false">(IF(AC103=AD103,$AL$9,$AL$10))</f>
        <v>One-Time Buyer</v>
      </c>
      <c r="AG103" s="0" t="str">
        <f aca="false">VLOOKUP(X103,LookupRange,2,0)</f>
        <v>Male</v>
      </c>
      <c r="AH103" s="0" t="str">
        <f aca="false">VLOOKUP(X103,LookupRange,3,0)</f>
        <v>Elmira</v>
      </c>
      <c r="AW103" s="55" t="s">
        <v>376</v>
      </c>
      <c r="AX103" s="56" t="s">
        <v>20</v>
      </c>
      <c r="AY103" s="56" t="s">
        <v>87</v>
      </c>
      <c r="AZ103" s="57"/>
      <c r="CJ103" s="35" t="s">
        <v>401</v>
      </c>
      <c r="CK103" s="59"/>
      <c r="CN103" s="35" t="n">
        <v>88065565454</v>
      </c>
      <c r="CO103" s="59"/>
      <c r="ED103" s="14"/>
      <c r="EP103" s="0" t="n">
        <v>100</v>
      </c>
      <c r="EQ103" s="55" t="s">
        <v>376</v>
      </c>
      <c r="ER103" s="56" t="s">
        <v>87</v>
      </c>
      <c r="ES103" s="56" t="s">
        <v>20</v>
      </c>
      <c r="ET103" s="64" t="n">
        <v>86</v>
      </c>
      <c r="EU103" s="65" t="n">
        <v>1032</v>
      </c>
      <c r="EV103" s="65" t="n">
        <v>258</v>
      </c>
      <c r="EW103" s="65" t="n">
        <v>44073</v>
      </c>
      <c r="EX103" s="66" t="n">
        <v>44073</v>
      </c>
      <c r="EY103" s="0" t="n">
        <f aca="false">COUNTIF(DatasourceNameRange,EQ103)</f>
        <v>2</v>
      </c>
    </row>
    <row r="104" customFormat="false" ht="15" hidden="false" customHeight="false" outlineLevel="0" collapsed="false">
      <c r="X104" s="35" t="s">
        <v>521</v>
      </c>
      <c r="Y104" s="36" t="n">
        <v>68</v>
      </c>
      <c r="Z104" s="37" t="n">
        <v>1360</v>
      </c>
      <c r="AA104" s="37" t="n">
        <v>1</v>
      </c>
      <c r="AB104" s="37" t="n">
        <v>1360</v>
      </c>
      <c r="AC104" s="37" t="n">
        <v>44104</v>
      </c>
      <c r="AD104" s="38" t="n">
        <v>44104</v>
      </c>
      <c r="AE104" s="0" t="str">
        <f aca="false">IF(AB104&lt;=10,"Top Buyer",IF(AB104&lt;=21,"2nd Top Buyer","Average Buyer"))</f>
        <v>Average Buyer</v>
      </c>
      <c r="AF104" s="0" t="str">
        <f aca="false">(IF(AC104=AD104,$AL$9,$AL$10))</f>
        <v>One-Time Buyer</v>
      </c>
      <c r="AG104" s="0" t="str">
        <f aca="false">VLOOKUP(X104,LookupRange,2,0)</f>
        <v>Male</v>
      </c>
      <c r="AH104" s="0" t="str">
        <f aca="false">VLOOKUP(X104,LookupRange,3,0)</f>
        <v>Betavia</v>
      </c>
      <c r="AW104" s="55" t="s">
        <v>401</v>
      </c>
      <c r="AX104" s="56" t="s">
        <v>20</v>
      </c>
      <c r="AY104" s="56" t="s">
        <v>50</v>
      </c>
      <c r="AZ104" s="57"/>
      <c r="CJ104" s="35" t="s">
        <v>312</v>
      </c>
      <c r="CK104" s="59"/>
      <c r="CN104" s="35" t="n">
        <v>88065565455</v>
      </c>
      <c r="CO104" s="59"/>
      <c r="ED104" s="14"/>
      <c r="EP104" s="0" t="n">
        <v>101</v>
      </c>
      <c r="EQ104" s="55" t="s">
        <v>401</v>
      </c>
      <c r="ER104" s="56" t="s">
        <v>50</v>
      </c>
      <c r="ES104" s="56" t="s">
        <v>20</v>
      </c>
      <c r="ET104" s="64" t="n">
        <v>60</v>
      </c>
      <c r="EU104" s="65" t="n">
        <v>300</v>
      </c>
      <c r="EV104" s="65" t="n">
        <v>180</v>
      </c>
      <c r="EW104" s="65" t="n">
        <v>44098</v>
      </c>
      <c r="EX104" s="66" t="n">
        <v>44098</v>
      </c>
      <c r="EY104" s="0" t="n">
        <f aca="false">COUNTIF(DatasourceNameRange,EQ104)</f>
        <v>1</v>
      </c>
    </row>
    <row r="105" customFormat="false" ht="15" hidden="false" customHeight="false" outlineLevel="0" collapsed="false">
      <c r="X105" s="35" t="s">
        <v>255</v>
      </c>
      <c r="Y105" s="36" t="n">
        <v>68</v>
      </c>
      <c r="Z105" s="37" t="n">
        <v>1360</v>
      </c>
      <c r="AA105" s="37" t="n">
        <v>1</v>
      </c>
      <c r="AB105" s="37" t="n">
        <v>1360</v>
      </c>
      <c r="AC105" s="37" t="n">
        <v>44055</v>
      </c>
      <c r="AD105" s="38" t="n">
        <v>44055</v>
      </c>
      <c r="AE105" s="0" t="str">
        <f aca="false">IF(AB105&lt;=10,"Top Buyer",IF(AB105&lt;=21,"2nd Top Buyer","Average Buyer"))</f>
        <v>Average Buyer</v>
      </c>
      <c r="AF105" s="0" t="str">
        <f aca="false">(IF(AC105=AD105,$AL$9,$AL$10))</f>
        <v>One-Time Buyer</v>
      </c>
      <c r="AG105" s="0" t="str">
        <f aca="false">VLOOKUP(X105,LookupRange,2,0)</f>
        <v>Female</v>
      </c>
      <c r="AH105" s="0" t="str">
        <f aca="false">VLOOKUP(X105,LookupRange,3,0)</f>
        <v>Lockport</v>
      </c>
      <c r="AW105" s="55" t="s">
        <v>312</v>
      </c>
      <c r="AX105" s="56" t="s">
        <v>29</v>
      </c>
      <c r="AY105" s="56" t="s">
        <v>48</v>
      </c>
      <c r="AZ105" s="57"/>
      <c r="CJ105" s="35" t="s">
        <v>1018</v>
      </c>
      <c r="CK105" s="59"/>
      <c r="CN105" s="35" t="n">
        <v>88065565456</v>
      </c>
      <c r="CO105" s="59"/>
      <c r="ED105" s="14"/>
      <c r="EP105" s="0" t="n">
        <v>102</v>
      </c>
      <c r="EQ105" s="55" t="s">
        <v>312</v>
      </c>
      <c r="ER105" s="56" t="s">
        <v>48</v>
      </c>
      <c r="ES105" s="56" t="s">
        <v>29</v>
      </c>
      <c r="ET105" s="64" t="n">
        <v>6</v>
      </c>
      <c r="EU105" s="65" t="n">
        <v>120</v>
      </c>
      <c r="EV105" s="65" t="n">
        <v>18</v>
      </c>
      <c r="EW105" s="65" t="n">
        <v>44102</v>
      </c>
      <c r="EX105" s="66" t="n">
        <v>44102</v>
      </c>
      <c r="EY105" s="0" t="n">
        <f aca="false">COUNTIF(DatasourceNameRange,EQ105)</f>
        <v>1</v>
      </c>
    </row>
    <row r="106" customFormat="false" ht="15" hidden="false" customHeight="false" outlineLevel="0" collapsed="false">
      <c r="X106" s="35" t="s">
        <v>440</v>
      </c>
      <c r="Y106" s="36" t="n">
        <v>68</v>
      </c>
      <c r="Z106" s="37" t="n">
        <v>1360</v>
      </c>
      <c r="AA106" s="37" t="n">
        <v>1</v>
      </c>
      <c r="AB106" s="37" t="n">
        <v>1360</v>
      </c>
      <c r="AC106" s="37" t="n">
        <v>44065</v>
      </c>
      <c r="AD106" s="38" t="n">
        <v>44065</v>
      </c>
      <c r="AE106" s="0" t="str">
        <f aca="false">IF(AB106&lt;=10,"Top Buyer",IF(AB106&lt;=21,"2nd Top Buyer","Average Buyer"))</f>
        <v>Average Buyer</v>
      </c>
      <c r="AF106" s="0" t="str">
        <f aca="false">(IF(AC106=AD106,$AL$9,$AL$10))</f>
        <v>One-Time Buyer</v>
      </c>
      <c r="AG106" s="0" t="str">
        <f aca="false">VLOOKUP(X106,LookupRange,2,0)</f>
        <v>Male</v>
      </c>
      <c r="AH106" s="0" t="str">
        <f aca="false">VLOOKUP(X106,LookupRange,3,0)</f>
        <v>Fulton</v>
      </c>
      <c r="AW106" s="55" t="s">
        <v>1018</v>
      </c>
      <c r="AX106" s="56" t="s">
        <v>20</v>
      </c>
      <c r="AY106" s="56" t="s">
        <v>46</v>
      </c>
      <c r="AZ106" s="57"/>
      <c r="CJ106" s="35" t="s">
        <v>617</v>
      </c>
      <c r="CK106" s="59"/>
      <c r="CN106" s="35" t="n">
        <v>88065565457</v>
      </c>
      <c r="CO106" s="59"/>
      <c r="ED106" s="14"/>
      <c r="EP106" s="0" t="n">
        <v>103</v>
      </c>
      <c r="EQ106" s="55" t="s">
        <v>1018</v>
      </c>
      <c r="ER106" s="56" t="s">
        <v>46</v>
      </c>
      <c r="ES106" s="56" t="s">
        <v>20</v>
      </c>
      <c r="ET106" s="64" t="n">
        <v>11</v>
      </c>
      <c r="EU106" s="65" t="n">
        <v>66</v>
      </c>
      <c r="EV106" s="65" t="n">
        <v>33</v>
      </c>
      <c r="EW106" s="65" t="n">
        <v>44092</v>
      </c>
      <c r="EX106" s="66" t="n">
        <v>44092</v>
      </c>
      <c r="EY106" s="0" t="n">
        <f aca="false">COUNTIF(DatasourceNameRange,EQ106)</f>
        <v>1</v>
      </c>
    </row>
    <row r="107" customFormat="false" ht="15" hidden="false" customHeight="false" outlineLevel="0" collapsed="false">
      <c r="X107" s="35" t="s">
        <v>192</v>
      </c>
      <c r="Y107" s="36" t="n">
        <v>68</v>
      </c>
      <c r="Z107" s="37" t="n">
        <v>1360</v>
      </c>
      <c r="AA107" s="37" t="n">
        <v>1</v>
      </c>
      <c r="AB107" s="37" t="n">
        <v>1360</v>
      </c>
      <c r="AC107" s="37" t="n">
        <v>44095</v>
      </c>
      <c r="AD107" s="38" t="n">
        <v>44095</v>
      </c>
      <c r="AE107" s="0" t="str">
        <f aca="false">IF(AB107&lt;=10,"Top Buyer",IF(AB107&lt;=21,"2nd Top Buyer","Average Buyer"))</f>
        <v>Average Buyer</v>
      </c>
      <c r="AF107" s="0" t="str">
        <f aca="false">(IF(AC107=AD107,$AL$9,$AL$10))</f>
        <v>One-Time Buyer</v>
      </c>
      <c r="AG107" s="0" t="str">
        <f aca="false">VLOOKUP(X107,LookupRange,2,0)</f>
        <v>Female</v>
      </c>
      <c r="AH107" s="0" t="str">
        <f aca="false">VLOOKUP(X107,LookupRange,3,0)</f>
        <v>Glens Falls</v>
      </c>
      <c r="AW107" s="55" t="s">
        <v>617</v>
      </c>
      <c r="AX107" s="56" t="s">
        <v>20</v>
      </c>
      <c r="AY107" s="56" t="s">
        <v>21</v>
      </c>
      <c r="AZ107" s="57"/>
      <c r="CJ107" s="35" t="s">
        <v>473</v>
      </c>
      <c r="CK107" s="59"/>
      <c r="CN107" s="35" t="n">
        <v>88065565458</v>
      </c>
      <c r="CO107" s="59"/>
      <c r="ED107" s="14"/>
      <c r="EP107" s="0" t="n">
        <v>104</v>
      </c>
      <c r="EQ107" s="55" t="s">
        <v>617</v>
      </c>
      <c r="ER107" s="56" t="s">
        <v>21</v>
      </c>
      <c r="ES107" s="56" t="s">
        <v>20</v>
      </c>
      <c r="ET107" s="64" t="n">
        <v>94</v>
      </c>
      <c r="EU107" s="65" t="n">
        <v>1765</v>
      </c>
      <c r="EV107" s="65" t="n">
        <v>282</v>
      </c>
      <c r="EW107" s="65" t="n">
        <v>44056</v>
      </c>
      <c r="EX107" s="66" t="n">
        <v>44104</v>
      </c>
      <c r="EY107" s="0" t="n">
        <f aca="false">COUNTIF(DatasourceNameRange,EQ107)</f>
        <v>3</v>
      </c>
    </row>
    <row r="108" customFormat="false" ht="15" hidden="false" customHeight="false" outlineLevel="0" collapsed="false">
      <c r="X108" s="35" t="s">
        <v>170</v>
      </c>
      <c r="Y108" s="36" t="n">
        <v>89</v>
      </c>
      <c r="Z108" s="37" t="n">
        <v>1335</v>
      </c>
      <c r="AA108" s="37" t="n">
        <v>1</v>
      </c>
      <c r="AB108" s="37" t="n">
        <v>1335</v>
      </c>
      <c r="AC108" s="37" t="n">
        <v>44075</v>
      </c>
      <c r="AD108" s="38" t="n">
        <v>44075</v>
      </c>
      <c r="AE108" s="0" t="str">
        <f aca="false">IF(AB108&lt;=10,"Top Buyer",IF(AB108&lt;=21,"2nd Top Buyer","Average Buyer"))</f>
        <v>Average Buyer</v>
      </c>
      <c r="AF108" s="0" t="str">
        <f aca="false">(IF(AC108=AD108,$AL$9,$AL$10))</f>
        <v>One-Time Buyer</v>
      </c>
      <c r="AG108" s="0" t="str">
        <f aca="false">VLOOKUP(X108,LookupRange,2,0)</f>
        <v>Male</v>
      </c>
      <c r="AH108" s="0" t="str">
        <f aca="false">VLOOKUP(X108,LookupRange,3,0)</f>
        <v>Long Beach</v>
      </c>
      <c r="AW108" s="55" t="s">
        <v>473</v>
      </c>
      <c r="AX108" s="56" t="s">
        <v>29</v>
      </c>
      <c r="AY108" s="56" t="s">
        <v>119</v>
      </c>
      <c r="AZ108" s="57"/>
      <c r="CJ108" s="35" t="s">
        <v>611</v>
      </c>
      <c r="CK108" s="59"/>
      <c r="CN108" s="35" t="n">
        <v>88065565459</v>
      </c>
      <c r="CO108" s="59"/>
      <c r="ED108" s="14"/>
      <c r="EP108" s="0" t="n">
        <v>105</v>
      </c>
      <c r="EQ108" s="55" t="s">
        <v>473</v>
      </c>
      <c r="ER108" s="56" t="s">
        <v>119</v>
      </c>
      <c r="ES108" s="56" t="s">
        <v>29</v>
      </c>
      <c r="ET108" s="64" t="n">
        <v>60</v>
      </c>
      <c r="EU108" s="65" t="n">
        <v>720</v>
      </c>
      <c r="EV108" s="65" t="n">
        <v>180</v>
      </c>
      <c r="EW108" s="65" t="n">
        <v>44067</v>
      </c>
      <c r="EX108" s="66" t="n">
        <v>44067</v>
      </c>
      <c r="EY108" s="0" t="n">
        <f aca="false">COUNTIF(DatasourceNameRange,EQ108)</f>
        <v>1</v>
      </c>
    </row>
    <row r="109" customFormat="false" ht="15" hidden="false" customHeight="false" outlineLevel="0" collapsed="false">
      <c r="X109" s="35" t="s">
        <v>465</v>
      </c>
      <c r="Y109" s="36" t="n">
        <v>89</v>
      </c>
      <c r="Z109" s="37" t="n">
        <v>1335</v>
      </c>
      <c r="AA109" s="37" t="n">
        <v>1</v>
      </c>
      <c r="AB109" s="37" t="n">
        <v>1335</v>
      </c>
      <c r="AC109" s="37" t="n">
        <v>44062</v>
      </c>
      <c r="AD109" s="38" t="n">
        <v>44062</v>
      </c>
      <c r="AE109" s="0" t="str">
        <f aca="false">IF(AB109&lt;=10,"Top Buyer",IF(AB109&lt;=21,"2nd Top Buyer","Average Buyer"))</f>
        <v>Average Buyer</v>
      </c>
      <c r="AF109" s="0" t="str">
        <f aca="false">(IF(AC109=AD109,$AL$9,$AL$10))</f>
        <v>One-Time Buyer</v>
      </c>
      <c r="AG109" s="0" t="str">
        <f aca="false">VLOOKUP(X109,LookupRange,2,0)</f>
        <v>Male</v>
      </c>
      <c r="AH109" s="0" t="str">
        <f aca="false">VLOOKUP(X109,LookupRange,3,0)</f>
        <v>Sherrill</v>
      </c>
      <c r="AW109" s="55" t="s">
        <v>611</v>
      </c>
      <c r="AX109" s="56" t="s">
        <v>29</v>
      </c>
      <c r="AY109" s="56" t="s">
        <v>50</v>
      </c>
      <c r="AZ109" s="57"/>
      <c r="CJ109" s="35" t="s">
        <v>781</v>
      </c>
      <c r="CK109" s="59"/>
      <c r="CN109" s="35" t="n">
        <v>88065565460</v>
      </c>
      <c r="CO109" s="59"/>
      <c r="ED109" s="14"/>
      <c r="EP109" s="0" t="n">
        <v>106</v>
      </c>
      <c r="EQ109" s="55" t="s">
        <v>611</v>
      </c>
      <c r="ER109" s="56" t="s">
        <v>50</v>
      </c>
      <c r="ES109" s="56" t="s">
        <v>29</v>
      </c>
      <c r="ET109" s="64" t="n">
        <v>10</v>
      </c>
      <c r="EU109" s="65" t="n">
        <v>200</v>
      </c>
      <c r="EV109" s="65" t="n">
        <v>30</v>
      </c>
      <c r="EW109" s="65" t="n">
        <v>44102</v>
      </c>
      <c r="EX109" s="66" t="n">
        <v>44102</v>
      </c>
      <c r="EY109" s="0" t="n">
        <f aca="false">COUNTIF(DatasourceNameRange,EQ109)</f>
        <v>1</v>
      </c>
    </row>
    <row r="110" customFormat="false" ht="15" hidden="false" customHeight="false" outlineLevel="0" collapsed="false">
      <c r="X110" s="35" t="s">
        <v>605</v>
      </c>
      <c r="Y110" s="36" t="n">
        <v>89</v>
      </c>
      <c r="Z110" s="37" t="n">
        <v>1335</v>
      </c>
      <c r="AA110" s="37" t="n">
        <v>1</v>
      </c>
      <c r="AB110" s="37" t="n">
        <v>1335</v>
      </c>
      <c r="AC110" s="37" t="n">
        <v>44096</v>
      </c>
      <c r="AD110" s="38" t="n">
        <v>44096</v>
      </c>
      <c r="AE110" s="0" t="str">
        <f aca="false">IF(AB110&lt;=10,"Top Buyer",IF(AB110&lt;=21,"2nd Top Buyer","Average Buyer"))</f>
        <v>Average Buyer</v>
      </c>
      <c r="AF110" s="0" t="str">
        <f aca="false">(IF(AC110=AD110,$AL$9,$AL$10))</f>
        <v>One-Time Buyer</v>
      </c>
      <c r="AG110" s="0" t="str">
        <f aca="false">VLOOKUP(X110,LookupRange,2,0)</f>
        <v>Male</v>
      </c>
      <c r="AH110" s="0" t="str">
        <f aca="false">VLOOKUP(X110,LookupRange,3,0)</f>
        <v>Betavia</v>
      </c>
      <c r="AW110" s="55" t="s">
        <v>781</v>
      </c>
      <c r="AX110" s="56" t="s">
        <v>20</v>
      </c>
      <c r="AY110" s="56" t="s">
        <v>84</v>
      </c>
      <c r="AZ110" s="57"/>
      <c r="CJ110" s="35" t="s">
        <v>697</v>
      </c>
      <c r="CK110" s="59"/>
      <c r="CN110" s="35" t="n">
        <v>88065565461</v>
      </c>
      <c r="CO110" s="59"/>
      <c r="ED110" s="14"/>
      <c r="EP110" s="0" t="n">
        <v>107</v>
      </c>
      <c r="EQ110" s="55" t="s">
        <v>781</v>
      </c>
      <c r="ER110" s="56" t="s">
        <v>84</v>
      </c>
      <c r="ES110" s="56" t="s">
        <v>20</v>
      </c>
      <c r="ET110" s="64" t="n">
        <v>9</v>
      </c>
      <c r="EU110" s="65" t="n">
        <v>126</v>
      </c>
      <c r="EV110" s="65" t="n">
        <v>27</v>
      </c>
      <c r="EW110" s="65" t="n">
        <v>44095</v>
      </c>
      <c r="EX110" s="66" t="n">
        <v>44095</v>
      </c>
      <c r="EY110" s="0" t="n">
        <f aca="false">COUNTIF(DatasourceNameRange,EQ110)</f>
        <v>1</v>
      </c>
    </row>
    <row r="111" customFormat="false" ht="15" hidden="false" customHeight="false" outlineLevel="0" collapsed="false">
      <c r="X111" s="35" t="s">
        <v>438</v>
      </c>
      <c r="Y111" s="36" t="n">
        <v>89</v>
      </c>
      <c r="Z111" s="37" t="n">
        <v>1335</v>
      </c>
      <c r="AA111" s="37" t="n">
        <v>1</v>
      </c>
      <c r="AB111" s="37" t="n">
        <v>1335</v>
      </c>
      <c r="AC111" s="37" t="n">
        <v>44063</v>
      </c>
      <c r="AD111" s="38" t="n">
        <v>44063</v>
      </c>
      <c r="AE111" s="0" t="str">
        <f aca="false">IF(AB111&lt;=10,"Top Buyer",IF(AB111&lt;=21,"2nd Top Buyer","Average Buyer"))</f>
        <v>Average Buyer</v>
      </c>
      <c r="AF111" s="0" t="str">
        <f aca="false">(IF(AC111=AD111,$AL$9,$AL$10))</f>
        <v>One-Time Buyer</v>
      </c>
      <c r="AG111" s="0" t="str">
        <f aca="false">VLOOKUP(X111,LookupRange,2,0)</f>
        <v>Male</v>
      </c>
      <c r="AH111" s="0" t="str">
        <f aca="false">VLOOKUP(X111,LookupRange,3,0)</f>
        <v>Beacon</v>
      </c>
      <c r="AW111" s="55" t="s">
        <v>697</v>
      </c>
      <c r="AX111" s="56" t="s">
        <v>20</v>
      </c>
      <c r="AY111" s="56" t="s">
        <v>84</v>
      </c>
      <c r="AZ111" s="57"/>
      <c r="CJ111" s="35" t="s">
        <v>496</v>
      </c>
      <c r="CK111" s="59"/>
      <c r="CN111" s="35" t="n">
        <v>88065565462</v>
      </c>
      <c r="CO111" s="59"/>
      <c r="ED111" s="14"/>
      <c r="EP111" s="0" t="n">
        <v>108</v>
      </c>
      <c r="EQ111" s="55" t="s">
        <v>697</v>
      </c>
      <c r="ER111" s="56" t="s">
        <v>84</v>
      </c>
      <c r="ES111" s="56" t="s">
        <v>20</v>
      </c>
      <c r="ET111" s="64" t="n">
        <v>3</v>
      </c>
      <c r="EU111" s="65" t="n">
        <v>45</v>
      </c>
      <c r="EV111" s="65" t="n">
        <v>9</v>
      </c>
      <c r="EW111" s="65" t="n">
        <v>44088</v>
      </c>
      <c r="EX111" s="66" t="n">
        <v>44088</v>
      </c>
      <c r="EY111" s="0" t="n">
        <f aca="false">COUNTIF(DatasourceNameRange,EQ111)</f>
        <v>1</v>
      </c>
    </row>
    <row r="112" customFormat="false" ht="15" hidden="false" customHeight="false" outlineLevel="0" collapsed="false">
      <c r="X112" s="35" t="s">
        <v>510</v>
      </c>
      <c r="Y112" s="36" t="n">
        <v>89</v>
      </c>
      <c r="Z112" s="37" t="n">
        <v>1335</v>
      </c>
      <c r="AA112" s="37" t="n">
        <v>1</v>
      </c>
      <c r="AB112" s="37" t="n">
        <v>1335</v>
      </c>
      <c r="AC112" s="37" t="n">
        <v>44104</v>
      </c>
      <c r="AD112" s="38" t="n">
        <v>44104</v>
      </c>
      <c r="AE112" s="0" t="str">
        <f aca="false">IF(AB112&lt;=10,"Top Buyer",IF(AB112&lt;=21,"2nd Top Buyer","Average Buyer"))</f>
        <v>Average Buyer</v>
      </c>
      <c r="AF112" s="0" t="str">
        <f aca="false">(IF(AC112=AD112,$AL$9,$AL$10))</f>
        <v>One-Time Buyer</v>
      </c>
      <c r="AG112" s="0" t="str">
        <f aca="false">VLOOKUP(X112,LookupRange,2,0)</f>
        <v>Female</v>
      </c>
      <c r="AH112" s="0" t="str">
        <f aca="false">VLOOKUP(X112,LookupRange,3,0)</f>
        <v>Watervliet</v>
      </c>
      <c r="AW112" s="55" t="s">
        <v>496</v>
      </c>
      <c r="AX112" s="56" t="s">
        <v>20</v>
      </c>
      <c r="AY112" s="56" t="s">
        <v>69</v>
      </c>
      <c r="AZ112" s="57"/>
      <c r="CJ112" s="35" t="s">
        <v>635</v>
      </c>
      <c r="CK112" s="59"/>
      <c r="CN112" s="35" t="n">
        <v>88065565463</v>
      </c>
      <c r="CO112" s="59"/>
      <c r="ED112" s="14"/>
      <c r="EP112" s="0" t="n">
        <v>109</v>
      </c>
      <c r="EQ112" s="55" t="s">
        <v>496</v>
      </c>
      <c r="ER112" s="56" t="s">
        <v>69</v>
      </c>
      <c r="ES112" s="56" t="s">
        <v>20</v>
      </c>
      <c r="ET112" s="64" t="n">
        <v>47</v>
      </c>
      <c r="EU112" s="65" t="n">
        <v>705</v>
      </c>
      <c r="EV112" s="65" t="n">
        <v>141</v>
      </c>
      <c r="EW112" s="65" t="n">
        <v>44093</v>
      </c>
      <c r="EX112" s="66" t="n">
        <v>44093</v>
      </c>
      <c r="EY112" s="0" t="n">
        <f aca="false">COUNTIF(DatasourceNameRange,EQ112)</f>
        <v>1</v>
      </c>
    </row>
    <row r="113" customFormat="false" ht="15" hidden="false" customHeight="false" outlineLevel="0" collapsed="false">
      <c r="X113" s="35" t="s">
        <v>393</v>
      </c>
      <c r="Y113" s="36" t="n">
        <v>89</v>
      </c>
      <c r="Z113" s="37" t="n">
        <v>1335</v>
      </c>
      <c r="AA113" s="37" t="n">
        <v>1</v>
      </c>
      <c r="AB113" s="37" t="n">
        <v>1335</v>
      </c>
      <c r="AC113" s="37" t="n">
        <v>44093</v>
      </c>
      <c r="AD113" s="38" t="n">
        <v>44093</v>
      </c>
      <c r="AE113" s="0" t="str">
        <f aca="false">IF(AB113&lt;=10,"Top Buyer",IF(AB113&lt;=21,"2nd Top Buyer","Average Buyer"))</f>
        <v>Average Buyer</v>
      </c>
      <c r="AF113" s="0" t="str">
        <f aca="false">(IF(AC113=AD113,$AL$9,$AL$10))</f>
        <v>One-Time Buyer</v>
      </c>
      <c r="AG113" s="0" t="str">
        <f aca="false">VLOOKUP(X113,LookupRange,2,0)</f>
        <v>Female</v>
      </c>
      <c r="AH113" s="0" t="str">
        <f aca="false">VLOOKUP(X113,LookupRange,3,0)</f>
        <v>Auburn</v>
      </c>
      <c r="AW113" s="55" t="s">
        <v>635</v>
      </c>
      <c r="AX113" s="56" t="s">
        <v>20</v>
      </c>
      <c r="AY113" s="56" t="s">
        <v>50</v>
      </c>
      <c r="AZ113" s="57"/>
      <c r="CJ113" s="35" t="s">
        <v>851</v>
      </c>
      <c r="CK113" s="59"/>
      <c r="CN113" s="35" t="n">
        <v>88065565464</v>
      </c>
      <c r="CO113" s="59"/>
      <c r="ED113" s="14"/>
      <c r="EP113" s="0" t="n">
        <v>110</v>
      </c>
      <c r="EQ113" s="55" t="s">
        <v>635</v>
      </c>
      <c r="ER113" s="56" t="s">
        <v>50</v>
      </c>
      <c r="ES113" s="56" t="s">
        <v>20</v>
      </c>
      <c r="ET113" s="64" t="n">
        <v>15</v>
      </c>
      <c r="EU113" s="65" t="n">
        <v>1050</v>
      </c>
      <c r="EV113" s="65" t="n">
        <v>45</v>
      </c>
      <c r="EW113" s="65" t="n">
        <v>44057</v>
      </c>
      <c r="EX113" s="66" t="n">
        <v>44057</v>
      </c>
      <c r="EY113" s="0" t="n">
        <f aca="false">COUNTIF(DatasourceNameRange,EQ113)</f>
        <v>1</v>
      </c>
    </row>
    <row r="114" customFormat="false" ht="15" hidden="false" customHeight="false" outlineLevel="0" collapsed="false">
      <c r="X114" s="35" t="s">
        <v>199</v>
      </c>
      <c r="Y114" s="36" t="n">
        <v>89</v>
      </c>
      <c r="Z114" s="37" t="n">
        <v>1335</v>
      </c>
      <c r="AA114" s="37" t="n">
        <v>1</v>
      </c>
      <c r="AB114" s="37" t="n">
        <v>1335</v>
      </c>
      <c r="AC114" s="37" t="n">
        <v>44102</v>
      </c>
      <c r="AD114" s="38" t="n">
        <v>44102</v>
      </c>
      <c r="AE114" s="0" t="str">
        <f aca="false">IF(AB114&lt;=10,"Top Buyer",IF(AB114&lt;=21,"2nd Top Buyer","Average Buyer"))</f>
        <v>Average Buyer</v>
      </c>
      <c r="AF114" s="0" t="str">
        <f aca="false">(IF(AC114=AD114,$AL$9,$AL$10))</f>
        <v>One-Time Buyer</v>
      </c>
      <c r="AG114" s="0" t="str">
        <f aca="false">VLOOKUP(X114,LookupRange,2,0)</f>
        <v>Female</v>
      </c>
      <c r="AH114" s="0" t="str">
        <f aca="false">VLOOKUP(X114,LookupRange,3,0)</f>
        <v>Long Beach</v>
      </c>
      <c r="AW114" s="55" t="s">
        <v>851</v>
      </c>
      <c r="AX114" s="56" t="s">
        <v>20</v>
      </c>
      <c r="AY114" s="56" t="s">
        <v>48</v>
      </c>
      <c r="AZ114" s="57"/>
      <c r="CJ114" s="35" t="s">
        <v>850</v>
      </c>
      <c r="CK114" s="59"/>
      <c r="CN114" s="35" t="n">
        <v>88065565465</v>
      </c>
      <c r="CO114" s="59"/>
      <c r="ED114" s="14"/>
      <c r="EP114" s="0" t="n">
        <v>111</v>
      </c>
      <c r="EQ114" s="55" t="s">
        <v>851</v>
      </c>
      <c r="ER114" s="56" t="s">
        <v>48</v>
      </c>
      <c r="ES114" s="56" t="s">
        <v>20</v>
      </c>
      <c r="ET114" s="64" t="n">
        <v>1</v>
      </c>
      <c r="EU114" s="65" t="n">
        <v>23</v>
      </c>
      <c r="EV114" s="65" t="n">
        <v>3</v>
      </c>
      <c r="EW114" s="65" t="n">
        <v>44103</v>
      </c>
      <c r="EX114" s="66" t="n">
        <v>44103</v>
      </c>
      <c r="EY114" s="0" t="n">
        <f aca="false">COUNTIF(DatasourceNameRange,EQ114)</f>
        <v>1</v>
      </c>
    </row>
    <row r="115" customFormat="false" ht="15" hidden="false" customHeight="false" outlineLevel="0" collapsed="false">
      <c r="X115" s="35" t="s">
        <v>420</v>
      </c>
      <c r="Y115" s="36" t="n">
        <v>89</v>
      </c>
      <c r="Z115" s="37" t="n">
        <v>1335</v>
      </c>
      <c r="AA115" s="37" t="n">
        <v>1</v>
      </c>
      <c r="AB115" s="37" t="n">
        <v>1335</v>
      </c>
      <c r="AC115" s="37" t="n">
        <v>44045</v>
      </c>
      <c r="AD115" s="38" t="n">
        <v>44045</v>
      </c>
      <c r="AE115" s="0" t="str">
        <f aca="false">IF(AB115&lt;=10,"Top Buyer",IF(AB115&lt;=21,"2nd Top Buyer","Average Buyer"))</f>
        <v>Average Buyer</v>
      </c>
      <c r="AF115" s="0" t="str">
        <f aca="false">(IF(AC115=AD115,$AL$9,$AL$10))</f>
        <v>One-Time Buyer</v>
      </c>
      <c r="AG115" s="0" t="str">
        <f aca="false">VLOOKUP(X115,LookupRange,2,0)</f>
        <v>Male</v>
      </c>
      <c r="AH115" s="0" t="str">
        <f aca="false">VLOOKUP(X115,LookupRange,3,0)</f>
        <v>Port Jervis</v>
      </c>
      <c r="AW115" s="55" t="s">
        <v>850</v>
      </c>
      <c r="AX115" s="56" t="s">
        <v>29</v>
      </c>
      <c r="AY115" s="56" t="s">
        <v>42</v>
      </c>
      <c r="AZ115" s="57"/>
      <c r="CJ115" s="35" t="s">
        <v>335</v>
      </c>
      <c r="CK115" s="59"/>
      <c r="CN115" s="35" t="n">
        <v>88065565466</v>
      </c>
      <c r="CO115" s="59"/>
      <c r="ED115" s="14"/>
      <c r="EP115" s="0" t="n">
        <v>112</v>
      </c>
      <c r="EQ115" s="55" t="s">
        <v>850</v>
      </c>
      <c r="ER115" s="56" t="s">
        <v>42</v>
      </c>
      <c r="ES115" s="56" t="s">
        <v>29</v>
      </c>
      <c r="ET115" s="64" t="n">
        <v>2</v>
      </c>
      <c r="EU115" s="65" t="n">
        <v>36</v>
      </c>
      <c r="EV115" s="65" t="n">
        <v>6</v>
      </c>
      <c r="EW115" s="65" t="n">
        <v>44102</v>
      </c>
      <c r="EX115" s="66" t="n">
        <v>44102</v>
      </c>
      <c r="EY115" s="0" t="n">
        <f aca="false">COUNTIF(DatasourceNameRange,EQ115)</f>
        <v>1</v>
      </c>
    </row>
    <row r="116" customFormat="false" ht="15" hidden="false" customHeight="false" outlineLevel="0" collapsed="false">
      <c r="X116" s="35" t="s">
        <v>614</v>
      </c>
      <c r="Y116" s="36" t="n">
        <v>89</v>
      </c>
      <c r="Z116" s="37" t="n">
        <v>1335</v>
      </c>
      <c r="AA116" s="37" t="n">
        <v>1</v>
      </c>
      <c r="AB116" s="37" t="n">
        <v>1335</v>
      </c>
      <c r="AC116" s="37" t="n">
        <v>44102</v>
      </c>
      <c r="AD116" s="38" t="n">
        <v>44102</v>
      </c>
      <c r="AE116" s="0" t="str">
        <f aca="false">IF(AB116&lt;=10,"Top Buyer",IF(AB116&lt;=21,"2nd Top Buyer","Average Buyer"))</f>
        <v>Average Buyer</v>
      </c>
      <c r="AF116" s="0" t="str">
        <f aca="false">(IF(AC116=AD116,$AL$9,$AL$10))</f>
        <v>One-Time Buyer</v>
      </c>
      <c r="AG116" s="0" t="str">
        <f aca="false">VLOOKUP(X116,LookupRange,2,0)</f>
        <v>Male</v>
      </c>
      <c r="AH116" s="0" t="str">
        <f aca="false">VLOOKUP(X116,LookupRange,3,0)</f>
        <v>Hudson</v>
      </c>
      <c r="AW116" s="55" t="s">
        <v>335</v>
      </c>
      <c r="AX116" s="56" t="s">
        <v>29</v>
      </c>
      <c r="AY116" s="56" t="s">
        <v>78</v>
      </c>
      <c r="AZ116" s="57"/>
      <c r="CJ116" s="35" t="s">
        <v>725</v>
      </c>
      <c r="CK116" s="59"/>
      <c r="CN116" s="35" t="n">
        <v>88065565467</v>
      </c>
      <c r="CO116" s="59"/>
      <c r="ED116" s="14"/>
      <c r="EP116" s="0" t="n">
        <v>113</v>
      </c>
      <c r="EQ116" s="55" t="s">
        <v>335</v>
      </c>
      <c r="ER116" s="56" t="s">
        <v>78</v>
      </c>
      <c r="ES116" s="56" t="s">
        <v>29</v>
      </c>
      <c r="ET116" s="64" t="n">
        <v>77</v>
      </c>
      <c r="EU116" s="65" t="n">
        <v>1386</v>
      </c>
      <c r="EV116" s="65" t="n">
        <v>231</v>
      </c>
      <c r="EW116" s="65" t="n">
        <v>44063</v>
      </c>
      <c r="EX116" s="66" t="n">
        <v>44063</v>
      </c>
      <c r="EY116" s="0" t="n">
        <f aca="false">COUNTIF(DatasourceNameRange,EQ116)</f>
        <v>1</v>
      </c>
    </row>
    <row r="117" customFormat="false" ht="15" hidden="false" customHeight="false" outlineLevel="0" collapsed="false">
      <c r="X117" s="35" t="s">
        <v>650</v>
      </c>
      <c r="Y117" s="36" t="n">
        <v>89</v>
      </c>
      <c r="Z117" s="37" t="n">
        <v>1335</v>
      </c>
      <c r="AA117" s="37" t="n">
        <v>1</v>
      </c>
      <c r="AB117" s="37" t="n">
        <v>1335</v>
      </c>
      <c r="AC117" s="37" t="n">
        <v>44072</v>
      </c>
      <c r="AD117" s="38" t="n">
        <v>44072</v>
      </c>
      <c r="AE117" s="0" t="str">
        <f aca="false">IF(AB117&lt;=10,"Top Buyer",IF(AB117&lt;=21,"2nd Top Buyer","Average Buyer"))</f>
        <v>Average Buyer</v>
      </c>
      <c r="AF117" s="0" t="str">
        <f aca="false">(IF(AC117=AD117,$AL$9,$AL$10))</f>
        <v>One-Time Buyer</v>
      </c>
      <c r="AG117" s="0" t="str">
        <f aca="false">VLOOKUP(X117,LookupRange,2,0)</f>
        <v>Male</v>
      </c>
      <c r="AH117" s="0" t="str">
        <f aca="false">VLOOKUP(X117,LookupRange,3,0)</f>
        <v>New York</v>
      </c>
      <c r="AW117" s="55" t="s">
        <v>725</v>
      </c>
      <c r="AX117" s="56" t="s">
        <v>20</v>
      </c>
      <c r="AY117" s="56" t="s">
        <v>55</v>
      </c>
      <c r="AZ117" s="57"/>
      <c r="CJ117" s="35" t="s">
        <v>578</v>
      </c>
      <c r="CK117" s="59"/>
      <c r="CN117" s="35" t="n">
        <v>88065565468</v>
      </c>
      <c r="CO117" s="59"/>
      <c r="ED117" s="14"/>
      <c r="EP117" s="0" t="n">
        <v>114</v>
      </c>
      <c r="EQ117" s="55" t="s">
        <v>725</v>
      </c>
      <c r="ER117" s="56" t="s">
        <v>55</v>
      </c>
      <c r="ES117" s="56" t="s">
        <v>20</v>
      </c>
      <c r="ET117" s="64" t="n">
        <v>3</v>
      </c>
      <c r="EU117" s="65" t="n">
        <v>60</v>
      </c>
      <c r="EV117" s="65" t="n">
        <v>9</v>
      </c>
      <c r="EW117" s="65" t="n">
        <v>44071</v>
      </c>
      <c r="EX117" s="66" t="n">
        <v>44071</v>
      </c>
      <c r="EY117" s="0" t="n">
        <f aca="false">COUNTIF(DatasourceNameRange,EQ117)</f>
        <v>1</v>
      </c>
    </row>
    <row r="118" customFormat="false" ht="15" hidden="false" customHeight="false" outlineLevel="0" collapsed="false">
      <c r="X118" s="35" t="s">
        <v>384</v>
      </c>
      <c r="Y118" s="36" t="n">
        <v>94</v>
      </c>
      <c r="Z118" s="37" t="n">
        <v>1316</v>
      </c>
      <c r="AA118" s="37" t="n">
        <v>2</v>
      </c>
      <c r="AB118" s="37" t="n">
        <v>1316</v>
      </c>
      <c r="AC118" s="37" t="n">
        <v>44082</v>
      </c>
      <c r="AD118" s="38" t="n">
        <v>44082</v>
      </c>
      <c r="AE118" s="0" t="str">
        <f aca="false">IF(AB118&lt;=10,"Top Buyer",IF(AB118&lt;=21,"2nd Top Buyer","Average Buyer"))</f>
        <v>Average Buyer</v>
      </c>
      <c r="AF118" s="0" t="str">
        <f aca="false">(IF(AC118=AD118,$AL$9,$AL$10))</f>
        <v>One-Time Buyer</v>
      </c>
      <c r="AG118" s="0" t="str">
        <f aca="false">VLOOKUP(X118,LookupRange,2,0)</f>
        <v>Female</v>
      </c>
      <c r="AH118" s="0" t="str">
        <f aca="false">VLOOKUP(X118,LookupRange,3,0)</f>
        <v>Watertown</v>
      </c>
      <c r="AW118" s="55" t="s">
        <v>578</v>
      </c>
      <c r="AX118" s="56" t="s">
        <v>20</v>
      </c>
      <c r="AY118" s="56" t="s">
        <v>156</v>
      </c>
      <c r="AZ118" s="57"/>
      <c r="CJ118" s="35" t="s">
        <v>266</v>
      </c>
      <c r="CK118" s="59"/>
      <c r="CN118" s="35" t="n">
        <v>88065565469</v>
      </c>
      <c r="CO118" s="59"/>
      <c r="ED118" s="14"/>
      <c r="EP118" s="0" t="n">
        <v>115</v>
      </c>
      <c r="EQ118" s="55" t="s">
        <v>578</v>
      </c>
      <c r="ER118" s="56" t="s">
        <v>156</v>
      </c>
      <c r="ES118" s="56" t="s">
        <v>20</v>
      </c>
      <c r="ET118" s="64" t="n">
        <v>6</v>
      </c>
      <c r="EU118" s="65" t="n">
        <v>120</v>
      </c>
      <c r="EV118" s="65" t="n">
        <v>18</v>
      </c>
      <c r="EW118" s="65" t="n">
        <v>44072</v>
      </c>
      <c r="EX118" s="66" t="n">
        <v>44072</v>
      </c>
      <c r="EY118" s="0" t="n">
        <f aca="false">COUNTIF(DatasourceNameRange,EQ118)</f>
        <v>1</v>
      </c>
    </row>
    <row r="119" customFormat="false" ht="15" hidden="false" customHeight="false" outlineLevel="0" collapsed="false">
      <c r="X119" s="35" t="s">
        <v>1074</v>
      </c>
      <c r="Y119" s="36" t="n">
        <v>94</v>
      </c>
      <c r="Z119" s="37" t="n">
        <v>1296</v>
      </c>
      <c r="AA119" s="37" t="n">
        <v>5</v>
      </c>
      <c r="AB119" s="37" t="n">
        <v>1296</v>
      </c>
      <c r="AC119" s="37" t="n">
        <v>44053</v>
      </c>
      <c r="AD119" s="38" t="n">
        <v>44095</v>
      </c>
      <c r="AE119" s="0" t="str">
        <f aca="false">IF(AB119&lt;=10,"Top Buyer",IF(AB119&lt;=21,"2nd Top Buyer","Average Buyer"))</f>
        <v>Average Buyer</v>
      </c>
      <c r="AF119" s="0" t="str">
        <f aca="false">(IF(AC119=AD119,$AL$9,$AL$10))</f>
        <v>Old Customer</v>
      </c>
      <c r="AG119" s="0" t="str">
        <f aca="false">VLOOKUP(X119,LookupRange,2,0)</f>
        <v>Female</v>
      </c>
      <c r="AH119" s="0" t="str">
        <f aca="false">VLOOKUP(X119,LookupRange,3,0)</f>
        <v>Little Falls</v>
      </c>
      <c r="AW119" s="55" t="s">
        <v>266</v>
      </c>
      <c r="AX119" s="56" t="s">
        <v>20</v>
      </c>
      <c r="AY119" s="56" t="s">
        <v>123</v>
      </c>
      <c r="AZ119" s="57"/>
      <c r="CJ119" s="35" t="s">
        <v>179</v>
      </c>
      <c r="CK119" s="59"/>
      <c r="CN119" s="35" t="n">
        <v>88065565470</v>
      </c>
      <c r="CO119" s="59"/>
      <c r="ED119" s="14"/>
      <c r="EP119" s="0" t="n">
        <v>116</v>
      </c>
      <c r="EQ119" s="55" t="s">
        <v>266</v>
      </c>
      <c r="ER119" s="56" t="s">
        <v>123</v>
      </c>
      <c r="ES119" s="56" t="s">
        <v>20</v>
      </c>
      <c r="ET119" s="64" t="n">
        <v>47</v>
      </c>
      <c r="EU119" s="65" t="n">
        <v>752</v>
      </c>
      <c r="EV119" s="65" t="n">
        <v>141</v>
      </c>
      <c r="EW119" s="65" t="n">
        <v>44066</v>
      </c>
      <c r="EX119" s="66" t="n">
        <v>44066</v>
      </c>
      <c r="EY119" s="0" t="n">
        <f aca="false">COUNTIF(DatasourceNameRange,EQ119)</f>
        <v>1</v>
      </c>
    </row>
    <row r="120" customFormat="false" ht="15" hidden="false" customHeight="false" outlineLevel="0" collapsed="false">
      <c r="X120" s="35" t="s">
        <v>244</v>
      </c>
      <c r="Y120" s="36" t="n">
        <v>89</v>
      </c>
      <c r="Z120" s="37" t="n">
        <v>1246</v>
      </c>
      <c r="AA120" s="37" t="n">
        <v>1</v>
      </c>
      <c r="AB120" s="37" t="n">
        <v>1246</v>
      </c>
      <c r="AC120" s="37" t="n">
        <v>44044</v>
      </c>
      <c r="AD120" s="38" t="n">
        <v>44044</v>
      </c>
      <c r="AE120" s="0" t="str">
        <f aca="false">IF(AB120&lt;=10,"Top Buyer",IF(AB120&lt;=21,"2nd Top Buyer","Average Buyer"))</f>
        <v>Average Buyer</v>
      </c>
      <c r="AF120" s="0" t="str">
        <f aca="false">(IF(AC120=AD120,$AL$9,$AL$10))</f>
        <v>One-Time Buyer</v>
      </c>
      <c r="AG120" s="0" t="str">
        <f aca="false">VLOOKUP(X120,LookupRange,2,0)</f>
        <v>Male</v>
      </c>
      <c r="AH120" s="0" t="str">
        <f aca="false">VLOOKUP(X120,LookupRange,3,0)</f>
        <v>New York</v>
      </c>
      <c r="AW120" s="55" t="s">
        <v>179</v>
      </c>
      <c r="AX120" s="56" t="s">
        <v>29</v>
      </c>
      <c r="AY120" s="56" t="s">
        <v>121</v>
      </c>
      <c r="AZ120" s="57"/>
      <c r="CJ120" s="35" t="s">
        <v>217</v>
      </c>
      <c r="CK120" s="59"/>
      <c r="CN120" s="35" t="n">
        <v>88065565471</v>
      </c>
      <c r="CO120" s="59"/>
      <c r="ED120" s="14"/>
      <c r="EP120" s="0" t="n">
        <v>117</v>
      </c>
      <c r="EQ120" s="55" t="s">
        <v>179</v>
      </c>
      <c r="ER120" s="56" t="s">
        <v>121</v>
      </c>
      <c r="ES120" s="56" t="s">
        <v>29</v>
      </c>
      <c r="ET120" s="64" t="n">
        <v>89</v>
      </c>
      <c r="EU120" s="65" t="n">
        <v>2047</v>
      </c>
      <c r="EV120" s="65" t="n">
        <v>267</v>
      </c>
      <c r="EW120" s="65" t="n">
        <v>44084</v>
      </c>
      <c r="EX120" s="66" t="n">
        <v>44084</v>
      </c>
      <c r="EY120" s="0" t="n">
        <f aca="false">COUNTIF(DatasourceNameRange,EQ120)</f>
        <v>1</v>
      </c>
    </row>
    <row r="121" customFormat="false" ht="15" hidden="false" customHeight="false" outlineLevel="0" collapsed="false">
      <c r="X121" s="35" t="s">
        <v>501</v>
      </c>
      <c r="Y121" s="36" t="n">
        <v>89</v>
      </c>
      <c r="Z121" s="37" t="n">
        <v>1246</v>
      </c>
      <c r="AA121" s="37" t="n">
        <v>1</v>
      </c>
      <c r="AB121" s="37" t="n">
        <v>1246</v>
      </c>
      <c r="AC121" s="37" t="n">
        <v>44095</v>
      </c>
      <c r="AD121" s="38" t="n">
        <v>44095</v>
      </c>
      <c r="AE121" s="0" t="str">
        <f aca="false">IF(AB121&lt;=10,"Top Buyer",IF(AB121&lt;=21,"2nd Top Buyer","Average Buyer"))</f>
        <v>Average Buyer</v>
      </c>
      <c r="AF121" s="0" t="str">
        <f aca="false">(IF(AC121=AD121,$AL$9,$AL$10))</f>
        <v>One-Time Buyer</v>
      </c>
      <c r="AG121" s="0" t="str">
        <f aca="false">VLOOKUP(X121,LookupRange,2,0)</f>
        <v>Male</v>
      </c>
      <c r="AH121" s="0" t="str">
        <f aca="false">VLOOKUP(X121,LookupRange,3,0)</f>
        <v>Troy</v>
      </c>
      <c r="AW121" s="55" t="s">
        <v>217</v>
      </c>
      <c r="AX121" s="56" t="s">
        <v>20</v>
      </c>
      <c r="AY121" s="56" t="s">
        <v>112</v>
      </c>
      <c r="AZ121" s="57"/>
      <c r="CJ121" s="35" t="s">
        <v>741</v>
      </c>
      <c r="CK121" s="59"/>
      <c r="CN121" s="35" t="n">
        <v>88065565472</v>
      </c>
      <c r="CO121" s="59"/>
      <c r="ED121" s="14"/>
      <c r="EP121" s="0" t="n">
        <v>118</v>
      </c>
      <c r="EQ121" s="55" t="s">
        <v>217</v>
      </c>
      <c r="ER121" s="56" t="s">
        <v>112</v>
      </c>
      <c r="ES121" s="56" t="s">
        <v>20</v>
      </c>
      <c r="ET121" s="64" t="n">
        <v>368</v>
      </c>
      <c r="EU121" s="65" t="n">
        <v>4592</v>
      </c>
      <c r="EV121" s="65" t="n">
        <v>1104</v>
      </c>
      <c r="EW121" s="65" t="n">
        <v>44045</v>
      </c>
      <c r="EX121" s="66" t="n">
        <v>44098</v>
      </c>
      <c r="EY121" s="0" t="n">
        <f aca="false">COUNTIF(DatasourceNameRange,EQ121)</f>
        <v>6</v>
      </c>
    </row>
    <row r="122" customFormat="false" ht="15" hidden="false" customHeight="false" outlineLevel="0" collapsed="false">
      <c r="X122" s="35" t="s">
        <v>402</v>
      </c>
      <c r="Y122" s="36" t="n">
        <v>89</v>
      </c>
      <c r="Z122" s="37" t="n">
        <v>1246</v>
      </c>
      <c r="AA122" s="37" t="n">
        <v>1</v>
      </c>
      <c r="AB122" s="37" t="n">
        <v>1246</v>
      </c>
      <c r="AC122" s="37" t="n">
        <v>44099</v>
      </c>
      <c r="AD122" s="38" t="n">
        <v>44099</v>
      </c>
      <c r="AE122" s="0" t="str">
        <f aca="false">IF(AB122&lt;=10,"Top Buyer",IF(AB122&lt;=21,"2nd Top Buyer","Average Buyer"))</f>
        <v>Average Buyer</v>
      </c>
      <c r="AF122" s="0" t="str">
        <f aca="false">(IF(AC122=AD122,$AL$9,$AL$10))</f>
        <v>One-Time Buyer</v>
      </c>
      <c r="AG122" s="0" t="str">
        <f aca="false">VLOOKUP(X122,LookupRange,2,0)</f>
        <v>Male</v>
      </c>
      <c r="AH122" s="0" t="str">
        <f aca="false">VLOOKUP(X122,LookupRange,3,0)</f>
        <v>Glens Falls</v>
      </c>
      <c r="AW122" s="55" t="s">
        <v>741</v>
      </c>
      <c r="AX122" s="56" t="s">
        <v>29</v>
      </c>
      <c r="AY122" s="56" t="s">
        <v>78</v>
      </c>
      <c r="AZ122" s="57"/>
      <c r="CJ122" s="35" t="s">
        <v>1095</v>
      </c>
      <c r="CK122" s="59"/>
      <c r="CN122" s="35" t="n">
        <v>88065565473</v>
      </c>
      <c r="CO122" s="59"/>
      <c r="ED122" s="14"/>
      <c r="EP122" s="0" t="n">
        <v>119</v>
      </c>
      <c r="EQ122" s="55" t="s">
        <v>741</v>
      </c>
      <c r="ER122" s="56" t="s">
        <v>78</v>
      </c>
      <c r="ES122" s="56" t="s">
        <v>29</v>
      </c>
      <c r="ET122" s="64" t="n">
        <v>5</v>
      </c>
      <c r="EU122" s="65" t="n">
        <v>45</v>
      </c>
      <c r="EV122" s="65" t="n">
        <v>15</v>
      </c>
      <c r="EW122" s="65" t="n">
        <v>44055</v>
      </c>
      <c r="EX122" s="66" t="n">
        <v>44055</v>
      </c>
      <c r="EY122" s="0" t="n">
        <f aca="false">COUNTIF(DatasourceNameRange,EQ122)</f>
        <v>1</v>
      </c>
    </row>
    <row r="123" customFormat="false" ht="15" hidden="false" customHeight="false" outlineLevel="0" collapsed="false">
      <c r="X123" s="35" t="s">
        <v>378</v>
      </c>
      <c r="Y123" s="36" t="n">
        <v>83</v>
      </c>
      <c r="Z123" s="37" t="n">
        <v>1245</v>
      </c>
      <c r="AA123" s="37" t="n">
        <v>2</v>
      </c>
      <c r="AB123" s="37" t="n">
        <v>1245</v>
      </c>
      <c r="AC123" s="37" t="n">
        <v>44075</v>
      </c>
      <c r="AD123" s="38" t="n">
        <v>44075</v>
      </c>
      <c r="AE123" s="0" t="str">
        <f aca="false">IF(AB123&lt;=10,"Top Buyer",IF(AB123&lt;=21,"2nd Top Buyer","Average Buyer"))</f>
        <v>Average Buyer</v>
      </c>
      <c r="AF123" s="0" t="str">
        <f aca="false">(IF(AC123=AD123,$AL$9,$AL$10))</f>
        <v>One-Time Buyer</v>
      </c>
      <c r="AG123" s="0" t="str">
        <f aca="false">VLOOKUP(X123,LookupRange,2,0)</f>
        <v>Female</v>
      </c>
      <c r="AH123" s="0" t="str">
        <f aca="false">VLOOKUP(X123,LookupRange,3,0)</f>
        <v>Rochester</v>
      </c>
      <c r="AW123" s="55" t="s">
        <v>1095</v>
      </c>
      <c r="AX123" s="56" t="s">
        <v>29</v>
      </c>
      <c r="AY123" s="56" t="s">
        <v>98</v>
      </c>
      <c r="AZ123" s="57"/>
      <c r="CJ123" s="35" t="s">
        <v>321</v>
      </c>
      <c r="CK123" s="59"/>
      <c r="CN123" s="35" t="n">
        <v>88065565474</v>
      </c>
      <c r="CO123" s="59"/>
      <c r="ED123" s="14"/>
      <c r="EP123" s="0" t="n">
        <v>120</v>
      </c>
      <c r="EQ123" s="55" t="s">
        <v>1095</v>
      </c>
      <c r="ER123" s="56" t="s">
        <v>98</v>
      </c>
      <c r="ES123" s="56" t="s">
        <v>29</v>
      </c>
      <c r="ET123" s="64" t="n">
        <v>7</v>
      </c>
      <c r="EU123" s="65" t="n">
        <v>84</v>
      </c>
      <c r="EV123" s="65" t="n">
        <v>21</v>
      </c>
      <c r="EW123" s="65" t="n">
        <v>44096</v>
      </c>
      <c r="EX123" s="66" t="n">
        <v>44096</v>
      </c>
      <c r="EY123" s="0" t="n">
        <f aca="false">COUNTIF(DatasourceNameRange,EQ123)</f>
        <v>1</v>
      </c>
    </row>
    <row r="124" customFormat="false" ht="15" hidden="false" customHeight="false" outlineLevel="0" collapsed="false">
      <c r="X124" s="35" t="s">
        <v>254</v>
      </c>
      <c r="Y124" s="36" t="n">
        <v>77</v>
      </c>
      <c r="Z124" s="37" t="n">
        <v>1232</v>
      </c>
      <c r="AA124" s="37" t="n">
        <v>1</v>
      </c>
      <c r="AB124" s="37" t="n">
        <v>1232</v>
      </c>
      <c r="AC124" s="37" t="n">
        <v>44054</v>
      </c>
      <c r="AD124" s="38" t="n">
        <v>44054</v>
      </c>
      <c r="AE124" s="0" t="str">
        <f aca="false">IF(AB124&lt;=10,"Top Buyer",IF(AB124&lt;=21,"2nd Top Buyer","Average Buyer"))</f>
        <v>Average Buyer</v>
      </c>
      <c r="AF124" s="0" t="str">
        <f aca="false">(IF(AC124=AD124,$AL$9,$AL$10))</f>
        <v>One-Time Buyer</v>
      </c>
      <c r="AG124" s="0" t="str">
        <f aca="false">VLOOKUP(X124,LookupRange,2,0)</f>
        <v>Male</v>
      </c>
      <c r="AH124" s="0" t="str">
        <f aca="false">VLOOKUP(X124,LookupRange,3,0)</f>
        <v>Little Falls</v>
      </c>
      <c r="AW124" s="55" t="s">
        <v>321</v>
      </c>
      <c r="AX124" s="56" t="s">
        <v>20</v>
      </c>
      <c r="AY124" s="56" t="s">
        <v>147</v>
      </c>
      <c r="AZ124" s="57"/>
      <c r="CJ124" s="35" t="s">
        <v>734</v>
      </c>
      <c r="CK124" s="59"/>
      <c r="CN124" s="35" t="n">
        <v>88065565475</v>
      </c>
      <c r="CO124" s="59"/>
      <c r="ED124" s="14"/>
      <c r="EP124" s="0" t="n">
        <v>121</v>
      </c>
      <c r="EQ124" s="55" t="s">
        <v>321</v>
      </c>
      <c r="ER124" s="56" t="s">
        <v>147</v>
      </c>
      <c r="ES124" s="56" t="s">
        <v>20</v>
      </c>
      <c r="ET124" s="64" t="n">
        <v>6</v>
      </c>
      <c r="EU124" s="65" t="n">
        <v>72</v>
      </c>
      <c r="EV124" s="65" t="n">
        <v>18</v>
      </c>
      <c r="EW124" s="65" t="n">
        <v>44052</v>
      </c>
      <c r="EX124" s="66" t="n">
        <v>44052</v>
      </c>
      <c r="EY124" s="0" t="n">
        <f aca="false">COUNTIF(DatasourceNameRange,EQ124)</f>
        <v>1</v>
      </c>
    </row>
    <row r="125" customFormat="false" ht="15" hidden="false" customHeight="false" outlineLevel="0" collapsed="false">
      <c r="X125" s="35" t="s">
        <v>386</v>
      </c>
      <c r="Y125" s="36" t="n">
        <v>77</v>
      </c>
      <c r="Z125" s="37" t="n">
        <v>1232</v>
      </c>
      <c r="AA125" s="37" t="n">
        <v>2</v>
      </c>
      <c r="AB125" s="37" t="n">
        <v>1232</v>
      </c>
      <c r="AC125" s="37" t="n">
        <v>44083</v>
      </c>
      <c r="AD125" s="38" t="n">
        <v>44083</v>
      </c>
      <c r="AE125" s="0" t="str">
        <f aca="false">IF(AB125&lt;=10,"Top Buyer",IF(AB125&lt;=21,"2nd Top Buyer","Average Buyer"))</f>
        <v>Average Buyer</v>
      </c>
      <c r="AF125" s="0" t="str">
        <f aca="false">(IF(AC125=AD125,$AL$9,$AL$10))</f>
        <v>One-Time Buyer</v>
      </c>
      <c r="AG125" s="0" t="str">
        <f aca="false">VLOOKUP(X125,LookupRange,2,0)</f>
        <v>Male</v>
      </c>
      <c r="AH125" s="0" t="str">
        <f aca="false">VLOOKUP(X125,LookupRange,3,0)</f>
        <v>Yakers</v>
      </c>
      <c r="AW125" s="55" t="s">
        <v>734</v>
      </c>
      <c r="AX125" s="56" t="s">
        <v>20</v>
      </c>
      <c r="AY125" s="56" t="s">
        <v>69</v>
      </c>
      <c r="AZ125" s="57"/>
      <c r="CJ125" s="35" t="s">
        <v>100</v>
      </c>
      <c r="CK125" s="59"/>
      <c r="CN125" s="35" t="n">
        <v>88065565476</v>
      </c>
      <c r="CO125" s="59"/>
      <c r="ED125" s="14"/>
      <c r="EP125" s="0" t="n">
        <v>122</v>
      </c>
      <c r="EQ125" s="55" t="s">
        <v>734</v>
      </c>
      <c r="ER125" s="56" t="s">
        <v>69</v>
      </c>
      <c r="ES125" s="56" t="s">
        <v>20</v>
      </c>
      <c r="ET125" s="64" t="n">
        <v>4</v>
      </c>
      <c r="EU125" s="65" t="n">
        <v>48</v>
      </c>
      <c r="EV125" s="65" t="n">
        <v>12</v>
      </c>
      <c r="EW125" s="65" t="n">
        <v>44048</v>
      </c>
      <c r="EX125" s="66" t="n">
        <v>44048</v>
      </c>
      <c r="EY125" s="0" t="n">
        <f aca="false">COUNTIF(DatasourceNameRange,EQ125)</f>
        <v>1</v>
      </c>
    </row>
    <row r="126" customFormat="false" ht="15" hidden="false" customHeight="false" outlineLevel="0" collapsed="false">
      <c r="X126" s="35" t="s">
        <v>136</v>
      </c>
      <c r="Y126" s="36" t="n">
        <v>77</v>
      </c>
      <c r="Z126" s="37" t="n">
        <v>1232</v>
      </c>
      <c r="AA126" s="37" t="n">
        <v>1</v>
      </c>
      <c r="AB126" s="37" t="n">
        <v>1232</v>
      </c>
      <c r="AC126" s="37" t="n">
        <v>44052</v>
      </c>
      <c r="AD126" s="38" t="n">
        <v>44052</v>
      </c>
      <c r="AE126" s="0" t="str">
        <f aca="false">IF(AB126&lt;=10,"Top Buyer",IF(AB126&lt;=21,"2nd Top Buyer","Average Buyer"))</f>
        <v>Average Buyer</v>
      </c>
      <c r="AF126" s="0" t="str">
        <f aca="false">(IF(AC126=AD126,$AL$9,$AL$10))</f>
        <v>One-Time Buyer</v>
      </c>
      <c r="AG126" s="0" t="str">
        <f aca="false">VLOOKUP(X126,LookupRange,2,0)</f>
        <v>Male</v>
      </c>
      <c r="AH126" s="0" t="str">
        <f aca="false">VLOOKUP(X126,LookupRange,3,0)</f>
        <v>New York</v>
      </c>
      <c r="AW126" s="55" t="s">
        <v>100</v>
      </c>
      <c r="AX126" s="56" t="s">
        <v>20</v>
      </c>
      <c r="AY126" s="56" t="s">
        <v>101</v>
      </c>
      <c r="AZ126" s="57"/>
      <c r="CJ126" s="35" t="s">
        <v>533</v>
      </c>
      <c r="CK126" s="59"/>
      <c r="CN126" s="35" t="n">
        <v>88065565477</v>
      </c>
      <c r="CO126" s="59"/>
      <c r="ED126" s="14"/>
      <c r="EP126" s="0" t="n">
        <v>123</v>
      </c>
      <c r="EQ126" s="55" t="s">
        <v>100</v>
      </c>
      <c r="ER126" s="56" t="s">
        <v>101</v>
      </c>
      <c r="ES126" s="56" t="s">
        <v>20</v>
      </c>
      <c r="ET126" s="64" t="n">
        <v>68</v>
      </c>
      <c r="EU126" s="65" t="n">
        <v>408</v>
      </c>
      <c r="EV126" s="65" t="n">
        <v>204</v>
      </c>
      <c r="EW126" s="65" t="n">
        <v>44063</v>
      </c>
      <c r="EX126" s="66" t="n">
        <v>44063</v>
      </c>
      <c r="EY126" s="0" t="n">
        <f aca="false">COUNTIF(DatasourceNameRange,EQ126)</f>
        <v>1</v>
      </c>
    </row>
    <row r="127" customFormat="false" ht="15" hidden="false" customHeight="false" outlineLevel="0" collapsed="false">
      <c r="X127" s="35" t="s">
        <v>171</v>
      </c>
      <c r="Y127" s="36" t="n">
        <v>77</v>
      </c>
      <c r="Z127" s="37" t="n">
        <v>1232</v>
      </c>
      <c r="AA127" s="37" t="n">
        <v>1</v>
      </c>
      <c r="AB127" s="37" t="n">
        <v>1232</v>
      </c>
      <c r="AC127" s="37" t="n">
        <v>44076</v>
      </c>
      <c r="AD127" s="38" t="n">
        <v>44076</v>
      </c>
      <c r="AE127" s="0" t="str">
        <f aca="false">IF(AB127&lt;=10,"Top Buyer",IF(AB127&lt;=21,"2nd Top Buyer","Average Buyer"))</f>
        <v>Average Buyer</v>
      </c>
      <c r="AF127" s="0" t="str">
        <f aca="false">(IF(AC127=AD127,$AL$9,$AL$10))</f>
        <v>One-Time Buyer</v>
      </c>
      <c r="AG127" s="0" t="str">
        <f aca="false">VLOOKUP(X127,LookupRange,2,0)</f>
        <v>Female</v>
      </c>
      <c r="AH127" s="0" t="str">
        <f aca="false">VLOOKUP(X127,LookupRange,3,0)</f>
        <v>Middletown</v>
      </c>
      <c r="AW127" s="55" t="s">
        <v>533</v>
      </c>
      <c r="AX127" s="56" t="s">
        <v>20</v>
      </c>
      <c r="AY127" s="56" t="s">
        <v>21</v>
      </c>
      <c r="AZ127" s="57"/>
      <c r="CJ127" s="35" t="s">
        <v>195</v>
      </c>
      <c r="CK127" s="59"/>
      <c r="CN127" s="35" t="n">
        <v>88065565478</v>
      </c>
      <c r="CO127" s="59"/>
      <c r="ED127" s="14"/>
      <c r="EP127" s="0" t="n">
        <v>124</v>
      </c>
      <c r="EQ127" s="55" t="s">
        <v>533</v>
      </c>
      <c r="ER127" s="56" t="s">
        <v>21</v>
      </c>
      <c r="ES127" s="56" t="s">
        <v>20</v>
      </c>
      <c r="ET127" s="64" t="n">
        <v>6</v>
      </c>
      <c r="EU127" s="65" t="n">
        <v>60</v>
      </c>
      <c r="EV127" s="65" t="n">
        <v>18</v>
      </c>
      <c r="EW127" s="65" t="n">
        <v>44055</v>
      </c>
      <c r="EX127" s="66" t="n">
        <v>44055</v>
      </c>
      <c r="EY127" s="0" t="n">
        <f aca="false">COUNTIF(DatasourceNameRange,EQ127)</f>
        <v>1</v>
      </c>
    </row>
    <row r="128" customFormat="false" ht="15" hidden="false" customHeight="false" outlineLevel="0" collapsed="false">
      <c r="X128" s="35" t="s">
        <v>290</v>
      </c>
      <c r="Y128" s="36" t="n">
        <v>77</v>
      </c>
      <c r="Z128" s="37" t="n">
        <v>1232</v>
      </c>
      <c r="AA128" s="37" t="n">
        <v>1</v>
      </c>
      <c r="AB128" s="37" t="n">
        <v>1232</v>
      </c>
      <c r="AC128" s="37" t="n">
        <v>44093</v>
      </c>
      <c r="AD128" s="38" t="n">
        <v>44093</v>
      </c>
      <c r="AE128" s="0" t="str">
        <f aca="false">IF(AB128&lt;=10,"Top Buyer",IF(AB128&lt;=21,"2nd Top Buyer","Average Buyer"))</f>
        <v>Average Buyer</v>
      </c>
      <c r="AF128" s="0" t="str">
        <f aca="false">(IF(AC128=AD128,$AL$9,$AL$10))</f>
        <v>One-Time Buyer</v>
      </c>
      <c r="AG128" s="0" t="str">
        <f aca="false">VLOOKUP(X128,LookupRange,2,0)</f>
        <v>Female</v>
      </c>
      <c r="AH128" s="0" t="str">
        <f aca="false">VLOOKUP(X128,LookupRange,3,0)</f>
        <v>Port Jervis</v>
      </c>
      <c r="AW128" s="55" t="s">
        <v>195</v>
      </c>
      <c r="AX128" s="56" t="s">
        <v>20</v>
      </c>
      <c r="AY128" s="56" t="s">
        <v>147</v>
      </c>
      <c r="AZ128" s="57"/>
      <c r="CJ128" s="35" t="s">
        <v>170</v>
      </c>
      <c r="CK128" s="59"/>
      <c r="CN128" s="35" t="n">
        <v>88065565479</v>
      </c>
      <c r="CO128" s="59"/>
      <c r="ED128" s="14"/>
      <c r="EP128" s="0" t="n">
        <v>125</v>
      </c>
      <c r="EQ128" s="55" t="s">
        <v>195</v>
      </c>
      <c r="ER128" s="56" t="s">
        <v>147</v>
      </c>
      <c r="ES128" s="56" t="s">
        <v>20</v>
      </c>
      <c r="ET128" s="64" t="n">
        <v>6</v>
      </c>
      <c r="EU128" s="65" t="n">
        <v>120</v>
      </c>
      <c r="EV128" s="65" t="n">
        <v>18</v>
      </c>
      <c r="EW128" s="65" t="n">
        <v>44098</v>
      </c>
      <c r="EX128" s="66" t="n">
        <v>44098</v>
      </c>
      <c r="EY128" s="0" t="n">
        <f aca="false">COUNTIF(DatasourceNameRange,EQ128)</f>
        <v>1</v>
      </c>
    </row>
    <row r="129" customFormat="false" ht="15" hidden="false" customHeight="false" outlineLevel="0" collapsed="false">
      <c r="X129" s="35" t="s">
        <v>669</v>
      </c>
      <c r="Y129" s="36" t="n">
        <v>77</v>
      </c>
      <c r="Z129" s="37" t="n">
        <v>1232</v>
      </c>
      <c r="AA129" s="37" t="n">
        <v>1</v>
      </c>
      <c r="AB129" s="37" t="n">
        <v>1232</v>
      </c>
      <c r="AC129" s="37" t="n">
        <v>44061</v>
      </c>
      <c r="AD129" s="38" t="n">
        <v>44061</v>
      </c>
      <c r="AE129" s="0" t="str">
        <f aca="false">IF(AB129&lt;=10,"Top Buyer",IF(AB129&lt;=21,"2nd Top Buyer","Average Buyer"))</f>
        <v>Average Buyer</v>
      </c>
      <c r="AF129" s="0" t="str">
        <f aca="false">(IF(AC129=AD129,$AL$9,$AL$10))</f>
        <v>One-Time Buyer</v>
      </c>
      <c r="AG129" s="0" t="str">
        <f aca="false">VLOOKUP(X129,LookupRange,2,0)</f>
        <v>Male</v>
      </c>
      <c r="AH129" s="0" t="str">
        <f aca="false">VLOOKUP(X129,LookupRange,3,0)</f>
        <v>Hempstead</v>
      </c>
      <c r="AW129" s="55" t="s">
        <v>170</v>
      </c>
      <c r="AX129" s="56" t="s">
        <v>20</v>
      </c>
      <c r="AY129" s="56" t="s">
        <v>154</v>
      </c>
      <c r="AZ129" s="57"/>
      <c r="CJ129" s="35" t="s">
        <v>372</v>
      </c>
      <c r="CK129" s="59"/>
      <c r="CN129" s="35" t="n">
        <v>88065565480</v>
      </c>
      <c r="CO129" s="59"/>
      <c r="ED129" s="14"/>
      <c r="EP129" s="0" t="n">
        <v>126</v>
      </c>
      <c r="EQ129" s="55" t="s">
        <v>170</v>
      </c>
      <c r="ER129" s="56" t="s">
        <v>154</v>
      </c>
      <c r="ES129" s="56" t="s">
        <v>20</v>
      </c>
      <c r="ET129" s="64" t="n">
        <v>89</v>
      </c>
      <c r="EU129" s="65" t="n">
        <v>1335</v>
      </c>
      <c r="EV129" s="65" t="n">
        <v>267</v>
      </c>
      <c r="EW129" s="65" t="n">
        <v>44075</v>
      </c>
      <c r="EX129" s="66" t="n">
        <v>44075</v>
      </c>
      <c r="EY129" s="0" t="n">
        <f aca="false">COUNTIF(DatasourceNameRange,EQ129)</f>
        <v>1</v>
      </c>
    </row>
    <row r="130" customFormat="false" ht="15" hidden="false" customHeight="false" outlineLevel="0" collapsed="false">
      <c r="X130" s="35" t="s">
        <v>326</v>
      </c>
      <c r="Y130" s="36" t="n">
        <v>77</v>
      </c>
      <c r="Z130" s="37" t="n">
        <v>1232</v>
      </c>
      <c r="AA130" s="37" t="n">
        <v>1</v>
      </c>
      <c r="AB130" s="37" t="n">
        <v>1232</v>
      </c>
      <c r="AC130" s="37" t="n">
        <v>44054</v>
      </c>
      <c r="AD130" s="38" t="n">
        <v>44054</v>
      </c>
      <c r="AE130" s="0" t="str">
        <f aca="false">IF(AB130&lt;=10,"Top Buyer",IF(AB130&lt;=21,"2nd Top Buyer","Average Buyer"))</f>
        <v>Average Buyer</v>
      </c>
      <c r="AF130" s="0" t="str">
        <f aca="false">(IF(AC130=AD130,$AL$9,$AL$10))</f>
        <v>One-Time Buyer</v>
      </c>
      <c r="AG130" s="0" t="str">
        <f aca="false">VLOOKUP(X130,LookupRange,2,0)</f>
        <v>Female</v>
      </c>
      <c r="AH130" s="0" t="str">
        <f aca="false">VLOOKUP(X130,LookupRange,3,0)</f>
        <v>Middletown</v>
      </c>
      <c r="AW130" s="55" t="s">
        <v>372</v>
      </c>
      <c r="AX130" s="56" t="s">
        <v>20</v>
      </c>
      <c r="AY130" s="56" t="s">
        <v>75</v>
      </c>
      <c r="AZ130" s="57"/>
      <c r="CJ130" s="35" t="s">
        <v>657</v>
      </c>
      <c r="CK130" s="59"/>
      <c r="CN130" s="35" t="n">
        <v>88065565481</v>
      </c>
      <c r="CO130" s="59"/>
      <c r="ED130" s="14"/>
      <c r="EP130" s="0" t="n">
        <v>127</v>
      </c>
      <c r="EQ130" s="55" t="s">
        <v>372</v>
      </c>
      <c r="ER130" s="56" t="s">
        <v>75</v>
      </c>
      <c r="ES130" s="56" t="s">
        <v>20</v>
      </c>
      <c r="ET130" s="64" t="n">
        <v>26</v>
      </c>
      <c r="EU130" s="65" t="n">
        <v>520</v>
      </c>
      <c r="EV130" s="65" t="n">
        <v>78</v>
      </c>
      <c r="EW130" s="65" t="n">
        <v>44072</v>
      </c>
      <c r="EX130" s="66" t="n">
        <v>44072</v>
      </c>
      <c r="EY130" s="0" t="n">
        <f aca="false">COUNTIF(DatasourceNameRange,EQ130)</f>
        <v>2</v>
      </c>
    </row>
    <row r="131" customFormat="false" ht="15" hidden="false" customHeight="false" outlineLevel="0" collapsed="false">
      <c r="X131" s="35" t="s">
        <v>449</v>
      </c>
      <c r="Y131" s="36" t="n">
        <v>68</v>
      </c>
      <c r="Z131" s="37" t="n">
        <v>1224</v>
      </c>
      <c r="AA131" s="37" t="n">
        <v>1</v>
      </c>
      <c r="AB131" s="37" t="n">
        <v>1224</v>
      </c>
      <c r="AC131" s="37" t="n">
        <v>44074</v>
      </c>
      <c r="AD131" s="38" t="n">
        <v>44074</v>
      </c>
      <c r="AE131" s="0" t="str">
        <f aca="false">IF(AB131&lt;=10,"Top Buyer",IF(AB131&lt;=21,"2nd Top Buyer","Average Buyer"))</f>
        <v>Average Buyer</v>
      </c>
      <c r="AF131" s="0" t="str">
        <f aca="false">(IF(AC131=AD131,$AL$9,$AL$10))</f>
        <v>One-Time Buyer</v>
      </c>
      <c r="AG131" s="0" t="str">
        <f aca="false">VLOOKUP(X131,LookupRange,2,0)</f>
        <v>Male</v>
      </c>
      <c r="AH131" s="0" t="str">
        <f aca="false">VLOOKUP(X131,LookupRange,3,0)</f>
        <v>Little Falls</v>
      </c>
      <c r="AW131" s="55" t="s">
        <v>657</v>
      </c>
      <c r="AX131" s="56" t="s">
        <v>20</v>
      </c>
      <c r="AY131" s="56" t="s">
        <v>78</v>
      </c>
      <c r="AZ131" s="57"/>
      <c r="CJ131" s="35" t="s">
        <v>678</v>
      </c>
      <c r="CK131" s="59"/>
      <c r="CN131" s="35" t="n">
        <v>88065565482</v>
      </c>
      <c r="CO131" s="59"/>
      <c r="ED131" s="14"/>
      <c r="EP131" s="0" t="n">
        <v>128</v>
      </c>
      <c r="EQ131" s="55" t="s">
        <v>657</v>
      </c>
      <c r="ER131" s="56" t="s">
        <v>78</v>
      </c>
      <c r="ES131" s="56" t="s">
        <v>20</v>
      </c>
      <c r="ET131" s="64" t="n">
        <v>11</v>
      </c>
      <c r="EU131" s="65" t="n">
        <v>220</v>
      </c>
      <c r="EV131" s="65" t="n">
        <v>33</v>
      </c>
      <c r="EW131" s="65" t="n">
        <v>44048</v>
      </c>
      <c r="EX131" s="66" t="n">
        <v>44048</v>
      </c>
      <c r="EY131" s="0" t="n">
        <f aca="false">COUNTIF(DatasourceNameRange,EQ131)</f>
        <v>1</v>
      </c>
    </row>
    <row r="132" customFormat="false" ht="15" hidden="false" customHeight="false" outlineLevel="0" collapsed="false">
      <c r="X132" s="35" t="s">
        <v>181</v>
      </c>
      <c r="Y132" s="36" t="n">
        <v>68</v>
      </c>
      <c r="Z132" s="37" t="n">
        <v>1224</v>
      </c>
      <c r="AA132" s="37" t="n">
        <v>1</v>
      </c>
      <c r="AB132" s="37" t="n">
        <v>1224</v>
      </c>
      <c r="AC132" s="37" t="n">
        <v>44086</v>
      </c>
      <c r="AD132" s="38" t="n">
        <v>44086</v>
      </c>
      <c r="AE132" s="0" t="str">
        <f aca="false">IF(AB132&lt;=10,"Top Buyer",IF(AB132&lt;=21,"2nd Top Buyer","Average Buyer"))</f>
        <v>Average Buyer</v>
      </c>
      <c r="AF132" s="0" t="str">
        <f aca="false">(IF(AC132=AD132,$AL$9,$AL$10))</f>
        <v>One-Time Buyer</v>
      </c>
      <c r="AG132" s="0" t="str">
        <f aca="false">VLOOKUP(X132,LookupRange,2,0)</f>
        <v>Female</v>
      </c>
      <c r="AH132" s="0" t="str">
        <f aca="false">VLOOKUP(X132,LookupRange,3,0)</f>
        <v>Albany</v>
      </c>
      <c r="AW132" s="55" t="s">
        <v>678</v>
      </c>
      <c r="AX132" s="56" t="s">
        <v>20</v>
      </c>
      <c r="AY132" s="56" t="s">
        <v>188</v>
      </c>
      <c r="AZ132" s="57"/>
      <c r="CJ132" s="35" t="s">
        <v>591</v>
      </c>
      <c r="CK132" s="59"/>
      <c r="CN132" s="35" t="n">
        <v>88065565483</v>
      </c>
      <c r="CO132" s="59"/>
      <c r="ED132" s="14"/>
      <c r="EP132" s="0" t="n">
        <v>129</v>
      </c>
      <c r="EQ132" s="55" t="s">
        <v>678</v>
      </c>
      <c r="ER132" s="56" t="s">
        <v>188</v>
      </c>
      <c r="ES132" s="56" t="s">
        <v>20</v>
      </c>
      <c r="ET132" s="64" t="n">
        <v>6</v>
      </c>
      <c r="EU132" s="65" t="n">
        <v>120</v>
      </c>
      <c r="EV132" s="65" t="n">
        <v>18</v>
      </c>
      <c r="EW132" s="65" t="n">
        <v>44072</v>
      </c>
      <c r="EX132" s="66" t="n">
        <v>44072</v>
      </c>
      <c r="EY132" s="0" t="n">
        <f aca="false">COUNTIF(DatasourceNameRange,EQ132)</f>
        <v>1</v>
      </c>
    </row>
    <row r="133" customFormat="false" ht="15" hidden="false" customHeight="false" outlineLevel="0" collapsed="false">
      <c r="X133" s="35" t="s">
        <v>237</v>
      </c>
      <c r="Y133" s="36" t="n">
        <v>68</v>
      </c>
      <c r="Z133" s="37" t="n">
        <v>1224</v>
      </c>
      <c r="AA133" s="37" t="n">
        <v>1</v>
      </c>
      <c r="AB133" s="37" t="n">
        <v>1224</v>
      </c>
      <c r="AC133" s="37" t="n">
        <v>44068</v>
      </c>
      <c r="AD133" s="38" t="n">
        <v>44068</v>
      </c>
      <c r="AE133" s="0" t="str">
        <f aca="false">IF(AB133&lt;=10,"Top Buyer",IF(AB133&lt;=21,"2nd Top Buyer","Average Buyer"))</f>
        <v>Average Buyer</v>
      </c>
      <c r="AF133" s="0" t="str">
        <f aca="false">(IF(AC133=AD133,$AL$9,$AL$10))</f>
        <v>One-Time Buyer</v>
      </c>
      <c r="AG133" s="0" t="str">
        <f aca="false">VLOOKUP(X133,LookupRange,2,0)</f>
        <v>Female</v>
      </c>
      <c r="AH133" s="0" t="str">
        <f aca="false">VLOOKUP(X133,LookupRange,3,0)</f>
        <v>Johnstown</v>
      </c>
      <c r="AW133" s="55" t="s">
        <v>591</v>
      </c>
      <c r="AX133" s="56" t="s">
        <v>20</v>
      </c>
      <c r="AY133" s="56" t="s">
        <v>152</v>
      </c>
      <c r="AZ133" s="57"/>
      <c r="CJ133" s="35" t="s">
        <v>890</v>
      </c>
      <c r="CK133" s="59"/>
      <c r="CN133" s="35" t="n">
        <v>88065565484</v>
      </c>
      <c r="CO133" s="59"/>
      <c r="ED133" s="14"/>
      <c r="EP133" s="0" t="n">
        <v>130</v>
      </c>
      <c r="EQ133" s="55" t="s">
        <v>591</v>
      </c>
      <c r="ER133" s="56" t="s">
        <v>152</v>
      </c>
      <c r="ES133" s="56" t="s">
        <v>20</v>
      </c>
      <c r="ET133" s="64" t="n">
        <v>89</v>
      </c>
      <c r="EU133" s="65" t="n">
        <v>1602</v>
      </c>
      <c r="EV133" s="65" t="n">
        <v>267</v>
      </c>
      <c r="EW133" s="65" t="n">
        <v>44082</v>
      </c>
      <c r="EX133" s="66" t="n">
        <v>44082</v>
      </c>
      <c r="EY133" s="0" t="n">
        <f aca="false">COUNTIF(DatasourceNameRange,EQ133)</f>
        <v>1</v>
      </c>
    </row>
    <row r="134" customFormat="false" ht="15" hidden="false" customHeight="false" outlineLevel="0" collapsed="false">
      <c r="X134" s="35" t="s">
        <v>395</v>
      </c>
      <c r="Y134" s="36" t="n">
        <v>68</v>
      </c>
      <c r="Z134" s="37" t="n">
        <v>1224</v>
      </c>
      <c r="AA134" s="37" t="n">
        <v>1</v>
      </c>
      <c r="AB134" s="37" t="n">
        <v>1224</v>
      </c>
      <c r="AC134" s="37" t="n">
        <v>44092</v>
      </c>
      <c r="AD134" s="38" t="n">
        <v>44092</v>
      </c>
      <c r="AE134" s="0" t="str">
        <f aca="false">IF(AB134&lt;=10,"Top Buyer",IF(AB134&lt;=21,"2nd Top Buyer","Average Buyer"))</f>
        <v>Average Buyer</v>
      </c>
      <c r="AF134" s="0" t="str">
        <f aca="false">(IF(AC134=AD134,$AL$9,$AL$10))</f>
        <v>One-Time Buyer</v>
      </c>
      <c r="AG134" s="0" t="str">
        <f aca="false">VLOOKUP(X134,LookupRange,2,0)</f>
        <v>Female</v>
      </c>
      <c r="AH134" s="0" t="str">
        <f aca="false">VLOOKUP(X134,LookupRange,3,0)</f>
        <v>Beacon</v>
      </c>
      <c r="AW134" s="55" t="s">
        <v>890</v>
      </c>
      <c r="AX134" s="56" t="s">
        <v>29</v>
      </c>
      <c r="AY134" s="56" t="s">
        <v>188</v>
      </c>
      <c r="AZ134" s="57"/>
      <c r="CJ134" s="35" t="s">
        <v>577</v>
      </c>
      <c r="CK134" s="59"/>
      <c r="CN134" s="35" t="n">
        <v>88065565485</v>
      </c>
      <c r="CO134" s="59"/>
      <c r="ED134" s="14"/>
      <c r="EP134" s="0" t="n">
        <v>131</v>
      </c>
      <c r="EQ134" s="55" t="s">
        <v>890</v>
      </c>
      <c r="ER134" s="56" t="s">
        <v>188</v>
      </c>
      <c r="ES134" s="56" t="s">
        <v>29</v>
      </c>
      <c r="ET134" s="64" t="n">
        <v>10</v>
      </c>
      <c r="EU134" s="65" t="n">
        <v>200</v>
      </c>
      <c r="EV134" s="65" t="n">
        <v>30</v>
      </c>
      <c r="EW134" s="65" t="n">
        <v>44092</v>
      </c>
      <c r="EX134" s="66" t="n">
        <v>44092</v>
      </c>
      <c r="EY134" s="0" t="n">
        <f aca="false">COUNTIF(DatasourceNameRange,EQ134)</f>
        <v>1</v>
      </c>
    </row>
    <row r="135" customFormat="false" ht="15" hidden="false" customHeight="false" outlineLevel="0" collapsed="false">
      <c r="X135" s="35" t="s">
        <v>458</v>
      </c>
      <c r="Y135" s="36" t="n">
        <v>68</v>
      </c>
      <c r="Z135" s="37" t="n">
        <v>1224</v>
      </c>
      <c r="AA135" s="37" t="n">
        <v>1</v>
      </c>
      <c r="AB135" s="37" t="n">
        <v>1224</v>
      </c>
      <c r="AC135" s="37" t="n">
        <v>44052</v>
      </c>
      <c r="AD135" s="38" t="n">
        <v>44052</v>
      </c>
      <c r="AE135" s="0" t="str">
        <f aca="false">IF(AB135&lt;=10,"Top Buyer",IF(AB135&lt;=21,"2nd Top Buyer","Average Buyer"))</f>
        <v>Average Buyer</v>
      </c>
      <c r="AF135" s="0" t="str">
        <f aca="false">(IF(AC135=AD135,$AL$9,$AL$10))</f>
        <v>One-Time Buyer</v>
      </c>
      <c r="AG135" s="0" t="str">
        <f aca="false">VLOOKUP(X135,LookupRange,2,0)</f>
        <v>Female</v>
      </c>
      <c r="AH135" s="0" t="str">
        <f aca="false">VLOOKUP(X135,LookupRange,3,0)</f>
        <v>Port Jervis</v>
      </c>
      <c r="AW135" s="55" t="s">
        <v>577</v>
      </c>
      <c r="AX135" s="56" t="s">
        <v>29</v>
      </c>
      <c r="AY135" s="56" t="s">
        <v>154</v>
      </c>
      <c r="AZ135" s="57"/>
      <c r="CJ135" s="35" t="s">
        <v>1098</v>
      </c>
      <c r="CK135" s="59"/>
      <c r="CN135" s="35" t="n">
        <v>88065565486</v>
      </c>
      <c r="CO135" s="59"/>
      <c r="ED135" s="14"/>
      <c r="EP135" s="0" t="n">
        <v>132</v>
      </c>
      <c r="EQ135" s="55" t="s">
        <v>577</v>
      </c>
      <c r="ER135" s="56" t="s">
        <v>154</v>
      </c>
      <c r="ES135" s="56" t="s">
        <v>29</v>
      </c>
      <c r="ET135" s="64" t="n">
        <v>47</v>
      </c>
      <c r="EU135" s="65" t="n">
        <v>611</v>
      </c>
      <c r="EV135" s="65" t="n">
        <v>141</v>
      </c>
      <c r="EW135" s="65" t="n">
        <v>44068</v>
      </c>
      <c r="EX135" s="66" t="n">
        <v>44068</v>
      </c>
      <c r="EY135" s="0" t="n">
        <f aca="false">COUNTIF(DatasourceNameRange,EQ135)</f>
        <v>1</v>
      </c>
    </row>
    <row r="136" customFormat="false" ht="15" hidden="false" customHeight="false" outlineLevel="0" collapsed="false">
      <c r="X136" s="35" t="s">
        <v>512</v>
      </c>
      <c r="Y136" s="36" t="n">
        <v>68</v>
      </c>
      <c r="Z136" s="37" t="n">
        <v>1224</v>
      </c>
      <c r="AA136" s="37" t="n">
        <v>1</v>
      </c>
      <c r="AB136" s="37" t="n">
        <v>1224</v>
      </c>
      <c r="AC136" s="37" t="n">
        <v>44095</v>
      </c>
      <c r="AD136" s="38" t="n">
        <v>44095</v>
      </c>
      <c r="AE136" s="0" t="str">
        <f aca="false">IF(AB136&lt;=10,"Top Buyer",IF(AB136&lt;=21,"2nd Top Buyer","Average Buyer"))</f>
        <v>Average Buyer</v>
      </c>
      <c r="AF136" s="0" t="str">
        <f aca="false">(IF(AC136=AD136,$AL$9,$AL$10))</f>
        <v>One-Time Buyer</v>
      </c>
      <c r="AG136" s="0" t="str">
        <f aca="false">VLOOKUP(X136,LookupRange,2,0)</f>
        <v>Male</v>
      </c>
      <c r="AH136" s="0" t="str">
        <f aca="false">VLOOKUP(X136,LookupRange,3,0)</f>
        <v>New York</v>
      </c>
      <c r="AW136" s="55" t="s">
        <v>1098</v>
      </c>
      <c r="AX136" s="56" t="s">
        <v>20</v>
      </c>
      <c r="AY136" s="56" t="s">
        <v>107</v>
      </c>
      <c r="AZ136" s="57"/>
      <c r="CJ136" s="35" t="s">
        <v>514</v>
      </c>
      <c r="CK136" s="59"/>
      <c r="CN136" s="35" t="n">
        <v>88065565487</v>
      </c>
      <c r="CO136" s="59"/>
      <c r="ED136" s="14"/>
      <c r="EP136" s="0" t="n">
        <v>133</v>
      </c>
      <c r="EQ136" s="55" t="s">
        <v>1098</v>
      </c>
      <c r="ER136" s="56" t="s">
        <v>107</v>
      </c>
      <c r="ES136" s="56" t="s">
        <v>20</v>
      </c>
      <c r="ET136" s="64" t="n">
        <v>3</v>
      </c>
      <c r="EU136" s="65" t="n">
        <v>45</v>
      </c>
      <c r="EV136" s="65" t="n">
        <v>9</v>
      </c>
      <c r="EW136" s="65" t="n">
        <v>44099</v>
      </c>
      <c r="EX136" s="66" t="n">
        <v>44099</v>
      </c>
      <c r="EY136" s="0" t="n">
        <f aca="false">COUNTIF(DatasourceNameRange,EQ136)</f>
        <v>1</v>
      </c>
    </row>
    <row r="137" customFormat="false" ht="15" hidden="false" customHeight="false" outlineLevel="0" collapsed="false">
      <c r="X137" s="35" t="s">
        <v>649</v>
      </c>
      <c r="Y137" s="36" t="n">
        <v>60</v>
      </c>
      <c r="Z137" s="37" t="n">
        <v>1200</v>
      </c>
      <c r="AA137" s="37" t="n">
        <v>1</v>
      </c>
      <c r="AB137" s="37" t="n">
        <v>1200</v>
      </c>
      <c r="AC137" s="37" t="n">
        <v>44071</v>
      </c>
      <c r="AD137" s="38" t="n">
        <v>44071</v>
      </c>
      <c r="AE137" s="0" t="str">
        <f aca="false">IF(AB137&lt;=10,"Top Buyer",IF(AB137&lt;=21,"2nd Top Buyer","Average Buyer"))</f>
        <v>Average Buyer</v>
      </c>
      <c r="AF137" s="0" t="str">
        <f aca="false">(IF(AC137=AD137,$AL$9,$AL$10))</f>
        <v>One-Time Buyer</v>
      </c>
      <c r="AG137" s="0" t="str">
        <f aca="false">VLOOKUP(X137,LookupRange,2,0)</f>
        <v>Male</v>
      </c>
      <c r="AH137" s="0" t="str">
        <f aca="false">VLOOKUP(X137,LookupRange,3,0)</f>
        <v>Mount</v>
      </c>
      <c r="AW137" s="55" t="s">
        <v>514</v>
      </c>
      <c r="AX137" s="56" t="s">
        <v>29</v>
      </c>
      <c r="AY137" s="56" t="s">
        <v>69</v>
      </c>
      <c r="AZ137" s="57"/>
      <c r="CJ137" s="35" t="s">
        <v>434</v>
      </c>
      <c r="CK137" s="59"/>
      <c r="CN137" s="35" t="n">
        <v>88065565488</v>
      </c>
      <c r="CO137" s="59"/>
      <c r="ED137" s="14"/>
      <c r="EP137" s="0" t="n">
        <v>134</v>
      </c>
      <c r="EQ137" s="55" t="s">
        <v>514</v>
      </c>
      <c r="ER137" s="56" t="s">
        <v>69</v>
      </c>
      <c r="ES137" s="56" t="s">
        <v>29</v>
      </c>
      <c r="ET137" s="64" t="n">
        <v>47</v>
      </c>
      <c r="EU137" s="65" t="n">
        <v>423</v>
      </c>
      <c r="EV137" s="65" t="n">
        <v>141</v>
      </c>
      <c r="EW137" s="65" t="n">
        <v>44097</v>
      </c>
      <c r="EX137" s="66" t="n">
        <v>44097</v>
      </c>
      <c r="EY137" s="0" t="n">
        <f aca="false">COUNTIF(DatasourceNameRange,EQ137)</f>
        <v>1</v>
      </c>
    </row>
    <row r="138" customFormat="false" ht="15" hidden="false" customHeight="false" outlineLevel="0" collapsed="false">
      <c r="X138" s="35" t="s">
        <v>288</v>
      </c>
      <c r="Y138" s="36" t="n">
        <v>60</v>
      </c>
      <c r="Z138" s="37" t="n">
        <v>1200</v>
      </c>
      <c r="AA138" s="37" t="n">
        <v>1</v>
      </c>
      <c r="AB138" s="37" t="n">
        <v>1200</v>
      </c>
      <c r="AC138" s="37" t="n">
        <v>44088</v>
      </c>
      <c r="AD138" s="38" t="n">
        <v>44088</v>
      </c>
      <c r="AE138" s="0" t="str">
        <f aca="false">IF(AB138&lt;=10,"Top Buyer",IF(AB138&lt;=21,"2nd Top Buyer","Average Buyer"))</f>
        <v>Average Buyer</v>
      </c>
      <c r="AF138" s="0" t="str">
        <f aca="false">(IF(AC138=AD138,$AL$9,$AL$10))</f>
        <v>One-Time Buyer</v>
      </c>
      <c r="AG138" s="0" t="str">
        <f aca="false">VLOOKUP(X138,LookupRange,2,0)</f>
        <v>Male</v>
      </c>
      <c r="AH138" s="0" t="str">
        <f aca="false">VLOOKUP(X138,LookupRange,3,0)</f>
        <v>Olean</v>
      </c>
      <c r="AW138" s="55" t="s">
        <v>434</v>
      </c>
      <c r="AX138" s="56" t="s">
        <v>20</v>
      </c>
      <c r="AY138" s="56" t="s">
        <v>123</v>
      </c>
      <c r="AZ138" s="57"/>
      <c r="CJ138" s="35" t="s">
        <v>679</v>
      </c>
      <c r="CK138" s="59"/>
      <c r="CN138" s="35" t="n">
        <v>88065565489</v>
      </c>
      <c r="CO138" s="59"/>
      <c r="ED138" s="14"/>
      <c r="EP138" s="0" t="n">
        <v>135</v>
      </c>
      <c r="EQ138" s="55" t="s">
        <v>434</v>
      </c>
      <c r="ER138" s="56" t="s">
        <v>123</v>
      </c>
      <c r="ES138" s="56" t="s">
        <v>20</v>
      </c>
      <c r="ET138" s="64" t="n">
        <v>6</v>
      </c>
      <c r="EU138" s="65" t="n">
        <v>96</v>
      </c>
      <c r="EV138" s="65" t="n">
        <v>18</v>
      </c>
      <c r="EW138" s="65" t="n">
        <v>44062</v>
      </c>
      <c r="EX138" s="66" t="n">
        <v>44062</v>
      </c>
      <c r="EY138" s="0" t="n">
        <f aca="false">COUNTIF(DatasourceNameRange,EQ138)</f>
        <v>1</v>
      </c>
    </row>
    <row r="139" customFormat="false" ht="15" hidden="false" customHeight="false" outlineLevel="0" collapsed="false">
      <c r="X139" s="35" t="s">
        <v>234</v>
      </c>
      <c r="Y139" s="36" t="n">
        <v>60</v>
      </c>
      <c r="Z139" s="37" t="n">
        <v>1200</v>
      </c>
      <c r="AA139" s="37" t="n">
        <v>1</v>
      </c>
      <c r="AB139" s="37" t="n">
        <v>1200</v>
      </c>
      <c r="AC139" s="37" t="n">
        <v>44065</v>
      </c>
      <c r="AD139" s="38" t="n">
        <v>44065</v>
      </c>
      <c r="AE139" s="0" t="str">
        <f aca="false">IF(AB139&lt;=10,"Top Buyer",IF(AB139&lt;=21,"2nd Top Buyer","Average Buyer"))</f>
        <v>Average Buyer</v>
      </c>
      <c r="AF139" s="0" t="str">
        <f aca="false">(IF(AC139=AD139,$AL$9,$AL$10))</f>
        <v>One-Time Buyer</v>
      </c>
      <c r="AG139" s="0" t="str">
        <f aca="false">VLOOKUP(X139,LookupRange,2,0)</f>
        <v>Female</v>
      </c>
      <c r="AH139" s="0" t="str">
        <f aca="false">VLOOKUP(X139,LookupRange,3,0)</f>
        <v>Glens Falls</v>
      </c>
      <c r="AW139" s="55" t="s">
        <v>679</v>
      </c>
      <c r="AX139" s="56" t="s">
        <v>20</v>
      </c>
      <c r="AY139" s="56" t="s">
        <v>46</v>
      </c>
      <c r="AZ139" s="57"/>
      <c r="CJ139" s="35" t="s">
        <v>354</v>
      </c>
      <c r="CK139" s="59"/>
      <c r="CN139" s="35" t="n">
        <v>88065565490</v>
      </c>
      <c r="CO139" s="59"/>
      <c r="ED139" s="14"/>
      <c r="EP139" s="0" t="n">
        <v>136</v>
      </c>
      <c r="EQ139" s="55" t="s">
        <v>679</v>
      </c>
      <c r="ER139" s="56" t="s">
        <v>46</v>
      </c>
      <c r="ES139" s="56" t="s">
        <v>20</v>
      </c>
      <c r="ET139" s="64" t="n">
        <v>3</v>
      </c>
      <c r="EU139" s="65" t="n">
        <v>36</v>
      </c>
      <c r="EV139" s="65" t="n">
        <v>9</v>
      </c>
      <c r="EW139" s="65" t="n">
        <v>44071</v>
      </c>
      <c r="EX139" s="66" t="n">
        <v>44071</v>
      </c>
      <c r="EY139" s="0" t="n">
        <f aca="false">COUNTIF(DatasourceNameRange,EQ139)</f>
        <v>1</v>
      </c>
    </row>
    <row r="140" customFormat="false" ht="15" hidden="false" customHeight="false" outlineLevel="0" collapsed="false">
      <c r="X140" s="35" t="s">
        <v>115</v>
      </c>
      <c r="Y140" s="36" t="n">
        <v>60</v>
      </c>
      <c r="Z140" s="37" t="n">
        <v>1200</v>
      </c>
      <c r="AA140" s="37" t="n">
        <v>1</v>
      </c>
      <c r="AB140" s="37" t="n">
        <v>1200</v>
      </c>
      <c r="AC140" s="37" t="n">
        <v>44072</v>
      </c>
      <c r="AD140" s="38" t="n">
        <v>44072</v>
      </c>
      <c r="AE140" s="0" t="str">
        <f aca="false">IF(AB140&lt;=10,"Top Buyer",IF(AB140&lt;=21,"2nd Top Buyer","Average Buyer"))</f>
        <v>Average Buyer</v>
      </c>
      <c r="AF140" s="0" t="str">
        <f aca="false">(IF(AC140=AD140,$AL$9,$AL$10))</f>
        <v>One-Time Buyer</v>
      </c>
      <c r="AG140" s="0" t="str">
        <f aca="false">VLOOKUP(X140,LookupRange,2,0)</f>
        <v>Male</v>
      </c>
      <c r="AH140" s="0" t="str">
        <f aca="false">VLOOKUP(X140,LookupRange,3,0)</f>
        <v>New York</v>
      </c>
      <c r="AW140" s="55" t="s">
        <v>354</v>
      </c>
      <c r="AX140" s="56" t="s">
        <v>20</v>
      </c>
      <c r="AY140" s="56" t="s">
        <v>42</v>
      </c>
      <c r="AZ140" s="57"/>
      <c r="CJ140" s="35" t="s">
        <v>636</v>
      </c>
      <c r="CK140" s="59"/>
      <c r="CN140" s="35" t="n">
        <v>88065565491</v>
      </c>
      <c r="CO140" s="59"/>
      <c r="ED140" s="14"/>
      <c r="EP140" s="0" t="n">
        <v>137</v>
      </c>
      <c r="EQ140" s="55" t="s">
        <v>354</v>
      </c>
      <c r="ER140" s="56" t="s">
        <v>42</v>
      </c>
      <c r="ES140" s="56" t="s">
        <v>20</v>
      </c>
      <c r="ET140" s="64" t="n">
        <v>10</v>
      </c>
      <c r="EU140" s="65" t="n">
        <v>200</v>
      </c>
      <c r="EV140" s="65" t="n">
        <v>30</v>
      </c>
      <c r="EW140" s="65" t="n">
        <v>44051</v>
      </c>
      <c r="EX140" s="66" t="n">
        <v>44051</v>
      </c>
      <c r="EY140" s="0" t="n">
        <f aca="false">COUNTIF(DatasourceNameRange,EQ140)</f>
        <v>1</v>
      </c>
    </row>
    <row r="141" customFormat="false" ht="15" hidden="false" customHeight="false" outlineLevel="0" collapsed="false">
      <c r="X141" s="35" t="s">
        <v>464</v>
      </c>
      <c r="Y141" s="36" t="n">
        <v>60</v>
      </c>
      <c r="Z141" s="37" t="n">
        <v>1200</v>
      </c>
      <c r="AA141" s="37" t="n">
        <v>1</v>
      </c>
      <c r="AB141" s="37" t="n">
        <v>1200</v>
      </c>
      <c r="AC141" s="37" t="n">
        <v>44058</v>
      </c>
      <c r="AD141" s="38" t="n">
        <v>44058</v>
      </c>
      <c r="AE141" s="0" t="str">
        <f aca="false">IF(AB141&lt;=10,"Top Buyer",IF(AB141&lt;=21,"2nd Top Buyer","Average Buyer"))</f>
        <v>Average Buyer</v>
      </c>
      <c r="AF141" s="0" t="str">
        <f aca="false">(IF(AC141=AD141,$AL$9,$AL$10))</f>
        <v>One-Time Buyer</v>
      </c>
      <c r="AG141" s="0" t="str">
        <f aca="false">VLOOKUP(X141,LookupRange,2,0)</f>
        <v>Female</v>
      </c>
      <c r="AH141" s="0" t="str">
        <f aca="false">VLOOKUP(X141,LookupRange,3,0)</f>
        <v>Springs</v>
      </c>
      <c r="AW141" s="55" t="s">
        <v>636</v>
      </c>
      <c r="AX141" s="56" t="s">
        <v>20</v>
      </c>
      <c r="AY141" s="56" t="s">
        <v>69</v>
      </c>
      <c r="AZ141" s="57"/>
      <c r="CJ141" s="35" t="s">
        <v>1029</v>
      </c>
      <c r="CK141" s="59"/>
      <c r="CN141" s="35" t="n">
        <v>88065565492</v>
      </c>
      <c r="CO141" s="59"/>
      <c r="ED141" s="14"/>
      <c r="EP141" s="0" t="n">
        <v>138</v>
      </c>
      <c r="EQ141" s="55" t="s">
        <v>636</v>
      </c>
      <c r="ER141" s="56" t="s">
        <v>69</v>
      </c>
      <c r="ES141" s="56" t="s">
        <v>20</v>
      </c>
      <c r="ET141" s="64" t="n">
        <v>47</v>
      </c>
      <c r="EU141" s="65" t="n">
        <v>705</v>
      </c>
      <c r="EV141" s="65" t="n">
        <v>141</v>
      </c>
      <c r="EW141" s="65" t="n">
        <v>44058</v>
      </c>
      <c r="EX141" s="66" t="n">
        <v>44058</v>
      </c>
      <c r="EY141" s="0" t="n">
        <f aca="false">COUNTIF(DatasourceNameRange,EQ141)</f>
        <v>1</v>
      </c>
    </row>
    <row r="142" customFormat="false" ht="15" hidden="false" customHeight="false" outlineLevel="0" collapsed="false">
      <c r="X142" s="35" t="s">
        <v>315</v>
      </c>
      <c r="Y142" s="36" t="n">
        <v>60</v>
      </c>
      <c r="Z142" s="37" t="n">
        <v>1200</v>
      </c>
      <c r="AA142" s="37" t="n">
        <v>1</v>
      </c>
      <c r="AB142" s="37" t="n">
        <v>1200</v>
      </c>
      <c r="AC142" s="37" t="n">
        <v>44104</v>
      </c>
      <c r="AD142" s="38" t="n">
        <v>44104</v>
      </c>
      <c r="AE142" s="0" t="str">
        <f aca="false">IF(AB142&lt;=10,"Top Buyer",IF(AB142&lt;=21,"2nd Top Buyer","Average Buyer"))</f>
        <v>Average Buyer</v>
      </c>
      <c r="AF142" s="0" t="str">
        <f aca="false">(IF(AC142=AD142,$AL$9,$AL$10))</f>
        <v>One-Time Buyer</v>
      </c>
      <c r="AG142" s="0" t="str">
        <f aca="false">VLOOKUP(X142,LookupRange,2,0)</f>
        <v>Female</v>
      </c>
      <c r="AH142" s="0" t="str">
        <f aca="false">VLOOKUP(X142,LookupRange,3,0)</f>
        <v>Hempstead</v>
      </c>
      <c r="AW142" s="55" t="s">
        <v>1029</v>
      </c>
      <c r="AX142" s="56" t="s">
        <v>20</v>
      </c>
      <c r="AY142" s="56" t="s">
        <v>156</v>
      </c>
      <c r="AZ142" s="57"/>
      <c r="CJ142" s="35" t="s">
        <v>1063</v>
      </c>
      <c r="CK142" s="59"/>
      <c r="CN142" s="35" t="n">
        <v>88065565493</v>
      </c>
      <c r="CO142" s="59"/>
      <c r="ED142" s="14"/>
      <c r="EP142" s="0" t="n">
        <v>139</v>
      </c>
      <c r="EQ142" s="55" t="s">
        <v>1029</v>
      </c>
      <c r="ER142" s="56" t="s">
        <v>156</v>
      </c>
      <c r="ES142" s="56" t="s">
        <v>20</v>
      </c>
      <c r="ET142" s="64" t="n">
        <v>5</v>
      </c>
      <c r="EU142" s="65" t="n">
        <v>100</v>
      </c>
      <c r="EV142" s="65" t="n">
        <v>15</v>
      </c>
      <c r="EW142" s="65" t="n">
        <v>44103</v>
      </c>
      <c r="EX142" s="66" t="n">
        <v>44103</v>
      </c>
      <c r="EY142" s="0" t="n">
        <f aca="false">COUNTIF(DatasourceNameRange,EQ142)</f>
        <v>1</v>
      </c>
    </row>
    <row r="143" customFormat="false" ht="15" hidden="false" customHeight="false" outlineLevel="0" collapsed="false">
      <c r="X143" s="35" t="s">
        <v>554</v>
      </c>
      <c r="Y143" s="36" t="n">
        <v>60</v>
      </c>
      <c r="Z143" s="37" t="n">
        <v>1200</v>
      </c>
      <c r="AA143" s="37" t="n">
        <v>1</v>
      </c>
      <c r="AB143" s="37" t="n">
        <v>1200</v>
      </c>
      <c r="AC143" s="37" t="n">
        <v>44045</v>
      </c>
      <c r="AD143" s="38" t="n">
        <v>44045</v>
      </c>
      <c r="AE143" s="0" t="str">
        <f aca="false">IF(AB143&lt;=10,"Top Buyer",IF(AB143&lt;=21,"2nd Top Buyer","Average Buyer"))</f>
        <v>Average Buyer</v>
      </c>
      <c r="AF143" s="0" t="str">
        <f aca="false">(IF(AC143=AD143,$AL$9,$AL$10))</f>
        <v>One-Time Buyer</v>
      </c>
      <c r="AG143" s="0" t="str">
        <f aca="false">VLOOKUP(X143,LookupRange,2,0)</f>
        <v>Male</v>
      </c>
      <c r="AH143" s="0" t="str">
        <f aca="false">VLOOKUP(X143,LookupRange,3,0)</f>
        <v>Yakers</v>
      </c>
      <c r="AW143" s="55" t="s">
        <v>1063</v>
      </c>
      <c r="AX143" s="56" t="s">
        <v>20</v>
      </c>
      <c r="AY143" s="56" t="s">
        <v>66</v>
      </c>
      <c r="AZ143" s="57"/>
      <c r="CJ143" s="35" t="s">
        <v>137</v>
      </c>
      <c r="CK143" s="59"/>
      <c r="CN143" s="35" t="n">
        <v>88065565494</v>
      </c>
      <c r="CO143" s="59"/>
      <c r="ED143" s="14"/>
      <c r="EP143" s="0" t="n">
        <v>140</v>
      </c>
      <c r="EQ143" s="55" t="s">
        <v>1063</v>
      </c>
      <c r="ER143" s="56" t="s">
        <v>66</v>
      </c>
      <c r="ES143" s="56" t="s">
        <v>20</v>
      </c>
      <c r="ET143" s="64" t="n">
        <v>8</v>
      </c>
      <c r="EU143" s="65" t="n">
        <v>90</v>
      </c>
      <c r="EV143" s="65" t="n">
        <v>24</v>
      </c>
      <c r="EW143" s="65" t="n">
        <v>44067</v>
      </c>
      <c r="EX143" s="66" t="n">
        <v>44074</v>
      </c>
      <c r="EY143" s="0" t="n">
        <f aca="false">COUNTIF(DatasourceNameRange,EQ143)</f>
        <v>2</v>
      </c>
    </row>
    <row r="144" customFormat="false" ht="15" hidden="false" customHeight="false" outlineLevel="0" collapsed="false">
      <c r="X144" s="35" t="s">
        <v>252</v>
      </c>
      <c r="Y144" s="36" t="n">
        <v>60</v>
      </c>
      <c r="Z144" s="37" t="n">
        <v>1200</v>
      </c>
      <c r="AA144" s="37" t="n">
        <v>1</v>
      </c>
      <c r="AB144" s="37" t="n">
        <v>1200</v>
      </c>
      <c r="AC144" s="37" t="n">
        <v>44052</v>
      </c>
      <c r="AD144" s="38" t="n">
        <v>44052</v>
      </c>
      <c r="AE144" s="0" t="str">
        <f aca="false">IF(AB144&lt;=10,"Top Buyer",IF(AB144&lt;=21,"2nd Top Buyer","Average Buyer"))</f>
        <v>Average Buyer</v>
      </c>
      <c r="AF144" s="0" t="str">
        <f aca="false">(IF(AC144=AD144,$AL$9,$AL$10))</f>
        <v>One-Time Buyer</v>
      </c>
      <c r="AG144" s="0" t="str">
        <f aca="false">VLOOKUP(X144,LookupRange,2,0)</f>
        <v>Female</v>
      </c>
      <c r="AH144" s="0" t="str">
        <f aca="false">VLOOKUP(X144,LookupRange,3,0)</f>
        <v>Port Jervis</v>
      </c>
      <c r="AW144" s="55" t="s">
        <v>137</v>
      </c>
      <c r="AX144" s="56" t="s">
        <v>20</v>
      </c>
      <c r="AY144" s="56" t="s">
        <v>117</v>
      </c>
      <c r="AZ144" s="57"/>
      <c r="CJ144" s="35" t="s">
        <v>877</v>
      </c>
      <c r="CK144" s="59"/>
      <c r="CN144" s="35" t="n">
        <v>88065565495</v>
      </c>
      <c r="CO144" s="59"/>
      <c r="ED144" s="14"/>
      <c r="EP144" s="0" t="n">
        <v>141</v>
      </c>
      <c r="EQ144" s="55" t="s">
        <v>137</v>
      </c>
      <c r="ER144" s="56" t="s">
        <v>117</v>
      </c>
      <c r="ES144" s="56" t="s">
        <v>20</v>
      </c>
      <c r="ET144" s="64" t="n">
        <v>68</v>
      </c>
      <c r="EU144" s="65" t="n">
        <v>612</v>
      </c>
      <c r="EV144" s="65" t="n">
        <v>204</v>
      </c>
      <c r="EW144" s="65" t="n">
        <v>44051</v>
      </c>
      <c r="EX144" s="66" t="n">
        <v>44051</v>
      </c>
      <c r="EY144" s="0" t="n">
        <f aca="false">COUNTIF(DatasourceNameRange,EQ144)</f>
        <v>1</v>
      </c>
    </row>
    <row r="145" customFormat="false" ht="15" hidden="false" customHeight="false" outlineLevel="0" collapsed="false">
      <c r="X145" s="35" t="s">
        <v>359</v>
      </c>
      <c r="Y145" s="36" t="n">
        <v>79</v>
      </c>
      <c r="Z145" s="37" t="n">
        <v>1185</v>
      </c>
      <c r="AA145" s="37" t="n">
        <v>2</v>
      </c>
      <c r="AB145" s="37" t="n">
        <v>1185</v>
      </c>
      <c r="AC145" s="37" t="n">
        <v>44056</v>
      </c>
      <c r="AD145" s="38" t="n">
        <v>44056</v>
      </c>
      <c r="AE145" s="0" t="str">
        <f aca="false">IF(AB145&lt;=10,"Top Buyer",IF(AB145&lt;=21,"2nd Top Buyer","Average Buyer"))</f>
        <v>Average Buyer</v>
      </c>
      <c r="AF145" s="0" t="str">
        <f aca="false">(IF(AC145=AD145,$AL$9,$AL$10))</f>
        <v>One-Time Buyer</v>
      </c>
      <c r="AG145" s="0" t="str">
        <f aca="false">VLOOKUP(X145,LookupRange,2,0)</f>
        <v>Female</v>
      </c>
      <c r="AH145" s="0" t="str">
        <f aca="false">VLOOKUP(X145,LookupRange,3,0)</f>
        <v>Glen Cove</v>
      </c>
      <c r="AW145" s="55" t="s">
        <v>877</v>
      </c>
      <c r="AX145" s="56" t="s">
        <v>20</v>
      </c>
      <c r="AY145" s="56" t="s">
        <v>186</v>
      </c>
      <c r="AZ145" s="57"/>
      <c r="CJ145" s="35" t="s">
        <v>454</v>
      </c>
      <c r="CK145" s="59"/>
      <c r="CN145" s="35" t="n">
        <v>88065565496</v>
      </c>
      <c r="CO145" s="59"/>
      <c r="ED145" s="14"/>
      <c r="EP145" s="0" t="n">
        <v>142</v>
      </c>
      <c r="EQ145" s="55" t="s">
        <v>877</v>
      </c>
      <c r="ER145" s="56" t="s">
        <v>186</v>
      </c>
      <c r="ES145" s="56" t="s">
        <v>20</v>
      </c>
      <c r="ET145" s="64" t="n">
        <v>3</v>
      </c>
      <c r="EU145" s="65" t="n">
        <v>27</v>
      </c>
      <c r="EV145" s="65" t="n">
        <v>9</v>
      </c>
      <c r="EW145" s="65" t="n">
        <v>44098</v>
      </c>
      <c r="EX145" s="66" t="n">
        <v>44098</v>
      </c>
      <c r="EY145" s="0" t="n">
        <f aca="false">COUNTIF(DatasourceNameRange,EQ145)</f>
        <v>1</v>
      </c>
    </row>
    <row r="146" customFormat="false" ht="15" hidden="false" customHeight="false" outlineLevel="0" collapsed="false">
      <c r="X146" s="35" t="s">
        <v>262</v>
      </c>
      <c r="Y146" s="36" t="n">
        <v>89</v>
      </c>
      <c r="Z146" s="37" t="n">
        <v>1157</v>
      </c>
      <c r="AA146" s="37" t="n">
        <v>1</v>
      </c>
      <c r="AB146" s="37" t="n">
        <v>1157</v>
      </c>
      <c r="AC146" s="37" t="n">
        <v>44062</v>
      </c>
      <c r="AD146" s="38" t="n">
        <v>44062</v>
      </c>
      <c r="AE146" s="0" t="str">
        <f aca="false">IF(AB146&lt;=10,"Top Buyer",IF(AB146&lt;=21,"2nd Top Buyer","Average Buyer"))</f>
        <v>Average Buyer</v>
      </c>
      <c r="AF146" s="0" t="str">
        <f aca="false">(IF(AC146=AD146,$AL$9,$AL$10))</f>
        <v>One-Time Buyer</v>
      </c>
      <c r="AG146" s="0" t="str">
        <f aca="false">VLOOKUP(X146,LookupRange,2,0)</f>
        <v>Male</v>
      </c>
      <c r="AH146" s="0" t="str">
        <f aca="false">VLOOKUP(X146,LookupRange,3,0)</f>
        <v>New York</v>
      </c>
      <c r="AW146" s="55" t="s">
        <v>454</v>
      </c>
      <c r="AX146" s="56" t="s">
        <v>20</v>
      </c>
      <c r="AY146" s="56" t="s">
        <v>69</v>
      </c>
      <c r="AZ146" s="57"/>
      <c r="CJ146" s="35" t="s">
        <v>36</v>
      </c>
      <c r="CK146" s="59"/>
      <c r="CN146" s="35" t="n">
        <v>88065565497</v>
      </c>
      <c r="CO146" s="59"/>
      <c r="ED146" s="14"/>
      <c r="EP146" s="0" t="n">
        <v>143</v>
      </c>
      <c r="EQ146" s="55" t="s">
        <v>454</v>
      </c>
      <c r="ER146" s="56" t="s">
        <v>69</v>
      </c>
      <c r="ES146" s="56" t="s">
        <v>20</v>
      </c>
      <c r="ET146" s="64" t="n">
        <v>11</v>
      </c>
      <c r="EU146" s="65" t="n">
        <v>132</v>
      </c>
      <c r="EV146" s="65" t="n">
        <v>33</v>
      </c>
      <c r="EW146" s="65" t="n">
        <v>44048</v>
      </c>
      <c r="EX146" s="66" t="n">
        <v>44048</v>
      </c>
      <c r="EY146" s="0" t="n">
        <f aca="false">COUNTIF(DatasourceNameRange,EQ146)</f>
        <v>1</v>
      </c>
    </row>
    <row r="147" customFormat="false" ht="15" hidden="false" customHeight="false" outlineLevel="0" collapsed="false">
      <c r="X147" s="35" t="s">
        <v>190</v>
      </c>
      <c r="Y147" s="36" t="n">
        <v>89</v>
      </c>
      <c r="Z147" s="37" t="n">
        <v>1157</v>
      </c>
      <c r="AA147" s="37" t="n">
        <v>1</v>
      </c>
      <c r="AB147" s="37" t="n">
        <v>1157</v>
      </c>
      <c r="AC147" s="37" t="n">
        <v>44093</v>
      </c>
      <c r="AD147" s="38" t="n">
        <v>44093</v>
      </c>
      <c r="AE147" s="0" t="str">
        <f aca="false">IF(AB147&lt;=10,"Top Buyer",IF(AB147&lt;=21,"2nd Top Buyer","Average Buyer"))</f>
        <v>Average Buyer</v>
      </c>
      <c r="AF147" s="0" t="str">
        <f aca="false">(IF(AC147=AD147,$AL$9,$AL$10))</f>
        <v>One-Time Buyer</v>
      </c>
      <c r="AG147" s="0" t="str">
        <f aca="false">VLOOKUP(X147,LookupRange,2,0)</f>
        <v>Female</v>
      </c>
      <c r="AH147" s="0" t="str">
        <f aca="false">VLOOKUP(X147,LookupRange,3,0)</f>
        <v>Elmira</v>
      </c>
      <c r="AW147" s="55" t="s">
        <v>36</v>
      </c>
      <c r="AX147" s="56" t="s">
        <v>20</v>
      </c>
      <c r="AY147" s="56" t="s">
        <v>37</v>
      </c>
      <c r="AZ147" s="57"/>
      <c r="CJ147" s="35" t="s">
        <v>1014</v>
      </c>
      <c r="CK147" s="59"/>
      <c r="CN147" s="35" t="n">
        <v>88065565498</v>
      </c>
      <c r="CO147" s="59"/>
      <c r="ED147" s="14"/>
      <c r="EP147" s="0" t="n">
        <v>144</v>
      </c>
      <c r="EQ147" s="55" t="s">
        <v>36</v>
      </c>
      <c r="ER147" s="56" t="s">
        <v>37</v>
      </c>
      <c r="ES147" s="56" t="s">
        <v>20</v>
      </c>
      <c r="ET147" s="64" t="n">
        <v>219</v>
      </c>
      <c r="EU147" s="65" t="n">
        <v>3696</v>
      </c>
      <c r="EV147" s="65" t="n">
        <v>657</v>
      </c>
      <c r="EW147" s="65" t="n">
        <v>44045</v>
      </c>
      <c r="EX147" s="66" t="n">
        <v>44096</v>
      </c>
      <c r="EY147" s="0" t="n">
        <f aca="false">COUNTIF(DatasourceNameRange,EQ147)</f>
        <v>4</v>
      </c>
    </row>
    <row r="148" customFormat="false" ht="15" hidden="false" customHeight="false" outlineLevel="0" collapsed="false">
      <c r="X148" s="35" t="s">
        <v>191</v>
      </c>
      <c r="Y148" s="36" t="n">
        <v>77</v>
      </c>
      <c r="Z148" s="37" t="n">
        <v>1155</v>
      </c>
      <c r="AA148" s="37" t="n">
        <v>1</v>
      </c>
      <c r="AB148" s="37" t="n">
        <v>1155</v>
      </c>
      <c r="AC148" s="37" t="n">
        <v>44094</v>
      </c>
      <c r="AD148" s="38" t="n">
        <v>44094</v>
      </c>
      <c r="AE148" s="0" t="str">
        <f aca="false">IF(AB148&lt;=10,"Top Buyer",IF(AB148&lt;=21,"2nd Top Buyer","Average Buyer"))</f>
        <v>Average Buyer</v>
      </c>
      <c r="AF148" s="0" t="str">
        <f aca="false">(IF(AC148=AD148,$AL$9,$AL$10))</f>
        <v>One-Time Buyer</v>
      </c>
      <c r="AG148" s="0" t="str">
        <f aca="false">VLOOKUP(X148,LookupRange,2,0)</f>
        <v>Male</v>
      </c>
      <c r="AH148" s="0" t="str">
        <f aca="false">VLOOKUP(X148,LookupRange,3,0)</f>
        <v>Glen Cove</v>
      </c>
      <c r="AW148" s="55" t="s">
        <v>1014</v>
      </c>
      <c r="AX148" s="56" t="s">
        <v>20</v>
      </c>
      <c r="AY148" s="56" t="s">
        <v>123</v>
      </c>
      <c r="AZ148" s="57"/>
      <c r="CJ148" s="35" t="s">
        <v>806</v>
      </c>
      <c r="CK148" s="59"/>
      <c r="CN148" s="35" t="n">
        <v>88065565499</v>
      </c>
      <c r="CO148" s="59"/>
      <c r="ED148" s="14"/>
      <c r="EP148" s="0" t="n">
        <v>145</v>
      </c>
      <c r="EQ148" s="55" t="s">
        <v>1014</v>
      </c>
      <c r="ER148" s="56" t="s">
        <v>123</v>
      </c>
      <c r="ES148" s="56" t="s">
        <v>20</v>
      </c>
      <c r="ET148" s="64" t="n">
        <v>1</v>
      </c>
      <c r="EU148" s="65" t="n">
        <v>9</v>
      </c>
      <c r="EV148" s="65" t="n">
        <v>3</v>
      </c>
      <c r="EW148" s="65" t="n">
        <v>44085</v>
      </c>
      <c r="EX148" s="66" t="n">
        <v>44085</v>
      </c>
      <c r="EY148" s="0" t="n">
        <f aca="false">COUNTIF(DatasourceNameRange,EQ148)</f>
        <v>1</v>
      </c>
    </row>
    <row r="149" customFormat="false" ht="15" hidden="false" customHeight="false" outlineLevel="0" collapsed="false">
      <c r="X149" s="35" t="s">
        <v>412</v>
      </c>
      <c r="Y149" s="36" t="n">
        <v>77</v>
      </c>
      <c r="Z149" s="37" t="n">
        <v>1155</v>
      </c>
      <c r="AA149" s="37" t="n">
        <v>1</v>
      </c>
      <c r="AB149" s="37" t="n">
        <v>1155</v>
      </c>
      <c r="AC149" s="37" t="n">
        <v>44098</v>
      </c>
      <c r="AD149" s="38" t="n">
        <v>44098</v>
      </c>
      <c r="AE149" s="0" t="str">
        <f aca="false">IF(AB149&lt;=10,"Top Buyer",IF(AB149&lt;=21,"2nd Top Buyer","Average Buyer"))</f>
        <v>Average Buyer</v>
      </c>
      <c r="AF149" s="0" t="str">
        <f aca="false">(IF(AC149=AD149,$AL$9,$AL$10))</f>
        <v>One-Time Buyer</v>
      </c>
      <c r="AG149" s="0" t="str">
        <f aca="false">VLOOKUP(X149,LookupRange,2,0)</f>
        <v>Female</v>
      </c>
      <c r="AH149" s="0" t="str">
        <f aca="false">VLOOKUP(X149,LookupRange,3,0)</f>
        <v>New York</v>
      </c>
      <c r="AW149" s="55" t="s">
        <v>806</v>
      </c>
      <c r="AX149" s="56" t="s">
        <v>20</v>
      </c>
      <c r="AY149" s="56" t="s">
        <v>119</v>
      </c>
      <c r="AZ149" s="57"/>
      <c r="CJ149" s="35" t="s">
        <v>1102</v>
      </c>
      <c r="CK149" s="59"/>
      <c r="CN149" s="35" t="n">
        <v>88065565500</v>
      </c>
      <c r="CO149" s="59"/>
      <c r="ED149" s="14"/>
      <c r="EP149" s="0" t="n">
        <v>146</v>
      </c>
      <c r="EQ149" s="55" t="s">
        <v>806</v>
      </c>
      <c r="ER149" s="56" t="s">
        <v>119</v>
      </c>
      <c r="ES149" s="56" t="s">
        <v>20</v>
      </c>
      <c r="ET149" s="64" t="n">
        <v>4</v>
      </c>
      <c r="EU149" s="65" t="n">
        <v>208</v>
      </c>
      <c r="EV149" s="65" t="n">
        <v>12</v>
      </c>
      <c r="EW149" s="65" t="n">
        <v>44058</v>
      </c>
      <c r="EX149" s="66" t="n">
        <v>44058</v>
      </c>
      <c r="EY149" s="0" t="n">
        <f aca="false">COUNTIF(DatasourceNameRange,EQ149)</f>
        <v>1</v>
      </c>
    </row>
    <row r="150" customFormat="false" ht="15" hidden="false" customHeight="false" outlineLevel="0" collapsed="false">
      <c r="X150" s="35" t="s">
        <v>71</v>
      </c>
      <c r="Y150" s="36" t="n">
        <v>77</v>
      </c>
      <c r="Z150" s="37" t="n">
        <v>1155</v>
      </c>
      <c r="AA150" s="37" t="n">
        <v>1</v>
      </c>
      <c r="AB150" s="37" t="n">
        <v>1155</v>
      </c>
      <c r="AC150" s="37" t="n">
        <v>44053</v>
      </c>
      <c r="AD150" s="38" t="n">
        <v>44053</v>
      </c>
      <c r="AE150" s="0" t="str">
        <f aca="false">IF(AB150&lt;=10,"Top Buyer",IF(AB150&lt;=21,"2nd Top Buyer","Average Buyer"))</f>
        <v>Average Buyer</v>
      </c>
      <c r="AF150" s="0" t="str">
        <f aca="false">(IF(AC150=AD150,$AL$9,$AL$10))</f>
        <v>One-Time Buyer</v>
      </c>
      <c r="AG150" s="0" t="str">
        <f aca="false">VLOOKUP(X150,LookupRange,2,0)</f>
        <v>Female</v>
      </c>
      <c r="AH150" s="0" t="str">
        <f aca="false">VLOOKUP(X150,LookupRange,3,0)</f>
        <v>Newburgh</v>
      </c>
      <c r="AW150" s="55" t="s">
        <v>1102</v>
      </c>
      <c r="AX150" s="56" t="s">
        <v>29</v>
      </c>
      <c r="AY150" s="56" t="s">
        <v>69</v>
      </c>
      <c r="AZ150" s="57"/>
      <c r="CJ150" s="35" t="s">
        <v>692</v>
      </c>
      <c r="CK150" s="59"/>
      <c r="CN150" s="35" t="n">
        <v>88065565501</v>
      </c>
      <c r="CO150" s="59"/>
      <c r="ED150" s="14"/>
      <c r="EP150" s="0" t="n">
        <v>147</v>
      </c>
      <c r="EQ150" s="55" t="s">
        <v>1102</v>
      </c>
      <c r="ER150" s="56" t="s">
        <v>69</v>
      </c>
      <c r="ES150" s="56" t="s">
        <v>29</v>
      </c>
      <c r="ET150" s="64" t="n">
        <v>6</v>
      </c>
      <c r="EU150" s="65" t="n">
        <v>108</v>
      </c>
      <c r="EV150" s="65" t="n">
        <v>18</v>
      </c>
      <c r="EW150" s="65" t="n">
        <v>44103</v>
      </c>
      <c r="EX150" s="66" t="n">
        <v>44103</v>
      </c>
      <c r="EY150" s="0" t="n">
        <f aca="false">COUNTIF(DatasourceNameRange,EQ150)</f>
        <v>1</v>
      </c>
    </row>
    <row r="151" customFormat="false" ht="15" hidden="false" customHeight="false" outlineLevel="0" collapsed="false">
      <c r="X151" s="35" t="s">
        <v>263</v>
      </c>
      <c r="Y151" s="36" t="n">
        <v>77</v>
      </c>
      <c r="Z151" s="37" t="n">
        <v>1155</v>
      </c>
      <c r="AA151" s="37" t="n">
        <v>1</v>
      </c>
      <c r="AB151" s="37" t="n">
        <v>1155</v>
      </c>
      <c r="AC151" s="37" t="n">
        <v>44063</v>
      </c>
      <c r="AD151" s="38" t="n">
        <v>44063</v>
      </c>
      <c r="AE151" s="0" t="str">
        <f aca="false">IF(AB151&lt;=10,"Top Buyer",IF(AB151&lt;=21,"2nd Top Buyer","Average Buyer"))</f>
        <v>Average Buyer</v>
      </c>
      <c r="AF151" s="0" t="str">
        <f aca="false">(IF(AC151=AD151,$AL$9,$AL$10))</f>
        <v>One-Time Buyer</v>
      </c>
      <c r="AG151" s="0" t="str">
        <f aca="false">VLOOKUP(X151,LookupRange,2,0)</f>
        <v>Female</v>
      </c>
      <c r="AH151" s="0" t="str">
        <f aca="false">VLOOKUP(X151,LookupRange,3,0)</f>
        <v>Hempstead</v>
      </c>
      <c r="AW151" s="55" t="s">
        <v>692</v>
      </c>
      <c r="AX151" s="56" t="s">
        <v>20</v>
      </c>
      <c r="AY151" s="56" t="s">
        <v>69</v>
      </c>
      <c r="AZ151" s="57"/>
      <c r="CJ151" s="35" t="s">
        <v>498</v>
      </c>
      <c r="CK151" s="59"/>
      <c r="CN151" s="35" t="n">
        <v>88065565502</v>
      </c>
      <c r="CO151" s="59"/>
      <c r="ED151" s="14"/>
      <c r="EP151" s="0" t="n">
        <v>148</v>
      </c>
      <c r="EQ151" s="55" t="s">
        <v>692</v>
      </c>
      <c r="ER151" s="56" t="s">
        <v>69</v>
      </c>
      <c r="ES151" s="56" t="s">
        <v>20</v>
      </c>
      <c r="ET151" s="64" t="n">
        <v>11</v>
      </c>
      <c r="EU151" s="65" t="n">
        <v>198</v>
      </c>
      <c r="EV151" s="65" t="n">
        <v>33</v>
      </c>
      <c r="EW151" s="65" t="n">
        <v>44083</v>
      </c>
      <c r="EX151" s="66" t="n">
        <v>44083</v>
      </c>
      <c r="EY151" s="0" t="n">
        <f aca="false">COUNTIF(DatasourceNameRange,EQ151)</f>
        <v>1</v>
      </c>
    </row>
    <row r="152" customFormat="false" ht="15" hidden="false" customHeight="false" outlineLevel="0" collapsed="false">
      <c r="X152" s="35" t="s">
        <v>439</v>
      </c>
      <c r="Y152" s="36" t="n">
        <v>77</v>
      </c>
      <c r="Z152" s="37" t="n">
        <v>1155</v>
      </c>
      <c r="AA152" s="37" t="n">
        <v>1</v>
      </c>
      <c r="AB152" s="37" t="n">
        <v>1155</v>
      </c>
      <c r="AC152" s="37" t="n">
        <v>44064</v>
      </c>
      <c r="AD152" s="38" t="n">
        <v>44064</v>
      </c>
      <c r="AE152" s="0" t="str">
        <f aca="false">IF(AB152&lt;=10,"Top Buyer",IF(AB152&lt;=21,"2nd Top Buyer","Average Buyer"))</f>
        <v>Average Buyer</v>
      </c>
      <c r="AF152" s="0" t="str">
        <f aca="false">(IF(AC152=AD152,$AL$9,$AL$10))</f>
        <v>One-Time Buyer</v>
      </c>
      <c r="AG152" s="0" t="str">
        <f aca="false">VLOOKUP(X152,LookupRange,2,0)</f>
        <v>Female</v>
      </c>
      <c r="AH152" s="0" t="str">
        <f aca="false">VLOOKUP(X152,LookupRange,3,0)</f>
        <v>Choes</v>
      </c>
      <c r="AW152" s="55" t="s">
        <v>498</v>
      </c>
      <c r="AX152" s="56" t="s">
        <v>29</v>
      </c>
      <c r="AY152" s="56" t="s">
        <v>98</v>
      </c>
      <c r="AZ152" s="57"/>
      <c r="CJ152" s="35" t="s">
        <v>450</v>
      </c>
      <c r="CK152" s="59"/>
      <c r="CN152" s="35" t="n">
        <v>88065565503</v>
      </c>
      <c r="CO152" s="59"/>
      <c r="ED152" s="14"/>
      <c r="EP152" s="0" t="n">
        <v>149</v>
      </c>
      <c r="EQ152" s="55" t="s">
        <v>498</v>
      </c>
      <c r="ER152" s="56" t="s">
        <v>98</v>
      </c>
      <c r="ES152" s="56" t="s">
        <v>29</v>
      </c>
      <c r="ET152" s="64" t="n">
        <v>10</v>
      </c>
      <c r="EU152" s="65" t="n">
        <v>120</v>
      </c>
      <c r="EV152" s="65" t="n">
        <v>30</v>
      </c>
      <c r="EW152" s="65" t="n">
        <v>44092</v>
      </c>
      <c r="EX152" s="66" t="n">
        <v>44092</v>
      </c>
      <c r="EY152" s="0" t="n">
        <f aca="false">COUNTIF(DatasourceNameRange,EQ152)</f>
        <v>1</v>
      </c>
    </row>
    <row r="153" customFormat="false" ht="15" hidden="false" customHeight="false" outlineLevel="0" collapsed="false">
      <c r="X153" s="35" t="s">
        <v>299</v>
      </c>
      <c r="Y153" s="36" t="n">
        <v>77</v>
      </c>
      <c r="Z153" s="37" t="n">
        <v>1155</v>
      </c>
      <c r="AA153" s="37" t="n">
        <v>1</v>
      </c>
      <c r="AB153" s="37" t="n">
        <v>1155</v>
      </c>
      <c r="AC153" s="37" t="n">
        <v>44099</v>
      </c>
      <c r="AD153" s="38" t="n">
        <v>44099</v>
      </c>
      <c r="AE153" s="0" t="str">
        <f aca="false">IF(AB153&lt;=10,"Top Buyer",IF(AB153&lt;=21,"2nd Top Buyer","Average Buyer"))</f>
        <v>Average Buyer</v>
      </c>
      <c r="AF153" s="0" t="str">
        <f aca="false">(IF(AC153=AD153,$AL$9,$AL$10))</f>
        <v>One-Time Buyer</v>
      </c>
      <c r="AG153" s="0" t="str">
        <f aca="false">VLOOKUP(X153,LookupRange,2,0)</f>
        <v>Male</v>
      </c>
      <c r="AH153" s="0" t="str">
        <f aca="false">VLOOKUP(X153,LookupRange,3,0)</f>
        <v>Troy</v>
      </c>
      <c r="AW153" s="55" t="s">
        <v>450</v>
      </c>
      <c r="AX153" s="56" t="s">
        <v>20</v>
      </c>
      <c r="AY153" s="56" t="s">
        <v>152</v>
      </c>
      <c r="AZ153" s="57"/>
      <c r="CJ153" s="35" t="s">
        <v>415</v>
      </c>
      <c r="CK153" s="59"/>
      <c r="CN153" s="35" t="n">
        <v>88065565504</v>
      </c>
      <c r="CO153" s="59"/>
      <c r="ED153" s="14"/>
      <c r="EP153" s="0" t="n">
        <v>150</v>
      </c>
      <c r="EQ153" s="55" t="s">
        <v>450</v>
      </c>
      <c r="ER153" s="56" t="s">
        <v>152</v>
      </c>
      <c r="ES153" s="56" t="s">
        <v>20</v>
      </c>
      <c r="ET153" s="64" t="n">
        <v>15</v>
      </c>
      <c r="EU153" s="65" t="n">
        <v>150</v>
      </c>
      <c r="EV153" s="65" t="n">
        <v>45</v>
      </c>
      <c r="EW153" s="65" t="n">
        <v>44044</v>
      </c>
      <c r="EX153" s="66" t="n">
        <v>44044</v>
      </c>
      <c r="EY153" s="0" t="n">
        <f aca="false">COUNTIF(DatasourceNameRange,EQ153)</f>
        <v>1</v>
      </c>
    </row>
    <row r="154" customFormat="false" ht="15" hidden="false" customHeight="false" outlineLevel="0" collapsed="false">
      <c r="X154" s="35" t="s">
        <v>227</v>
      </c>
      <c r="Y154" s="36" t="n">
        <v>77</v>
      </c>
      <c r="Z154" s="37" t="n">
        <v>1155</v>
      </c>
      <c r="AA154" s="37" t="n">
        <v>1</v>
      </c>
      <c r="AB154" s="37" t="n">
        <v>1155</v>
      </c>
      <c r="AC154" s="37" t="n">
        <v>44058</v>
      </c>
      <c r="AD154" s="38" t="n">
        <v>44058</v>
      </c>
      <c r="AE154" s="0" t="str">
        <f aca="false">IF(AB154&lt;=10,"Top Buyer",IF(AB154&lt;=21,"2nd Top Buyer","Average Buyer"))</f>
        <v>Average Buyer</v>
      </c>
      <c r="AF154" s="0" t="str">
        <f aca="false">(IF(AC154=AD154,$AL$9,$AL$10))</f>
        <v>One-Time Buyer</v>
      </c>
      <c r="AG154" s="0" t="str">
        <f aca="false">VLOOKUP(X154,LookupRange,2,0)</f>
        <v>Male</v>
      </c>
      <c r="AH154" s="0" t="str">
        <f aca="false">VLOOKUP(X154,LookupRange,3,0)</f>
        <v>Beacon</v>
      </c>
      <c r="AW154" s="55" t="s">
        <v>415</v>
      </c>
      <c r="AX154" s="56" t="s">
        <v>20</v>
      </c>
      <c r="AY154" s="56" t="s">
        <v>101</v>
      </c>
      <c r="AZ154" s="57"/>
      <c r="CJ154" s="35" t="s">
        <v>919</v>
      </c>
      <c r="CK154" s="59"/>
      <c r="CN154" s="35" t="n">
        <v>88065565505</v>
      </c>
      <c r="CO154" s="59"/>
      <c r="ED154" s="14"/>
      <c r="EP154" s="0" t="n">
        <v>151</v>
      </c>
      <c r="EQ154" s="55" t="s">
        <v>415</v>
      </c>
      <c r="ER154" s="56" t="s">
        <v>101</v>
      </c>
      <c r="ES154" s="56" t="s">
        <v>20</v>
      </c>
      <c r="ET154" s="64" t="n">
        <v>47</v>
      </c>
      <c r="EU154" s="65" t="n">
        <v>564</v>
      </c>
      <c r="EV154" s="65" t="n">
        <v>141</v>
      </c>
      <c r="EW154" s="65" t="n">
        <v>44102</v>
      </c>
      <c r="EX154" s="66" t="n">
        <v>44102</v>
      </c>
      <c r="EY154" s="0" t="n">
        <f aca="false">COUNTIF(DatasourceNameRange,EQ154)</f>
        <v>1</v>
      </c>
    </row>
    <row r="155" customFormat="false" ht="15" hidden="false" customHeight="false" outlineLevel="0" collapsed="false">
      <c r="X155" s="35" t="s">
        <v>1083</v>
      </c>
      <c r="Y155" s="36" t="n">
        <v>26</v>
      </c>
      <c r="Z155" s="37" t="n">
        <v>1090</v>
      </c>
      <c r="AA155" s="37" t="n">
        <v>4</v>
      </c>
      <c r="AB155" s="37" t="n">
        <v>1090</v>
      </c>
      <c r="AC155" s="37" t="n">
        <v>44048</v>
      </c>
      <c r="AD155" s="38" t="n">
        <v>44102</v>
      </c>
      <c r="AE155" s="0" t="str">
        <f aca="false">IF(AB155&lt;=10,"Top Buyer",IF(AB155&lt;=21,"2nd Top Buyer","Average Buyer"))</f>
        <v>Average Buyer</v>
      </c>
      <c r="AF155" s="0" t="str">
        <f aca="false">(IF(AC155=AD155,$AL$9,$AL$10))</f>
        <v>Old Customer</v>
      </c>
      <c r="AG155" s="0" t="str">
        <f aca="false">VLOOKUP(X155,LookupRange,2,0)</f>
        <v>Male</v>
      </c>
      <c r="AH155" s="0" t="str">
        <f aca="false">VLOOKUP(X155,LookupRange,3,0)</f>
        <v>Middletown</v>
      </c>
      <c r="AW155" s="55" t="s">
        <v>919</v>
      </c>
      <c r="AX155" s="56" t="s">
        <v>29</v>
      </c>
      <c r="AY155" s="56" t="s">
        <v>50</v>
      </c>
      <c r="AZ155" s="57"/>
      <c r="CJ155" s="35" t="s">
        <v>103</v>
      </c>
      <c r="CK155" s="59"/>
      <c r="CN155" s="35" t="n">
        <v>88065565506</v>
      </c>
      <c r="CO155" s="59"/>
      <c r="ED155" s="14"/>
      <c r="EP155" s="0" t="n">
        <v>152</v>
      </c>
      <c r="EQ155" s="55" t="s">
        <v>919</v>
      </c>
      <c r="ER155" s="56" t="s">
        <v>50</v>
      </c>
      <c r="ES155" s="56" t="s">
        <v>29</v>
      </c>
      <c r="ET155" s="64" t="n">
        <v>2</v>
      </c>
      <c r="EU155" s="65" t="n">
        <v>20</v>
      </c>
      <c r="EV155" s="65" t="n">
        <v>6</v>
      </c>
      <c r="EW155" s="65" t="n">
        <v>44102</v>
      </c>
      <c r="EX155" s="66" t="n">
        <v>44102</v>
      </c>
      <c r="EY155" s="0" t="n">
        <f aca="false">COUNTIF(DatasourceNameRange,EQ155)</f>
        <v>1</v>
      </c>
    </row>
    <row r="156" customFormat="false" ht="15" hidden="false" customHeight="false" outlineLevel="0" collapsed="false">
      <c r="X156" s="35" t="s">
        <v>503</v>
      </c>
      <c r="Y156" s="36" t="n">
        <v>68</v>
      </c>
      <c r="Z156" s="37" t="n">
        <v>1088</v>
      </c>
      <c r="AA156" s="37" t="n">
        <v>1</v>
      </c>
      <c r="AB156" s="37" t="n">
        <v>1088</v>
      </c>
      <c r="AC156" s="37" t="n">
        <v>44097</v>
      </c>
      <c r="AD156" s="38" t="n">
        <v>44097</v>
      </c>
      <c r="AE156" s="0" t="str">
        <f aca="false">IF(AB156&lt;=10,"Top Buyer",IF(AB156&lt;=21,"2nd Top Buyer","Average Buyer"))</f>
        <v>Average Buyer</v>
      </c>
      <c r="AF156" s="0" t="str">
        <f aca="false">(IF(AC156=AD156,$AL$9,$AL$10))</f>
        <v>One-Time Buyer</v>
      </c>
      <c r="AG156" s="0" t="str">
        <f aca="false">VLOOKUP(X156,LookupRange,2,0)</f>
        <v>Male</v>
      </c>
      <c r="AH156" s="0" t="str">
        <f aca="false">VLOOKUP(X156,LookupRange,3,0)</f>
        <v>Peekskill</v>
      </c>
      <c r="AW156" s="55" t="s">
        <v>103</v>
      </c>
      <c r="AX156" s="56" t="s">
        <v>20</v>
      </c>
      <c r="AY156" s="56" t="s">
        <v>104</v>
      </c>
      <c r="AZ156" s="57"/>
      <c r="CJ156" s="35" t="s">
        <v>896</v>
      </c>
      <c r="CK156" s="59"/>
      <c r="CN156" s="35" t="n">
        <v>88065565507</v>
      </c>
      <c r="CO156" s="59"/>
      <c r="ED156" s="14"/>
      <c r="EP156" s="0" t="n">
        <v>153</v>
      </c>
      <c r="EQ156" s="55" t="s">
        <v>103</v>
      </c>
      <c r="ER156" s="56" t="s">
        <v>104</v>
      </c>
      <c r="ES156" s="56" t="s">
        <v>20</v>
      </c>
      <c r="ET156" s="64" t="n">
        <v>15</v>
      </c>
      <c r="EU156" s="65" t="n">
        <v>195</v>
      </c>
      <c r="EV156" s="65" t="n">
        <v>45</v>
      </c>
      <c r="EW156" s="65" t="n">
        <v>44064</v>
      </c>
      <c r="EX156" s="66" t="n">
        <v>44064</v>
      </c>
      <c r="EY156" s="0" t="n">
        <f aca="false">COUNTIF(DatasourceNameRange,EQ156)</f>
        <v>1</v>
      </c>
    </row>
    <row r="157" customFormat="false" ht="15" hidden="false" customHeight="false" outlineLevel="0" collapsed="false">
      <c r="X157" s="35" t="s">
        <v>350</v>
      </c>
      <c r="Y157" s="36" t="n">
        <v>68</v>
      </c>
      <c r="Z157" s="37" t="n">
        <v>1088</v>
      </c>
      <c r="AA157" s="37" t="n">
        <v>1</v>
      </c>
      <c r="AB157" s="37" t="n">
        <v>1088</v>
      </c>
      <c r="AC157" s="37" t="n">
        <v>44047</v>
      </c>
      <c r="AD157" s="38" t="n">
        <v>44047</v>
      </c>
      <c r="AE157" s="0" t="str">
        <f aca="false">IF(AB157&lt;=10,"Top Buyer",IF(AB157&lt;=21,"2nd Top Buyer","Average Buyer"))</f>
        <v>Average Buyer</v>
      </c>
      <c r="AF157" s="0" t="str">
        <f aca="false">(IF(AC157=AD157,$AL$9,$AL$10))</f>
        <v>One-Time Buyer</v>
      </c>
      <c r="AG157" s="0" t="str">
        <f aca="false">VLOOKUP(X157,LookupRange,2,0)</f>
        <v>Female</v>
      </c>
      <c r="AH157" s="0" t="str">
        <f aca="false">VLOOKUP(X157,LookupRange,3,0)</f>
        <v>Babylon</v>
      </c>
      <c r="AW157" s="55" t="s">
        <v>896</v>
      </c>
      <c r="AX157" s="56" t="s">
        <v>20</v>
      </c>
      <c r="AY157" s="56" t="s">
        <v>188</v>
      </c>
      <c r="AZ157" s="57"/>
      <c r="CJ157" s="35" t="s">
        <v>150</v>
      </c>
      <c r="CK157" s="59"/>
      <c r="CN157" s="35" t="n">
        <v>88065565508</v>
      </c>
      <c r="CO157" s="59"/>
      <c r="ED157" s="14"/>
      <c r="EP157" s="0" t="n">
        <v>154</v>
      </c>
      <c r="EQ157" s="55" t="s">
        <v>896</v>
      </c>
      <c r="ER157" s="56" t="s">
        <v>188</v>
      </c>
      <c r="ES157" s="56" t="s">
        <v>20</v>
      </c>
      <c r="ET157" s="64" t="n">
        <v>7</v>
      </c>
      <c r="EU157" s="65" t="n">
        <v>84</v>
      </c>
      <c r="EV157" s="65" t="n">
        <v>21</v>
      </c>
      <c r="EW157" s="65" t="n">
        <v>44098</v>
      </c>
      <c r="EX157" s="66" t="n">
        <v>44098</v>
      </c>
      <c r="EY157" s="0" t="n">
        <f aca="false">COUNTIF(DatasourceNameRange,EQ157)</f>
        <v>1</v>
      </c>
    </row>
    <row r="158" customFormat="false" ht="15" hidden="false" customHeight="false" outlineLevel="0" collapsed="false">
      <c r="X158" s="35" t="s">
        <v>413</v>
      </c>
      <c r="Y158" s="36" t="n">
        <v>68</v>
      </c>
      <c r="Z158" s="37" t="n">
        <v>1088</v>
      </c>
      <c r="AA158" s="37" t="n">
        <v>1</v>
      </c>
      <c r="AB158" s="37" t="n">
        <v>1088</v>
      </c>
      <c r="AC158" s="37" t="n">
        <v>44099</v>
      </c>
      <c r="AD158" s="38" t="n">
        <v>44099</v>
      </c>
      <c r="AE158" s="0" t="str">
        <f aca="false">IF(AB158&lt;=10,"Top Buyer",IF(AB158&lt;=21,"2nd Top Buyer","Average Buyer"))</f>
        <v>Average Buyer</v>
      </c>
      <c r="AF158" s="0" t="str">
        <f aca="false">(IF(AC158=AD158,$AL$9,$AL$10))</f>
        <v>One-Time Buyer</v>
      </c>
      <c r="AG158" s="0" t="str">
        <f aca="false">VLOOKUP(X158,LookupRange,2,0)</f>
        <v>Female</v>
      </c>
      <c r="AH158" s="0" t="str">
        <f aca="false">VLOOKUP(X158,LookupRange,3,0)</f>
        <v>Salamanca</v>
      </c>
      <c r="AW158" s="55" t="s">
        <v>150</v>
      </c>
      <c r="AX158" s="56" t="s">
        <v>29</v>
      </c>
      <c r="AY158" s="56" t="s">
        <v>21</v>
      </c>
      <c r="AZ158" s="57"/>
      <c r="CJ158" s="35" t="s">
        <v>944</v>
      </c>
      <c r="CK158" s="59"/>
      <c r="CN158" s="35" t="n">
        <v>88065565509</v>
      </c>
      <c r="CO158" s="59"/>
      <c r="ED158" s="14"/>
      <c r="EP158" s="0" t="n">
        <v>155</v>
      </c>
      <c r="EQ158" s="55" t="s">
        <v>150</v>
      </c>
      <c r="ER158" s="56" t="s">
        <v>21</v>
      </c>
      <c r="ES158" s="56" t="s">
        <v>29</v>
      </c>
      <c r="ET158" s="64" t="n">
        <v>77</v>
      </c>
      <c r="EU158" s="65" t="n">
        <v>1386</v>
      </c>
      <c r="EV158" s="65" t="n">
        <v>231</v>
      </c>
      <c r="EW158" s="65" t="n">
        <v>44058</v>
      </c>
      <c r="EX158" s="66" t="n">
        <v>44058</v>
      </c>
      <c r="EY158" s="0" t="n">
        <f aca="false">COUNTIF(DatasourceNameRange,EQ158)</f>
        <v>1</v>
      </c>
    </row>
    <row r="159" customFormat="false" ht="15" hidden="false" customHeight="false" outlineLevel="0" collapsed="false">
      <c r="X159" s="35" t="s">
        <v>246</v>
      </c>
      <c r="Y159" s="36" t="n">
        <v>68</v>
      </c>
      <c r="Z159" s="37" t="n">
        <v>1088</v>
      </c>
      <c r="AA159" s="37" t="n">
        <v>1</v>
      </c>
      <c r="AB159" s="37" t="n">
        <v>1088</v>
      </c>
      <c r="AC159" s="37" t="n">
        <v>44046</v>
      </c>
      <c r="AD159" s="38" t="n">
        <v>44046</v>
      </c>
      <c r="AE159" s="0" t="str">
        <f aca="false">IF(AB159&lt;=10,"Top Buyer",IF(AB159&lt;=21,"2nd Top Buyer","Average Buyer"))</f>
        <v>Average Buyer</v>
      </c>
      <c r="AF159" s="0" t="str">
        <f aca="false">(IF(AC159=AD159,$AL$9,$AL$10))</f>
        <v>One-Time Buyer</v>
      </c>
      <c r="AG159" s="0" t="str">
        <f aca="false">VLOOKUP(X159,LookupRange,2,0)</f>
        <v>Male</v>
      </c>
      <c r="AH159" s="0" t="str">
        <f aca="false">VLOOKUP(X159,LookupRange,3,0)</f>
        <v>Springs</v>
      </c>
      <c r="AW159" s="55" t="s">
        <v>944</v>
      </c>
      <c r="AX159" s="56" t="s">
        <v>29</v>
      </c>
      <c r="AY159" s="56" t="s">
        <v>21</v>
      </c>
      <c r="AZ159" s="57"/>
      <c r="CJ159" s="35" t="s">
        <v>927</v>
      </c>
      <c r="CK159" s="59"/>
      <c r="CN159" s="35" t="n">
        <v>88065565510</v>
      </c>
      <c r="CO159" s="59"/>
      <c r="ED159" s="14"/>
      <c r="EP159" s="0" t="n">
        <v>156</v>
      </c>
      <c r="EQ159" s="55" t="s">
        <v>944</v>
      </c>
      <c r="ER159" s="56" t="s">
        <v>21</v>
      </c>
      <c r="ES159" s="56" t="s">
        <v>29</v>
      </c>
      <c r="ET159" s="64" t="n">
        <v>97</v>
      </c>
      <c r="EU159" s="65" t="n">
        <v>1587</v>
      </c>
      <c r="EV159" s="65" t="n">
        <v>291</v>
      </c>
      <c r="EW159" s="65" t="n">
        <v>44051</v>
      </c>
      <c r="EX159" s="66" t="n">
        <v>44103</v>
      </c>
      <c r="EY159" s="0" t="n">
        <f aca="false">COUNTIF(DatasourceNameRange,EQ159)</f>
        <v>14</v>
      </c>
    </row>
    <row r="160" customFormat="false" ht="15" hidden="false" customHeight="false" outlineLevel="0" collapsed="false">
      <c r="X160" s="35" t="s">
        <v>548</v>
      </c>
      <c r="Y160" s="36" t="n">
        <v>68</v>
      </c>
      <c r="Z160" s="37" t="n">
        <v>1088</v>
      </c>
      <c r="AA160" s="37" t="n">
        <v>1</v>
      </c>
      <c r="AB160" s="37" t="n">
        <v>1088</v>
      </c>
      <c r="AC160" s="37" t="n">
        <v>44071</v>
      </c>
      <c r="AD160" s="38" t="n">
        <v>44071</v>
      </c>
      <c r="AE160" s="0" t="str">
        <f aca="false">IF(AB160&lt;=10,"Top Buyer",IF(AB160&lt;=21,"2nd Top Buyer","Average Buyer"))</f>
        <v>Average Buyer</v>
      </c>
      <c r="AF160" s="0" t="str">
        <f aca="false">(IF(AC160=AD160,$AL$9,$AL$10))</f>
        <v>One-Time Buyer</v>
      </c>
      <c r="AG160" s="0" t="str">
        <f aca="false">VLOOKUP(X160,LookupRange,2,0)</f>
        <v>Male</v>
      </c>
      <c r="AH160" s="0" t="str">
        <f aca="false">VLOOKUP(X160,LookupRange,3,0)</f>
        <v>Springs</v>
      </c>
      <c r="AW160" s="55" t="s">
        <v>927</v>
      </c>
      <c r="AX160" s="56" t="s">
        <v>29</v>
      </c>
      <c r="AY160" s="56" t="s">
        <v>147</v>
      </c>
      <c r="AZ160" s="57"/>
      <c r="CJ160" s="35" t="s">
        <v>587</v>
      </c>
      <c r="CK160" s="59"/>
      <c r="CN160" s="35" t="n">
        <v>88065565511</v>
      </c>
      <c r="CO160" s="59"/>
      <c r="ED160" s="14"/>
      <c r="EP160" s="0" t="n">
        <v>157</v>
      </c>
      <c r="EQ160" s="55" t="s">
        <v>927</v>
      </c>
      <c r="ER160" s="56" t="s">
        <v>147</v>
      </c>
      <c r="ES160" s="56" t="s">
        <v>29</v>
      </c>
      <c r="ET160" s="64" t="n">
        <v>3</v>
      </c>
      <c r="EU160" s="65" t="n">
        <v>45</v>
      </c>
      <c r="EV160" s="65" t="n">
        <v>9</v>
      </c>
      <c r="EW160" s="65" t="n">
        <v>44092</v>
      </c>
      <c r="EX160" s="66" t="n">
        <v>44092</v>
      </c>
      <c r="EY160" s="0" t="n">
        <f aca="false">COUNTIF(DatasourceNameRange,EQ160)</f>
        <v>1</v>
      </c>
    </row>
    <row r="161" customFormat="false" ht="15" hidden="false" customHeight="false" outlineLevel="0" collapsed="false">
      <c r="X161" s="35" t="s">
        <v>478</v>
      </c>
      <c r="Y161" s="36" t="n">
        <v>47</v>
      </c>
      <c r="Z161" s="37" t="n">
        <v>1081</v>
      </c>
      <c r="AA161" s="37" t="n">
        <v>1</v>
      </c>
      <c r="AB161" s="37" t="n">
        <v>1081</v>
      </c>
      <c r="AC161" s="37" t="n">
        <v>44072</v>
      </c>
      <c r="AD161" s="38" t="n">
        <v>44072</v>
      </c>
      <c r="AE161" s="0" t="str">
        <f aca="false">IF(AB161&lt;=10,"Top Buyer",IF(AB161&lt;=21,"2nd Top Buyer","Average Buyer"))</f>
        <v>Average Buyer</v>
      </c>
      <c r="AF161" s="0" t="str">
        <f aca="false">(IF(AC161=AD161,$AL$9,$AL$10))</f>
        <v>One-Time Buyer</v>
      </c>
      <c r="AG161" s="0" t="str">
        <f aca="false">VLOOKUP(X161,LookupRange,2,0)</f>
        <v>Male</v>
      </c>
      <c r="AH161" s="0" t="str">
        <f aca="false">VLOOKUP(X161,LookupRange,3,0)</f>
        <v>Betavia</v>
      </c>
      <c r="AW161" s="55" t="s">
        <v>587</v>
      </c>
      <c r="AX161" s="56" t="s">
        <v>29</v>
      </c>
      <c r="AY161" s="56" t="s">
        <v>78</v>
      </c>
      <c r="AZ161" s="57"/>
      <c r="CJ161" s="35" t="s">
        <v>488</v>
      </c>
      <c r="CK161" s="59"/>
      <c r="CN161" s="35" t="n">
        <v>88065565512</v>
      </c>
      <c r="CO161" s="59"/>
      <c r="ED161" s="14"/>
      <c r="EP161" s="0" t="n">
        <v>158</v>
      </c>
      <c r="EQ161" s="55" t="s">
        <v>587</v>
      </c>
      <c r="ER161" s="56" t="s">
        <v>78</v>
      </c>
      <c r="ES161" s="56" t="s">
        <v>29</v>
      </c>
      <c r="ET161" s="64" t="n">
        <v>6</v>
      </c>
      <c r="EU161" s="65" t="n">
        <v>72</v>
      </c>
      <c r="EV161" s="65" t="n">
        <v>18</v>
      </c>
      <c r="EW161" s="65" t="n">
        <v>44078</v>
      </c>
      <c r="EX161" s="66" t="n">
        <v>44078</v>
      </c>
      <c r="EY161" s="0" t="n">
        <f aca="false">COUNTIF(DatasourceNameRange,EQ161)</f>
        <v>1</v>
      </c>
    </row>
    <row r="162" customFormat="false" ht="15" hidden="false" customHeight="false" outlineLevel="0" collapsed="false">
      <c r="X162" s="35" t="s">
        <v>600</v>
      </c>
      <c r="Y162" s="36" t="n">
        <v>47</v>
      </c>
      <c r="Z162" s="37" t="n">
        <v>1081</v>
      </c>
      <c r="AA162" s="37" t="n">
        <v>1</v>
      </c>
      <c r="AB162" s="37" t="n">
        <v>1081</v>
      </c>
      <c r="AC162" s="37" t="n">
        <v>44092</v>
      </c>
      <c r="AD162" s="38" t="n">
        <v>44092</v>
      </c>
      <c r="AE162" s="0" t="str">
        <f aca="false">IF(AB162&lt;=10,"Top Buyer",IF(AB162&lt;=21,"2nd Top Buyer","Average Buyer"))</f>
        <v>Average Buyer</v>
      </c>
      <c r="AF162" s="0" t="str">
        <f aca="false">(IF(AC162=AD162,$AL$9,$AL$10))</f>
        <v>One-Time Buyer</v>
      </c>
      <c r="AG162" s="0" t="str">
        <f aca="false">VLOOKUP(X162,LookupRange,2,0)</f>
        <v>Female</v>
      </c>
      <c r="AH162" s="0" t="str">
        <f aca="false">VLOOKUP(X162,LookupRange,3,0)</f>
        <v>Brookhaven</v>
      </c>
      <c r="AW162" s="55" t="s">
        <v>488</v>
      </c>
      <c r="AX162" s="56" t="s">
        <v>29</v>
      </c>
      <c r="AY162" s="56" t="s">
        <v>58</v>
      </c>
      <c r="AZ162" s="57"/>
      <c r="CJ162" s="35" t="s">
        <v>922</v>
      </c>
      <c r="CK162" s="59"/>
      <c r="CN162" s="35" t="n">
        <v>88065565513</v>
      </c>
      <c r="CO162" s="59"/>
      <c r="ED162" s="14"/>
      <c r="EP162" s="0" t="n">
        <v>159</v>
      </c>
      <c r="EQ162" s="55" t="s">
        <v>488</v>
      </c>
      <c r="ER162" s="56" t="s">
        <v>58</v>
      </c>
      <c r="ES162" s="56" t="s">
        <v>29</v>
      </c>
      <c r="ET162" s="64" t="n">
        <v>6</v>
      </c>
      <c r="EU162" s="65" t="n">
        <v>90</v>
      </c>
      <c r="EV162" s="65" t="n">
        <v>18</v>
      </c>
      <c r="EW162" s="65" t="n">
        <v>44082</v>
      </c>
      <c r="EX162" s="66" t="n">
        <v>44082</v>
      </c>
      <c r="EY162" s="0" t="n">
        <f aca="false">COUNTIF(DatasourceNameRange,EQ162)</f>
        <v>1</v>
      </c>
    </row>
    <row r="163" customFormat="false" ht="15" hidden="false" customHeight="false" outlineLevel="0" collapsed="false">
      <c r="X163" s="35" t="s">
        <v>455</v>
      </c>
      <c r="Y163" s="36" t="n">
        <v>60</v>
      </c>
      <c r="Z163" s="37" t="n">
        <v>1080</v>
      </c>
      <c r="AA163" s="37" t="n">
        <v>1</v>
      </c>
      <c r="AB163" s="37" t="n">
        <v>1080</v>
      </c>
      <c r="AC163" s="37" t="n">
        <v>44052</v>
      </c>
      <c r="AD163" s="38" t="n">
        <v>44052</v>
      </c>
      <c r="AE163" s="0" t="str">
        <f aca="false">IF(AB163&lt;=10,"Top Buyer",IF(AB163&lt;=21,"2nd Top Buyer","Average Buyer"))</f>
        <v>Average Buyer</v>
      </c>
      <c r="AF163" s="0" t="str">
        <f aca="false">(IF(AC163=AD163,$AL$9,$AL$10))</f>
        <v>One-Time Buyer</v>
      </c>
      <c r="AG163" s="0" t="str">
        <f aca="false">VLOOKUP(X163,LookupRange,2,0)</f>
        <v>Male</v>
      </c>
      <c r="AH163" s="0" t="str">
        <f aca="false">VLOOKUP(X163,LookupRange,3,0)</f>
        <v>Newburgh</v>
      </c>
      <c r="AW163" s="55" t="s">
        <v>922</v>
      </c>
      <c r="AX163" s="56" t="s">
        <v>29</v>
      </c>
      <c r="AY163" s="56" t="s">
        <v>119</v>
      </c>
      <c r="AZ163" s="57"/>
      <c r="CJ163" s="35" t="s">
        <v>801</v>
      </c>
      <c r="CK163" s="59"/>
      <c r="CN163" s="35" t="n">
        <v>88065565514</v>
      </c>
      <c r="CO163" s="59"/>
      <c r="ED163" s="14"/>
      <c r="EP163" s="0" t="n">
        <v>160</v>
      </c>
      <c r="EQ163" s="55" t="s">
        <v>922</v>
      </c>
      <c r="ER163" s="56" t="s">
        <v>119</v>
      </c>
      <c r="ES163" s="56" t="s">
        <v>29</v>
      </c>
      <c r="ET163" s="64" t="n">
        <v>2</v>
      </c>
      <c r="EU163" s="65" t="n">
        <v>30</v>
      </c>
      <c r="EV163" s="65" t="n">
        <v>6</v>
      </c>
      <c r="EW163" s="65" t="n">
        <v>44074</v>
      </c>
      <c r="EX163" s="66" t="n">
        <v>44074</v>
      </c>
      <c r="EY163" s="0" t="n">
        <f aca="false">COUNTIF(DatasourceNameRange,EQ163)</f>
        <v>1</v>
      </c>
    </row>
    <row r="164" customFormat="false" ht="15" hidden="false" customHeight="false" outlineLevel="0" collapsed="false">
      <c r="X164" s="35" t="s">
        <v>243</v>
      </c>
      <c r="Y164" s="36" t="n">
        <v>60</v>
      </c>
      <c r="Z164" s="37" t="n">
        <v>1080</v>
      </c>
      <c r="AA164" s="37" t="n">
        <v>1</v>
      </c>
      <c r="AB164" s="37" t="n">
        <v>1080</v>
      </c>
      <c r="AC164" s="37" t="n">
        <v>44074</v>
      </c>
      <c r="AD164" s="38" t="n">
        <v>44074</v>
      </c>
      <c r="AE164" s="0" t="str">
        <f aca="false">IF(AB164&lt;=10,"Top Buyer",IF(AB164&lt;=21,"2nd Top Buyer","Average Buyer"))</f>
        <v>Average Buyer</v>
      </c>
      <c r="AF164" s="0" t="str">
        <f aca="false">(IF(AC164=AD164,$AL$9,$AL$10))</f>
        <v>One-Time Buyer</v>
      </c>
      <c r="AG164" s="0" t="str">
        <f aca="false">VLOOKUP(X164,LookupRange,2,0)</f>
        <v>Female</v>
      </c>
      <c r="AH164" s="0" t="str">
        <f aca="false">VLOOKUP(X164,LookupRange,3,0)</f>
        <v>Mount</v>
      </c>
      <c r="AW164" s="55" t="s">
        <v>801</v>
      </c>
      <c r="AX164" s="56" t="s">
        <v>29</v>
      </c>
      <c r="AY164" s="56" t="s">
        <v>42</v>
      </c>
      <c r="AZ164" s="57"/>
      <c r="CJ164" s="35" t="s">
        <v>642</v>
      </c>
      <c r="CK164" s="59"/>
      <c r="CN164" s="35" t="n">
        <v>88065565515</v>
      </c>
      <c r="CO164" s="59"/>
      <c r="ED164" s="14"/>
      <c r="EP164" s="0" t="n">
        <v>161</v>
      </c>
      <c r="EQ164" s="55" t="s">
        <v>801</v>
      </c>
      <c r="ER164" s="56" t="s">
        <v>42</v>
      </c>
      <c r="ES164" s="56" t="s">
        <v>29</v>
      </c>
      <c r="ET164" s="64" t="n">
        <v>3</v>
      </c>
      <c r="EU164" s="65" t="n">
        <v>27</v>
      </c>
      <c r="EV164" s="65" t="n">
        <v>9</v>
      </c>
      <c r="EW164" s="65" t="n">
        <v>44053</v>
      </c>
      <c r="EX164" s="66" t="n">
        <v>44053</v>
      </c>
      <c r="EY164" s="0" t="n">
        <f aca="false">COUNTIF(DatasourceNameRange,EQ164)</f>
        <v>1</v>
      </c>
    </row>
    <row r="165" customFormat="false" ht="15" hidden="false" customHeight="false" outlineLevel="0" collapsed="false">
      <c r="X165" s="35" t="s">
        <v>563</v>
      </c>
      <c r="Y165" s="36" t="n">
        <v>60</v>
      </c>
      <c r="Z165" s="37" t="n">
        <v>1080</v>
      </c>
      <c r="AA165" s="37" t="n">
        <v>1</v>
      </c>
      <c r="AB165" s="37" t="n">
        <v>1080</v>
      </c>
      <c r="AC165" s="37" t="n">
        <v>44054</v>
      </c>
      <c r="AD165" s="38" t="n">
        <v>44054</v>
      </c>
      <c r="AE165" s="0" t="str">
        <f aca="false">IF(AB165&lt;=10,"Top Buyer",IF(AB165&lt;=21,"2nd Top Buyer","Average Buyer"))</f>
        <v>Average Buyer</v>
      </c>
      <c r="AF165" s="0" t="str">
        <f aca="false">(IF(AC165=AD165,$AL$9,$AL$10))</f>
        <v>One-Time Buyer</v>
      </c>
      <c r="AG165" s="0" t="str">
        <f aca="false">VLOOKUP(X165,LookupRange,2,0)</f>
        <v>Female</v>
      </c>
      <c r="AH165" s="0" t="str">
        <f aca="false">VLOOKUP(X165,LookupRange,3,0)</f>
        <v>Beacon</v>
      </c>
      <c r="AW165" s="55" t="s">
        <v>642</v>
      </c>
      <c r="AX165" s="56" t="s">
        <v>29</v>
      </c>
      <c r="AY165" s="56" t="s">
        <v>58</v>
      </c>
      <c r="AZ165" s="57"/>
      <c r="CJ165" s="35" t="s">
        <v>168</v>
      </c>
      <c r="CK165" s="59"/>
      <c r="CN165" s="35" t="n">
        <v>88065565516</v>
      </c>
      <c r="CO165" s="59"/>
      <c r="ED165" s="14"/>
      <c r="EP165" s="0" t="n">
        <v>162</v>
      </c>
      <c r="EQ165" s="55" t="s">
        <v>642</v>
      </c>
      <c r="ER165" s="56" t="s">
        <v>58</v>
      </c>
      <c r="ES165" s="56" t="s">
        <v>29</v>
      </c>
      <c r="ET165" s="64" t="n">
        <v>77</v>
      </c>
      <c r="EU165" s="65" t="n">
        <v>4004</v>
      </c>
      <c r="EV165" s="65" t="n">
        <v>231</v>
      </c>
      <c r="EW165" s="65" t="n">
        <v>44064</v>
      </c>
      <c r="EX165" s="66" t="n">
        <v>44064</v>
      </c>
      <c r="EY165" s="0" t="n">
        <f aca="false">COUNTIF(DatasourceNameRange,EQ165)</f>
        <v>1</v>
      </c>
    </row>
    <row r="166" customFormat="false" ht="15" hidden="false" customHeight="false" outlineLevel="0" collapsed="false">
      <c r="X166" s="35" t="s">
        <v>65</v>
      </c>
      <c r="Y166" s="36" t="n">
        <v>60</v>
      </c>
      <c r="Z166" s="37" t="n">
        <v>1080</v>
      </c>
      <c r="AA166" s="37" t="n">
        <v>1</v>
      </c>
      <c r="AB166" s="37" t="n">
        <v>1080</v>
      </c>
      <c r="AC166" s="37" t="n">
        <v>44051</v>
      </c>
      <c r="AD166" s="38" t="n">
        <v>44051</v>
      </c>
      <c r="AE166" s="0" t="str">
        <f aca="false">IF(AB166&lt;=10,"Top Buyer",IF(AB166&lt;=21,"2nd Top Buyer","Average Buyer"))</f>
        <v>Average Buyer</v>
      </c>
      <c r="AF166" s="0" t="str">
        <f aca="false">(IF(AC166=AD166,$AL$9,$AL$10))</f>
        <v>One-Time Buyer</v>
      </c>
      <c r="AG166" s="0" t="str">
        <f aca="false">VLOOKUP(X166,LookupRange,2,0)</f>
        <v>Female</v>
      </c>
      <c r="AH166" s="0" t="str">
        <f aca="false">VLOOKUP(X166,LookupRange,3,0)</f>
        <v>Mount</v>
      </c>
      <c r="AW166" s="55" t="s">
        <v>168</v>
      </c>
      <c r="AX166" s="56" t="s">
        <v>29</v>
      </c>
      <c r="AY166" s="56" t="s">
        <v>21</v>
      </c>
      <c r="AZ166" s="57"/>
      <c r="CJ166" s="35" t="s">
        <v>1040</v>
      </c>
      <c r="CK166" s="59"/>
      <c r="CN166" s="35" t="n">
        <v>88065565517</v>
      </c>
      <c r="CO166" s="59"/>
      <c r="ED166" s="14"/>
      <c r="EP166" s="0" t="n">
        <v>163</v>
      </c>
      <c r="EQ166" s="55" t="s">
        <v>168</v>
      </c>
      <c r="ER166" s="56" t="s">
        <v>21</v>
      </c>
      <c r="ES166" s="56" t="s">
        <v>29</v>
      </c>
      <c r="ET166" s="64" t="n">
        <v>11</v>
      </c>
      <c r="EU166" s="65" t="n">
        <v>176</v>
      </c>
      <c r="EV166" s="65" t="n">
        <v>33</v>
      </c>
      <c r="EW166" s="65" t="n">
        <v>44073</v>
      </c>
      <c r="EX166" s="66" t="n">
        <v>44073</v>
      </c>
      <c r="EY166" s="0" t="n">
        <f aca="false">COUNTIF(DatasourceNameRange,EQ166)</f>
        <v>1</v>
      </c>
    </row>
    <row r="167" customFormat="false" ht="15" hidden="false" customHeight="false" outlineLevel="0" collapsed="false">
      <c r="X167" s="35" t="s">
        <v>572</v>
      </c>
      <c r="Y167" s="36" t="n">
        <v>60</v>
      </c>
      <c r="Z167" s="37" t="n">
        <v>1080</v>
      </c>
      <c r="AA167" s="37" t="n">
        <v>1</v>
      </c>
      <c r="AB167" s="37" t="n">
        <v>1080</v>
      </c>
      <c r="AC167" s="37" t="n">
        <v>44063</v>
      </c>
      <c r="AD167" s="38" t="n">
        <v>44063</v>
      </c>
      <c r="AE167" s="0" t="str">
        <f aca="false">IF(AB167&lt;=10,"Top Buyer",IF(AB167&lt;=21,"2nd Top Buyer","Average Buyer"))</f>
        <v>Average Buyer</v>
      </c>
      <c r="AF167" s="0" t="str">
        <f aca="false">(IF(AC167=AD167,$AL$9,$AL$10))</f>
        <v>One-Time Buyer</v>
      </c>
      <c r="AG167" s="0" t="str">
        <f aca="false">VLOOKUP(X167,LookupRange,2,0)</f>
        <v>Male</v>
      </c>
      <c r="AH167" s="0" t="str">
        <f aca="false">VLOOKUP(X167,LookupRange,3,0)</f>
        <v>Hudson</v>
      </c>
      <c r="AW167" s="55" t="s">
        <v>1040</v>
      </c>
      <c r="AX167" s="56" t="s">
        <v>20</v>
      </c>
      <c r="AY167" s="56" t="s">
        <v>104</v>
      </c>
      <c r="AZ167" s="57"/>
      <c r="CJ167" s="35" t="s">
        <v>652</v>
      </c>
      <c r="CK167" s="59"/>
      <c r="CN167" s="35" t="n">
        <v>88065565518</v>
      </c>
      <c r="CO167" s="59"/>
      <c r="ED167" s="14"/>
      <c r="EP167" s="0" t="n">
        <v>164</v>
      </c>
      <c r="EQ167" s="55" t="s">
        <v>1040</v>
      </c>
      <c r="ER167" s="56" t="s">
        <v>104</v>
      </c>
      <c r="ES167" s="56" t="s">
        <v>20</v>
      </c>
      <c r="ET167" s="64" t="n">
        <v>10</v>
      </c>
      <c r="EU167" s="65" t="n">
        <v>120</v>
      </c>
      <c r="EV167" s="65" t="n">
        <v>30</v>
      </c>
      <c r="EW167" s="65" t="n">
        <v>44045</v>
      </c>
      <c r="EX167" s="66" t="n">
        <v>44045</v>
      </c>
      <c r="EY167" s="0" t="n">
        <f aca="false">COUNTIF(DatasourceNameRange,EQ167)</f>
        <v>1</v>
      </c>
    </row>
    <row r="168" customFormat="false" ht="15" hidden="false" customHeight="false" outlineLevel="0" collapsed="false">
      <c r="X168" s="35" t="s">
        <v>297</v>
      </c>
      <c r="Y168" s="36" t="n">
        <v>60</v>
      </c>
      <c r="Z168" s="37" t="n">
        <v>1080</v>
      </c>
      <c r="AA168" s="37" t="n">
        <v>1</v>
      </c>
      <c r="AB168" s="37" t="n">
        <v>1080</v>
      </c>
      <c r="AC168" s="37" t="n">
        <v>44097</v>
      </c>
      <c r="AD168" s="38" t="n">
        <v>44097</v>
      </c>
      <c r="AE168" s="0" t="str">
        <f aca="false">IF(AB168&lt;=10,"Top Buyer",IF(AB168&lt;=21,"2nd Top Buyer","Average Buyer"))</f>
        <v>Average Buyer</v>
      </c>
      <c r="AF168" s="0" t="str">
        <f aca="false">(IF(AC168=AD168,$AL$9,$AL$10))</f>
        <v>One-Time Buyer</v>
      </c>
      <c r="AG168" s="0" t="str">
        <f aca="false">VLOOKUP(X168,LookupRange,2,0)</f>
        <v>Male</v>
      </c>
      <c r="AH168" s="0" t="str">
        <f aca="false">VLOOKUP(X168,LookupRange,3,0)</f>
        <v>Sherrill</v>
      </c>
      <c r="AW168" s="55" t="s">
        <v>652</v>
      </c>
      <c r="AX168" s="56" t="s">
        <v>20</v>
      </c>
      <c r="AY168" s="56" t="s">
        <v>98</v>
      </c>
      <c r="AZ168" s="57"/>
      <c r="CJ168" s="35" t="s">
        <v>619</v>
      </c>
      <c r="CK168" s="59"/>
      <c r="CN168" s="35" t="n">
        <v>88065565519</v>
      </c>
      <c r="CO168" s="59"/>
      <c r="ED168" s="14"/>
      <c r="EP168" s="0" t="n">
        <v>165</v>
      </c>
      <c r="EQ168" s="55" t="s">
        <v>652</v>
      </c>
      <c r="ER168" s="56" t="s">
        <v>98</v>
      </c>
      <c r="ES168" s="56" t="s">
        <v>20</v>
      </c>
      <c r="ET168" s="64" t="n">
        <v>68</v>
      </c>
      <c r="EU168" s="65" t="n">
        <v>816</v>
      </c>
      <c r="EV168" s="65" t="n">
        <v>204</v>
      </c>
      <c r="EW168" s="65" t="n">
        <v>44074</v>
      </c>
      <c r="EX168" s="66" t="n">
        <v>44074</v>
      </c>
      <c r="EY168" s="0" t="n">
        <f aca="false">COUNTIF(DatasourceNameRange,EQ168)</f>
        <v>1</v>
      </c>
    </row>
    <row r="169" customFormat="false" ht="15" hidden="false" customHeight="false" outlineLevel="0" collapsed="false">
      <c r="X169" s="35" t="s">
        <v>615</v>
      </c>
      <c r="Y169" s="36" t="n">
        <v>77</v>
      </c>
      <c r="Z169" s="37" t="n">
        <v>1078</v>
      </c>
      <c r="AA169" s="37" t="n">
        <v>1</v>
      </c>
      <c r="AB169" s="37" t="n">
        <v>1078</v>
      </c>
      <c r="AC169" s="37" t="n">
        <v>44103</v>
      </c>
      <c r="AD169" s="38" t="n">
        <v>44103</v>
      </c>
      <c r="AE169" s="0" t="str">
        <f aca="false">IF(AB169&lt;=10,"Top Buyer",IF(AB169&lt;=21,"2nd Top Buyer","Average Buyer"))</f>
        <v>Average Buyer</v>
      </c>
      <c r="AF169" s="0" t="str">
        <f aca="false">(IF(AC169=AD169,$AL$9,$AL$10))</f>
        <v>One-Time Buyer</v>
      </c>
      <c r="AG169" s="0" t="str">
        <f aca="false">VLOOKUP(X169,LookupRange,2,0)</f>
        <v>Female</v>
      </c>
      <c r="AH169" s="0" t="str">
        <f aca="false">VLOOKUP(X169,LookupRange,3,0)</f>
        <v>Johnstown</v>
      </c>
      <c r="AW169" s="55" t="s">
        <v>619</v>
      </c>
      <c r="AX169" s="56" t="s">
        <v>20</v>
      </c>
      <c r="AY169" s="56" t="s">
        <v>66</v>
      </c>
      <c r="AZ169" s="57"/>
      <c r="CJ169" s="35" t="s">
        <v>269</v>
      </c>
      <c r="CK169" s="59"/>
      <c r="CN169" s="35" t="n">
        <v>88065565520</v>
      </c>
      <c r="CO169" s="59"/>
      <c r="ED169" s="14"/>
      <c r="EP169" s="0" t="n">
        <v>166</v>
      </c>
      <c r="EQ169" s="55" t="s">
        <v>619</v>
      </c>
      <c r="ER169" s="56" t="s">
        <v>66</v>
      </c>
      <c r="ES169" s="56" t="s">
        <v>20</v>
      </c>
      <c r="ET169" s="64" t="n">
        <v>89</v>
      </c>
      <c r="EU169" s="65" t="n">
        <v>862</v>
      </c>
      <c r="EV169" s="65" t="n">
        <v>267</v>
      </c>
      <c r="EW169" s="65" t="n">
        <v>44047</v>
      </c>
      <c r="EX169" s="66" t="n">
        <v>44073</v>
      </c>
      <c r="EY169" s="0" t="n">
        <f aca="false">COUNTIF(DatasourceNameRange,EQ169)</f>
        <v>3</v>
      </c>
    </row>
    <row r="170" customFormat="false" ht="15" hidden="false" customHeight="false" outlineLevel="0" collapsed="false">
      <c r="X170" s="35" t="s">
        <v>308</v>
      </c>
      <c r="Y170" s="36" t="n">
        <v>77</v>
      </c>
      <c r="Z170" s="37" t="n">
        <v>1078</v>
      </c>
      <c r="AA170" s="37" t="n">
        <v>1</v>
      </c>
      <c r="AB170" s="37" t="n">
        <v>1078</v>
      </c>
      <c r="AC170" s="37" t="n">
        <v>44097</v>
      </c>
      <c r="AD170" s="38" t="n">
        <v>44097</v>
      </c>
      <c r="AE170" s="0" t="str">
        <f aca="false">IF(AB170&lt;=10,"Top Buyer",IF(AB170&lt;=21,"2nd Top Buyer","Average Buyer"))</f>
        <v>Average Buyer</v>
      </c>
      <c r="AF170" s="0" t="str">
        <f aca="false">(IF(AC170=AD170,$AL$9,$AL$10))</f>
        <v>One-Time Buyer</v>
      </c>
      <c r="AG170" s="0" t="str">
        <f aca="false">VLOOKUP(X170,LookupRange,2,0)</f>
        <v>Female</v>
      </c>
      <c r="AH170" s="0" t="str">
        <f aca="false">VLOOKUP(X170,LookupRange,3,0)</f>
        <v>Albany</v>
      </c>
      <c r="AW170" s="55" t="s">
        <v>269</v>
      </c>
      <c r="AX170" s="56" t="s">
        <v>20</v>
      </c>
      <c r="AY170" s="56" t="s">
        <v>37</v>
      </c>
      <c r="AZ170" s="57"/>
      <c r="CJ170" s="35" t="s">
        <v>842</v>
      </c>
      <c r="CK170" s="59"/>
      <c r="CN170" s="35" t="n">
        <v>88065565521</v>
      </c>
      <c r="CO170" s="59"/>
      <c r="ED170" s="14"/>
      <c r="EP170" s="0" t="n">
        <v>167</v>
      </c>
      <c r="EQ170" s="55" t="s">
        <v>269</v>
      </c>
      <c r="ER170" s="56" t="s">
        <v>37</v>
      </c>
      <c r="ES170" s="56" t="s">
        <v>20</v>
      </c>
      <c r="ET170" s="64" t="n">
        <v>11</v>
      </c>
      <c r="EU170" s="65" t="n">
        <v>198</v>
      </c>
      <c r="EV170" s="65" t="n">
        <v>33</v>
      </c>
      <c r="EW170" s="65" t="n">
        <v>44072</v>
      </c>
      <c r="EX170" s="66" t="n">
        <v>44072</v>
      </c>
      <c r="EY170" s="0" t="n">
        <f aca="false">COUNTIF(DatasourceNameRange,EQ170)</f>
        <v>1</v>
      </c>
    </row>
    <row r="171" customFormat="false" ht="15" hidden="false" customHeight="false" outlineLevel="0" collapsed="false">
      <c r="X171" s="35" t="s">
        <v>97</v>
      </c>
      <c r="Y171" s="36" t="n">
        <v>77</v>
      </c>
      <c r="Z171" s="37" t="n">
        <v>1078</v>
      </c>
      <c r="AA171" s="37" t="n">
        <v>1</v>
      </c>
      <c r="AB171" s="37" t="n">
        <v>1078</v>
      </c>
      <c r="AC171" s="37" t="n">
        <v>44062</v>
      </c>
      <c r="AD171" s="38" t="n">
        <v>44062</v>
      </c>
      <c r="AE171" s="0" t="str">
        <f aca="false">IF(AB171&lt;=10,"Top Buyer",IF(AB171&lt;=21,"2nd Top Buyer","Average Buyer"))</f>
        <v>Average Buyer</v>
      </c>
      <c r="AF171" s="0" t="str">
        <f aca="false">(IF(AC171=AD171,$AL$9,$AL$10))</f>
        <v>One-Time Buyer</v>
      </c>
      <c r="AG171" s="0" t="str">
        <f aca="false">VLOOKUP(X171,LookupRange,2,0)</f>
        <v>Male</v>
      </c>
      <c r="AH171" s="0" t="str">
        <f aca="false">VLOOKUP(X171,LookupRange,3,0)</f>
        <v>Springs</v>
      </c>
      <c r="AW171" s="55" t="s">
        <v>842</v>
      </c>
      <c r="AX171" s="56" t="s">
        <v>29</v>
      </c>
      <c r="AY171" s="56" t="s">
        <v>30</v>
      </c>
      <c r="AZ171" s="57"/>
      <c r="CJ171" s="35" t="s">
        <v>425</v>
      </c>
      <c r="CK171" s="59"/>
      <c r="CN171" s="35" t="n">
        <v>88065565522</v>
      </c>
      <c r="CO171" s="59"/>
      <c r="ED171" s="14"/>
      <c r="EP171" s="0" t="n">
        <v>168</v>
      </c>
      <c r="EQ171" s="55" t="s">
        <v>842</v>
      </c>
      <c r="ER171" s="56" t="s">
        <v>30</v>
      </c>
      <c r="ES171" s="56" t="s">
        <v>29</v>
      </c>
      <c r="ET171" s="64" t="n">
        <v>4</v>
      </c>
      <c r="EU171" s="65" t="n">
        <v>36</v>
      </c>
      <c r="EV171" s="65" t="n">
        <v>12</v>
      </c>
      <c r="EW171" s="65" t="n">
        <v>44094</v>
      </c>
      <c r="EX171" s="66" t="n">
        <v>44094</v>
      </c>
      <c r="EY171" s="0" t="n">
        <f aca="false">COUNTIF(DatasourceNameRange,EQ171)</f>
        <v>1</v>
      </c>
    </row>
    <row r="172" customFormat="false" ht="15" hidden="false" customHeight="false" outlineLevel="0" collapsed="false">
      <c r="X172" s="35" t="s">
        <v>574</v>
      </c>
      <c r="Y172" s="36" t="n">
        <v>77</v>
      </c>
      <c r="Z172" s="37" t="n">
        <v>1078</v>
      </c>
      <c r="AA172" s="37" t="n">
        <v>1</v>
      </c>
      <c r="AB172" s="37" t="n">
        <v>1078</v>
      </c>
      <c r="AC172" s="37" t="n">
        <v>44065</v>
      </c>
      <c r="AD172" s="38" t="n">
        <v>44065</v>
      </c>
      <c r="AE172" s="0" t="str">
        <f aca="false">IF(AB172&lt;=10,"Top Buyer",IF(AB172&lt;=21,"2nd Top Buyer","Average Buyer"))</f>
        <v>Average Buyer</v>
      </c>
      <c r="AF172" s="0" t="str">
        <f aca="false">(IF(AC172=AD172,$AL$9,$AL$10))</f>
        <v>One-Time Buyer</v>
      </c>
      <c r="AG172" s="0" t="str">
        <f aca="false">VLOOKUP(X172,LookupRange,2,0)</f>
        <v>Male</v>
      </c>
      <c r="AH172" s="0" t="str">
        <f aca="false">VLOOKUP(X172,LookupRange,3,0)</f>
        <v>Kingston</v>
      </c>
      <c r="AW172" s="55" t="s">
        <v>425</v>
      </c>
      <c r="AX172" s="56" t="s">
        <v>29</v>
      </c>
      <c r="AY172" s="56" t="s">
        <v>156</v>
      </c>
      <c r="AZ172" s="57"/>
      <c r="CJ172" s="35" t="s">
        <v>722</v>
      </c>
      <c r="CK172" s="59"/>
      <c r="CN172" s="35" t="n">
        <v>88065565523</v>
      </c>
      <c r="CO172" s="59"/>
      <c r="ED172" s="14"/>
      <c r="EP172" s="0" t="n">
        <v>169</v>
      </c>
      <c r="EQ172" s="55" t="s">
        <v>425</v>
      </c>
      <c r="ER172" s="56" t="s">
        <v>156</v>
      </c>
      <c r="ES172" s="56" t="s">
        <v>29</v>
      </c>
      <c r="ET172" s="64" t="n">
        <v>6</v>
      </c>
      <c r="EU172" s="65" t="n">
        <v>180</v>
      </c>
      <c r="EV172" s="65" t="n">
        <v>18</v>
      </c>
      <c r="EW172" s="65" t="n">
        <v>44051</v>
      </c>
      <c r="EX172" s="66" t="n">
        <v>44051</v>
      </c>
      <c r="EY172" s="0" t="n">
        <f aca="false">COUNTIF(DatasourceNameRange,EQ172)</f>
        <v>1</v>
      </c>
    </row>
    <row r="173" customFormat="false" ht="15" hidden="false" customHeight="false" outlineLevel="0" collapsed="false">
      <c r="X173" s="35" t="s">
        <v>538</v>
      </c>
      <c r="Y173" s="36" t="n">
        <v>77</v>
      </c>
      <c r="Z173" s="37" t="n">
        <v>1078</v>
      </c>
      <c r="AA173" s="37" t="n">
        <v>1</v>
      </c>
      <c r="AB173" s="37" t="n">
        <v>1078</v>
      </c>
      <c r="AC173" s="37" t="n">
        <v>44061</v>
      </c>
      <c r="AD173" s="38" t="n">
        <v>44061</v>
      </c>
      <c r="AE173" s="0" t="str">
        <f aca="false">IF(AB173&lt;=10,"Top Buyer",IF(AB173&lt;=21,"2nd Top Buyer","Average Buyer"))</f>
        <v>Average Buyer</v>
      </c>
      <c r="AF173" s="0" t="str">
        <f aca="false">(IF(AC173=AD173,$AL$9,$AL$10))</f>
        <v>One-Time Buyer</v>
      </c>
      <c r="AG173" s="0" t="str">
        <f aca="false">VLOOKUP(X173,LookupRange,2,0)</f>
        <v>Female</v>
      </c>
      <c r="AH173" s="0" t="str">
        <f aca="false">VLOOKUP(X173,LookupRange,3,0)</f>
        <v>New York</v>
      </c>
      <c r="AW173" s="55" t="s">
        <v>722</v>
      </c>
      <c r="AX173" s="56" t="s">
        <v>20</v>
      </c>
      <c r="AY173" s="56" t="s">
        <v>119</v>
      </c>
      <c r="AZ173" s="57"/>
      <c r="CJ173" s="35" t="s">
        <v>1022</v>
      </c>
      <c r="CK173" s="59"/>
      <c r="CN173" s="35" t="n">
        <v>88065565524</v>
      </c>
      <c r="CO173" s="59"/>
      <c r="ED173" s="14"/>
      <c r="EP173" s="0" t="n">
        <v>170</v>
      </c>
      <c r="EQ173" s="55" t="s">
        <v>722</v>
      </c>
      <c r="ER173" s="56" t="s">
        <v>119</v>
      </c>
      <c r="ES173" s="56" t="s">
        <v>20</v>
      </c>
      <c r="ET173" s="64" t="n">
        <v>7</v>
      </c>
      <c r="EU173" s="65" t="n">
        <v>42</v>
      </c>
      <c r="EV173" s="65" t="n">
        <v>21</v>
      </c>
      <c r="EW173" s="65" t="n">
        <v>44067</v>
      </c>
      <c r="EX173" s="66" t="n">
        <v>44067</v>
      </c>
      <c r="EY173" s="0" t="n">
        <f aca="false">COUNTIF(DatasourceNameRange,EQ173)</f>
        <v>1</v>
      </c>
    </row>
    <row r="174" customFormat="false" ht="15" hidden="false" customHeight="false" outlineLevel="0" collapsed="false">
      <c r="X174" s="35" t="s">
        <v>235</v>
      </c>
      <c r="Y174" s="36" t="n">
        <v>89</v>
      </c>
      <c r="Z174" s="37" t="n">
        <v>1068</v>
      </c>
      <c r="AA174" s="37" t="n">
        <v>1</v>
      </c>
      <c r="AB174" s="37" t="n">
        <v>1068</v>
      </c>
      <c r="AC174" s="37" t="n">
        <v>44066</v>
      </c>
      <c r="AD174" s="38" t="n">
        <v>44066</v>
      </c>
      <c r="AE174" s="0" t="str">
        <f aca="false">IF(AB174&lt;=10,"Top Buyer",IF(AB174&lt;=21,"2nd Top Buyer","Average Buyer"))</f>
        <v>Average Buyer</v>
      </c>
      <c r="AF174" s="0" t="str">
        <f aca="false">(IF(AC174=AD174,$AL$9,$AL$10))</f>
        <v>One-Time Buyer</v>
      </c>
      <c r="AG174" s="0" t="str">
        <f aca="false">VLOOKUP(X174,LookupRange,2,0)</f>
        <v>Female</v>
      </c>
      <c r="AH174" s="0" t="str">
        <f aca="false">VLOOKUP(X174,LookupRange,3,0)</f>
        <v>Hornell </v>
      </c>
      <c r="AW174" s="55" t="s">
        <v>1022</v>
      </c>
      <c r="AX174" s="56" t="s">
        <v>20</v>
      </c>
      <c r="AY174" s="56" t="s">
        <v>55</v>
      </c>
      <c r="AZ174" s="57"/>
      <c r="CJ174" s="35" t="s">
        <v>448</v>
      </c>
      <c r="CK174" s="59"/>
      <c r="CN174" s="35" t="n">
        <v>88065565525</v>
      </c>
      <c r="CO174" s="59"/>
      <c r="ED174" s="14"/>
      <c r="EP174" s="0" t="n">
        <v>171</v>
      </c>
      <c r="EQ174" s="55" t="s">
        <v>1022</v>
      </c>
      <c r="ER174" s="56" t="s">
        <v>55</v>
      </c>
      <c r="ES174" s="56" t="s">
        <v>20</v>
      </c>
      <c r="ET174" s="64" t="n">
        <v>2</v>
      </c>
      <c r="EU174" s="65" t="n">
        <v>24</v>
      </c>
      <c r="EV174" s="65" t="n">
        <v>6</v>
      </c>
      <c r="EW174" s="65" t="n">
        <v>44096</v>
      </c>
      <c r="EX174" s="66" t="n">
        <v>44096</v>
      </c>
      <c r="EY174" s="0" t="n">
        <f aca="false">COUNTIF(DatasourceNameRange,EQ174)</f>
        <v>1</v>
      </c>
    </row>
    <row r="175" customFormat="false" ht="15" hidden="false" customHeight="false" outlineLevel="0" collapsed="false">
      <c r="X175" s="35" t="s">
        <v>474</v>
      </c>
      <c r="Y175" s="36" t="n">
        <v>89</v>
      </c>
      <c r="Z175" s="37" t="n">
        <v>1068</v>
      </c>
      <c r="AA175" s="37" t="n">
        <v>1</v>
      </c>
      <c r="AB175" s="37" t="n">
        <v>1068</v>
      </c>
      <c r="AC175" s="37" t="n">
        <v>44068</v>
      </c>
      <c r="AD175" s="38" t="n">
        <v>44068</v>
      </c>
      <c r="AE175" s="0" t="str">
        <f aca="false">IF(AB175&lt;=10,"Top Buyer",IF(AB175&lt;=21,"2nd Top Buyer","Average Buyer"))</f>
        <v>Average Buyer</v>
      </c>
      <c r="AF175" s="0" t="str">
        <f aca="false">(IF(AC175=AD175,$AL$9,$AL$10))</f>
        <v>One-Time Buyer</v>
      </c>
      <c r="AG175" s="0" t="str">
        <f aca="false">VLOOKUP(X175,LookupRange,2,0)</f>
        <v>Male</v>
      </c>
      <c r="AH175" s="0" t="str">
        <f aca="false">VLOOKUP(X175,LookupRange,3,0)</f>
        <v>Islip</v>
      </c>
      <c r="AW175" s="55" t="s">
        <v>448</v>
      </c>
      <c r="AX175" s="56" t="s">
        <v>20</v>
      </c>
      <c r="AY175" s="56" t="s">
        <v>149</v>
      </c>
      <c r="AZ175" s="57"/>
      <c r="CJ175" s="35" t="s">
        <v>467</v>
      </c>
      <c r="CK175" s="59"/>
      <c r="CN175" s="35" t="n">
        <v>88065565526</v>
      </c>
      <c r="CO175" s="59"/>
      <c r="ED175" s="14"/>
      <c r="EP175" s="0" t="n">
        <v>172</v>
      </c>
      <c r="EQ175" s="55" t="s">
        <v>448</v>
      </c>
      <c r="ER175" s="56" t="s">
        <v>149</v>
      </c>
      <c r="ES175" s="56" t="s">
        <v>20</v>
      </c>
      <c r="ET175" s="64" t="n">
        <v>77</v>
      </c>
      <c r="EU175" s="65" t="n">
        <v>385</v>
      </c>
      <c r="EV175" s="65" t="n">
        <v>231</v>
      </c>
      <c r="EW175" s="65" t="n">
        <v>44073</v>
      </c>
      <c r="EX175" s="66" t="n">
        <v>44073</v>
      </c>
      <c r="EY175" s="0" t="n">
        <f aca="false">COUNTIF(DatasourceNameRange,EQ175)</f>
        <v>1</v>
      </c>
    </row>
    <row r="176" customFormat="false" ht="15" hidden="false" customHeight="false" outlineLevel="0" collapsed="false">
      <c r="X176" s="35" t="s">
        <v>334</v>
      </c>
      <c r="Y176" s="36" t="n">
        <v>89</v>
      </c>
      <c r="Z176" s="37" t="n">
        <v>1068</v>
      </c>
      <c r="AA176" s="37" t="n">
        <v>1</v>
      </c>
      <c r="AB176" s="37" t="n">
        <v>1068</v>
      </c>
      <c r="AC176" s="37" t="n">
        <v>44062</v>
      </c>
      <c r="AD176" s="38" t="n">
        <v>44062</v>
      </c>
      <c r="AE176" s="0" t="str">
        <f aca="false">IF(AB176&lt;=10,"Top Buyer",IF(AB176&lt;=21,"2nd Top Buyer","Average Buyer"))</f>
        <v>Average Buyer</v>
      </c>
      <c r="AF176" s="0" t="str">
        <f aca="false">(IF(AC176=AD176,$AL$9,$AL$10))</f>
        <v>One-Time Buyer</v>
      </c>
      <c r="AG176" s="0" t="str">
        <f aca="false">VLOOKUP(X176,LookupRange,2,0)</f>
        <v>Male</v>
      </c>
      <c r="AH176" s="0" t="str">
        <f aca="false">VLOOKUP(X176,LookupRange,3,0)</f>
        <v>Olean</v>
      </c>
      <c r="AW176" s="55" t="s">
        <v>467</v>
      </c>
      <c r="AX176" s="56" t="s">
        <v>29</v>
      </c>
      <c r="AY176" s="56" t="s">
        <v>107</v>
      </c>
      <c r="AZ176" s="57"/>
      <c r="CJ176" s="35" t="s">
        <v>608</v>
      </c>
      <c r="CK176" s="59"/>
      <c r="CN176" s="35" t="n">
        <v>88065565527</v>
      </c>
      <c r="CO176" s="59"/>
      <c r="ED176" s="14"/>
      <c r="EP176" s="0" t="n">
        <v>173</v>
      </c>
      <c r="EQ176" s="55" t="s">
        <v>467</v>
      </c>
      <c r="ER176" s="56" t="s">
        <v>107</v>
      </c>
      <c r="ES176" s="56" t="s">
        <v>29</v>
      </c>
      <c r="ET176" s="64" t="n">
        <v>68</v>
      </c>
      <c r="EU176" s="65" t="n">
        <v>816</v>
      </c>
      <c r="EV176" s="65" t="n">
        <v>204</v>
      </c>
      <c r="EW176" s="65" t="n">
        <v>44061</v>
      </c>
      <c r="EX176" s="66" t="n">
        <v>44061</v>
      </c>
      <c r="EY176" s="0" t="n">
        <f aca="false">COUNTIF(DatasourceNameRange,EQ176)</f>
        <v>1</v>
      </c>
    </row>
    <row r="177" customFormat="false" ht="15" hidden="false" customHeight="false" outlineLevel="0" collapsed="false">
      <c r="X177" s="35" t="s">
        <v>289</v>
      </c>
      <c r="Y177" s="36" t="n">
        <v>89</v>
      </c>
      <c r="Z177" s="37" t="n">
        <v>1068</v>
      </c>
      <c r="AA177" s="37" t="n">
        <v>1</v>
      </c>
      <c r="AB177" s="37" t="n">
        <v>1068</v>
      </c>
      <c r="AC177" s="37" t="n">
        <v>44089</v>
      </c>
      <c r="AD177" s="38" t="n">
        <v>44089</v>
      </c>
      <c r="AE177" s="0" t="str">
        <f aca="false">IF(AB177&lt;=10,"Top Buyer",IF(AB177&lt;=21,"2nd Top Buyer","Average Buyer"))</f>
        <v>Average Buyer</v>
      </c>
      <c r="AF177" s="0" t="str">
        <f aca="false">(IF(AC177=AD177,$AL$9,$AL$10))</f>
        <v>One-Time Buyer</v>
      </c>
      <c r="AG177" s="0" t="str">
        <f aca="false">VLOOKUP(X177,LookupRange,2,0)</f>
        <v>Female</v>
      </c>
      <c r="AH177" s="0" t="str">
        <f aca="false">VLOOKUP(X177,LookupRange,3,0)</f>
        <v>Peekskill</v>
      </c>
      <c r="AW177" s="55" t="s">
        <v>608</v>
      </c>
      <c r="AX177" s="56" t="s">
        <v>29</v>
      </c>
      <c r="AY177" s="56" t="s">
        <v>188</v>
      </c>
      <c r="AZ177" s="57"/>
      <c r="CJ177" s="35" t="s">
        <v>238</v>
      </c>
      <c r="CK177" s="59"/>
      <c r="CN177" s="35" t="n">
        <v>88065565528</v>
      </c>
      <c r="CO177" s="59"/>
      <c r="ED177" s="14"/>
      <c r="EP177" s="0" t="n">
        <v>174</v>
      </c>
      <c r="EQ177" s="55" t="s">
        <v>608</v>
      </c>
      <c r="ER177" s="56" t="s">
        <v>188</v>
      </c>
      <c r="ES177" s="56" t="s">
        <v>29</v>
      </c>
      <c r="ET177" s="64" t="n">
        <v>15</v>
      </c>
      <c r="EU177" s="65" t="n">
        <v>270</v>
      </c>
      <c r="EV177" s="65" t="n">
        <v>45</v>
      </c>
      <c r="EW177" s="65" t="n">
        <v>44099</v>
      </c>
      <c r="EX177" s="66" t="n">
        <v>44099</v>
      </c>
      <c r="EY177" s="0" t="n">
        <f aca="false">COUNTIF(DatasourceNameRange,EQ177)</f>
        <v>1</v>
      </c>
    </row>
    <row r="178" customFormat="false" ht="15" hidden="false" customHeight="false" outlineLevel="0" collapsed="false">
      <c r="X178" s="35" t="s">
        <v>253</v>
      </c>
      <c r="Y178" s="36" t="n">
        <v>89</v>
      </c>
      <c r="Z178" s="37" t="n">
        <v>1068</v>
      </c>
      <c r="AA178" s="37" t="n">
        <v>1</v>
      </c>
      <c r="AB178" s="37" t="n">
        <v>1068</v>
      </c>
      <c r="AC178" s="37" t="n">
        <v>44053</v>
      </c>
      <c r="AD178" s="38" t="n">
        <v>44053</v>
      </c>
      <c r="AE178" s="0" t="str">
        <f aca="false">IF(AB178&lt;=10,"Top Buyer",IF(AB178&lt;=21,"2nd Top Buyer","Average Buyer"))</f>
        <v>Average Buyer</v>
      </c>
      <c r="AF178" s="0" t="str">
        <f aca="false">(IF(AC178=AD178,$AL$9,$AL$10))</f>
        <v>One-Time Buyer</v>
      </c>
      <c r="AG178" s="0" t="str">
        <f aca="false">VLOOKUP(X178,LookupRange,2,0)</f>
        <v>Female</v>
      </c>
      <c r="AH178" s="0" t="str">
        <f aca="false">VLOOKUP(X178,LookupRange,3,0)</f>
        <v>Kingston</v>
      </c>
      <c r="AW178" s="55" t="s">
        <v>238</v>
      </c>
      <c r="AX178" s="56" t="s">
        <v>29</v>
      </c>
      <c r="AY178" s="56" t="s">
        <v>149</v>
      </c>
      <c r="AZ178" s="57"/>
      <c r="CJ178" s="35" t="s">
        <v>573</v>
      </c>
      <c r="CK178" s="59"/>
      <c r="CN178" s="35" t="n">
        <v>88065565529</v>
      </c>
      <c r="CO178" s="59"/>
      <c r="ED178" s="14"/>
      <c r="EP178" s="0" t="n">
        <v>175</v>
      </c>
      <c r="EQ178" s="55" t="s">
        <v>238</v>
      </c>
      <c r="ER178" s="56" t="s">
        <v>149</v>
      </c>
      <c r="ES178" s="56" t="s">
        <v>29</v>
      </c>
      <c r="ET178" s="64" t="n">
        <v>15</v>
      </c>
      <c r="EU178" s="65" t="n">
        <v>150</v>
      </c>
      <c r="EV178" s="65" t="n">
        <v>45</v>
      </c>
      <c r="EW178" s="65" t="n">
        <v>44072</v>
      </c>
      <c r="EX178" s="66" t="n">
        <v>44072</v>
      </c>
      <c r="EY178" s="0" t="n">
        <f aca="false">COUNTIF(DatasourceNameRange,EQ178)</f>
        <v>1</v>
      </c>
    </row>
    <row r="179" customFormat="false" ht="15" hidden="false" customHeight="false" outlineLevel="0" collapsed="false">
      <c r="X179" s="35" t="s">
        <v>555</v>
      </c>
      <c r="Y179" s="36" t="n">
        <v>89</v>
      </c>
      <c r="Z179" s="37" t="n">
        <v>1068</v>
      </c>
      <c r="AA179" s="37" t="n">
        <v>1</v>
      </c>
      <c r="AB179" s="37" t="n">
        <v>1068</v>
      </c>
      <c r="AC179" s="37" t="n">
        <v>44046</v>
      </c>
      <c r="AD179" s="38" t="n">
        <v>44046</v>
      </c>
      <c r="AE179" s="0" t="str">
        <f aca="false">IF(AB179&lt;=10,"Top Buyer",IF(AB179&lt;=21,"2nd Top Buyer","Average Buyer"))</f>
        <v>Average Buyer</v>
      </c>
      <c r="AF179" s="0" t="str">
        <f aca="false">(IF(AC179=AD179,$AL$9,$AL$10))</f>
        <v>One-Time Buyer</v>
      </c>
      <c r="AG179" s="0" t="str">
        <f aca="false">VLOOKUP(X179,LookupRange,2,0)</f>
        <v>Male</v>
      </c>
      <c r="AH179" s="0" t="str">
        <f aca="false">VLOOKUP(X179,LookupRange,3,0)</f>
        <v>New York</v>
      </c>
      <c r="AW179" s="55" t="s">
        <v>573</v>
      </c>
      <c r="AX179" s="56" t="s">
        <v>20</v>
      </c>
      <c r="AY179" s="56" t="s">
        <v>147</v>
      </c>
      <c r="AZ179" s="57"/>
      <c r="CJ179" s="35" t="s">
        <v>235</v>
      </c>
      <c r="CK179" s="59"/>
      <c r="CN179" s="35" t="n">
        <v>88065565530</v>
      </c>
      <c r="CO179" s="59"/>
      <c r="ED179" s="14"/>
      <c r="EP179" s="0" t="n">
        <v>176</v>
      </c>
      <c r="EQ179" s="55" t="s">
        <v>573</v>
      </c>
      <c r="ER179" s="56" t="s">
        <v>147</v>
      </c>
      <c r="ES179" s="56" t="s">
        <v>20</v>
      </c>
      <c r="ET179" s="64" t="n">
        <v>89</v>
      </c>
      <c r="EU179" s="65" t="n">
        <v>445</v>
      </c>
      <c r="EV179" s="65" t="n">
        <v>267</v>
      </c>
      <c r="EW179" s="65" t="n">
        <v>44064</v>
      </c>
      <c r="EX179" s="66" t="n">
        <v>44064</v>
      </c>
      <c r="EY179" s="0" t="n">
        <f aca="false">COUNTIF(DatasourceNameRange,EQ179)</f>
        <v>1</v>
      </c>
    </row>
    <row r="180" customFormat="false" ht="15" hidden="false" customHeight="false" outlineLevel="0" collapsed="false">
      <c r="X180" s="35" t="s">
        <v>116</v>
      </c>
      <c r="Y180" s="36" t="n">
        <v>89</v>
      </c>
      <c r="Z180" s="37" t="n">
        <v>1068</v>
      </c>
      <c r="AA180" s="37" t="n">
        <v>1</v>
      </c>
      <c r="AB180" s="37" t="n">
        <v>1068</v>
      </c>
      <c r="AC180" s="37" t="n">
        <v>44071</v>
      </c>
      <c r="AD180" s="38" t="n">
        <v>44071</v>
      </c>
      <c r="AE180" s="0" t="str">
        <f aca="false">IF(AB180&lt;=10,"Top Buyer",IF(AB180&lt;=21,"2nd Top Buyer","Average Buyer"))</f>
        <v>Average Buyer</v>
      </c>
      <c r="AF180" s="0" t="str">
        <f aca="false">(IF(AC180=AD180,$AL$9,$AL$10))</f>
        <v>One-Time Buyer</v>
      </c>
      <c r="AG180" s="0" t="str">
        <f aca="false">VLOOKUP(X180,LookupRange,2,0)</f>
        <v>Female</v>
      </c>
      <c r="AH180" s="0" t="str">
        <f aca="false">VLOOKUP(X180,LookupRange,3,0)</f>
        <v>Hempstead</v>
      </c>
      <c r="AW180" s="55" t="s">
        <v>235</v>
      </c>
      <c r="AX180" s="56" t="s">
        <v>29</v>
      </c>
      <c r="AY180" s="56" t="s">
        <v>55</v>
      </c>
      <c r="AZ180" s="57"/>
      <c r="CJ180" s="35" t="s">
        <v>593</v>
      </c>
      <c r="CK180" s="59"/>
      <c r="CN180" s="35" t="n">
        <v>88065565531</v>
      </c>
      <c r="CO180" s="59"/>
      <c r="ED180" s="14"/>
      <c r="EP180" s="0" t="n">
        <v>177</v>
      </c>
      <c r="EQ180" s="55" t="s">
        <v>235</v>
      </c>
      <c r="ER180" s="56" t="s">
        <v>55</v>
      </c>
      <c r="ES180" s="56" t="s">
        <v>29</v>
      </c>
      <c r="ET180" s="64" t="n">
        <v>89</v>
      </c>
      <c r="EU180" s="65" t="n">
        <v>1068</v>
      </c>
      <c r="EV180" s="65" t="n">
        <v>267</v>
      </c>
      <c r="EW180" s="65" t="n">
        <v>44066</v>
      </c>
      <c r="EX180" s="66" t="n">
        <v>44066</v>
      </c>
      <c r="EY180" s="0" t="n">
        <f aca="false">COUNTIF(DatasourceNameRange,EQ180)</f>
        <v>1</v>
      </c>
    </row>
    <row r="181" customFormat="false" ht="15" hidden="false" customHeight="false" outlineLevel="0" collapsed="false">
      <c r="X181" s="35" t="s">
        <v>316</v>
      </c>
      <c r="Y181" s="36" t="n">
        <v>89</v>
      </c>
      <c r="Z181" s="37" t="n">
        <v>1068</v>
      </c>
      <c r="AA181" s="37" t="n">
        <v>1</v>
      </c>
      <c r="AB181" s="37" t="n">
        <v>1068</v>
      </c>
      <c r="AC181" s="37" t="n">
        <v>44044</v>
      </c>
      <c r="AD181" s="38" t="n">
        <v>44044</v>
      </c>
      <c r="AE181" s="0" t="str">
        <f aca="false">IF(AB181&lt;=10,"Top Buyer",IF(AB181&lt;=21,"2nd Top Buyer","Average Buyer"))</f>
        <v>Average Buyer</v>
      </c>
      <c r="AF181" s="0" t="str">
        <f aca="false">(IF(AC181=AD181,$AL$9,$AL$10))</f>
        <v>One-Time Buyer</v>
      </c>
      <c r="AG181" s="0" t="str">
        <f aca="false">VLOOKUP(X181,LookupRange,2,0)</f>
        <v>Female</v>
      </c>
      <c r="AH181" s="0" t="str">
        <f aca="false">VLOOKUP(X181,LookupRange,3,0)</f>
        <v>Brookhaven</v>
      </c>
      <c r="AW181" s="55" t="s">
        <v>593</v>
      </c>
      <c r="AX181" s="56" t="s">
        <v>20</v>
      </c>
      <c r="AY181" s="56" t="s">
        <v>156</v>
      </c>
      <c r="AZ181" s="57"/>
      <c r="CJ181" s="35" t="s">
        <v>233</v>
      </c>
      <c r="CK181" s="59"/>
      <c r="CN181" s="35" t="n">
        <v>88065565532</v>
      </c>
      <c r="CO181" s="59"/>
      <c r="ED181" s="14"/>
      <c r="EP181" s="0" t="n">
        <v>178</v>
      </c>
      <c r="EQ181" s="55" t="s">
        <v>593</v>
      </c>
      <c r="ER181" s="56" t="s">
        <v>156</v>
      </c>
      <c r="ES181" s="56" t="s">
        <v>20</v>
      </c>
      <c r="ET181" s="64" t="n">
        <v>68</v>
      </c>
      <c r="EU181" s="65" t="n">
        <v>1020</v>
      </c>
      <c r="EV181" s="65" t="n">
        <v>204</v>
      </c>
      <c r="EW181" s="65" t="n">
        <v>44084</v>
      </c>
      <c r="EX181" s="66" t="n">
        <v>44084</v>
      </c>
      <c r="EY181" s="0" t="n">
        <f aca="false">COUNTIF(DatasourceNameRange,EQ181)</f>
        <v>1</v>
      </c>
    </row>
    <row r="182" customFormat="false" ht="15" hidden="false" customHeight="false" outlineLevel="0" collapsed="false">
      <c r="X182" s="35" t="s">
        <v>659</v>
      </c>
      <c r="Y182" s="36" t="n">
        <v>89</v>
      </c>
      <c r="Z182" s="37" t="n">
        <v>1068</v>
      </c>
      <c r="AA182" s="37" t="n">
        <v>1</v>
      </c>
      <c r="AB182" s="37" t="n">
        <v>1068</v>
      </c>
      <c r="AC182" s="37" t="n">
        <v>44051</v>
      </c>
      <c r="AD182" s="38" t="n">
        <v>44051</v>
      </c>
      <c r="AE182" s="0" t="str">
        <f aca="false">IF(AB182&lt;=10,"Top Buyer",IF(AB182&lt;=21,"2nd Top Buyer","Average Buyer"))</f>
        <v>Average Buyer</v>
      </c>
      <c r="AF182" s="0" t="str">
        <f aca="false">(IF(AC182=AD182,$AL$9,$AL$10))</f>
        <v>One-Time Buyer</v>
      </c>
      <c r="AG182" s="0" t="str">
        <f aca="false">VLOOKUP(X182,LookupRange,2,0)</f>
        <v>Female</v>
      </c>
      <c r="AH182" s="0" t="str">
        <f aca="false">VLOOKUP(X182,LookupRange,3,0)</f>
        <v>Kingston</v>
      </c>
      <c r="AW182" s="55" t="s">
        <v>233</v>
      </c>
      <c r="AX182" s="56" t="s">
        <v>20</v>
      </c>
      <c r="AY182" s="56" t="s">
        <v>50</v>
      </c>
      <c r="AZ182" s="57"/>
      <c r="CJ182" s="35" t="s">
        <v>966</v>
      </c>
      <c r="CK182" s="59"/>
      <c r="CN182" s="35" t="n">
        <v>88065565533</v>
      </c>
      <c r="CO182" s="59"/>
      <c r="ED182" s="14"/>
      <c r="EP182" s="0" t="n">
        <v>179</v>
      </c>
      <c r="EQ182" s="55" t="s">
        <v>233</v>
      </c>
      <c r="ER182" s="56" t="s">
        <v>50</v>
      </c>
      <c r="ES182" s="56" t="s">
        <v>20</v>
      </c>
      <c r="ET182" s="64" t="n">
        <v>11</v>
      </c>
      <c r="EU182" s="65" t="n">
        <v>176</v>
      </c>
      <c r="EV182" s="65" t="n">
        <v>33</v>
      </c>
      <c r="EW182" s="65" t="n">
        <v>44064</v>
      </c>
      <c r="EX182" s="66" t="n">
        <v>44064</v>
      </c>
      <c r="EY182" s="0" t="n">
        <f aca="false">COUNTIF(DatasourceNameRange,EQ182)</f>
        <v>1</v>
      </c>
    </row>
    <row r="183" customFormat="false" ht="15" hidden="false" customHeight="false" outlineLevel="0" collapsed="false">
      <c r="X183" s="35" t="s">
        <v>148</v>
      </c>
      <c r="Y183" s="36" t="n">
        <v>89</v>
      </c>
      <c r="Z183" s="37" t="n">
        <v>1068</v>
      </c>
      <c r="AA183" s="37" t="n">
        <v>1</v>
      </c>
      <c r="AB183" s="37" t="n">
        <v>1068</v>
      </c>
      <c r="AC183" s="37" t="n">
        <v>44057</v>
      </c>
      <c r="AD183" s="38" t="n">
        <v>44057</v>
      </c>
      <c r="AE183" s="0" t="str">
        <f aca="false">IF(AB183&lt;=10,"Top Buyer",IF(AB183&lt;=21,"2nd Top Buyer","Average Buyer"))</f>
        <v>Average Buyer</v>
      </c>
      <c r="AF183" s="0" t="str">
        <f aca="false">(IF(AC183=AD183,$AL$9,$AL$10))</f>
        <v>One-Time Buyer</v>
      </c>
      <c r="AG183" s="0" t="str">
        <f aca="false">VLOOKUP(X183,LookupRange,2,0)</f>
        <v>Male</v>
      </c>
      <c r="AH183" s="0" t="str">
        <f aca="false">VLOOKUP(X183,LookupRange,3,0)</f>
        <v>Kingston</v>
      </c>
      <c r="AW183" s="55" t="s">
        <v>966</v>
      </c>
      <c r="AX183" s="56" t="s">
        <v>20</v>
      </c>
      <c r="AY183" s="56" t="s">
        <v>72</v>
      </c>
      <c r="AZ183" s="57"/>
      <c r="CJ183" s="35" t="s">
        <v>812</v>
      </c>
      <c r="CK183" s="59"/>
      <c r="CN183" s="35" t="n">
        <v>88065565534</v>
      </c>
      <c r="CO183" s="59"/>
      <c r="ED183" s="14"/>
      <c r="EP183" s="0" t="n">
        <v>180</v>
      </c>
      <c r="EQ183" s="55" t="s">
        <v>966</v>
      </c>
      <c r="ER183" s="56" t="s">
        <v>72</v>
      </c>
      <c r="ES183" s="56" t="s">
        <v>20</v>
      </c>
      <c r="ET183" s="64" t="n">
        <v>3</v>
      </c>
      <c r="EU183" s="65" t="n">
        <v>45</v>
      </c>
      <c r="EV183" s="65" t="n">
        <v>9</v>
      </c>
      <c r="EW183" s="65" t="n">
        <v>44053</v>
      </c>
      <c r="EX183" s="66" t="n">
        <v>44053</v>
      </c>
      <c r="EY183" s="0" t="n">
        <f aca="false">COUNTIF(DatasourceNameRange,EQ183)</f>
        <v>1</v>
      </c>
    </row>
    <row r="184" customFormat="false" ht="15" hidden="false" customHeight="false" outlineLevel="0" collapsed="false">
      <c r="X184" s="35" t="s">
        <v>943</v>
      </c>
      <c r="Y184" s="36" t="n">
        <v>76</v>
      </c>
      <c r="Z184" s="37" t="n">
        <v>1060</v>
      </c>
      <c r="AA184" s="37" t="n">
        <v>14</v>
      </c>
      <c r="AB184" s="37" t="n">
        <v>1060</v>
      </c>
      <c r="AC184" s="37" t="n">
        <v>44051</v>
      </c>
      <c r="AD184" s="38" t="n">
        <v>44099</v>
      </c>
      <c r="AE184" s="0" t="str">
        <f aca="false">IF(AB184&lt;=10,"Top Buyer",IF(AB184&lt;=21,"2nd Top Buyer","Average Buyer"))</f>
        <v>Average Buyer</v>
      </c>
      <c r="AF184" s="0" t="str">
        <f aca="false">(IF(AC184=AD184,$AL$9,$AL$10))</f>
        <v>Old Customer</v>
      </c>
      <c r="AG184" s="0" t="str">
        <f aca="false">VLOOKUP(X184,LookupRange,2,0)</f>
        <v>Female</v>
      </c>
      <c r="AH184" s="0" t="str">
        <f aca="false">VLOOKUP(X184,LookupRange,3,0)</f>
        <v>New York</v>
      </c>
      <c r="AW184" s="55" t="s">
        <v>812</v>
      </c>
      <c r="AX184" s="56" t="s">
        <v>20</v>
      </c>
      <c r="AY184" s="56" t="s">
        <v>149</v>
      </c>
      <c r="AZ184" s="57"/>
      <c r="CJ184" s="35" t="s">
        <v>544</v>
      </c>
      <c r="CK184" s="59"/>
      <c r="CN184" s="35" t="n">
        <v>88065565535</v>
      </c>
      <c r="CO184" s="59"/>
      <c r="ED184" s="14"/>
      <c r="EP184" s="0" t="n">
        <v>181</v>
      </c>
      <c r="EQ184" s="55" t="s">
        <v>812</v>
      </c>
      <c r="ER184" s="56" t="s">
        <v>149</v>
      </c>
      <c r="ES184" s="56" t="s">
        <v>20</v>
      </c>
      <c r="ET184" s="64" t="n">
        <v>3</v>
      </c>
      <c r="EU184" s="65" t="n">
        <v>36</v>
      </c>
      <c r="EV184" s="65" t="n">
        <v>9</v>
      </c>
      <c r="EW184" s="65" t="n">
        <v>44064</v>
      </c>
      <c r="EX184" s="66" t="n">
        <v>44064</v>
      </c>
      <c r="EY184" s="0" t="n">
        <f aca="false">COUNTIF(DatasourceNameRange,EQ184)</f>
        <v>1</v>
      </c>
    </row>
    <row r="185" customFormat="false" ht="15" hidden="false" customHeight="false" outlineLevel="0" collapsed="false">
      <c r="X185" s="35" t="s">
        <v>351</v>
      </c>
      <c r="Y185" s="36" t="n">
        <v>15</v>
      </c>
      <c r="Z185" s="37" t="n">
        <v>1050</v>
      </c>
      <c r="AA185" s="37" t="n">
        <v>1</v>
      </c>
      <c r="AB185" s="37" t="n">
        <v>1050</v>
      </c>
      <c r="AC185" s="37" t="n">
        <v>44048</v>
      </c>
      <c r="AD185" s="38" t="n">
        <v>44048</v>
      </c>
      <c r="AE185" s="0" t="str">
        <f aca="false">IF(AB185&lt;=10,"Top Buyer",IF(AB185&lt;=21,"2nd Top Buyer","Average Buyer"))</f>
        <v>Average Buyer</v>
      </c>
      <c r="AF185" s="0" t="str">
        <f aca="false">(IF(AC185=AD185,$AL$9,$AL$10))</f>
        <v>One-Time Buyer</v>
      </c>
      <c r="AG185" s="0" t="str">
        <f aca="false">VLOOKUP(X185,LookupRange,2,0)</f>
        <v>Female</v>
      </c>
      <c r="AH185" s="0" t="str">
        <f aca="false">VLOOKUP(X185,LookupRange,3,0)</f>
        <v>Albany</v>
      </c>
      <c r="AW185" s="55" t="s">
        <v>544</v>
      </c>
      <c r="AX185" s="56" t="s">
        <v>29</v>
      </c>
      <c r="AY185" s="56" t="s">
        <v>87</v>
      </c>
      <c r="AZ185" s="57"/>
      <c r="CJ185" s="35" t="s">
        <v>941</v>
      </c>
      <c r="CK185" s="59"/>
      <c r="CN185" s="35" t="n">
        <v>88065565536</v>
      </c>
      <c r="CO185" s="59"/>
      <c r="ED185" s="14"/>
      <c r="EP185" s="0" t="n">
        <v>182</v>
      </c>
      <c r="EQ185" s="55" t="s">
        <v>544</v>
      </c>
      <c r="ER185" s="56" t="s">
        <v>87</v>
      </c>
      <c r="ES185" s="56" t="s">
        <v>29</v>
      </c>
      <c r="ET185" s="64" t="n">
        <v>11</v>
      </c>
      <c r="EU185" s="65" t="n">
        <v>143</v>
      </c>
      <c r="EV185" s="65" t="n">
        <v>33</v>
      </c>
      <c r="EW185" s="65" t="n">
        <v>44066</v>
      </c>
      <c r="EX185" s="66" t="n">
        <v>44066</v>
      </c>
      <c r="EY185" s="0" t="n">
        <f aca="false">COUNTIF(DatasourceNameRange,EQ185)</f>
        <v>1</v>
      </c>
    </row>
    <row r="186" customFormat="false" ht="15" hidden="false" customHeight="false" outlineLevel="0" collapsed="false">
      <c r="X186" s="35" t="s">
        <v>368</v>
      </c>
      <c r="Y186" s="36" t="n">
        <v>75</v>
      </c>
      <c r="Z186" s="37" t="n">
        <v>1050</v>
      </c>
      <c r="AA186" s="37" t="n">
        <v>2</v>
      </c>
      <c r="AB186" s="37" t="n">
        <v>1050</v>
      </c>
      <c r="AC186" s="37" t="n">
        <v>44065</v>
      </c>
      <c r="AD186" s="38" t="n">
        <v>44065</v>
      </c>
      <c r="AE186" s="0" t="str">
        <f aca="false">IF(AB186&lt;=10,"Top Buyer",IF(AB186&lt;=21,"2nd Top Buyer","Average Buyer"))</f>
        <v>Average Buyer</v>
      </c>
      <c r="AF186" s="0" t="str">
        <f aca="false">(IF(AC186=AD186,$AL$9,$AL$10))</f>
        <v>One-Time Buyer</v>
      </c>
      <c r="AG186" s="0" t="str">
        <f aca="false">VLOOKUP(X186,LookupRange,2,0)</f>
        <v>Female</v>
      </c>
      <c r="AH186" s="0" t="str">
        <f aca="false">VLOOKUP(X186,LookupRange,3,0)</f>
        <v>Middletown</v>
      </c>
      <c r="AW186" s="55" t="s">
        <v>941</v>
      </c>
      <c r="AX186" s="56" t="s">
        <v>29</v>
      </c>
      <c r="AY186" s="56" t="s">
        <v>78</v>
      </c>
      <c r="AZ186" s="57"/>
      <c r="CJ186" s="35" t="s">
        <v>626</v>
      </c>
      <c r="CK186" s="59"/>
      <c r="CN186" s="35" t="n">
        <v>88065565537</v>
      </c>
      <c r="CO186" s="59"/>
      <c r="ED186" s="14"/>
      <c r="EP186" s="0" t="n">
        <v>183</v>
      </c>
      <c r="EQ186" s="55" t="s">
        <v>941</v>
      </c>
      <c r="ER186" s="56" t="s">
        <v>78</v>
      </c>
      <c r="ES186" s="56" t="s">
        <v>29</v>
      </c>
      <c r="ET186" s="64" t="n">
        <v>8</v>
      </c>
      <c r="EU186" s="65" t="n">
        <v>113</v>
      </c>
      <c r="EV186" s="65" t="n">
        <v>24</v>
      </c>
      <c r="EW186" s="65" t="n">
        <v>44074</v>
      </c>
      <c r="EX186" s="66" t="n">
        <v>44074</v>
      </c>
      <c r="EY186" s="0" t="n">
        <f aca="false">COUNTIF(DatasourceNameRange,EQ186)</f>
        <v>2</v>
      </c>
    </row>
    <row r="187" customFormat="false" ht="15" hidden="false" customHeight="false" outlineLevel="0" collapsed="false">
      <c r="X187" s="35" t="s">
        <v>635</v>
      </c>
      <c r="Y187" s="36" t="n">
        <v>15</v>
      </c>
      <c r="Z187" s="37" t="n">
        <v>1050</v>
      </c>
      <c r="AA187" s="37" t="n">
        <v>1</v>
      </c>
      <c r="AB187" s="37" t="n">
        <v>1050</v>
      </c>
      <c r="AC187" s="37" t="n">
        <v>44057</v>
      </c>
      <c r="AD187" s="38" t="n">
        <v>44057</v>
      </c>
      <c r="AE187" s="0" t="str">
        <f aca="false">IF(AB187&lt;=10,"Top Buyer",IF(AB187&lt;=21,"2nd Top Buyer","Average Buyer"))</f>
        <v>Average Buyer</v>
      </c>
      <c r="AF187" s="0" t="str">
        <f aca="false">(IF(AC187=AD187,$AL$9,$AL$10))</f>
        <v>One-Time Buyer</v>
      </c>
      <c r="AG187" s="0" t="str">
        <f aca="false">VLOOKUP(X187,LookupRange,2,0)</f>
        <v>Male</v>
      </c>
      <c r="AH187" s="0" t="str">
        <f aca="false">VLOOKUP(X187,LookupRange,3,0)</f>
        <v>Glen Cove</v>
      </c>
      <c r="AW187" s="55" t="s">
        <v>626</v>
      </c>
      <c r="AX187" s="56" t="s">
        <v>20</v>
      </c>
      <c r="AY187" s="56" t="s">
        <v>117</v>
      </c>
      <c r="AZ187" s="57"/>
      <c r="CJ187" s="35" t="s">
        <v>449</v>
      </c>
      <c r="CK187" s="59"/>
      <c r="CN187" s="35" t="n">
        <v>88065565538</v>
      </c>
      <c r="CO187" s="59"/>
      <c r="ED187" s="14"/>
      <c r="EP187" s="0" t="n">
        <v>184</v>
      </c>
      <c r="EQ187" s="55" t="s">
        <v>626</v>
      </c>
      <c r="ER187" s="56" t="s">
        <v>117</v>
      </c>
      <c r="ES187" s="56" t="s">
        <v>20</v>
      </c>
      <c r="ET187" s="64" t="n">
        <v>15</v>
      </c>
      <c r="EU187" s="65" t="n">
        <v>225</v>
      </c>
      <c r="EV187" s="65" t="n">
        <v>45</v>
      </c>
      <c r="EW187" s="65" t="n">
        <v>44048</v>
      </c>
      <c r="EX187" s="66" t="n">
        <v>44048</v>
      </c>
      <c r="EY187" s="0" t="n">
        <f aca="false">COUNTIF(DatasourceNameRange,EQ187)</f>
        <v>1</v>
      </c>
    </row>
    <row r="188" customFormat="false" ht="15" hidden="false" customHeight="false" outlineLevel="0" collapsed="false">
      <c r="X188" s="35" t="s">
        <v>376</v>
      </c>
      <c r="Y188" s="36" t="n">
        <v>86</v>
      </c>
      <c r="Z188" s="37" t="n">
        <v>1032</v>
      </c>
      <c r="AA188" s="37" t="n">
        <v>2</v>
      </c>
      <c r="AB188" s="37" t="n">
        <v>1032</v>
      </c>
      <c r="AC188" s="37" t="n">
        <v>44073</v>
      </c>
      <c r="AD188" s="38" t="n">
        <v>44073</v>
      </c>
      <c r="AE188" s="0" t="str">
        <f aca="false">IF(AB188&lt;=10,"Top Buyer",IF(AB188&lt;=21,"2nd Top Buyer","Average Buyer"))</f>
        <v>Average Buyer</v>
      </c>
      <c r="AF188" s="0" t="str">
        <f aca="false">(IF(AC188=AD188,$AL$9,$AL$10))</f>
        <v>One-Time Buyer</v>
      </c>
      <c r="AG188" s="0" t="str">
        <f aca="false">VLOOKUP(X188,LookupRange,2,0)</f>
        <v>Male</v>
      </c>
      <c r="AH188" s="0" t="str">
        <f aca="false">VLOOKUP(X188,LookupRange,3,0)</f>
        <v>Rye </v>
      </c>
      <c r="AW188" s="55" t="s">
        <v>449</v>
      </c>
      <c r="AX188" s="56" t="s">
        <v>20</v>
      </c>
      <c r="AY188" s="56" t="s">
        <v>21</v>
      </c>
      <c r="AZ188" s="57"/>
      <c r="CJ188" s="35" t="s">
        <v>606</v>
      </c>
      <c r="CK188" s="59"/>
      <c r="CN188" s="35" t="n">
        <v>88065565539</v>
      </c>
      <c r="CO188" s="59"/>
      <c r="ED188" s="14"/>
      <c r="EP188" s="0" t="n">
        <v>185</v>
      </c>
      <c r="EQ188" s="55" t="s">
        <v>449</v>
      </c>
      <c r="ER188" s="56" t="s">
        <v>21</v>
      </c>
      <c r="ES188" s="56" t="s">
        <v>20</v>
      </c>
      <c r="ET188" s="64" t="n">
        <v>68</v>
      </c>
      <c r="EU188" s="65" t="n">
        <v>1224</v>
      </c>
      <c r="EV188" s="65" t="n">
        <v>204</v>
      </c>
      <c r="EW188" s="65" t="n">
        <v>44074</v>
      </c>
      <c r="EX188" s="66" t="n">
        <v>44074</v>
      </c>
      <c r="EY188" s="0" t="n">
        <f aca="false">COUNTIF(DatasourceNameRange,EQ188)</f>
        <v>1</v>
      </c>
    </row>
    <row r="189" customFormat="false" ht="15" hidden="false" customHeight="false" outlineLevel="0" collapsed="false">
      <c r="X189" s="35" t="s">
        <v>1085</v>
      </c>
      <c r="Y189" s="36" t="n">
        <v>62</v>
      </c>
      <c r="Z189" s="37" t="n">
        <v>1021</v>
      </c>
      <c r="AA189" s="37" t="n">
        <v>4</v>
      </c>
      <c r="AB189" s="37" t="n">
        <v>1021</v>
      </c>
      <c r="AC189" s="37" t="n">
        <v>44051</v>
      </c>
      <c r="AD189" s="38" t="n">
        <v>44103</v>
      </c>
      <c r="AE189" s="0" t="str">
        <f aca="false">IF(AB189&lt;=10,"Top Buyer",IF(AB189&lt;=21,"2nd Top Buyer","Average Buyer"))</f>
        <v>Average Buyer</v>
      </c>
      <c r="AF189" s="0" t="str">
        <f aca="false">(IF(AC189=AD189,$AL$9,$AL$10))</f>
        <v>Old Customer</v>
      </c>
      <c r="AG189" s="0" t="str">
        <f aca="false">VLOOKUP(X189,LookupRange,2,0)</f>
        <v>Male</v>
      </c>
      <c r="AH189" s="0" t="str">
        <f aca="false">VLOOKUP(X189,LookupRange,3,0)</f>
        <v>New York</v>
      </c>
      <c r="AW189" s="55" t="s">
        <v>606</v>
      </c>
      <c r="AX189" s="56" t="s">
        <v>29</v>
      </c>
      <c r="AY189" s="56" t="s">
        <v>42</v>
      </c>
      <c r="AZ189" s="57"/>
      <c r="CJ189" s="35" t="s">
        <v>712</v>
      </c>
      <c r="CK189" s="59"/>
      <c r="CN189" s="35" t="n">
        <v>88065565540</v>
      </c>
      <c r="CO189" s="59"/>
      <c r="ED189" s="14"/>
      <c r="EP189" s="0" t="n">
        <v>186</v>
      </c>
      <c r="EQ189" s="55" t="s">
        <v>606</v>
      </c>
      <c r="ER189" s="56" t="s">
        <v>42</v>
      </c>
      <c r="ES189" s="56" t="s">
        <v>29</v>
      </c>
      <c r="ET189" s="64" t="n">
        <v>77</v>
      </c>
      <c r="EU189" s="65" t="n">
        <v>1771</v>
      </c>
      <c r="EV189" s="65" t="n">
        <v>231</v>
      </c>
      <c r="EW189" s="65" t="n">
        <v>44097</v>
      </c>
      <c r="EX189" s="66" t="n">
        <v>44097</v>
      </c>
      <c r="EY189" s="0" t="n">
        <f aca="false">COUNTIF(DatasourceNameRange,EQ189)</f>
        <v>1</v>
      </c>
    </row>
    <row r="190" customFormat="false" ht="15" hidden="false" customHeight="false" outlineLevel="0" collapsed="false">
      <c r="X190" s="35" t="s">
        <v>593</v>
      </c>
      <c r="Y190" s="36" t="n">
        <v>68</v>
      </c>
      <c r="Z190" s="37" t="n">
        <v>1020</v>
      </c>
      <c r="AA190" s="37" t="n">
        <v>1</v>
      </c>
      <c r="AB190" s="37" t="n">
        <v>1020</v>
      </c>
      <c r="AC190" s="37" t="n">
        <v>44084</v>
      </c>
      <c r="AD190" s="38" t="n">
        <v>44084</v>
      </c>
      <c r="AE190" s="0" t="str">
        <f aca="false">IF(AB190&lt;=10,"Top Buyer",IF(AB190&lt;=21,"2nd Top Buyer","Average Buyer"))</f>
        <v>Average Buyer</v>
      </c>
      <c r="AF190" s="0" t="str">
        <f aca="false">(IF(AC190=AD190,$AL$9,$AL$10))</f>
        <v>One-Time Buyer</v>
      </c>
      <c r="AG190" s="0" t="str">
        <f aca="false">VLOOKUP(X190,LookupRange,2,0)</f>
        <v>Male</v>
      </c>
      <c r="AH190" s="0" t="str">
        <f aca="false">VLOOKUP(X190,LookupRange,3,0)</f>
        <v>Middletown</v>
      </c>
      <c r="AW190" s="55" t="s">
        <v>712</v>
      </c>
      <c r="AX190" s="56" t="s">
        <v>29</v>
      </c>
      <c r="AY190" s="56" t="s">
        <v>121</v>
      </c>
      <c r="AZ190" s="57"/>
      <c r="CJ190" s="35" t="s">
        <v>1106</v>
      </c>
      <c r="CK190" s="59"/>
      <c r="CN190" s="35" t="n">
        <v>88065565541</v>
      </c>
      <c r="CO190" s="59"/>
      <c r="ED190" s="14"/>
      <c r="EP190" s="0" t="n">
        <v>187</v>
      </c>
      <c r="EQ190" s="55" t="s">
        <v>712</v>
      </c>
      <c r="ER190" s="56" t="s">
        <v>121</v>
      </c>
      <c r="ES190" s="56" t="s">
        <v>29</v>
      </c>
      <c r="ET190" s="64" t="n">
        <v>4</v>
      </c>
      <c r="EU190" s="65" t="n">
        <v>60</v>
      </c>
      <c r="EV190" s="65" t="n">
        <v>12</v>
      </c>
      <c r="EW190" s="65" t="n">
        <v>44103</v>
      </c>
      <c r="EX190" s="66" t="n">
        <v>44103</v>
      </c>
      <c r="EY190" s="0" t="n">
        <f aca="false">COUNTIF(DatasourceNameRange,EQ190)</f>
        <v>1</v>
      </c>
    </row>
    <row r="191" customFormat="false" ht="15" hidden="false" customHeight="false" outlineLevel="0" collapsed="false">
      <c r="X191" s="35" t="s">
        <v>318</v>
      </c>
      <c r="Y191" s="36" t="n">
        <v>68</v>
      </c>
      <c r="Z191" s="37" t="n">
        <v>1020</v>
      </c>
      <c r="AA191" s="37" t="n">
        <v>1</v>
      </c>
      <c r="AB191" s="37" t="n">
        <v>1020</v>
      </c>
      <c r="AC191" s="37" t="n">
        <v>44046</v>
      </c>
      <c r="AD191" s="38" t="n">
        <v>44046</v>
      </c>
      <c r="AE191" s="0" t="str">
        <f aca="false">IF(AB191&lt;=10,"Top Buyer",IF(AB191&lt;=21,"2nd Top Buyer","Average Buyer"))</f>
        <v>Average Buyer</v>
      </c>
      <c r="AF191" s="0" t="str">
        <f aca="false">(IF(AC191=AD191,$AL$9,$AL$10))</f>
        <v>One-Time Buyer</v>
      </c>
      <c r="AG191" s="0" t="str">
        <f aca="false">VLOOKUP(X191,LookupRange,2,0)</f>
        <v>Female</v>
      </c>
      <c r="AH191" s="0" t="str">
        <f aca="false">VLOOKUP(X191,LookupRange,3,0)</f>
        <v>Glens Falls</v>
      </c>
      <c r="AW191" s="55" t="s">
        <v>1106</v>
      </c>
      <c r="AX191" s="56" t="s">
        <v>29</v>
      </c>
      <c r="AY191" s="56" t="s">
        <v>52</v>
      </c>
      <c r="AZ191" s="57"/>
      <c r="CJ191" s="35" t="s">
        <v>54</v>
      </c>
      <c r="CK191" s="59"/>
      <c r="CN191" s="35" t="n">
        <v>88065565542</v>
      </c>
      <c r="CO191" s="59"/>
      <c r="ED191" s="14"/>
      <c r="EP191" s="0" t="n">
        <v>188</v>
      </c>
      <c r="EQ191" s="55" t="s">
        <v>1106</v>
      </c>
      <c r="ER191" s="56" t="s">
        <v>52</v>
      </c>
      <c r="ES191" s="56" t="s">
        <v>29</v>
      </c>
      <c r="ET191" s="64" t="n">
        <v>7</v>
      </c>
      <c r="EU191" s="65" t="n">
        <v>105</v>
      </c>
      <c r="EV191" s="65" t="n">
        <v>21</v>
      </c>
      <c r="EW191" s="65" t="n">
        <v>44046</v>
      </c>
      <c r="EX191" s="66" t="n">
        <v>44046</v>
      </c>
      <c r="EY191" s="0" t="n">
        <f aca="false">COUNTIF(DatasourceNameRange,EQ191)</f>
        <v>1</v>
      </c>
    </row>
    <row r="192" customFormat="false" ht="15" hidden="false" customHeight="false" outlineLevel="0" collapsed="false">
      <c r="X192" s="35" t="s">
        <v>300</v>
      </c>
      <c r="Y192" s="36" t="n">
        <v>68</v>
      </c>
      <c r="Z192" s="37" t="n">
        <v>1020</v>
      </c>
      <c r="AA192" s="37" t="n">
        <v>1</v>
      </c>
      <c r="AB192" s="37" t="n">
        <v>1020</v>
      </c>
      <c r="AC192" s="37" t="n">
        <v>44103</v>
      </c>
      <c r="AD192" s="38" t="n">
        <v>44103</v>
      </c>
      <c r="AE192" s="0" t="str">
        <f aca="false">IF(AB192&lt;=10,"Top Buyer",IF(AB192&lt;=21,"2nd Top Buyer","Average Buyer"))</f>
        <v>Average Buyer</v>
      </c>
      <c r="AF192" s="0" t="str">
        <f aca="false">(IF(AC192=AD192,$AL$9,$AL$10))</f>
        <v>One-Time Buyer</v>
      </c>
      <c r="AG192" s="0" t="str">
        <f aca="false">VLOOKUP(X192,LookupRange,2,0)</f>
        <v>Male</v>
      </c>
      <c r="AH192" s="0" t="str">
        <f aca="false">VLOOKUP(X192,LookupRange,3,0)</f>
        <v>Watertown</v>
      </c>
      <c r="AW192" s="55" t="s">
        <v>54</v>
      </c>
      <c r="AX192" s="56" t="s">
        <v>29</v>
      </c>
      <c r="AY192" s="56" t="s">
        <v>55</v>
      </c>
      <c r="AZ192" s="57"/>
      <c r="CJ192" s="35" t="s">
        <v>332</v>
      </c>
      <c r="CK192" s="59"/>
      <c r="CN192" s="35" t="n">
        <v>88065565543</v>
      </c>
      <c r="CO192" s="59"/>
      <c r="ED192" s="14"/>
      <c r="EP192" s="0" t="n">
        <v>189</v>
      </c>
      <c r="EQ192" s="55" t="s">
        <v>54</v>
      </c>
      <c r="ER192" s="56" t="s">
        <v>55</v>
      </c>
      <c r="ES192" s="56" t="s">
        <v>29</v>
      </c>
      <c r="ET192" s="64" t="n">
        <v>211</v>
      </c>
      <c r="EU192" s="65" t="n">
        <v>3058</v>
      </c>
      <c r="EV192" s="65" t="n">
        <v>633</v>
      </c>
      <c r="EW192" s="65" t="n">
        <v>44048</v>
      </c>
      <c r="EX192" s="66" t="n">
        <v>44104</v>
      </c>
      <c r="EY192" s="0" t="n">
        <f aca="false">COUNTIF(DatasourceNameRange,EQ192)</f>
        <v>4</v>
      </c>
    </row>
    <row r="193" customFormat="false" ht="15" hidden="false" customHeight="false" outlineLevel="0" collapsed="false">
      <c r="X193" s="35" t="s">
        <v>120</v>
      </c>
      <c r="Y193" s="36" t="n">
        <v>68</v>
      </c>
      <c r="Z193" s="37" t="n">
        <v>1020</v>
      </c>
      <c r="AA193" s="37" t="n">
        <v>1</v>
      </c>
      <c r="AB193" s="37" t="n">
        <v>1020</v>
      </c>
      <c r="AC193" s="37" t="n">
        <v>44072</v>
      </c>
      <c r="AD193" s="38" t="n">
        <v>44072</v>
      </c>
      <c r="AE193" s="0" t="str">
        <f aca="false">IF(AB193&lt;=10,"Top Buyer",IF(AB193&lt;=21,"2nd Top Buyer","Average Buyer"))</f>
        <v>Average Buyer</v>
      </c>
      <c r="AF193" s="0" t="str">
        <f aca="false">(IF(AC193=AD193,$AL$9,$AL$10))</f>
        <v>One-Time Buyer</v>
      </c>
      <c r="AG193" s="0" t="str">
        <f aca="false">VLOOKUP(X193,LookupRange,2,0)</f>
        <v>Male</v>
      </c>
      <c r="AH193" s="0" t="str">
        <f aca="false">VLOOKUP(X193,LookupRange,3,0)</f>
        <v>Islip</v>
      </c>
      <c r="AW193" s="55" t="s">
        <v>332</v>
      </c>
      <c r="AX193" s="56" t="s">
        <v>29</v>
      </c>
      <c r="AY193" s="56" t="s">
        <v>104</v>
      </c>
      <c r="AZ193" s="57"/>
      <c r="CJ193" s="35" t="s">
        <v>649</v>
      </c>
      <c r="CK193" s="59"/>
      <c r="CN193" s="35" t="n">
        <v>88065565544</v>
      </c>
      <c r="CO193" s="59"/>
      <c r="ED193" s="14"/>
      <c r="EP193" s="0" t="n">
        <v>190</v>
      </c>
      <c r="EQ193" s="55" t="s">
        <v>332</v>
      </c>
      <c r="ER193" s="56" t="s">
        <v>104</v>
      </c>
      <c r="ES193" s="56" t="s">
        <v>29</v>
      </c>
      <c r="ET193" s="64" t="n">
        <v>11</v>
      </c>
      <c r="EU193" s="65" t="n">
        <v>770</v>
      </c>
      <c r="EV193" s="65" t="n">
        <v>33</v>
      </c>
      <c r="EW193" s="65" t="n">
        <v>44061</v>
      </c>
      <c r="EX193" s="66" t="n">
        <v>44061</v>
      </c>
      <c r="EY193" s="0" t="n">
        <f aca="false">COUNTIF(DatasourceNameRange,EQ193)</f>
        <v>1</v>
      </c>
    </row>
    <row r="194" customFormat="false" ht="15" hidden="false" customHeight="false" outlineLevel="0" collapsed="false">
      <c r="X194" s="35" t="s">
        <v>431</v>
      </c>
      <c r="Y194" s="36" t="n">
        <v>68</v>
      </c>
      <c r="Z194" s="37" t="n">
        <v>1020</v>
      </c>
      <c r="AA194" s="37" t="n">
        <v>1</v>
      </c>
      <c r="AB194" s="37" t="n">
        <v>1020</v>
      </c>
      <c r="AC194" s="37" t="n">
        <v>44056</v>
      </c>
      <c r="AD194" s="38" t="n">
        <v>44056</v>
      </c>
      <c r="AE194" s="0" t="str">
        <f aca="false">IF(AB194&lt;=10,"Top Buyer",IF(AB194&lt;=21,"2nd Top Buyer","Average Buyer"))</f>
        <v>Average Buyer</v>
      </c>
      <c r="AF194" s="0" t="str">
        <f aca="false">(IF(AC194=AD194,$AL$9,$AL$10))</f>
        <v>One-Time Buyer</v>
      </c>
      <c r="AG194" s="0" t="str">
        <f aca="false">VLOOKUP(X194,LookupRange,2,0)</f>
        <v>Male</v>
      </c>
      <c r="AH194" s="0" t="str">
        <f aca="false">VLOOKUP(X194,LookupRange,3,0)</f>
        <v>Hempstead</v>
      </c>
      <c r="AW194" s="55" t="s">
        <v>649</v>
      </c>
      <c r="AX194" s="56" t="s">
        <v>20</v>
      </c>
      <c r="AY194" s="56" t="s">
        <v>66</v>
      </c>
      <c r="AZ194" s="57"/>
      <c r="CJ194" s="35" t="s">
        <v>177</v>
      </c>
      <c r="CK194" s="59"/>
      <c r="CN194" s="35" t="n">
        <v>88065565545</v>
      </c>
      <c r="CO194" s="59"/>
      <c r="ED194" s="14"/>
      <c r="EP194" s="0" t="n">
        <v>191</v>
      </c>
      <c r="EQ194" s="55" t="s">
        <v>649</v>
      </c>
      <c r="ER194" s="56" t="s">
        <v>66</v>
      </c>
      <c r="ES194" s="56" t="s">
        <v>20</v>
      </c>
      <c r="ET194" s="64" t="n">
        <v>60</v>
      </c>
      <c r="EU194" s="65" t="n">
        <v>1200</v>
      </c>
      <c r="EV194" s="65" t="n">
        <v>180</v>
      </c>
      <c r="EW194" s="65" t="n">
        <v>44071</v>
      </c>
      <c r="EX194" s="66" t="n">
        <v>44071</v>
      </c>
      <c r="EY194" s="0" t="n">
        <f aca="false">COUNTIF(DatasourceNameRange,EQ194)</f>
        <v>1</v>
      </c>
    </row>
    <row r="195" customFormat="false" ht="15" hidden="false" customHeight="false" outlineLevel="0" collapsed="false">
      <c r="X195" s="35" t="s">
        <v>74</v>
      </c>
      <c r="Y195" s="36" t="n">
        <v>68</v>
      </c>
      <c r="Z195" s="37" t="n">
        <v>1020</v>
      </c>
      <c r="AA195" s="37" t="n">
        <v>1</v>
      </c>
      <c r="AB195" s="37" t="n">
        <v>1020</v>
      </c>
      <c r="AC195" s="37" t="n">
        <v>44054</v>
      </c>
      <c r="AD195" s="38" t="n">
        <v>44054</v>
      </c>
      <c r="AE195" s="0" t="str">
        <f aca="false">IF(AB195&lt;=10,"Top Buyer",IF(AB195&lt;=21,"2nd Top Buyer","Average Buyer"))</f>
        <v>Average Buyer</v>
      </c>
      <c r="AF195" s="0" t="str">
        <f aca="false">(IF(AC195=AD195,$AL$9,$AL$10))</f>
        <v>One-Time Buyer</v>
      </c>
      <c r="AG195" s="0" t="str">
        <f aca="false">VLOOKUP(X195,LookupRange,2,0)</f>
        <v>Male</v>
      </c>
      <c r="AH195" s="0" t="str">
        <f aca="false">VLOOKUP(X195,LookupRange,3,0)</f>
        <v>Olean</v>
      </c>
      <c r="AW195" s="55" t="s">
        <v>177</v>
      </c>
      <c r="AX195" s="56" t="s">
        <v>20</v>
      </c>
      <c r="AY195" s="56" t="s">
        <v>117</v>
      </c>
      <c r="AZ195" s="57"/>
      <c r="CJ195" s="35" t="s">
        <v>834</v>
      </c>
      <c r="CK195" s="59"/>
      <c r="CN195" s="35" t="n">
        <v>88065565546</v>
      </c>
      <c r="CO195" s="59"/>
      <c r="ED195" s="14"/>
      <c r="EP195" s="0" t="n">
        <v>192</v>
      </c>
      <c r="EQ195" s="55" t="s">
        <v>177</v>
      </c>
      <c r="ER195" s="56" t="s">
        <v>117</v>
      </c>
      <c r="ES195" s="56" t="s">
        <v>20</v>
      </c>
      <c r="ET195" s="64" t="n">
        <v>11</v>
      </c>
      <c r="EU195" s="65" t="n">
        <v>165</v>
      </c>
      <c r="EV195" s="65" t="n">
        <v>33</v>
      </c>
      <c r="EW195" s="65" t="n">
        <v>44082</v>
      </c>
      <c r="EX195" s="66" t="n">
        <v>44082</v>
      </c>
      <c r="EY195" s="0" t="n">
        <f aca="false">COUNTIF(DatasourceNameRange,EQ195)</f>
        <v>1</v>
      </c>
    </row>
    <row r="196" customFormat="false" ht="15" hidden="false" customHeight="false" outlineLevel="0" collapsed="false">
      <c r="X196" s="35" t="s">
        <v>557</v>
      </c>
      <c r="Y196" s="36" t="n">
        <v>68</v>
      </c>
      <c r="Z196" s="37" t="n">
        <v>1020</v>
      </c>
      <c r="AA196" s="37" t="n">
        <v>1</v>
      </c>
      <c r="AB196" s="37" t="n">
        <v>1020</v>
      </c>
      <c r="AC196" s="37" t="n">
        <v>44048</v>
      </c>
      <c r="AD196" s="38" t="n">
        <v>44048</v>
      </c>
      <c r="AE196" s="0" t="str">
        <f aca="false">IF(AB196&lt;=10,"Top Buyer",IF(AB196&lt;=21,"2nd Top Buyer","Average Buyer"))</f>
        <v>Average Buyer</v>
      </c>
      <c r="AF196" s="0" t="str">
        <f aca="false">(IF(AC196=AD196,$AL$9,$AL$10))</f>
        <v>One-Time Buyer</v>
      </c>
      <c r="AG196" s="0" t="str">
        <f aca="false">VLOOKUP(X196,LookupRange,2,0)</f>
        <v>Male</v>
      </c>
      <c r="AH196" s="0" t="str">
        <f aca="false">VLOOKUP(X196,LookupRange,3,0)</f>
        <v>Brookhaven</v>
      </c>
      <c r="AW196" s="55" t="s">
        <v>834</v>
      </c>
      <c r="AX196" s="56" t="s">
        <v>29</v>
      </c>
      <c r="AY196" s="56" t="s">
        <v>69</v>
      </c>
      <c r="AZ196" s="57"/>
      <c r="CJ196" s="35" t="s">
        <v>898</v>
      </c>
      <c r="CK196" s="59"/>
      <c r="CN196" s="35" t="n">
        <v>88065565547</v>
      </c>
      <c r="CO196" s="59"/>
      <c r="ED196" s="14"/>
      <c r="EP196" s="0" t="n">
        <v>193</v>
      </c>
      <c r="EQ196" s="55" t="s">
        <v>834</v>
      </c>
      <c r="ER196" s="56" t="s">
        <v>69</v>
      </c>
      <c r="ES196" s="56" t="s">
        <v>29</v>
      </c>
      <c r="ET196" s="64" t="n">
        <v>6</v>
      </c>
      <c r="EU196" s="65" t="n">
        <v>90</v>
      </c>
      <c r="EV196" s="65" t="n">
        <v>18</v>
      </c>
      <c r="EW196" s="65" t="n">
        <v>44086</v>
      </c>
      <c r="EX196" s="66" t="n">
        <v>44086</v>
      </c>
      <c r="EY196" s="0" t="n">
        <f aca="false">COUNTIF(DatasourceNameRange,EQ196)</f>
        <v>1</v>
      </c>
    </row>
    <row r="197" customFormat="false" ht="15" hidden="false" customHeight="false" outlineLevel="0" collapsed="false">
      <c r="X197" s="35" t="s">
        <v>273</v>
      </c>
      <c r="Y197" s="36" t="n">
        <v>68</v>
      </c>
      <c r="Z197" s="37" t="n">
        <v>1020</v>
      </c>
      <c r="AA197" s="37" t="n">
        <v>1</v>
      </c>
      <c r="AB197" s="37" t="n">
        <v>1020</v>
      </c>
      <c r="AC197" s="37" t="n">
        <v>44073</v>
      </c>
      <c r="AD197" s="38" t="n">
        <v>44073</v>
      </c>
      <c r="AE197" s="0" t="str">
        <f aca="false">IF(AB197&lt;=10,"Top Buyer",IF(AB197&lt;=21,"2nd Top Buyer","Average Buyer"))</f>
        <v>Average Buyer</v>
      </c>
      <c r="AF197" s="0" t="str">
        <f aca="false">(IF(AC197=AD197,$AL$9,$AL$10))</f>
        <v>One-Time Buyer</v>
      </c>
      <c r="AG197" s="0" t="str">
        <f aca="false">VLOOKUP(X197,LookupRange,2,0)</f>
        <v>Female</v>
      </c>
      <c r="AH197" s="0" t="str">
        <f aca="false">VLOOKUP(X197,LookupRange,3,0)</f>
        <v>Geneva</v>
      </c>
      <c r="AW197" s="55" t="s">
        <v>898</v>
      </c>
      <c r="AX197" s="56" t="s">
        <v>29</v>
      </c>
      <c r="AY197" s="56" t="s">
        <v>186</v>
      </c>
      <c r="AZ197" s="57"/>
      <c r="CJ197" s="35" t="s">
        <v>753</v>
      </c>
      <c r="CK197" s="59"/>
      <c r="CN197" s="35" t="n">
        <v>88065565548</v>
      </c>
      <c r="CO197" s="59"/>
      <c r="ED197" s="14"/>
      <c r="EP197" s="0" t="n">
        <v>194</v>
      </c>
      <c r="EQ197" s="55" t="s">
        <v>898</v>
      </c>
      <c r="ER197" s="56" t="s">
        <v>186</v>
      </c>
      <c r="ES197" s="56" t="s">
        <v>29</v>
      </c>
      <c r="ET197" s="64" t="n">
        <v>8</v>
      </c>
      <c r="EU197" s="65" t="n">
        <v>120</v>
      </c>
      <c r="EV197" s="65" t="n">
        <v>24</v>
      </c>
      <c r="EW197" s="65" t="n">
        <v>44103</v>
      </c>
      <c r="EX197" s="66" t="n">
        <v>44103</v>
      </c>
      <c r="EY197" s="0" t="n">
        <f aca="false">COUNTIF(DatasourceNameRange,EQ197)</f>
        <v>1</v>
      </c>
    </row>
    <row r="198" customFormat="false" ht="15" hidden="false" customHeight="false" outlineLevel="0" collapsed="false">
      <c r="X198" s="35" t="s">
        <v>584</v>
      </c>
      <c r="Y198" s="36" t="n">
        <v>68</v>
      </c>
      <c r="Z198" s="37" t="n">
        <v>1020</v>
      </c>
      <c r="AA198" s="37" t="n">
        <v>1</v>
      </c>
      <c r="AB198" s="37" t="n">
        <v>1020</v>
      </c>
      <c r="AC198" s="37" t="n">
        <v>44075</v>
      </c>
      <c r="AD198" s="38" t="n">
        <v>44075</v>
      </c>
      <c r="AE198" s="0" t="str">
        <f aca="false">IF(AB198&lt;=10,"Top Buyer",IF(AB198&lt;=21,"2nd Top Buyer","Average Buyer"))</f>
        <v>Average Buyer</v>
      </c>
      <c r="AF198" s="0" t="str">
        <f aca="false">(IF(AC198=AD198,$AL$9,$AL$10))</f>
        <v>One-Time Buyer</v>
      </c>
      <c r="AG198" s="0" t="str">
        <f aca="false">VLOOKUP(X198,LookupRange,2,0)</f>
        <v>Male</v>
      </c>
      <c r="AH198" s="0" t="str">
        <f aca="false">VLOOKUP(X198,LookupRange,3,0)</f>
        <v>Syracuse</v>
      </c>
      <c r="AW198" s="55" t="s">
        <v>753</v>
      </c>
      <c r="AX198" s="56" t="s">
        <v>29</v>
      </c>
      <c r="AY198" s="56" t="s">
        <v>117</v>
      </c>
      <c r="AZ198" s="57"/>
      <c r="CJ198" s="35" t="s">
        <v>1099</v>
      </c>
      <c r="CK198" s="59"/>
      <c r="CN198" s="35" t="n">
        <v>88065565549</v>
      </c>
      <c r="CO198" s="59"/>
      <c r="ED198" s="14"/>
      <c r="EP198" s="0" t="n">
        <v>195</v>
      </c>
      <c r="EQ198" s="55" t="s">
        <v>753</v>
      </c>
      <c r="ER198" s="56" t="s">
        <v>117</v>
      </c>
      <c r="ES198" s="56" t="s">
        <v>29</v>
      </c>
      <c r="ET198" s="64" t="n">
        <v>5</v>
      </c>
      <c r="EU198" s="65" t="n">
        <v>80</v>
      </c>
      <c r="EV198" s="65" t="n">
        <v>15</v>
      </c>
      <c r="EW198" s="65" t="n">
        <v>44067</v>
      </c>
      <c r="EX198" s="66" t="n">
        <v>44067</v>
      </c>
      <c r="EY198" s="0" t="n">
        <f aca="false">COUNTIF(DatasourceNameRange,EQ198)</f>
        <v>1</v>
      </c>
    </row>
    <row r="199" customFormat="false" ht="15" hidden="false" customHeight="false" outlineLevel="0" collapsed="false">
      <c r="X199" s="35" t="s">
        <v>383</v>
      </c>
      <c r="Y199" s="36" t="n">
        <v>67</v>
      </c>
      <c r="Z199" s="37" t="n">
        <v>1005</v>
      </c>
      <c r="AA199" s="37" t="n">
        <v>2</v>
      </c>
      <c r="AB199" s="37" t="n">
        <v>1005</v>
      </c>
      <c r="AC199" s="37" t="n">
        <v>44083</v>
      </c>
      <c r="AD199" s="38" t="n">
        <v>44083</v>
      </c>
      <c r="AE199" s="0" t="str">
        <f aca="false">IF(AB199&lt;=10,"Top Buyer",IF(AB199&lt;=21,"2nd Top Buyer","Average Buyer"))</f>
        <v>Average Buyer</v>
      </c>
      <c r="AF199" s="0" t="str">
        <f aca="false">(IF(AC199=AD199,$AL$9,$AL$10))</f>
        <v>One-Time Buyer</v>
      </c>
      <c r="AG199" s="0" t="str">
        <f aca="false">VLOOKUP(X199,LookupRange,2,0)</f>
        <v>Male</v>
      </c>
      <c r="AH199" s="0" t="str">
        <f aca="false">VLOOKUP(X199,LookupRange,3,0)</f>
        <v>Troy</v>
      </c>
      <c r="AW199" s="55" t="s">
        <v>1099</v>
      </c>
      <c r="AX199" s="56" t="s">
        <v>20</v>
      </c>
      <c r="AY199" s="56" t="s">
        <v>110</v>
      </c>
      <c r="AZ199" s="57"/>
      <c r="CJ199" s="35" t="s">
        <v>424</v>
      </c>
      <c r="CK199" s="59"/>
      <c r="CN199" s="35" t="n">
        <v>88065565550</v>
      </c>
      <c r="CO199" s="59"/>
      <c r="ED199" s="14"/>
      <c r="EP199" s="0" t="n">
        <v>196</v>
      </c>
      <c r="EQ199" s="55" t="s">
        <v>1099</v>
      </c>
      <c r="ER199" s="56" t="s">
        <v>110</v>
      </c>
      <c r="ES199" s="56" t="s">
        <v>20</v>
      </c>
      <c r="ET199" s="64" t="n">
        <v>5</v>
      </c>
      <c r="EU199" s="65" t="n">
        <v>75</v>
      </c>
      <c r="EV199" s="65" t="n">
        <v>15</v>
      </c>
      <c r="EW199" s="65" t="n">
        <v>44103</v>
      </c>
      <c r="EX199" s="66" t="n">
        <v>44103</v>
      </c>
      <c r="EY199" s="0" t="n">
        <f aca="false">COUNTIF(DatasourceNameRange,EQ199)</f>
        <v>1</v>
      </c>
    </row>
    <row r="200" customFormat="false" ht="15" hidden="false" customHeight="false" outlineLevel="0" collapsed="false">
      <c r="X200" s="35" t="s">
        <v>520</v>
      </c>
      <c r="Y200" s="36" t="n">
        <v>77</v>
      </c>
      <c r="Z200" s="37" t="n">
        <v>1001</v>
      </c>
      <c r="AA200" s="37" t="n">
        <v>1</v>
      </c>
      <c r="AB200" s="37" t="n">
        <v>1001</v>
      </c>
      <c r="AC200" s="37" t="n">
        <v>44103</v>
      </c>
      <c r="AD200" s="38" t="n">
        <v>44103</v>
      </c>
      <c r="AE200" s="0" t="str">
        <f aca="false">IF(AB200&lt;=10,"Top Buyer",IF(AB200&lt;=21,"2nd Top Buyer","Average Buyer"))</f>
        <v>Average Buyer</v>
      </c>
      <c r="AF200" s="0" t="str">
        <f aca="false">(IF(AC200=AD200,$AL$9,$AL$10))</f>
        <v>One-Time Buyer</v>
      </c>
      <c r="AG200" s="0" t="str">
        <f aca="false">VLOOKUP(X200,LookupRange,2,0)</f>
        <v>Male</v>
      </c>
      <c r="AH200" s="0" t="str">
        <f aca="false">VLOOKUP(X200,LookupRange,3,0)</f>
        <v>Auburn</v>
      </c>
      <c r="AW200" s="55" t="s">
        <v>424</v>
      </c>
      <c r="AX200" s="56" t="s">
        <v>29</v>
      </c>
      <c r="AY200" s="56" t="s">
        <v>154</v>
      </c>
      <c r="AZ200" s="57"/>
      <c r="CJ200" s="35" t="s">
        <v>688</v>
      </c>
      <c r="CK200" s="59"/>
      <c r="CN200" s="35" t="n">
        <v>88065565551</v>
      </c>
      <c r="CO200" s="59"/>
      <c r="ED200" s="14"/>
      <c r="EP200" s="0" t="n">
        <v>197</v>
      </c>
      <c r="EQ200" s="55" t="s">
        <v>424</v>
      </c>
      <c r="ER200" s="56" t="s">
        <v>154</v>
      </c>
      <c r="ES200" s="56" t="s">
        <v>29</v>
      </c>
      <c r="ET200" s="64" t="n">
        <v>47</v>
      </c>
      <c r="EU200" s="65" t="n">
        <v>658</v>
      </c>
      <c r="EV200" s="65" t="n">
        <v>141</v>
      </c>
      <c r="EW200" s="65" t="n">
        <v>44052</v>
      </c>
      <c r="EX200" s="66" t="n">
        <v>44052</v>
      </c>
      <c r="EY200" s="0" t="n">
        <f aca="false">COUNTIF(DatasourceNameRange,EQ200)</f>
        <v>1</v>
      </c>
    </row>
    <row r="201" customFormat="false" ht="15" hidden="false" customHeight="false" outlineLevel="0" collapsed="false">
      <c r="X201" s="35" t="s">
        <v>556</v>
      </c>
      <c r="Y201" s="36" t="n">
        <v>77</v>
      </c>
      <c r="Z201" s="37" t="n">
        <v>1001</v>
      </c>
      <c r="AA201" s="37" t="n">
        <v>1</v>
      </c>
      <c r="AB201" s="37" t="n">
        <v>1001</v>
      </c>
      <c r="AC201" s="37" t="n">
        <v>44047</v>
      </c>
      <c r="AD201" s="38" t="n">
        <v>44047</v>
      </c>
      <c r="AE201" s="0" t="str">
        <f aca="false">IF(AB201&lt;=10,"Top Buyer",IF(AB201&lt;=21,"2nd Top Buyer","Average Buyer"))</f>
        <v>Average Buyer</v>
      </c>
      <c r="AF201" s="0" t="str">
        <f aca="false">(IF(AC201=AD201,$AL$9,$AL$10))</f>
        <v>One-Time Buyer</v>
      </c>
      <c r="AG201" s="0" t="str">
        <f aca="false">VLOOKUP(X201,LookupRange,2,0)</f>
        <v>Male</v>
      </c>
      <c r="AH201" s="0" t="str">
        <f aca="false">VLOOKUP(X201,LookupRange,3,0)</f>
        <v>Hempstead</v>
      </c>
      <c r="AW201" s="55" t="s">
        <v>688</v>
      </c>
      <c r="AX201" s="56" t="s">
        <v>20</v>
      </c>
      <c r="AY201" s="56" t="s">
        <v>152</v>
      </c>
      <c r="AZ201" s="57"/>
      <c r="CJ201" s="35" t="s">
        <v>858</v>
      </c>
      <c r="CK201" s="59"/>
      <c r="CN201" s="35" t="n">
        <v>88065565552</v>
      </c>
      <c r="CO201" s="59"/>
      <c r="ED201" s="14"/>
      <c r="EP201" s="0" t="n">
        <v>198</v>
      </c>
      <c r="EQ201" s="55" t="s">
        <v>688</v>
      </c>
      <c r="ER201" s="56" t="s">
        <v>152</v>
      </c>
      <c r="ES201" s="56" t="s">
        <v>20</v>
      </c>
      <c r="ET201" s="64" t="n">
        <v>15</v>
      </c>
      <c r="EU201" s="65" t="n">
        <v>450</v>
      </c>
      <c r="EV201" s="65" t="n">
        <v>45</v>
      </c>
      <c r="EW201" s="65" t="n">
        <v>44079</v>
      </c>
      <c r="EX201" s="66" t="n">
        <v>44079</v>
      </c>
      <c r="EY201" s="0" t="n">
        <f aca="false">COUNTIF(DatasourceNameRange,EQ201)</f>
        <v>1</v>
      </c>
    </row>
    <row r="202" customFormat="false" ht="15" hidden="false" customHeight="false" outlineLevel="0" collapsed="false">
      <c r="X202" s="35" t="s">
        <v>430</v>
      </c>
      <c r="Y202" s="36" t="n">
        <v>77</v>
      </c>
      <c r="Z202" s="37" t="n">
        <v>1001</v>
      </c>
      <c r="AA202" s="37" t="n">
        <v>1</v>
      </c>
      <c r="AB202" s="37" t="n">
        <v>1001</v>
      </c>
      <c r="AC202" s="37" t="n">
        <v>44055</v>
      </c>
      <c r="AD202" s="38" t="n">
        <v>44055</v>
      </c>
      <c r="AE202" s="0" t="str">
        <f aca="false">IF(AB202&lt;=10,"Top Buyer",IF(AB202&lt;=21,"2nd Top Buyer","Average Buyer"))</f>
        <v>Average Buyer</v>
      </c>
      <c r="AF202" s="0" t="str">
        <f aca="false">(IF(AC202=AD202,$AL$9,$AL$10))</f>
        <v>One-Time Buyer</v>
      </c>
      <c r="AG202" s="0" t="str">
        <f aca="false">VLOOKUP(X202,LookupRange,2,0)</f>
        <v>Female</v>
      </c>
      <c r="AH202" s="0" t="str">
        <f aca="false">VLOOKUP(X202,LookupRange,3,0)</f>
        <v>New York</v>
      </c>
      <c r="AW202" s="55" t="s">
        <v>858</v>
      </c>
      <c r="AX202" s="56" t="s">
        <v>20</v>
      </c>
      <c r="AY202" s="56" t="s">
        <v>55</v>
      </c>
      <c r="AZ202" s="57"/>
      <c r="CJ202" s="35" t="s">
        <v>561</v>
      </c>
      <c r="CK202" s="59"/>
      <c r="CN202" s="35" t="n">
        <v>88065565553</v>
      </c>
      <c r="CO202" s="59"/>
      <c r="ED202" s="14"/>
      <c r="EP202" s="0" t="n">
        <v>199</v>
      </c>
      <c r="EQ202" s="55" t="s">
        <v>858</v>
      </c>
      <c r="ER202" s="56" t="s">
        <v>55</v>
      </c>
      <c r="ES202" s="56" t="s">
        <v>20</v>
      </c>
      <c r="ET202" s="64" t="n">
        <v>6</v>
      </c>
      <c r="EU202" s="65" t="n">
        <v>36</v>
      </c>
      <c r="EV202" s="65" t="n">
        <v>18</v>
      </c>
      <c r="EW202" s="65" t="n">
        <v>44079</v>
      </c>
      <c r="EX202" s="66" t="n">
        <v>44079</v>
      </c>
      <c r="EY202" s="0" t="n">
        <f aca="false">COUNTIF(DatasourceNameRange,EQ202)</f>
        <v>1</v>
      </c>
    </row>
    <row r="203" customFormat="false" ht="15" hidden="false" customHeight="false" outlineLevel="0" collapsed="false">
      <c r="X203" s="35" t="s">
        <v>410</v>
      </c>
      <c r="Y203" s="36" t="n">
        <v>60</v>
      </c>
      <c r="Z203" s="37" t="n">
        <v>960</v>
      </c>
      <c r="AA203" s="37" t="n">
        <v>1</v>
      </c>
      <c r="AB203" s="37" t="n">
        <v>960</v>
      </c>
      <c r="AC203" s="37" t="n">
        <v>44096</v>
      </c>
      <c r="AD203" s="38" t="n">
        <v>44096</v>
      </c>
      <c r="AE203" s="0" t="str">
        <f aca="false">IF(AB203&lt;=10,"Top Buyer",IF(AB203&lt;=21,"2nd Top Buyer","Average Buyer"))</f>
        <v>Average Buyer</v>
      </c>
      <c r="AF203" s="0" t="str">
        <f aca="false">(IF(AC203=AD203,$AL$9,$AL$10))</f>
        <v>One-Time Buyer</v>
      </c>
      <c r="AG203" s="0" t="str">
        <f aca="false">VLOOKUP(X203,LookupRange,2,0)</f>
        <v>Male</v>
      </c>
      <c r="AH203" s="0" t="str">
        <f aca="false">VLOOKUP(X203,LookupRange,3,0)</f>
        <v>Middletown</v>
      </c>
      <c r="AW203" s="55" t="s">
        <v>561</v>
      </c>
      <c r="AX203" s="56" t="s">
        <v>29</v>
      </c>
      <c r="AY203" s="56" t="s">
        <v>30</v>
      </c>
      <c r="AZ203" s="57"/>
      <c r="CJ203" s="35" t="s">
        <v>810</v>
      </c>
      <c r="CK203" s="59"/>
      <c r="CN203" s="35" t="n">
        <v>88065565554</v>
      </c>
      <c r="CO203" s="59"/>
      <c r="ED203" s="14"/>
      <c r="EP203" s="0" t="n">
        <v>200</v>
      </c>
      <c r="EQ203" s="55" t="s">
        <v>561</v>
      </c>
      <c r="ER203" s="56" t="s">
        <v>30</v>
      </c>
      <c r="ES203" s="56" t="s">
        <v>29</v>
      </c>
      <c r="ET203" s="64" t="n">
        <v>10</v>
      </c>
      <c r="EU203" s="65" t="n">
        <v>90</v>
      </c>
      <c r="EV203" s="65" t="n">
        <v>30</v>
      </c>
      <c r="EW203" s="65" t="n">
        <v>44052</v>
      </c>
      <c r="EX203" s="66" t="n">
        <v>44052</v>
      </c>
      <c r="EY203" s="0" t="n">
        <f aca="false">COUNTIF(DatasourceNameRange,EQ203)</f>
        <v>1</v>
      </c>
    </row>
    <row r="204" customFormat="false" ht="15" hidden="false" customHeight="false" outlineLevel="0" collapsed="false">
      <c r="X204" s="35" t="s">
        <v>92</v>
      </c>
      <c r="Y204" s="36" t="n">
        <v>60</v>
      </c>
      <c r="Z204" s="37" t="n">
        <v>960</v>
      </c>
      <c r="AA204" s="37" t="n">
        <v>1</v>
      </c>
      <c r="AB204" s="37" t="n">
        <v>960</v>
      </c>
      <c r="AC204" s="37" t="n">
        <v>44061</v>
      </c>
      <c r="AD204" s="38" t="n">
        <v>44061</v>
      </c>
      <c r="AE204" s="0" t="str">
        <f aca="false">IF(AB204&lt;=10,"Top Buyer",IF(AB204&lt;=21,"2nd Top Buyer","Average Buyer"))</f>
        <v>Average Buyer</v>
      </c>
      <c r="AF204" s="0" t="str">
        <f aca="false">(IF(AC204=AD204,$AL$9,$AL$10))</f>
        <v>One-Time Buyer</v>
      </c>
      <c r="AG204" s="0" t="str">
        <f aca="false">VLOOKUP(X204,LookupRange,2,0)</f>
        <v>Male</v>
      </c>
      <c r="AH204" s="0" t="str">
        <f aca="false">VLOOKUP(X204,LookupRange,3,0)</f>
        <v>Rochester</v>
      </c>
      <c r="AW204" s="55" t="s">
        <v>810</v>
      </c>
      <c r="AX204" s="56" t="s">
        <v>20</v>
      </c>
      <c r="AY204" s="56" t="s">
        <v>58</v>
      </c>
      <c r="AZ204" s="57"/>
      <c r="CJ204" s="35" t="s">
        <v>1037</v>
      </c>
      <c r="CK204" s="59"/>
      <c r="CN204" s="35" t="n">
        <v>88065565555</v>
      </c>
      <c r="CO204" s="59"/>
      <c r="ED204" s="14"/>
      <c r="EP204" s="0" t="n">
        <v>201</v>
      </c>
      <c r="EQ204" s="55" t="s">
        <v>810</v>
      </c>
      <c r="ER204" s="56" t="s">
        <v>58</v>
      </c>
      <c r="ES204" s="56" t="s">
        <v>20</v>
      </c>
      <c r="ET204" s="64" t="n">
        <v>11</v>
      </c>
      <c r="EU204" s="65" t="n">
        <v>165</v>
      </c>
      <c r="EV204" s="65" t="n">
        <v>33</v>
      </c>
      <c r="EW204" s="65" t="n">
        <v>44062</v>
      </c>
      <c r="EX204" s="66" t="n">
        <v>44062</v>
      </c>
      <c r="EY204" s="0" t="n">
        <f aca="false">COUNTIF(DatasourceNameRange,EQ204)</f>
        <v>1</v>
      </c>
    </row>
    <row r="205" customFormat="false" ht="15" hidden="false" customHeight="false" outlineLevel="0" collapsed="false">
      <c r="X205" s="35" t="s">
        <v>306</v>
      </c>
      <c r="Y205" s="36" t="n">
        <v>60</v>
      </c>
      <c r="Z205" s="37" t="n">
        <v>960</v>
      </c>
      <c r="AA205" s="37" t="n">
        <v>1</v>
      </c>
      <c r="AB205" s="37" t="n">
        <v>960</v>
      </c>
      <c r="AC205" s="37" t="n">
        <v>44095</v>
      </c>
      <c r="AD205" s="38" t="n">
        <v>44095</v>
      </c>
      <c r="AE205" s="0" t="str">
        <f aca="false">IF(AB205&lt;=10,"Top Buyer",IF(AB205&lt;=21,"2nd Top Buyer","Average Buyer"))</f>
        <v>Average Buyer</v>
      </c>
      <c r="AF205" s="0" t="str">
        <f aca="false">(IF(AC205=AD205,$AL$9,$AL$10))</f>
        <v>One-Time Buyer</v>
      </c>
      <c r="AG205" s="0" t="str">
        <f aca="false">VLOOKUP(X205,LookupRange,2,0)</f>
        <v>Female</v>
      </c>
      <c r="AH205" s="0" t="str">
        <f aca="false">VLOOKUP(X205,LookupRange,3,0)</f>
        <v>Islip</v>
      </c>
      <c r="AW205" s="55" t="s">
        <v>1037</v>
      </c>
      <c r="AX205" s="56" t="s">
        <v>20</v>
      </c>
      <c r="AY205" s="56" t="s">
        <v>96</v>
      </c>
      <c r="AZ205" s="57"/>
      <c r="CJ205" s="35" t="s">
        <v>847</v>
      </c>
      <c r="CK205" s="59"/>
      <c r="CN205" s="35" t="n">
        <v>88065565556</v>
      </c>
      <c r="CO205" s="59"/>
      <c r="ED205" s="14"/>
      <c r="EP205" s="0" t="n">
        <v>202</v>
      </c>
      <c r="EQ205" s="55" t="s">
        <v>1037</v>
      </c>
      <c r="ER205" s="56" t="s">
        <v>96</v>
      </c>
      <c r="ES205" s="56" t="s">
        <v>20</v>
      </c>
      <c r="ET205" s="64" t="n">
        <v>15</v>
      </c>
      <c r="EU205" s="65" t="n">
        <v>300</v>
      </c>
      <c r="EV205" s="65" t="n">
        <v>45</v>
      </c>
      <c r="EW205" s="65" t="n">
        <v>44103</v>
      </c>
      <c r="EX205" s="66" t="n">
        <v>44103</v>
      </c>
      <c r="EY205" s="0" t="n">
        <f aca="false">COUNTIF(DatasourceNameRange,EQ205)</f>
        <v>1</v>
      </c>
    </row>
    <row r="206" customFormat="false" ht="15" hidden="false" customHeight="false" outlineLevel="0" collapsed="false">
      <c r="X206" s="35" t="s">
        <v>446</v>
      </c>
      <c r="Y206" s="36" t="n">
        <v>60</v>
      </c>
      <c r="Z206" s="37" t="n">
        <v>960</v>
      </c>
      <c r="AA206" s="37" t="n">
        <v>1</v>
      </c>
      <c r="AB206" s="37" t="n">
        <v>960</v>
      </c>
      <c r="AC206" s="37" t="n">
        <v>44071</v>
      </c>
      <c r="AD206" s="38" t="n">
        <v>44071</v>
      </c>
      <c r="AE206" s="0" t="str">
        <f aca="false">IF(AB206&lt;=10,"Top Buyer",IF(AB206&lt;=21,"2nd Top Buyer","Average Buyer"))</f>
        <v>Average Buyer</v>
      </c>
      <c r="AF206" s="0" t="str">
        <f aca="false">(IF(AC206=AD206,$AL$9,$AL$10))</f>
        <v>One-Time Buyer</v>
      </c>
      <c r="AG206" s="0" t="str">
        <f aca="false">VLOOKUP(X206,LookupRange,2,0)</f>
        <v>Female</v>
      </c>
      <c r="AH206" s="0" t="str">
        <f aca="false">VLOOKUP(X206,LookupRange,3,0)</f>
        <v>Hudson</v>
      </c>
      <c r="AW206" s="55" t="s">
        <v>847</v>
      </c>
      <c r="AX206" s="56" t="s">
        <v>20</v>
      </c>
      <c r="AY206" s="56" t="s">
        <v>46</v>
      </c>
      <c r="AZ206" s="57"/>
      <c r="CJ206" s="35" t="s">
        <v>1067</v>
      </c>
      <c r="CK206" s="59"/>
      <c r="CN206" s="35" t="n">
        <v>88065565557</v>
      </c>
      <c r="CO206" s="59"/>
      <c r="ED206" s="14"/>
      <c r="EP206" s="0" t="n">
        <v>203</v>
      </c>
      <c r="EQ206" s="55" t="s">
        <v>847</v>
      </c>
      <c r="ER206" s="56" t="s">
        <v>46</v>
      </c>
      <c r="ES206" s="56" t="s">
        <v>20</v>
      </c>
      <c r="ET206" s="64" t="n">
        <v>2</v>
      </c>
      <c r="EU206" s="65" t="n">
        <v>140</v>
      </c>
      <c r="EV206" s="65" t="n">
        <v>6</v>
      </c>
      <c r="EW206" s="65" t="n">
        <v>44099</v>
      </c>
      <c r="EX206" s="66" t="n">
        <v>44099</v>
      </c>
      <c r="EY206" s="0" t="n">
        <f aca="false">COUNTIF(DatasourceNameRange,EQ206)</f>
        <v>1</v>
      </c>
    </row>
    <row r="207" customFormat="false" ht="15" hidden="false" customHeight="false" outlineLevel="0" collapsed="false">
      <c r="X207" s="35" t="s">
        <v>491</v>
      </c>
      <c r="Y207" s="36" t="n">
        <v>60</v>
      </c>
      <c r="Z207" s="37" t="n">
        <v>960</v>
      </c>
      <c r="AA207" s="37" t="n">
        <v>1</v>
      </c>
      <c r="AB207" s="37" t="n">
        <v>960</v>
      </c>
      <c r="AC207" s="37" t="n">
        <v>44085</v>
      </c>
      <c r="AD207" s="38" t="n">
        <v>44085</v>
      </c>
      <c r="AE207" s="0" t="str">
        <f aca="false">IF(AB207&lt;=10,"Top Buyer",IF(AB207&lt;=21,"2nd Top Buyer","Average Buyer"))</f>
        <v>Average Buyer</v>
      </c>
      <c r="AF207" s="0" t="str">
        <f aca="false">(IF(AC207=AD207,$AL$9,$AL$10))</f>
        <v>One-Time Buyer</v>
      </c>
      <c r="AG207" s="0" t="str">
        <f aca="false">VLOOKUP(X207,LookupRange,2,0)</f>
        <v>Male</v>
      </c>
      <c r="AH207" s="0" t="str">
        <f aca="false">VLOOKUP(X207,LookupRange,3,0)</f>
        <v>Little Falls</v>
      </c>
      <c r="AW207" s="55" t="s">
        <v>1067</v>
      </c>
      <c r="AX207" s="56" t="s">
        <v>20</v>
      </c>
      <c r="AY207" s="56" t="s">
        <v>101</v>
      </c>
      <c r="AZ207" s="57"/>
      <c r="CJ207" s="35" t="s">
        <v>991</v>
      </c>
      <c r="CK207" s="59"/>
      <c r="CN207" s="35" t="n">
        <v>88065565558</v>
      </c>
      <c r="CO207" s="59"/>
      <c r="ED207" s="14"/>
      <c r="EP207" s="0" t="n">
        <v>204</v>
      </c>
      <c r="EQ207" s="55" t="s">
        <v>1067</v>
      </c>
      <c r="ER207" s="56" t="s">
        <v>101</v>
      </c>
      <c r="ES207" s="56" t="s">
        <v>20</v>
      </c>
      <c r="ET207" s="64" t="n">
        <v>19</v>
      </c>
      <c r="EU207" s="65" t="n">
        <v>860</v>
      </c>
      <c r="EV207" s="65" t="n">
        <v>57</v>
      </c>
      <c r="EW207" s="65" t="n">
        <v>44047</v>
      </c>
      <c r="EX207" s="66" t="n">
        <v>44071</v>
      </c>
      <c r="EY207" s="0" t="n">
        <f aca="false">COUNTIF(DatasourceNameRange,EQ207)</f>
        <v>2</v>
      </c>
    </row>
    <row r="208" customFormat="false" ht="15" hidden="false" customHeight="false" outlineLevel="0" collapsed="false">
      <c r="X208" s="35" t="s">
        <v>282</v>
      </c>
      <c r="Y208" s="36" t="n">
        <v>68</v>
      </c>
      <c r="Z208" s="37" t="n">
        <v>952</v>
      </c>
      <c r="AA208" s="37" t="n">
        <v>1</v>
      </c>
      <c r="AB208" s="37" t="n">
        <v>952</v>
      </c>
      <c r="AC208" s="37" t="n">
        <v>44082</v>
      </c>
      <c r="AD208" s="38" t="n">
        <v>44082</v>
      </c>
      <c r="AE208" s="0" t="str">
        <f aca="false">IF(AB208&lt;=10,"Top Buyer",IF(AB208&lt;=21,"2nd Top Buyer","Average Buyer"))</f>
        <v>Average Buyer</v>
      </c>
      <c r="AF208" s="0" t="str">
        <f aca="false">(IF(AC208=AD208,$AL$9,$AL$10))</f>
        <v>One-Time Buyer</v>
      </c>
      <c r="AG208" s="0" t="str">
        <f aca="false">VLOOKUP(X208,LookupRange,2,0)</f>
        <v>Female</v>
      </c>
      <c r="AH208" s="0" t="str">
        <f aca="false">VLOOKUP(X208,LookupRange,3,0)</f>
        <v>Lockport</v>
      </c>
      <c r="AW208" s="55" t="s">
        <v>991</v>
      </c>
      <c r="AX208" s="56" t="s">
        <v>29</v>
      </c>
      <c r="AY208" s="56" t="s">
        <v>147</v>
      </c>
      <c r="AZ208" s="57"/>
      <c r="CJ208" s="35" t="s">
        <v>681</v>
      </c>
      <c r="CK208" s="59"/>
      <c r="CN208" s="35" t="n">
        <v>88065565559</v>
      </c>
      <c r="CO208" s="59"/>
      <c r="ED208" s="14"/>
      <c r="EP208" s="0" t="n">
        <v>205</v>
      </c>
      <c r="EQ208" s="55" t="s">
        <v>991</v>
      </c>
      <c r="ER208" s="56" t="s">
        <v>147</v>
      </c>
      <c r="ES208" s="56" t="s">
        <v>29</v>
      </c>
      <c r="ET208" s="64" t="n">
        <v>11</v>
      </c>
      <c r="EU208" s="65" t="n">
        <v>165</v>
      </c>
      <c r="EV208" s="65" t="n">
        <v>33</v>
      </c>
      <c r="EW208" s="65" t="n">
        <v>44056</v>
      </c>
      <c r="EX208" s="66" t="n">
        <v>44056</v>
      </c>
      <c r="EY208" s="0" t="n">
        <f aca="false">COUNTIF(DatasourceNameRange,EQ208)</f>
        <v>1</v>
      </c>
    </row>
    <row r="209" customFormat="false" ht="15" hidden="false" customHeight="false" outlineLevel="0" collapsed="false">
      <c r="X209" s="35" t="s">
        <v>485</v>
      </c>
      <c r="Y209" s="36" t="n">
        <v>68</v>
      </c>
      <c r="Z209" s="37" t="n">
        <v>952</v>
      </c>
      <c r="AA209" s="37" t="n">
        <v>1</v>
      </c>
      <c r="AB209" s="37" t="n">
        <v>952</v>
      </c>
      <c r="AC209" s="37" t="n">
        <v>44079</v>
      </c>
      <c r="AD209" s="38" t="n">
        <v>44079</v>
      </c>
      <c r="AE209" s="0" t="str">
        <f aca="false">IF(AB209&lt;=10,"Top Buyer",IF(AB209&lt;=21,"2nd Top Buyer","Average Buyer"))</f>
        <v>Average Buyer</v>
      </c>
      <c r="AF209" s="0" t="str">
        <f aca="false">(IF(AC209=AD209,$AL$9,$AL$10))</f>
        <v>One-Time Buyer</v>
      </c>
      <c r="AG209" s="0" t="str">
        <f aca="false">VLOOKUP(X209,LookupRange,2,0)</f>
        <v>Female</v>
      </c>
      <c r="AH209" s="0" t="str">
        <f aca="false">VLOOKUP(X209,LookupRange,3,0)</f>
        <v>Glen Cove</v>
      </c>
      <c r="AW209" s="55" t="s">
        <v>681</v>
      </c>
      <c r="AX209" s="56" t="s">
        <v>20</v>
      </c>
      <c r="AY209" s="56" t="s">
        <v>50</v>
      </c>
      <c r="AZ209" s="57"/>
      <c r="CJ209" s="35" t="s">
        <v>1056</v>
      </c>
      <c r="CK209" s="59"/>
      <c r="CN209" s="35" t="n">
        <v>88065565560</v>
      </c>
      <c r="CO209" s="59"/>
      <c r="ED209" s="14"/>
      <c r="EP209" s="0" t="n">
        <v>206</v>
      </c>
      <c r="EQ209" s="55" t="s">
        <v>681</v>
      </c>
      <c r="ER209" s="56" t="s">
        <v>50</v>
      </c>
      <c r="ES209" s="56" t="s">
        <v>20</v>
      </c>
      <c r="ET209" s="64" t="n">
        <v>5</v>
      </c>
      <c r="EU209" s="65" t="n">
        <v>75</v>
      </c>
      <c r="EV209" s="65" t="n">
        <v>15</v>
      </c>
      <c r="EW209" s="65" t="n">
        <v>44072</v>
      </c>
      <c r="EX209" s="66" t="n">
        <v>44072</v>
      </c>
      <c r="EY209" s="0" t="n">
        <f aca="false">COUNTIF(DatasourceNameRange,EQ209)</f>
        <v>1</v>
      </c>
    </row>
    <row r="210" customFormat="false" ht="15" hidden="false" customHeight="false" outlineLevel="0" collapsed="false">
      <c r="X210" s="35" t="s">
        <v>264</v>
      </c>
      <c r="Y210" s="36" t="n">
        <v>68</v>
      </c>
      <c r="Z210" s="37" t="n">
        <v>952</v>
      </c>
      <c r="AA210" s="37" t="n">
        <v>1</v>
      </c>
      <c r="AB210" s="37" t="n">
        <v>952</v>
      </c>
      <c r="AC210" s="37" t="n">
        <v>44064</v>
      </c>
      <c r="AD210" s="38" t="n">
        <v>44064</v>
      </c>
      <c r="AE210" s="0" t="str">
        <f aca="false">IF(AB210&lt;=10,"Top Buyer",IF(AB210&lt;=21,"2nd Top Buyer","Average Buyer"))</f>
        <v>Average Buyer</v>
      </c>
      <c r="AF210" s="0" t="str">
        <f aca="false">(IF(AC210=AD210,$AL$9,$AL$10))</f>
        <v>One-Time Buyer</v>
      </c>
      <c r="AG210" s="0" t="str">
        <f aca="false">VLOOKUP(X210,LookupRange,2,0)</f>
        <v>Male</v>
      </c>
      <c r="AH210" s="0" t="str">
        <f aca="false">VLOOKUP(X210,LookupRange,3,0)</f>
        <v>Brookhaven</v>
      </c>
      <c r="AW210" s="55" t="s">
        <v>1056</v>
      </c>
      <c r="AX210" s="56" t="s">
        <v>20</v>
      </c>
      <c r="AY210" s="56" t="s">
        <v>50</v>
      </c>
      <c r="AZ210" s="57"/>
      <c r="CJ210" s="35" t="s">
        <v>86</v>
      </c>
      <c r="CK210" s="59"/>
      <c r="CN210" s="35" t="n">
        <v>88065565561</v>
      </c>
      <c r="CO210" s="59"/>
      <c r="ED210" s="14"/>
      <c r="EP210" s="0" t="n">
        <v>207</v>
      </c>
      <c r="EQ210" s="55" t="s">
        <v>1056</v>
      </c>
      <c r="ER210" s="56" t="s">
        <v>50</v>
      </c>
      <c r="ES210" s="56" t="s">
        <v>20</v>
      </c>
      <c r="ET210" s="64" t="n">
        <v>10</v>
      </c>
      <c r="EU210" s="65" t="n">
        <v>160</v>
      </c>
      <c r="EV210" s="65" t="n">
        <v>30</v>
      </c>
      <c r="EW210" s="65" t="n">
        <v>44064</v>
      </c>
      <c r="EX210" s="66" t="n">
        <v>44064</v>
      </c>
      <c r="EY210" s="0" t="n">
        <f aca="false">COUNTIF(DatasourceNameRange,EQ210)</f>
        <v>1</v>
      </c>
    </row>
    <row r="211" customFormat="false" ht="15" hidden="false" customHeight="false" outlineLevel="0" collapsed="false">
      <c r="X211" s="35" t="s">
        <v>523</v>
      </c>
      <c r="Y211" s="36" t="n">
        <v>47</v>
      </c>
      <c r="Z211" s="37" t="n">
        <v>940</v>
      </c>
      <c r="AA211" s="37" t="n">
        <v>1</v>
      </c>
      <c r="AB211" s="37" t="n">
        <v>940</v>
      </c>
      <c r="AC211" s="37" t="n">
        <v>44045</v>
      </c>
      <c r="AD211" s="38" t="n">
        <v>44045</v>
      </c>
      <c r="AE211" s="0" t="str">
        <f aca="false">IF(AB211&lt;=10,"Top Buyer",IF(AB211&lt;=21,"2nd Top Buyer","Average Buyer"))</f>
        <v>Average Buyer</v>
      </c>
      <c r="AF211" s="0" t="str">
        <f aca="false">(IF(AC211=AD211,$AL$9,$AL$10))</f>
        <v>One-Time Buyer</v>
      </c>
      <c r="AG211" s="0" t="str">
        <f aca="false">VLOOKUP(X211,LookupRange,2,0)</f>
        <v>Female</v>
      </c>
      <c r="AH211" s="0" t="str">
        <f aca="false">VLOOKUP(X211,LookupRange,3,0)</f>
        <v>Choes</v>
      </c>
      <c r="AW211" s="55" t="s">
        <v>86</v>
      </c>
      <c r="AX211" s="56" t="s">
        <v>20</v>
      </c>
      <c r="AY211" s="56" t="s">
        <v>87</v>
      </c>
      <c r="AZ211" s="57"/>
      <c r="CJ211" s="35" t="s">
        <v>503</v>
      </c>
      <c r="CK211" s="59"/>
      <c r="CN211" s="35" t="n">
        <v>88065565562</v>
      </c>
      <c r="CO211" s="59"/>
      <c r="ED211" s="14"/>
      <c r="EP211" s="0" t="n">
        <v>208</v>
      </c>
      <c r="EQ211" s="55" t="s">
        <v>86</v>
      </c>
      <c r="ER211" s="56" t="s">
        <v>87</v>
      </c>
      <c r="ES211" s="56" t="s">
        <v>20</v>
      </c>
      <c r="ET211" s="64" t="n">
        <v>10</v>
      </c>
      <c r="EU211" s="65" t="n">
        <v>140</v>
      </c>
      <c r="EV211" s="65" t="n">
        <v>30</v>
      </c>
      <c r="EW211" s="65" t="n">
        <v>44058</v>
      </c>
      <c r="EX211" s="66" t="n">
        <v>44058</v>
      </c>
      <c r="EY211" s="0" t="n">
        <f aca="false">COUNTIF(DatasourceNameRange,EQ211)</f>
        <v>1</v>
      </c>
    </row>
    <row r="212" customFormat="false" ht="15" hidden="false" customHeight="false" outlineLevel="0" collapsed="false">
      <c r="X212" s="35" t="s">
        <v>406</v>
      </c>
      <c r="Y212" s="36" t="n">
        <v>47</v>
      </c>
      <c r="Z212" s="37" t="n">
        <v>940</v>
      </c>
      <c r="AA212" s="37" t="n">
        <v>1</v>
      </c>
      <c r="AB212" s="37" t="n">
        <v>940</v>
      </c>
      <c r="AC212" s="37" t="n">
        <v>44103</v>
      </c>
      <c r="AD212" s="38" t="n">
        <v>44103</v>
      </c>
      <c r="AE212" s="0" t="str">
        <f aca="false">IF(AB212&lt;=10,"Top Buyer",IF(AB212&lt;=21,"2nd Top Buyer","Average Buyer"))</f>
        <v>Average Buyer</v>
      </c>
      <c r="AF212" s="0" t="str">
        <f aca="false">(IF(AC212=AD212,$AL$9,$AL$10))</f>
        <v>One-Time Buyer</v>
      </c>
      <c r="AG212" s="0" t="str">
        <f aca="false">VLOOKUP(X212,LookupRange,2,0)</f>
        <v>Male</v>
      </c>
      <c r="AH212" s="0" t="str">
        <f aca="false">VLOOKUP(X212,LookupRange,3,0)</f>
        <v>Kingston</v>
      </c>
      <c r="AW212" s="55" t="s">
        <v>503</v>
      </c>
      <c r="AX212" s="56" t="s">
        <v>20</v>
      </c>
      <c r="AY212" s="56" t="s">
        <v>78</v>
      </c>
      <c r="AZ212" s="57"/>
      <c r="CJ212" s="35" t="s">
        <v>830</v>
      </c>
      <c r="CK212" s="59"/>
      <c r="CN212" s="35" t="n">
        <v>88065565563</v>
      </c>
      <c r="CO212" s="59"/>
      <c r="ED212" s="14"/>
      <c r="EP212" s="0" t="n">
        <v>209</v>
      </c>
      <c r="EQ212" s="55" t="s">
        <v>503</v>
      </c>
      <c r="ER212" s="56" t="s">
        <v>78</v>
      </c>
      <c r="ES212" s="56" t="s">
        <v>20</v>
      </c>
      <c r="ET212" s="64" t="n">
        <v>68</v>
      </c>
      <c r="EU212" s="65" t="n">
        <v>1088</v>
      </c>
      <c r="EV212" s="65" t="n">
        <v>204</v>
      </c>
      <c r="EW212" s="65" t="n">
        <v>44097</v>
      </c>
      <c r="EX212" s="66" t="n">
        <v>44097</v>
      </c>
      <c r="EY212" s="0" t="n">
        <f aca="false">COUNTIF(DatasourceNameRange,EQ212)</f>
        <v>1</v>
      </c>
    </row>
    <row r="213" customFormat="false" ht="15" hidden="false" customHeight="false" outlineLevel="0" collapsed="false">
      <c r="X213" s="35" t="s">
        <v>124</v>
      </c>
      <c r="Y213" s="36" t="n">
        <v>47</v>
      </c>
      <c r="Z213" s="37" t="n">
        <v>940</v>
      </c>
      <c r="AA213" s="37" t="n">
        <v>1</v>
      </c>
      <c r="AB213" s="37" t="n">
        <v>940</v>
      </c>
      <c r="AC213" s="37" t="n">
        <v>44074</v>
      </c>
      <c r="AD213" s="38" t="n">
        <v>44074</v>
      </c>
      <c r="AE213" s="0" t="str">
        <f aca="false">IF(AB213&lt;=10,"Top Buyer",IF(AB213&lt;=21,"2nd Top Buyer","Average Buyer"))</f>
        <v>Average Buyer</v>
      </c>
      <c r="AF213" s="0" t="str">
        <f aca="false">(IF(AC213=AD213,$AL$9,$AL$10))</f>
        <v>One-Time Buyer</v>
      </c>
      <c r="AG213" s="0" t="str">
        <f aca="false">VLOOKUP(X213,LookupRange,2,0)</f>
        <v>Male</v>
      </c>
      <c r="AH213" s="0" t="str">
        <f aca="false">VLOOKUP(X213,LookupRange,3,0)</f>
        <v>Albany</v>
      </c>
      <c r="AW213" s="55" t="s">
        <v>830</v>
      </c>
      <c r="AX213" s="56" t="s">
        <v>29</v>
      </c>
      <c r="AY213" s="56" t="s">
        <v>154</v>
      </c>
      <c r="AZ213" s="57"/>
      <c r="CJ213" s="35" t="s">
        <v>953</v>
      </c>
      <c r="CK213" s="59"/>
      <c r="CN213" s="35" t="n">
        <v>88065565564</v>
      </c>
      <c r="CO213" s="59"/>
      <c r="ED213" s="14"/>
      <c r="EP213" s="0" t="n">
        <v>210</v>
      </c>
      <c r="EQ213" s="55" t="s">
        <v>830</v>
      </c>
      <c r="ER213" s="56" t="s">
        <v>154</v>
      </c>
      <c r="ES213" s="56" t="s">
        <v>29</v>
      </c>
      <c r="ET213" s="64" t="n">
        <v>7</v>
      </c>
      <c r="EU213" s="65" t="n">
        <v>140</v>
      </c>
      <c r="EV213" s="65" t="n">
        <v>21</v>
      </c>
      <c r="EW213" s="65" t="n">
        <v>44082</v>
      </c>
      <c r="EX213" s="66" t="n">
        <v>44082</v>
      </c>
      <c r="EY213" s="0" t="n">
        <f aca="false">COUNTIF(DatasourceNameRange,EQ213)</f>
        <v>1</v>
      </c>
    </row>
    <row r="214" customFormat="false" ht="15" hidden="false" customHeight="false" outlineLevel="0" collapsed="false">
      <c r="X214" s="35" t="s">
        <v>586</v>
      </c>
      <c r="Y214" s="36" t="n">
        <v>47</v>
      </c>
      <c r="Z214" s="37" t="n">
        <v>940</v>
      </c>
      <c r="AA214" s="37" t="n">
        <v>1</v>
      </c>
      <c r="AB214" s="37" t="n">
        <v>940</v>
      </c>
      <c r="AC214" s="37" t="n">
        <v>44077</v>
      </c>
      <c r="AD214" s="38" t="n">
        <v>44077</v>
      </c>
      <c r="AE214" s="0" t="str">
        <f aca="false">IF(AB214&lt;=10,"Top Buyer",IF(AB214&lt;=21,"2nd Top Buyer","Average Buyer"))</f>
        <v>Average Buyer</v>
      </c>
      <c r="AF214" s="0" t="str">
        <f aca="false">(IF(AC214=AD214,$AL$9,$AL$10))</f>
        <v>One-Time Buyer</v>
      </c>
      <c r="AG214" s="0" t="str">
        <f aca="false">VLOOKUP(X214,LookupRange,2,0)</f>
        <v>Female</v>
      </c>
      <c r="AH214" s="0" t="str">
        <f aca="false">VLOOKUP(X214,LookupRange,3,0)</f>
        <v>Olean</v>
      </c>
      <c r="AW214" s="55" t="s">
        <v>953</v>
      </c>
      <c r="AX214" s="56" t="s">
        <v>20</v>
      </c>
      <c r="AY214" s="56" t="s">
        <v>30</v>
      </c>
      <c r="AZ214" s="57"/>
      <c r="CJ214" s="35" t="s">
        <v>1064</v>
      </c>
      <c r="CK214" s="59"/>
      <c r="CN214" s="35" t="n">
        <v>88065565565</v>
      </c>
      <c r="CO214" s="59"/>
      <c r="ED214" s="14"/>
      <c r="EP214" s="0" t="n">
        <v>211</v>
      </c>
      <c r="EQ214" s="55" t="s">
        <v>953</v>
      </c>
      <c r="ER214" s="56" t="s">
        <v>30</v>
      </c>
      <c r="ES214" s="56" t="s">
        <v>20</v>
      </c>
      <c r="ET214" s="64" t="n">
        <v>5</v>
      </c>
      <c r="EU214" s="65" t="n">
        <v>45</v>
      </c>
      <c r="EV214" s="65" t="n">
        <v>15</v>
      </c>
      <c r="EW214" s="65" t="n">
        <v>44095</v>
      </c>
      <c r="EX214" s="66" t="n">
        <v>44095</v>
      </c>
      <c r="EY214" s="0" t="n">
        <f aca="false">COUNTIF(DatasourceNameRange,EQ214)</f>
        <v>1</v>
      </c>
    </row>
    <row r="215" customFormat="false" ht="15" hidden="false" customHeight="false" outlineLevel="0" collapsed="false">
      <c r="X215" s="35" t="s">
        <v>451</v>
      </c>
      <c r="Y215" s="36" t="n">
        <v>47</v>
      </c>
      <c r="Z215" s="37" t="n">
        <v>940</v>
      </c>
      <c r="AA215" s="37" t="n">
        <v>1</v>
      </c>
      <c r="AB215" s="37" t="n">
        <v>940</v>
      </c>
      <c r="AC215" s="37" t="n">
        <v>44045</v>
      </c>
      <c r="AD215" s="38" t="n">
        <v>44045</v>
      </c>
      <c r="AE215" s="0" t="str">
        <f aca="false">IF(AB215&lt;=10,"Top Buyer",IF(AB215&lt;=21,"2nd Top Buyer","Average Buyer"))</f>
        <v>Average Buyer</v>
      </c>
      <c r="AF215" s="0" t="str">
        <f aca="false">(IF(AC215=AD215,$AL$9,$AL$10))</f>
        <v>One-Time Buyer</v>
      </c>
      <c r="AG215" s="0" t="str">
        <f aca="false">VLOOKUP(X215,LookupRange,2,0)</f>
        <v>Male</v>
      </c>
      <c r="AH215" s="0" t="str">
        <f aca="false">VLOOKUP(X215,LookupRange,3,0)</f>
        <v>Long Beach</v>
      </c>
      <c r="AW215" s="55" t="s">
        <v>1064</v>
      </c>
      <c r="AX215" s="56" t="s">
        <v>20</v>
      </c>
      <c r="AY215" s="56" t="s">
        <v>69</v>
      </c>
      <c r="AZ215" s="57"/>
      <c r="CJ215" s="35" t="s">
        <v>472</v>
      </c>
      <c r="CK215" s="59"/>
      <c r="CN215" s="35" t="n">
        <v>88065565566</v>
      </c>
      <c r="CO215" s="59"/>
      <c r="ED215" s="14"/>
      <c r="EP215" s="0" t="n">
        <v>212</v>
      </c>
      <c r="EQ215" s="55" t="s">
        <v>1064</v>
      </c>
      <c r="ER215" s="56" t="s">
        <v>69</v>
      </c>
      <c r="ES215" s="56" t="s">
        <v>20</v>
      </c>
      <c r="ET215" s="64" t="n">
        <v>14</v>
      </c>
      <c r="EU215" s="65" t="n">
        <v>115</v>
      </c>
      <c r="EV215" s="65" t="n">
        <v>42</v>
      </c>
      <c r="EW215" s="65" t="n">
        <v>44044</v>
      </c>
      <c r="EX215" s="66" t="n">
        <v>44068</v>
      </c>
      <c r="EY215" s="0" t="n">
        <f aca="false">COUNTIF(DatasourceNameRange,EQ215)</f>
        <v>2</v>
      </c>
    </row>
    <row r="216" customFormat="false" ht="15" hidden="false" customHeight="false" outlineLevel="0" collapsed="false">
      <c r="X216" s="35" t="s">
        <v>320</v>
      </c>
      <c r="Y216" s="36" t="n">
        <v>47</v>
      </c>
      <c r="Z216" s="37" t="n">
        <v>940</v>
      </c>
      <c r="AA216" s="37" t="n">
        <v>1</v>
      </c>
      <c r="AB216" s="37" t="n">
        <v>940</v>
      </c>
      <c r="AC216" s="37" t="n">
        <v>44048</v>
      </c>
      <c r="AD216" s="38" t="n">
        <v>44048</v>
      </c>
      <c r="AE216" s="0" t="str">
        <f aca="false">IF(AB216&lt;=10,"Top Buyer",IF(AB216&lt;=21,"2nd Top Buyer","Average Buyer"))</f>
        <v>Average Buyer</v>
      </c>
      <c r="AF216" s="0" t="str">
        <f aca="false">(IF(AC216=AD216,$AL$9,$AL$10))</f>
        <v>One-Time Buyer</v>
      </c>
      <c r="AG216" s="0" t="str">
        <f aca="false">VLOOKUP(X216,LookupRange,2,0)</f>
        <v>Male</v>
      </c>
      <c r="AH216" s="0" t="str">
        <f aca="false">VLOOKUP(X216,LookupRange,3,0)</f>
        <v>Hudson</v>
      </c>
      <c r="AW216" s="55" t="s">
        <v>472</v>
      </c>
      <c r="AX216" s="56" t="s">
        <v>20</v>
      </c>
      <c r="AY216" s="56" t="s">
        <v>117</v>
      </c>
      <c r="AZ216" s="57"/>
      <c r="CJ216" s="35" t="s">
        <v>28</v>
      </c>
      <c r="CK216" s="59"/>
      <c r="CN216" s="35" t="n">
        <v>88065565567</v>
      </c>
      <c r="CO216" s="59"/>
      <c r="ED216" s="14"/>
      <c r="EP216" s="0" t="n">
        <v>213</v>
      </c>
      <c r="EQ216" s="55" t="s">
        <v>472</v>
      </c>
      <c r="ER216" s="56" t="s">
        <v>117</v>
      </c>
      <c r="ES216" s="56" t="s">
        <v>20</v>
      </c>
      <c r="ET216" s="64" t="n">
        <v>11</v>
      </c>
      <c r="EU216" s="65" t="n">
        <v>220</v>
      </c>
      <c r="EV216" s="65" t="n">
        <v>33</v>
      </c>
      <c r="EW216" s="65" t="n">
        <v>44066</v>
      </c>
      <c r="EX216" s="66" t="n">
        <v>44066</v>
      </c>
      <c r="EY216" s="0" t="n">
        <f aca="false">COUNTIF(DatasourceNameRange,EQ216)</f>
        <v>1</v>
      </c>
    </row>
    <row r="217" customFormat="false" ht="15" hidden="false" customHeight="false" outlineLevel="0" collapsed="false">
      <c r="X217" s="35" t="s">
        <v>493</v>
      </c>
      <c r="Y217" s="36" t="n">
        <v>77</v>
      </c>
      <c r="Z217" s="37" t="n">
        <v>924</v>
      </c>
      <c r="AA217" s="37" t="n">
        <v>1</v>
      </c>
      <c r="AB217" s="37" t="n">
        <v>924</v>
      </c>
      <c r="AC217" s="37" t="n">
        <v>44087</v>
      </c>
      <c r="AD217" s="38" t="n">
        <v>44087</v>
      </c>
      <c r="AE217" s="0" t="str">
        <f aca="false">IF(AB217&lt;=10,"Top Buyer",IF(AB217&lt;=21,"2nd Top Buyer","Average Buyer"))</f>
        <v>Average Buyer</v>
      </c>
      <c r="AF217" s="0" t="str">
        <f aca="false">(IF(AC217=AD217,$AL$9,$AL$10))</f>
        <v>One-Time Buyer</v>
      </c>
      <c r="AG217" s="0" t="str">
        <f aca="false">VLOOKUP(X217,LookupRange,2,0)</f>
        <v>Female</v>
      </c>
      <c r="AH217" s="0" t="str">
        <f aca="false">VLOOKUP(X217,LookupRange,3,0)</f>
        <v>Long Beach</v>
      </c>
      <c r="AW217" s="55" t="s">
        <v>28</v>
      </c>
      <c r="AX217" s="56" t="s">
        <v>29</v>
      </c>
      <c r="AY217" s="56" t="s">
        <v>30</v>
      </c>
      <c r="AZ217" s="57"/>
      <c r="CJ217" s="35" t="s">
        <v>797</v>
      </c>
      <c r="CK217" s="59"/>
      <c r="CN217" s="35" t="n">
        <v>88065565568</v>
      </c>
      <c r="CO217" s="59"/>
      <c r="ED217" s="14"/>
      <c r="EP217" s="0" t="n">
        <v>214</v>
      </c>
      <c r="EQ217" s="55" t="s">
        <v>28</v>
      </c>
      <c r="ER217" s="56" t="s">
        <v>30</v>
      </c>
      <c r="ES217" s="56" t="s">
        <v>29</v>
      </c>
      <c r="ET217" s="64" t="n">
        <v>211</v>
      </c>
      <c r="EU217" s="65" t="n">
        <v>2244</v>
      </c>
      <c r="EV217" s="65" t="n">
        <v>633</v>
      </c>
      <c r="EW217" s="65" t="n">
        <v>44044</v>
      </c>
      <c r="EX217" s="66" t="n">
        <v>44095</v>
      </c>
      <c r="EY217" s="0" t="n">
        <f aca="false">COUNTIF(DatasourceNameRange,EQ217)</f>
        <v>4</v>
      </c>
    </row>
    <row r="218" customFormat="false" ht="15" hidden="false" customHeight="false" outlineLevel="0" collapsed="false">
      <c r="X218" s="35" t="s">
        <v>624</v>
      </c>
      <c r="Y218" s="36" t="n">
        <v>77</v>
      </c>
      <c r="Z218" s="37" t="n">
        <v>924</v>
      </c>
      <c r="AA218" s="37" t="n">
        <v>1</v>
      </c>
      <c r="AB218" s="37" t="n">
        <v>924</v>
      </c>
      <c r="AC218" s="37" t="n">
        <v>44046</v>
      </c>
      <c r="AD218" s="38" t="n">
        <v>44046</v>
      </c>
      <c r="AE218" s="0" t="str">
        <f aca="false">IF(AB218&lt;=10,"Top Buyer",IF(AB218&lt;=21,"2nd Top Buyer","Average Buyer"))</f>
        <v>Average Buyer</v>
      </c>
      <c r="AF218" s="0" t="str">
        <f aca="false">(IF(AC218=AD218,$AL$9,$AL$10))</f>
        <v>One-Time Buyer</v>
      </c>
      <c r="AG218" s="0" t="str">
        <f aca="false">VLOOKUP(X218,LookupRange,2,0)</f>
        <v>Male</v>
      </c>
      <c r="AH218" s="0" t="str">
        <f aca="false">VLOOKUP(X218,LookupRange,3,0)</f>
        <v>Yakers</v>
      </c>
      <c r="AW218" s="55" t="s">
        <v>797</v>
      </c>
      <c r="AX218" s="56" t="s">
        <v>20</v>
      </c>
      <c r="AY218" s="56" t="s">
        <v>123</v>
      </c>
      <c r="AZ218" s="57"/>
      <c r="CJ218" s="35" t="s">
        <v>817</v>
      </c>
      <c r="CK218" s="59"/>
      <c r="CN218" s="35" t="n">
        <v>88065565569</v>
      </c>
      <c r="CO218" s="59"/>
      <c r="ED218" s="14"/>
      <c r="EP218" s="0" t="n">
        <v>215</v>
      </c>
      <c r="EQ218" s="55" t="s">
        <v>797</v>
      </c>
      <c r="ER218" s="56" t="s">
        <v>123</v>
      </c>
      <c r="ES218" s="56" t="s">
        <v>20</v>
      </c>
      <c r="ET218" s="64" t="n">
        <v>3</v>
      </c>
      <c r="EU218" s="65" t="n">
        <v>30</v>
      </c>
      <c r="EV218" s="65" t="n">
        <v>9</v>
      </c>
      <c r="EW218" s="65" t="n">
        <v>44052</v>
      </c>
      <c r="EX218" s="66" t="n">
        <v>44052</v>
      </c>
      <c r="EY218" s="0" t="n">
        <f aca="false">COUNTIF(DatasourceNameRange,EQ218)</f>
        <v>1</v>
      </c>
    </row>
    <row r="219" customFormat="false" ht="15" hidden="false" customHeight="false" outlineLevel="0" collapsed="false">
      <c r="X219" s="35" t="s">
        <v>511</v>
      </c>
      <c r="Y219" s="36" t="n">
        <v>77</v>
      </c>
      <c r="Z219" s="37" t="n">
        <v>924</v>
      </c>
      <c r="AA219" s="37" t="n">
        <v>1</v>
      </c>
      <c r="AB219" s="37" t="n">
        <v>924</v>
      </c>
      <c r="AC219" s="37" t="n">
        <v>44094</v>
      </c>
      <c r="AD219" s="38" t="n">
        <v>44094</v>
      </c>
      <c r="AE219" s="0" t="str">
        <f aca="false">IF(AB219&lt;=10,"Top Buyer",IF(AB219&lt;=21,"2nd Top Buyer","Average Buyer"))</f>
        <v>Average Buyer</v>
      </c>
      <c r="AF219" s="0" t="str">
        <f aca="false">(IF(AC219=AD219,$AL$9,$AL$10))</f>
        <v>One-Time Buyer</v>
      </c>
      <c r="AG219" s="0" t="str">
        <f aca="false">VLOOKUP(X219,LookupRange,2,0)</f>
        <v>Female</v>
      </c>
      <c r="AH219" s="0" t="str">
        <f aca="false">VLOOKUP(X219,LookupRange,3,0)</f>
        <v>Yakers</v>
      </c>
      <c r="AW219" s="55" t="s">
        <v>817</v>
      </c>
      <c r="AX219" s="56" t="s">
        <v>29</v>
      </c>
      <c r="AY219" s="56" t="s">
        <v>66</v>
      </c>
      <c r="AZ219" s="57"/>
      <c r="CJ219" s="35" t="s">
        <v>771</v>
      </c>
      <c r="CK219" s="59"/>
      <c r="CN219" s="35" t="n">
        <v>88065565570</v>
      </c>
      <c r="CO219" s="59"/>
      <c r="ED219" s="14"/>
      <c r="EP219" s="0" t="n">
        <v>216</v>
      </c>
      <c r="EQ219" s="55" t="s">
        <v>817</v>
      </c>
      <c r="ER219" s="56" t="s">
        <v>66</v>
      </c>
      <c r="ES219" s="56" t="s">
        <v>29</v>
      </c>
      <c r="ET219" s="64" t="n">
        <v>9</v>
      </c>
      <c r="EU219" s="65" t="n">
        <v>135</v>
      </c>
      <c r="EV219" s="65" t="n">
        <v>27</v>
      </c>
      <c r="EW219" s="65" t="n">
        <v>44072</v>
      </c>
      <c r="EX219" s="66" t="n">
        <v>44072</v>
      </c>
      <c r="EY219" s="0" t="n">
        <f aca="false">COUNTIF(DatasourceNameRange,EQ219)</f>
        <v>1</v>
      </c>
    </row>
    <row r="220" customFormat="false" ht="15" hidden="false" customHeight="false" outlineLevel="0" collapsed="false">
      <c r="X220" s="35" t="s">
        <v>547</v>
      </c>
      <c r="Y220" s="36" t="n">
        <v>77</v>
      </c>
      <c r="Z220" s="37" t="n">
        <v>924</v>
      </c>
      <c r="AA220" s="37" t="n">
        <v>1</v>
      </c>
      <c r="AB220" s="37" t="n">
        <v>924</v>
      </c>
      <c r="AC220" s="37" t="n">
        <v>44072</v>
      </c>
      <c r="AD220" s="38" t="n">
        <v>44072</v>
      </c>
      <c r="AE220" s="0" t="str">
        <f aca="false">IF(AB220&lt;=10,"Top Buyer",IF(AB220&lt;=21,"2nd Top Buyer","Average Buyer"))</f>
        <v>Average Buyer</v>
      </c>
      <c r="AF220" s="0" t="str">
        <f aca="false">(IF(AC220=AD220,$AL$9,$AL$10))</f>
        <v>One-Time Buyer</v>
      </c>
      <c r="AG220" s="0" t="str">
        <f aca="false">VLOOKUP(X220,LookupRange,2,0)</f>
        <v>Female</v>
      </c>
      <c r="AH220" s="0" t="str">
        <f aca="false">VLOOKUP(X220,LookupRange,3,0)</f>
        <v>Salamanca</v>
      </c>
      <c r="AW220" s="55" t="s">
        <v>771</v>
      </c>
      <c r="AX220" s="56" t="s">
        <v>20</v>
      </c>
      <c r="AY220" s="56" t="s">
        <v>21</v>
      </c>
      <c r="AZ220" s="57"/>
      <c r="CJ220" s="35" t="s">
        <v>249</v>
      </c>
      <c r="CK220" s="59"/>
      <c r="CN220" s="35" t="n">
        <v>88065565571</v>
      </c>
      <c r="CO220" s="59"/>
      <c r="ED220" s="14"/>
      <c r="EP220" s="0" t="n">
        <v>217</v>
      </c>
      <c r="EQ220" s="55" t="s">
        <v>771</v>
      </c>
      <c r="ER220" s="56" t="s">
        <v>21</v>
      </c>
      <c r="ES220" s="56" t="s">
        <v>20</v>
      </c>
      <c r="ET220" s="64" t="n">
        <v>5</v>
      </c>
      <c r="EU220" s="65" t="n">
        <v>350</v>
      </c>
      <c r="EV220" s="65" t="n">
        <v>15</v>
      </c>
      <c r="EW220" s="65" t="n">
        <v>44085</v>
      </c>
      <c r="EX220" s="66" t="n">
        <v>44085</v>
      </c>
      <c r="EY220" s="0" t="n">
        <f aca="false">COUNTIF(DatasourceNameRange,EQ220)</f>
        <v>1</v>
      </c>
    </row>
    <row r="221" customFormat="false" ht="15" hidden="false" customHeight="false" outlineLevel="0" collapsed="false">
      <c r="X221" s="35" t="s">
        <v>236</v>
      </c>
      <c r="Y221" s="36" t="n">
        <v>77</v>
      </c>
      <c r="Z221" s="37" t="n">
        <v>924</v>
      </c>
      <c r="AA221" s="37" t="n">
        <v>1</v>
      </c>
      <c r="AB221" s="37" t="n">
        <v>924</v>
      </c>
      <c r="AC221" s="37" t="n">
        <v>44067</v>
      </c>
      <c r="AD221" s="38" t="n">
        <v>44067</v>
      </c>
      <c r="AE221" s="0" t="str">
        <f aca="false">IF(AB221&lt;=10,"Top Buyer",IF(AB221&lt;=21,"2nd Top Buyer","Average Buyer"))</f>
        <v>Average Buyer</v>
      </c>
      <c r="AF221" s="0" t="str">
        <f aca="false">(IF(AC221=AD221,$AL$9,$AL$10))</f>
        <v>One-Time Buyer</v>
      </c>
      <c r="AG221" s="0" t="str">
        <f aca="false">VLOOKUP(X221,LookupRange,2,0)</f>
        <v>Male</v>
      </c>
      <c r="AH221" s="0" t="str">
        <f aca="false">VLOOKUP(X221,LookupRange,3,0)</f>
        <v>Hudson</v>
      </c>
      <c r="AW221" s="55" t="s">
        <v>249</v>
      </c>
      <c r="AX221" s="56" t="s">
        <v>20</v>
      </c>
      <c r="AY221" s="56" t="s">
        <v>107</v>
      </c>
      <c r="AZ221" s="57"/>
      <c r="CJ221" s="35" t="s">
        <v>684</v>
      </c>
      <c r="CK221" s="59"/>
      <c r="CN221" s="35" t="n">
        <v>88065565572</v>
      </c>
      <c r="CO221" s="59"/>
      <c r="ED221" s="14"/>
      <c r="EP221" s="0" t="n">
        <v>218</v>
      </c>
      <c r="EQ221" s="55" t="s">
        <v>249</v>
      </c>
      <c r="ER221" s="56" t="s">
        <v>107</v>
      </c>
      <c r="ES221" s="56" t="s">
        <v>20</v>
      </c>
      <c r="ET221" s="64" t="n">
        <v>6</v>
      </c>
      <c r="EU221" s="65" t="n">
        <v>36</v>
      </c>
      <c r="EV221" s="65" t="n">
        <v>18</v>
      </c>
      <c r="EW221" s="65" t="n">
        <v>44052</v>
      </c>
      <c r="EX221" s="66" t="n">
        <v>44052</v>
      </c>
      <c r="EY221" s="0" t="n">
        <f aca="false">COUNTIF(DatasourceNameRange,EQ221)</f>
        <v>1</v>
      </c>
    </row>
    <row r="222" customFormat="false" ht="15" hidden="false" customHeight="false" outlineLevel="0" collapsed="false">
      <c r="X222" s="35" t="s">
        <v>349</v>
      </c>
      <c r="Y222" s="36" t="n">
        <v>77</v>
      </c>
      <c r="Z222" s="37" t="n">
        <v>924</v>
      </c>
      <c r="AA222" s="37" t="n">
        <v>1</v>
      </c>
      <c r="AB222" s="37" t="n">
        <v>924</v>
      </c>
      <c r="AC222" s="37" t="n">
        <v>44046</v>
      </c>
      <c r="AD222" s="38" t="n">
        <v>44046</v>
      </c>
      <c r="AE222" s="0" t="str">
        <f aca="false">IF(AB222&lt;=10,"Top Buyer",IF(AB222&lt;=21,"2nd Top Buyer","Average Buyer"))</f>
        <v>Average Buyer</v>
      </c>
      <c r="AF222" s="0" t="str">
        <f aca="false">(IF(AC222=AD222,$AL$9,$AL$10))</f>
        <v>One-Time Buyer</v>
      </c>
      <c r="AG222" s="0" t="str">
        <f aca="false">VLOOKUP(X222,LookupRange,2,0)</f>
        <v>Female</v>
      </c>
      <c r="AH222" s="0" t="str">
        <f aca="false">VLOOKUP(X222,LookupRange,3,0)</f>
        <v>Islip</v>
      </c>
      <c r="AW222" s="55" t="s">
        <v>684</v>
      </c>
      <c r="AX222" s="56" t="s">
        <v>29</v>
      </c>
      <c r="AY222" s="56" t="s">
        <v>58</v>
      </c>
      <c r="AZ222" s="57"/>
      <c r="CJ222" s="35" t="s">
        <v>745</v>
      </c>
      <c r="CK222" s="59"/>
      <c r="CN222" s="35" t="n">
        <v>88065565573</v>
      </c>
      <c r="CO222" s="59"/>
      <c r="ED222" s="14"/>
      <c r="EP222" s="0" t="n">
        <v>219</v>
      </c>
      <c r="EQ222" s="55" t="s">
        <v>684</v>
      </c>
      <c r="ER222" s="56" t="s">
        <v>58</v>
      </c>
      <c r="ES222" s="56" t="s">
        <v>29</v>
      </c>
      <c r="ET222" s="64" t="n">
        <v>2</v>
      </c>
      <c r="EU222" s="65" t="n">
        <v>24</v>
      </c>
      <c r="EV222" s="65" t="n">
        <v>6</v>
      </c>
      <c r="EW222" s="65" t="n">
        <v>44075</v>
      </c>
      <c r="EX222" s="66" t="n">
        <v>44075</v>
      </c>
      <c r="EY222" s="0" t="n">
        <f aca="false">COUNTIF(DatasourceNameRange,EQ222)</f>
        <v>1</v>
      </c>
    </row>
    <row r="223" customFormat="false" ht="15" hidden="false" customHeight="false" outlineLevel="0" collapsed="false">
      <c r="X223" s="35" t="s">
        <v>394</v>
      </c>
      <c r="Y223" s="36" t="n">
        <v>77</v>
      </c>
      <c r="Z223" s="37" t="n">
        <v>924</v>
      </c>
      <c r="AA223" s="37" t="n">
        <v>1</v>
      </c>
      <c r="AB223" s="37" t="n">
        <v>924</v>
      </c>
      <c r="AC223" s="37" t="n">
        <v>44092</v>
      </c>
      <c r="AD223" s="38" t="n">
        <v>44092</v>
      </c>
      <c r="AE223" s="0" t="str">
        <f aca="false">IF(AB223&lt;=10,"Top Buyer",IF(AB223&lt;=21,"2nd Top Buyer","Average Buyer"))</f>
        <v>Average Buyer</v>
      </c>
      <c r="AF223" s="0" t="str">
        <f aca="false">(IF(AC223=AD223,$AL$9,$AL$10))</f>
        <v>One-Time Buyer</v>
      </c>
      <c r="AG223" s="0" t="str">
        <f aca="false">VLOOKUP(X223,LookupRange,2,0)</f>
        <v>Male</v>
      </c>
      <c r="AH223" s="0" t="str">
        <f aca="false">VLOOKUP(X223,LookupRange,3,0)</f>
        <v>Betavia</v>
      </c>
      <c r="AW223" s="55" t="s">
        <v>745</v>
      </c>
      <c r="AX223" s="56" t="s">
        <v>29</v>
      </c>
      <c r="AY223" s="56" t="s">
        <v>152</v>
      </c>
      <c r="AZ223" s="57"/>
      <c r="CJ223" s="35" t="s">
        <v>1120</v>
      </c>
      <c r="CK223" s="59"/>
      <c r="CN223" s="35" t="n">
        <v>88065565574</v>
      </c>
      <c r="CO223" s="59"/>
      <c r="ED223" s="14"/>
      <c r="EP223" s="0" t="n">
        <v>220</v>
      </c>
      <c r="EQ223" s="55" t="s">
        <v>745</v>
      </c>
      <c r="ER223" s="56" t="s">
        <v>152</v>
      </c>
      <c r="ES223" s="56" t="s">
        <v>29</v>
      </c>
      <c r="ET223" s="64" t="n">
        <v>9</v>
      </c>
      <c r="EU223" s="65" t="n">
        <v>144</v>
      </c>
      <c r="EV223" s="65" t="n">
        <v>27</v>
      </c>
      <c r="EW223" s="65" t="n">
        <v>44062</v>
      </c>
      <c r="EX223" s="66" t="n">
        <v>44062</v>
      </c>
      <c r="EY223" s="0" t="n">
        <f aca="false">COUNTIF(DatasourceNameRange,EQ223)</f>
        <v>1</v>
      </c>
    </row>
    <row r="224" customFormat="false" ht="15" hidden="false" customHeight="false" outlineLevel="0" collapsed="false">
      <c r="X224" s="35" t="s">
        <v>622</v>
      </c>
      <c r="Y224" s="36" t="n">
        <v>60</v>
      </c>
      <c r="Z224" s="37" t="n">
        <v>900</v>
      </c>
      <c r="AA224" s="37" t="n">
        <v>1</v>
      </c>
      <c r="AB224" s="37" t="n">
        <v>900</v>
      </c>
      <c r="AC224" s="37" t="n">
        <v>44044</v>
      </c>
      <c r="AD224" s="38" t="n">
        <v>44044</v>
      </c>
      <c r="AE224" s="0" t="str">
        <f aca="false">IF(AB224&lt;=10,"Top Buyer",IF(AB224&lt;=21,"2nd Top Buyer","Average Buyer"))</f>
        <v>Average Buyer</v>
      </c>
      <c r="AF224" s="0" t="str">
        <f aca="false">(IF(AC224=AD224,$AL$9,$AL$10))</f>
        <v>One-Time Buyer</v>
      </c>
      <c r="AG224" s="0" t="str">
        <f aca="false">VLOOKUP(X224,LookupRange,2,0)</f>
        <v>Male</v>
      </c>
      <c r="AH224" s="0" t="str">
        <f aca="false">VLOOKUP(X224,LookupRange,3,0)</f>
        <v>Watertown</v>
      </c>
      <c r="AW224" s="55" t="s">
        <v>1120</v>
      </c>
      <c r="AX224" s="56" t="s">
        <v>29</v>
      </c>
      <c r="AY224" s="56" t="s">
        <v>42</v>
      </c>
      <c r="AZ224" s="57"/>
      <c r="CJ224" s="35" t="s">
        <v>769</v>
      </c>
      <c r="CK224" s="59"/>
      <c r="CN224" s="35" t="n">
        <v>88065565575</v>
      </c>
      <c r="CO224" s="59"/>
      <c r="ED224" s="14"/>
      <c r="EP224" s="0" t="n">
        <v>221</v>
      </c>
      <c r="EQ224" s="55" t="s">
        <v>1120</v>
      </c>
      <c r="ER224" s="56" t="s">
        <v>42</v>
      </c>
      <c r="ES224" s="56" t="s">
        <v>29</v>
      </c>
      <c r="ET224" s="64" t="n">
        <v>7</v>
      </c>
      <c r="EU224" s="65" t="n">
        <v>140</v>
      </c>
      <c r="EV224" s="65" t="n">
        <v>21</v>
      </c>
      <c r="EW224" s="65" t="n">
        <v>44051</v>
      </c>
      <c r="EX224" s="66" t="n">
        <v>44051</v>
      </c>
      <c r="EY224" s="0" t="n">
        <f aca="false">COUNTIF(DatasourceNameRange,EQ224)</f>
        <v>1</v>
      </c>
    </row>
    <row r="225" customFormat="false" ht="15" hidden="false" customHeight="false" outlineLevel="0" collapsed="false">
      <c r="X225" s="35" t="s">
        <v>146</v>
      </c>
      <c r="Y225" s="36" t="n">
        <v>60</v>
      </c>
      <c r="Z225" s="37" t="n">
        <v>900</v>
      </c>
      <c r="AA225" s="37" t="n">
        <v>1</v>
      </c>
      <c r="AB225" s="37" t="n">
        <v>900</v>
      </c>
      <c r="AC225" s="37" t="n">
        <v>44056</v>
      </c>
      <c r="AD225" s="38" t="n">
        <v>44056</v>
      </c>
      <c r="AE225" s="0" t="str">
        <f aca="false">IF(AB225&lt;=10,"Top Buyer",IF(AB225&lt;=21,"2nd Top Buyer","Average Buyer"))</f>
        <v>Average Buyer</v>
      </c>
      <c r="AF225" s="0" t="str">
        <f aca="false">(IF(AC225=AD225,$AL$9,$AL$10))</f>
        <v>One-Time Buyer</v>
      </c>
      <c r="AG225" s="0" t="str">
        <f aca="false">VLOOKUP(X225,LookupRange,2,0)</f>
        <v>Male</v>
      </c>
      <c r="AH225" s="0" t="str">
        <f aca="false">VLOOKUP(X225,LookupRange,3,0)</f>
        <v>Johnstown</v>
      </c>
      <c r="AW225" s="55" t="s">
        <v>769</v>
      </c>
      <c r="AX225" s="56" t="s">
        <v>29</v>
      </c>
      <c r="AY225" s="56" t="s">
        <v>147</v>
      </c>
      <c r="AZ225" s="57"/>
      <c r="CJ225" s="35" t="s">
        <v>1028</v>
      </c>
      <c r="CK225" s="59"/>
      <c r="CN225" s="35" t="n">
        <v>88065565576</v>
      </c>
      <c r="CO225" s="59"/>
      <c r="ED225" s="14"/>
      <c r="EP225" s="0" t="n">
        <v>222</v>
      </c>
      <c r="EQ225" s="55" t="s">
        <v>769</v>
      </c>
      <c r="ER225" s="56" t="s">
        <v>147</v>
      </c>
      <c r="ES225" s="56" t="s">
        <v>29</v>
      </c>
      <c r="ET225" s="64" t="n">
        <v>3</v>
      </c>
      <c r="EU225" s="65" t="n">
        <v>30</v>
      </c>
      <c r="EV225" s="65" t="n">
        <v>9</v>
      </c>
      <c r="EW225" s="65" t="n">
        <v>44083</v>
      </c>
      <c r="EX225" s="66" t="n">
        <v>44083</v>
      </c>
      <c r="EY225" s="0" t="n">
        <f aca="false">COUNTIF(DatasourceNameRange,EQ225)</f>
        <v>1</v>
      </c>
    </row>
    <row r="226" customFormat="false" ht="15" hidden="false" customHeight="false" outlineLevel="0" collapsed="false">
      <c r="X226" s="35" t="s">
        <v>419</v>
      </c>
      <c r="Y226" s="36" t="n">
        <v>60</v>
      </c>
      <c r="Z226" s="37" t="n">
        <v>900</v>
      </c>
      <c r="AA226" s="37" t="n">
        <v>1</v>
      </c>
      <c r="AB226" s="37" t="n">
        <v>900</v>
      </c>
      <c r="AC226" s="37" t="n">
        <v>44044</v>
      </c>
      <c r="AD226" s="38" t="n">
        <v>44044</v>
      </c>
      <c r="AE226" s="0" t="str">
        <f aca="false">IF(AB226&lt;=10,"Top Buyer",IF(AB226&lt;=21,"2nd Top Buyer","Average Buyer"))</f>
        <v>Average Buyer</v>
      </c>
      <c r="AF226" s="0" t="str">
        <f aca="false">(IF(AC226=AD226,$AL$9,$AL$10))</f>
        <v>One-Time Buyer</v>
      </c>
      <c r="AG226" s="0" t="str">
        <f aca="false">VLOOKUP(X226,LookupRange,2,0)</f>
        <v>Male</v>
      </c>
      <c r="AH226" s="0" t="str">
        <f aca="false">VLOOKUP(X226,LookupRange,3,0)</f>
        <v>Peekskill</v>
      </c>
      <c r="AW226" s="55" t="s">
        <v>1028</v>
      </c>
      <c r="AX226" s="56" t="s">
        <v>29</v>
      </c>
      <c r="AY226" s="56" t="s">
        <v>154</v>
      </c>
      <c r="AZ226" s="57"/>
      <c r="CJ226" s="35" t="s">
        <v>778</v>
      </c>
      <c r="CK226" s="59"/>
      <c r="CN226" s="35" t="n">
        <v>88065565577</v>
      </c>
      <c r="CO226" s="59"/>
      <c r="ED226" s="14"/>
      <c r="EP226" s="0" t="n">
        <v>223</v>
      </c>
      <c r="EQ226" s="55" t="s">
        <v>1028</v>
      </c>
      <c r="ER226" s="56" t="s">
        <v>154</v>
      </c>
      <c r="ES226" s="56" t="s">
        <v>29</v>
      </c>
      <c r="ET226" s="64" t="n">
        <v>4</v>
      </c>
      <c r="EU226" s="65" t="n">
        <v>60</v>
      </c>
      <c r="EV226" s="65" t="n">
        <v>12</v>
      </c>
      <c r="EW226" s="65" t="n">
        <v>44102</v>
      </c>
      <c r="EX226" s="66" t="n">
        <v>44102</v>
      </c>
      <c r="EY226" s="0" t="n">
        <f aca="false">COUNTIF(DatasourceNameRange,EQ226)</f>
        <v>1</v>
      </c>
    </row>
    <row r="227" customFormat="false" ht="15" hidden="false" customHeight="false" outlineLevel="0" collapsed="false">
      <c r="X227" s="35" t="s">
        <v>178</v>
      </c>
      <c r="Y227" s="36" t="n">
        <v>60</v>
      </c>
      <c r="Z227" s="37" t="n">
        <v>900</v>
      </c>
      <c r="AA227" s="37" t="n">
        <v>1</v>
      </c>
      <c r="AB227" s="37" t="n">
        <v>900</v>
      </c>
      <c r="AC227" s="37" t="n">
        <v>44083</v>
      </c>
      <c r="AD227" s="38" t="n">
        <v>44083</v>
      </c>
      <c r="AE227" s="0" t="str">
        <f aca="false">IF(AB227&lt;=10,"Top Buyer",IF(AB227&lt;=21,"2nd Top Buyer","Average Buyer"))</f>
        <v>Average Buyer</v>
      </c>
      <c r="AF227" s="0" t="str">
        <f aca="false">(IF(AC227=AD227,$AL$9,$AL$10))</f>
        <v>One-Time Buyer</v>
      </c>
      <c r="AG227" s="0" t="str">
        <f aca="false">VLOOKUP(X227,LookupRange,2,0)</f>
        <v>Female</v>
      </c>
      <c r="AH227" s="0" t="str">
        <f aca="false">VLOOKUP(X227,LookupRange,3,0)</f>
        <v>Brookhaven</v>
      </c>
      <c r="AW227" s="55" t="s">
        <v>778</v>
      </c>
      <c r="AX227" s="56" t="s">
        <v>29</v>
      </c>
      <c r="AY227" s="56" t="s">
        <v>75</v>
      </c>
      <c r="AZ227" s="57"/>
      <c r="CJ227" s="35" t="s">
        <v>252</v>
      </c>
      <c r="CK227" s="59"/>
      <c r="CN227" s="35" t="n">
        <v>88065565578</v>
      </c>
      <c r="CO227" s="59"/>
      <c r="ED227" s="14"/>
      <c r="EP227" s="0" t="n">
        <v>224</v>
      </c>
      <c r="EQ227" s="55" t="s">
        <v>778</v>
      </c>
      <c r="ER227" s="56" t="s">
        <v>75</v>
      </c>
      <c r="ES227" s="56" t="s">
        <v>29</v>
      </c>
      <c r="ET227" s="64" t="n">
        <v>2</v>
      </c>
      <c r="EU227" s="65" t="n">
        <v>104</v>
      </c>
      <c r="EV227" s="65" t="n">
        <v>6</v>
      </c>
      <c r="EW227" s="65" t="n">
        <v>44092</v>
      </c>
      <c r="EX227" s="66" t="n">
        <v>44092</v>
      </c>
      <c r="EY227" s="0" t="n">
        <f aca="false">COUNTIF(DatasourceNameRange,EQ227)</f>
        <v>1</v>
      </c>
    </row>
    <row r="228" customFormat="false" ht="15" hidden="false" customHeight="false" outlineLevel="0" collapsed="false">
      <c r="X228" s="35" t="s">
        <v>347</v>
      </c>
      <c r="Y228" s="36" t="n">
        <v>60</v>
      </c>
      <c r="Z228" s="37" t="n">
        <v>900</v>
      </c>
      <c r="AA228" s="37" t="n">
        <v>1</v>
      </c>
      <c r="AB228" s="37" t="n">
        <v>900</v>
      </c>
      <c r="AC228" s="37" t="n">
        <v>44044</v>
      </c>
      <c r="AD228" s="38" t="n">
        <v>44044</v>
      </c>
      <c r="AE228" s="0" t="str">
        <f aca="false">IF(AB228&lt;=10,"Top Buyer",IF(AB228&lt;=21,"2nd Top Buyer","Average Buyer"))</f>
        <v>Average Buyer</v>
      </c>
      <c r="AF228" s="0" t="str">
        <f aca="false">(IF(AC228=AD228,$AL$9,$AL$10))</f>
        <v>One-Time Buyer</v>
      </c>
      <c r="AG228" s="0" t="str">
        <f aca="false">VLOOKUP(X228,LookupRange,2,0)</f>
        <v>Male</v>
      </c>
      <c r="AH228" s="0" t="str">
        <f aca="false">VLOOKUP(X228,LookupRange,3,0)</f>
        <v>Hempstead</v>
      </c>
      <c r="AW228" s="55" t="s">
        <v>252</v>
      </c>
      <c r="AX228" s="56" t="s">
        <v>29</v>
      </c>
      <c r="AY228" s="56" t="s">
        <v>81</v>
      </c>
      <c r="AZ228" s="57"/>
      <c r="CJ228" s="35" t="s">
        <v>1086</v>
      </c>
      <c r="CK228" s="59"/>
      <c r="CN228" s="35" t="n">
        <v>88065565579</v>
      </c>
      <c r="CO228" s="59"/>
      <c r="ED228" s="14"/>
      <c r="EP228" s="0" t="n">
        <v>225</v>
      </c>
      <c r="EQ228" s="55" t="s">
        <v>252</v>
      </c>
      <c r="ER228" s="56" t="s">
        <v>81</v>
      </c>
      <c r="ES228" s="56" t="s">
        <v>29</v>
      </c>
      <c r="ET228" s="64" t="n">
        <v>60</v>
      </c>
      <c r="EU228" s="65" t="n">
        <v>1200</v>
      </c>
      <c r="EV228" s="65" t="n">
        <v>180</v>
      </c>
      <c r="EW228" s="65" t="n">
        <v>44052</v>
      </c>
      <c r="EX228" s="66" t="n">
        <v>44052</v>
      </c>
      <c r="EY228" s="0" t="n">
        <f aca="false">COUNTIF(DatasourceNameRange,EQ228)</f>
        <v>1</v>
      </c>
    </row>
    <row r="229" customFormat="false" ht="15" hidden="false" customHeight="false" outlineLevel="0" collapsed="false">
      <c r="X229" s="35" t="s">
        <v>500</v>
      </c>
      <c r="Y229" s="36" t="n">
        <v>60</v>
      </c>
      <c r="Z229" s="37" t="n">
        <v>900</v>
      </c>
      <c r="AA229" s="37" t="n">
        <v>1</v>
      </c>
      <c r="AB229" s="37" t="n">
        <v>900</v>
      </c>
      <c r="AC229" s="37" t="n">
        <v>44094</v>
      </c>
      <c r="AD229" s="38" t="n">
        <v>44094</v>
      </c>
      <c r="AE229" s="0" t="str">
        <f aca="false">IF(AB229&lt;=10,"Top Buyer",IF(AB229&lt;=21,"2nd Top Buyer","Average Buyer"))</f>
        <v>Average Buyer</v>
      </c>
      <c r="AF229" s="0" t="str">
        <f aca="false">(IF(AC229=AD229,$AL$9,$AL$10))</f>
        <v>One-Time Buyer</v>
      </c>
      <c r="AG229" s="0" t="str">
        <f aca="false">VLOOKUP(X229,LookupRange,2,0)</f>
        <v>Female</v>
      </c>
      <c r="AH229" s="0" t="str">
        <f aca="false">VLOOKUP(X229,LookupRange,3,0)</f>
        <v>Syracuse</v>
      </c>
      <c r="AW229" s="55" t="s">
        <v>1086</v>
      </c>
      <c r="AX229" s="56" t="s">
        <v>29</v>
      </c>
      <c r="AY229" s="56" t="s">
        <v>72</v>
      </c>
      <c r="AZ229" s="57"/>
      <c r="CJ229" s="35" t="s">
        <v>490</v>
      </c>
      <c r="CK229" s="59"/>
      <c r="CN229" s="35" t="n">
        <v>88065565580</v>
      </c>
      <c r="CO229" s="59"/>
      <c r="ED229" s="14"/>
      <c r="EP229" s="0" t="n">
        <v>226</v>
      </c>
      <c r="EQ229" s="55" t="s">
        <v>1086</v>
      </c>
      <c r="ER229" s="56" t="s">
        <v>72</v>
      </c>
      <c r="ES229" s="56" t="s">
        <v>29</v>
      </c>
      <c r="ET229" s="64" t="n">
        <v>11</v>
      </c>
      <c r="EU229" s="65" t="n">
        <v>165</v>
      </c>
      <c r="EV229" s="65" t="n">
        <v>33</v>
      </c>
      <c r="EW229" s="65" t="n">
        <v>44087</v>
      </c>
      <c r="EX229" s="66" t="n">
        <v>44087</v>
      </c>
      <c r="EY229" s="0" t="n">
        <f aca="false">COUNTIF(DatasourceNameRange,EQ229)</f>
        <v>1</v>
      </c>
    </row>
    <row r="230" customFormat="false" ht="15" hidden="false" customHeight="false" outlineLevel="0" collapsed="false">
      <c r="X230" s="35" t="s">
        <v>545</v>
      </c>
      <c r="Y230" s="36" t="n">
        <v>60</v>
      </c>
      <c r="Z230" s="37" t="n">
        <v>900</v>
      </c>
      <c r="AA230" s="37" t="n">
        <v>1</v>
      </c>
      <c r="AB230" s="37" t="n">
        <v>900</v>
      </c>
      <c r="AC230" s="37" t="n">
        <v>44067</v>
      </c>
      <c r="AD230" s="38" t="n">
        <v>44067</v>
      </c>
      <c r="AE230" s="0" t="str">
        <f aca="false">IF(AB230&lt;=10,"Top Buyer",IF(AB230&lt;=21,"2nd Top Buyer","Average Buyer"))</f>
        <v>Average Buyer</v>
      </c>
      <c r="AF230" s="0" t="str">
        <f aca="false">(IF(AC230=AD230,$AL$9,$AL$10))</f>
        <v>One-Time Buyer</v>
      </c>
      <c r="AG230" s="0" t="str">
        <f aca="false">VLOOKUP(X230,LookupRange,2,0)</f>
        <v>Male</v>
      </c>
      <c r="AH230" s="0" t="str">
        <f aca="false">VLOOKUP(X230,LookupRange,3,0)</f>
        <v>Rome</v>
      </c>
      <c r="AW230" s="55" t="s">
        <v>490</v>
      </c>
      <c r="AX230" s="56" t="s">
        <v>20</v>
      </c>
      <c r="AY230" s="56" t="s">
        <v>149</v>
      </c>
      <c r="AZ230" s="57"/>
      <c r="CJ230" s="35" t="s">
        <v>191</v>
      </c>
      <c r="CK230" s="59"/>
      <c r="CN230" s="35" t="n">
        <v>88065565581</v>
      </c>
      <c r="CO230" s="59"/>
      <c r="ED230" s="14"/>
      <c r="EP230" s="0" t="n">
        <v>227</v>
      </c>
      <c r="EQ230" s="55" t="s">
        <v>490</v>
      </c>
      <c r="ER230" s="56" t="s">
        <v>149</v>
      </c>
      <c r="ES230" s="56" t="s">
        <v>20</v>
      </c>
      <c r="ET230" s="64" t="n">
        <v>11</v>
      </c>
      <c r="EU230" s="65" t="n">
        <v>132</v>
      </c>
      <c r="EV230" s="65" t="n">
        <v>33</v>
      </c>
      <c r="EW230" s="65" t="n">
        <v>44084</v>
      </c>
      <c r="EX230" s="66" t="n">
        <v>44084</v>
      </c>
      <c r="EY230" s="0" t="n">
        <f aca="false">COUNTIF(DatasourceNameRange,EQ230)</f>
        <v>1</v>
      </c>
    </row>
    <row r="231" customFormat="false" ht="15" hidden="false" customHeight="false" outlineLevel="0" collapsed="false">
      <c r="X231" s="35" t="s">
        <v>333</v>
      </c>
      <c r="Y231" s="36" t="n">
        <v>60</v>
      </c>
      <c r="Z231" s="37" t="n">
        <v>900</v>
      </c>
      <c r="AA231" s="37" t="n">
        <v>1</v>
      </c>
      <c r="AB231" s="37" t="n">
        <v>900</v>
      </c>
      <c r="AC231" s="37" t="n">
        <v>44061</v>
      </c>
      <c r="AD231" s="38" t="n">
        <v>44061</v>
      </c>
      <c r="AE231" s="0" t="str">
        <f aca="false">IF(AB231&lt;=10,"Top Buyer",IF(AB231&lt;=21,"2nd Top Buyer","Average Buyer"))</f>
        <v>Average Buyer</v>
      </c>
      <c r="AF231" s="0" t="str">
        <f aca="false">(IF(AC231=AD231,$AL$9,$AL$10))</f>
        <v>One-Time Buyer</v>
      </c>
      <c r="AG231" s="0" t="str">
        <f aca="false">VLOOKUP(X231,LookupRange,2,0)</f>
        <v>Female</v>
      </c>
      <c r="AH231" s="0" t="str">
        <f aca="false">VLOOKUP(X231,LookupRange,3,0)</f>
        <v>Troy</v>
      </c>
      <c r="AW231" s="55" t="s">
        <v>191</v>
      </c>
      <c r="AX231" s="56" t="s">
        <v>20</v>
      </c>
      <c r="AY231" s="56" t="s">
        <v>50</v>
      </c>
      <c r="AZ231" s="57"/>
      <c r="CJ231" s="35" t="s">
        <v>811</v>
      </c>
      <c r="CK231" s="59"/>
      <c r="CN231" s="35" t="n">
        <v>88065565582</v>
      </c>
      <c r="CO231" s="59"/>
      <c r="ED231" s="14"/>
      <c r="EP231" s="0" t="n">
        <v>228</v>
      </c>
      <c r="EQ231" s="55" t="s">
        <v>191</v>
      </c>
      <c r="ER231" s="56" t="s">
        <v>50</v>
      </c>
      <c r="ES231" s="56" t="s">
        <v>20</v>
      </c>
      <c r="ET231" s="64" t="n">
        <v>77</v>
      </c>
      <c r="EU231" s="65" t="n">
        <v>1155</v>
      </c>
      <c r="EV231" s="65" t="n">
        <v>231</v>
      </c>
      <c r="EW231" s="65" t="n">
        <v>44094</v>
      </c>
      <c r="EX231" s="66" t="n">
        <v>44094</v>
      </c>
      <c r="EY231" s="0" t="n">
        <f aca="false">COUNTIF(DatasourceNameRange,EQ231)</f>
        <v>1</v>
      </c>
    </row>
    <row r="232" customFormat="false" ht="15" hidden="false" customHeight="false" outlineLevel="0" collapsed="false">
      <c r="X232" s="35" t="s">
        <v>198</v>
      </c>
      <c r="Y232" s="36" t="n">
        <v>60</v>
      </c>
      <c r="Z232" s="37" t="n">
        <v>900</v>
      </c>
      <c r="AA232" s="37" t="n">
        <v>1</v>
      </c>
      <c r="AB232" s="37" t="n">
        <v>900</v>
      </c>
      <c r="AC232" s="37" t="n">
        <v>44102</v>
      </c>
      <c r="AD232" s="38" t="n">
        <v>44102</v>
      </c>
      <c r="AE232" s="0" t="str">
        <f aca="false">IF(AB232&lt;=10,"Top Buyer",IF(AB232&lt;=21,"2nd Top Buyer","Average Buyer"))</f>
        <v>Average Buyer</v>
      </c>
      <c r="AF232" s="0" t="str">
        <f aca="false">(IF(AC232=AD232,$AL$9,$AL$10))</f>
        <v>One-Time Buyer</v>
      </c>
      <c r="AG232" s="0" t="str">
        <f aca="false">VLOOKUP(X232,LookupRange,2,0)</f>
        <v>Female</v>
      </c>
      <c r="AH232" s="0" t="str">
        <f aca="false">VLOOKUP(X232,LookupRange,3,0)</f>
        <v>Lockport</v>
      </c>
      <c r="AW232" s="55" t="s">
        <v>811</v>
      </c>
      <c r="AX232" s="56" t="s">
        <v>20</v>
      </c>
      <c r="AY232" s="56" t="s">
        <v>147</v>
      </c>
      <c r="AZ232" s="57"/>
      <c r="CJ232" s="35" t="s">
        <v>751</v>
      </c>
      <c r="CK232" s="59"/>
      <c r="CN232" s="35" t="n">
        <v>88065565583</v>
      </c>
      <c r="CO232" s="59"/>
      <c r="ED232" s="14"/>
      <c r="EP232" s="0" t="n">
        <v>229</v>
      </c>
      <c r="EQ232" s="55" t="s">
        <v>811</v>
      </c>
      <c r="ER232" s="56" t="s">
        <v>147</v>
      </c>
      <c r="ES232" s="56" t="s">
        <v>20</v>
      </c>
      <c r="ET232" s="64" t="n">
        <v>2</v>
      </c>
      <c r="EU232" s="65" t="n">
        <v>40</v>
      </c>
      <c r="EV232" s="65" t="n">
        <v>6</v>
      </c>
      <c r="EW232" s="65" t="n">
        <v>44063</v>
      </c>
      <c r="EX232" s="66" t="n">
        <v>44063</v>
      </c>
      <c r="EY232" s="0" t="n">
        <f aca="false">COUNTIF(DatasourceNameRange,EQ232)</f>
        <v>1</v>
      </c>
    </row>
    <row r="233" customFormat="false" ht="15" hidden="false" customHeight="false" outlineLevel="0" collapsed="false">
      <c r="X233" s="35" t="s">
        <v>527</v>
      </c>
      <c r="Y233" s="36" t="n">
        <v>60</v>
      </c>
      <c r="Z233" s="37" t="n">
        <v>900</v>
      </c>
      <c r="AA233" s="37" t="n">
        <v>1</v>
      </c>
      <c r="AB233" s="37" t="n">
        <v>900</v>
      </c>
      <c r="AC233" s="37" t="n">
        <v>44052</v>
      </c>
      <c r="AD233" s="38" t="n">
        <v>44052</v>
      </c>
      <c r="AE233" s="0" t="str">
        <f aca="false">IF(AB233&lt;=10,"Top Buyer",IF(AB233&lt;=21,"2nd Top Buyer","Average Buyer"))</f>
        <v>Average Buyer</v>
      </c>
      <c r="AF233" s="0" t="str">
        <f aca="false">(IF(AC233=AD233,$AL$9,$AL$10))</f>
        <v>One-Time Buyer</v>
      </c>
      <c r="AG233" s="0" t="str">
        <f aca="false">VLOOKUP(X233,LookupRange,2,0)</f>
        <v>Female</v>
      </c>
      <c r="AH233" s="0" t="str">
        <f aca="false">VLOOKUP(X233,LookupRange,3,0)</f>
        <v>Glen Cove</v>
      </c>
      <c r="AW233" s="55" t="s">
        <v>751</v>
      </c>
      <c r="AX233" s="56" t="s">
        <v>29</v>
      </c>
      <c r="AY233" s="56" t="s">
        <v>117</v>
      </c>
      <c r="AZ233" s="57"/>
      <c r="CJ233" s="35" t="s">
        <v>827</v>
      </c>
      <c r="CK233" s="59"/>
      <c r="CN233" s="35" t="n">
        <v>88065565584</v>
      </c>
      <c r="CO233" s="59"/>
      <c r="ED233" s="14"/>
      <c r="EP233" s="0" t="n">
        <v>230</v>
      </c>
      <c r="EQ233" s="55" t="s">
        <v>751</v>
      </c>
      <c r="ER233" s="56" t="s">
        <v>117</v>
      </c>
      <c r="ES233" s="56" t="s">
        <v>29</v>
      </c>
      <c r="ET233" s="64" t="n">
        <v>3</v>
      </c>
      <c r="EU233" s="65" t="n">
        <v>60</v>
      </c>
      <c r="EV233" s="65" t="n">
        <v>9</v>
      </c>
      <c r="EW233" s="65" t="n">
        <v>44065</v>
      </c>
      <c r="EX233" s="66" t="n">
        <v>44065</v>
      </c>
      <c r="EY233" s="0" t="n">
        <f aca="false">COUNTIF(DatasourceNameRange,EQ233)</f>
        <v>1</v>
      </c>
    </row>
    <row r="234" customFormat="false" ht="15" hidden="false" customHeight="false" outlineLevel="0" collapsed="false">
      <c r="X234" s="35" t="s">
        <v>519</v>
      </c>
      <c r="Y234" s="36" t="n">
        <v>89</v>
      </c>
      <c r="Z234" s="37" t="n">
        <v>890</v>
      </c>
      <c r="AA234" s="37" t="n">
        <v>1</v>
      </c>
      <c r="AB234" s="37" t="n">
        <v>890</v>
      </c>
      <c r="AC234" s="37" t="n">
        <v>44102</v>
      </c>
      <c r="AD234" s="38" t="n">
        <v>44102</v>
      </c>
      <c r="AE234" s="0" t="str">
        <f aca="false">IF(AB234&lt;=10,"Top Buyer",IF(AB234&lt;=21,"2nd Top Buyer","Average Buyer"))</f>
        <v>Average Buyer</v>
      </c>
      <c r="AF234" s="0" t="str">
        <f aca="false">(IF(AC234=AD234,$AL$9,$AL$10))</f>
        <v>One-Time Buyer</v>
      </c>
      <c r="AG234" s="0" t="str">
        <f aca="false">VLOOKUP(X234,LookupRange,2,0)</f>
        <v>Female</v>
      </c>
      <c r="AH234" s="0" t="str">
        <f aca="false">VLOOKUP(X234,LookupRange,3,0)</f>
        <v>Albany</v>
      </c>
      <c r="AW234" s="55" t="s">
        <v>827</v>
      </c>
      <c r="AX234" s="56" t="s">
        <v>20</v>
      </c>
      <c r="AY234" s="56" t="s">
        <v>149</v>
      </c>
      <c r="AZ234" s="57"/>
      <c r="CJ234" s="35" t="s">
        <v>990</v>
      </c>
      <c r="CK234" s="59"/>
      <c r="CN234" s="35" t="n">
        <v>88065565585</v>
      </c>
      <c r="CO234" s="59"/>
      <c r="ED234" s="14"/>
      <c r="EP234" s="0" t="n">
        <v>231</v>
      </c>
      <c r="EQ234" s="55" t="s">
        <v>827</v>
      </c>
      <c r="ER234" s="56" t="s">
        <v>149</v>
      </c>
      <c r="ES234" s="56" t="s">
        <v>20</v>
      </c>
      <c r="ET234" s="64" t="n">
        <v>9</v>
      </c>
      <c r="EU234" s="65" t="n">
        <v>45</v>
      </c>
      <c r="EV234" s="65" t="n">
        <v>27</v>
      </c>
      <c r="EW234" s="65" t="n">
        <v>44079</v>
      </c>
      <c r="EX234" s="66" t="n">
        <v>44079</v>
      </c>
      <c r="EY234" s="0" t="n">
        <f aca="false">COUNTIF(DatasourceNameRange,EQ234)</f>
        <v>1</v>
      </c>
    </row>
    <row r="235" customFormat="false" ht="15" hidden="false" customHeight="false" outlineLevel="0" collapsed="false">
      <c r="X235" s="35" t="s">
        <v>68</v>
      </c>
      <c r="Y235" s="36" t="n">
        <v>89</v>
      </c>
      <c r="Z235" s="37" t="n">
        <v>890</v>
      </c>
      <c r="AA235" s="37" t="n">
        <v>1</v>
      </c>
      <c r="AB235" s="37" t="n">
        <v>890</v>
      </c>
      <c r="AC235" s="37" t="n">
        <v>44052</v>
      </c>
      <c r="AD235" s="38" t="n">
        <v>44052</v>
      </c>
      <c r="AE235" s="0" t="str">
        <f aca="false">IF(AB235&lt;=10,"Top Buyer",IF(AB235&lt;=21,"2nd Top Buyer","Average Buyer"))</f>
        <v>Average Buyer</v>
      </c>
      <c r="AF235" s="0" t="str">
        <f aca="false">(IF(AC235=AD235,$AL$9,$AL$10))</f>
        <v>One-Time Buyer</v>
      </c>
      <c r="AG235" s="0" t="str">
        <f aca="false">VLOOKUP(X235,LookupRange,2,0)</f>
        <v>Male</v>
      </c>
      <c r="AH235" s="0" t="str">
        <f aca="false">VLOOKUP(X235,LookupRange,3,0)</f>
        <v>New York</v>
      </c>
      <c r="AW235" s="55" t="s">
        <v>990</v>
      </c>
      <c r="AX235" s="56" t="s">
        <v>20</v>
      </c>
      <c r="AY235" s="56" t="s">
        <v>58</v>
      </c>
      <c r="AZ235" s="57"/>
      <c r="CJ235" s="35" t="s">
        <v>409</v>
      </c>
      <c r="CK235" s="59"/>
      <c r="CN235" s="35" t="n">
        <v>88065565586</v>
      </c>
      <c r="CO235" s="59"/>
      <c r="ED235" s="14"/>
      <c r="EP235" s="0" t="n">
        <v>232</v>
      </c>
      <c r="EQ235" s="55" t="s">
        <v>990</v>
      </c>
      <c r="ER235" s="56" t="s">
        <v>58</v>
      </c>
      <c r="ES235" s="56" t="s">
        <v>20</v>
      </c>
      <c r="ET235" s="64" t="n">
        <v>7</v>
      </c>
      <c r="EU235" s="65" t="n">
        <v>490</v>
      </c>
      <c r="EV235" s="65" t="n">
        <v>21</v>
      </c>
      <c r="EW235" s="65" t="n">
        <v>44055</v>
      </c>
      <c r="EX235" s="66" t="n">
        <v>44055</v>
      </c>
      <c r="EY235" s="0" t="n">
        <f aca="false">COUNTIF(DatasourceNameRange,EQ235)</f>
        <v>1</v>
      </c>
    </row>
    <row r="236" customFormat="false" ht="15" hidden="false" customHeight="false" outlineLevel="0" collapsed="false">
      <c r="X236" s="35" t="s">
        <v>298</v>
      </c>
      <c r="Y236" s="36" t="n">
        <v>89</v>
      </c>
      <c r="Z236" s="37" t="n">
        <v>890</v>
      </c>
      <c r="AA236" s="37" t="n">
        <v>1</v>
      </c>
      <c r="AB236" s="37" t="n">
        <v>890</v>
      </c>
      <c r="AC236" s="37" t="n">
        <v>44098</v>
      </c>
      <c r="AD236" s="38" t="n">
        <v>44098</v>
      </c>
      <c r="AE236" s="0" t="str">
        <f aca="false">IF(AB236&lt;=10,"Top Buyer",IF(AB236&lt;=21,"2nd Top Buyer","Average Buyer"))</f>
        <v>Average Buyer</v>
      </c>
      <c r="AF236" s="0" t="str">
        <f aca="false">(IF(AC236=AD236,$AL$9,$AL$10))</f>
        <v>One-Time Buyer</v>
      </c>
      <c r="AG236" s="0" t="str">
        <f aca="false">VLOOKUP(X236,LookupRange,2,0)</f>
        <v>Male</v>
      </c>
      <c r="AH236" s="0" t="str">
        <f aca="false">VLOOKUP(X236,LookupRange,3,0)</f>
        <v>Syracuse</v>
      </c>
      <c r="AW236" s="55" t="s">
        <v>409</v>
      </c>
      <c r="AX236" s="56" t="s">
        <v>29</v>
      </c>
      <c r="AY236" s="56" t="s">
        <v>154</v>
      </c>
      <c r="AZ236" s="57"/>
      <c r="CJ236" s="35" t="s">
        <v>172</v>
      </c>
      <c r="CK236" s="59"/>
      <c r="CN236" s="35" t="n">
        <v>88065565587</v>
      </c>
      <c r="CO236" s="59"/>
      <c r="ED236" s="14"/>
      <c r="EP236" s="0" t="n">
        <v>233</v>
      </c>
      <c r="EQ236" s="55" t="s">
        <v>409</v>
      </c>
      <c r="ER236" s="56" t="s">
        <v>154</v>
      </c>
      <c r="ES236" s="56" t="s">
        <v>29</v>
      </c>
      <c r="ET236" s="64" t="n">
        <v>11</v>
      </c>
      <c r="EU236" s="65" t="n">
        <v>132</v>
      </c>
      <c r="EV236" s="65" t="n">
        <v>33</v>
      </c>
      <c r="EW236" s="65" t="n">
        <v>44095</v>
      </c>
      <c r="EX236" s="66" t="n">
        <v>44095</v>
      </c>
      <c r="EY236" s="0" t="n">
        <f aca="false">COUNTIF(DatasourceNameRange,EQ236)</f>
        <v>1</v>
      </c>
    </row>
    <row r="237" customFormat="false" ht="15" hidden="false" customHeight="false" outlineLevel="0" collapsed="false">
      <c r="X237" s="35" t="s">
        <v>564</v>
      </c>
      <c r="Y237" s="36" t="n">
        <v>89</v>
      </c>
      <c r="Z237" s="37" t="n">
        <v>890</v>
      </c>
      <c r="AA237" s="37" t="n">
        <v>1</v>
      </c>
      <c r="AB237" s="37" t="n">
        <v>890</v>
      </c>
      <c r="AC237" s="37" t="n">
        <v>44055</v>
      </c>
      <c r="AD237" s="38" t="n">
        <v>44055</v>
      </c>
      <c r="AE237" s="0" t="str">
        <f aca="false">IF(AB237&lt;=10,"Top Buyer",IF(AB237&lt;=21,"2nd Top Buyer","Average Buyer"))</f>
        <v>Average Buyer</v>
      </c>
      <c r="AF237" s="0" t="str">
        <f aca="false">(IF(AC237=AD237,$AL$9,$AL$10))</f>
        <v>One-Time Buyer</v>
      </c>
      <c r="AG237" s="0" t="str">
        <f aca="false">VLOOKUP(X237,LookupRange,2,0)</f>
        <v>Male</v>
      </c>
      <c r="AH237" s="0" t="str">
        <f aca="false">VLOOKUP(X237,LookupRange,3,0)</f>
        <v>Elmira</v>
      </c>
      <c r="AW237" s="55" t="s">
        <v>172</v>
      </c>
      <c r="AX237" s="56" t="s">
        <v>20</v>
      </c>
      <c r="AY237" s="56" t="s">
        <v>112</v>
      </c>
      <c r="AZ237" s="57"/>
      <c r="CJ237" s="35" t="s">
        <v>481</v>
      </c>
      <c r="CK237" s="59"/>
      <c r="CN237" s="35" t="n">
        <v>88065565588</v>
      </c>
      <c r="CO237" s="59"/>
      <c r="ED237" s="14"/>
      <c r="EP237" s="0" t="n">
        <v>234</v>
      </c>
      <c r="EQ237" s="55" t="s">
        <v>172</v>
      </c>
      <c r="ER237" s="56" t="s">
        <v>112</v>
      </c>
      <c r="ES237" s="56" t="s">
        <v>20</v>
      </c>
      <c r="ET237" s="64" t="n">
        <v>68</v>
      </c>
      <c r="EU237" s="65" t="n">
        <v>1360</v>
      </c>
      <c r="EV237" s="65" t="n">
        <v>204</v>
      </c>
      <c r="EW237" s="65" t="n">
        <v>44077</v>
      </c>
      <c r="EX237" s="66" t="n">
        <v>44077</v>
      </c>
      <c r="EY237" s="0" t="n">
        <f aca="false">COUNTIF(DatasourceNameRange,EQ237)</f>
        <v>1</v>
      </c>
    </row>
    <row r="238" customFormat="false" ht="15" hidden="false" customHeight="false" outlineLevel="0" collapsed="false">
      <c r="X238" s="35" t="s">
        <v>345</v>
      </c>
      <c r="Y238" s="36" t="n">
        <v>68</v>
      </c>
      <c r="Z238" s="37" t="n">
        <v>884</v>
      </c>
      <c r="AA238" s="37" t="n">
        <v>1</v>
      </c>
      <c r="AB238" s="37" t="n">
        <v>884</v>
      </c>
      <c r="AC238" s="37" t="n">
        <v>44073</v>
      </c>
      <c r="AD238" s="38" t="n">
        <v>44073</v>
      </c>
      <c r="AE238" s="0" t="str">
        <f aca="false">IF(AB238&lt;=10,"Top Buyer",IF(AB238&lt;=21,"2nd Top Buyer","Average Buyer"))</f>
        <v>Average Buyer</v>
      </c>
      <c r="AF238" s="0" t="str">
        <f aca="false">(IF(AC238=AD238,$AL$9,$AL$10))</f>
        <v>One-Time Buyer</v>
      </c>
      <c r="AG238" s="0" t="str">
        <f aca="false">VLOOKUP(X238,LookupRange,2,0)</f>
        <v>Female</v>
      </c>
      <c r="AH238" s="0" t="str">
        <f aca="false">VLOOKUP(X238,LookupRange,3,0)</f>
        <v>Hempstead</v>
      </c>
      <c r="AW238" s="55" t="s">
        <v>481</v>
      </c>
      <c r="AX238" s="56" t="s">
        <v>20</v>
      </c>
      <c r="AY238" s="56" t="s">
        <v>50</v>
      </c>
      <c r="AZ238" s="57"/>
      <c r="CJ238" s="35" t="s">
        <v>604</v>
      </c>
      <c r="CK238" s="59"/>
      <c r="CN238" s="35" t="n">
        <v>88065565589</v>
      </c>
      <c r="CO238" s="59"/>
      <c r="ED238" s="14"/>
      <c r="EP238" s="0" t="n">
        <v>235</v>
      </c>
      <c r="EQ238" s="55" t="s">
        <v>481</v>
      </c>
      <c r="ER238" s="56" t="s">
        <v>50</v>
      </c>
      <c r="ES238" s="56" t="s">
        <v>20</v>
      </c>
      <c r="ET238" s="64" t="n">
        <v>11</v>
      </c>
      <c r="EU238" s="65" t="n">
        <v>154</v>
      </c>
      <c r="EV238" s="65" t="n">
        <v>33</v>
      </c>
      <c r="EW238" s="65" t="n">
        <v>44075</v>
      </c>
      <c r="EX238" s="66" t="n">
        <v>44075</v>
      </c>
      <c r="EY238" s="0" t="n">
        <f aca="false">COUNTIF(DatasourceNameRange,EQ238)</f>
        <v>1</v>
      </c>
    </row>
    <row r="239" customFormat="false" ht="15" hidden="false" customHeight="false" outlineLevel="0" collapsed="false">
      <c r="X239" s="35" t="s">
        <v>625</v>
      </c>
      <c r="Y239" s="36" t="n">
        <v>68</v>
      </c>
      <c r="Z239" s="37" t="n">
        <v>884</v>
      </c>
      <c r="AA239" s="37" t="n">
        <v>1</v>
      </c>
      <c r="AB239" s="37" t="n">
        <v>884</v>
      </c>
      <c r="AC239" s="37" t="n">
        <v>44047</v>
      </c>
      <c r="AD239" s="38" t="n">
        <v>44047</v>
      </c>
      <c r="AE239" s="0" t="str">
        <f aca="false">IF(AB239&lt;=10,"Top Buyer",IF(AB239&lt;=21,"2nd Top Buyer","Average Buyer"))</f>
        <v>Average Buyer</v>
      </c>
      <c r="AF239" s="0" t="str">
        <f aca="false">(IF(AC239=AD239,$AL$9,$AL$10))</f>
        <v>One-Time Buyer</v>
      </c>
      <c r="AG239" s="0" t="str">
        <f aca="false">VLOOKUP(X239,LookupRange,2,0)</f>
        <v>Female</v>
      </c>
      <c r="AH239" s="0" t="str">
        <f aca="false">VLOOKUP(X239,LookupRange,3,0)</f>
        <v>New York</v>
      </c>
      <c r="AW239" s="55" t="s">
        <v>604</v>
      </c>
      <c r="AX239" s="56" t="s">
        <v>20</v>
      </c>
      <c r="AY239" s="56" t="s">
        <v>30</v>
      </c>
      <c r="AZ239" s="57"/>
      <c r="CJ239" s="35" t="s">
        <v>673</v>
      </c>
      <c r="CK239" s="59"/>
      <c r="CN239" s="35" t="n">
        <v>88065565590</v>
      </c>
      <c r="CO239" s="59"/>
      <c r="ED239" s="14"/>
      <c r="EP239" s="0" t="n">
        <v>236</v>
      </c>
      <c r="EQ239" s="55" t="s">
        <v>604</v>
      </c>
      <c r="ER239" s="56" t="s">
        <v>30</v>
      </c>
      <c r="ES239" s="56" t="s">
        <v>20</v>
      </c>
      <c r="ET239" s="64" t="n">
        <v>60</v>
      </c>
      <c r="EU239" s="65" t="n">
        <v>600</v>
      </c>
      <c r="EV239" s="65" t="n">
        <v>180</v>
      </c>
      <c r="EW239" s="65" t="n">
        <v>44095</v>
      </c>
      <c r="EX239" s="66" t="n">
        <v>44095</v>
      </c>
      <c r="EY239" s="0" t="n">
        <f aca="false">COUNTIF(DatasourceNameRange,EQ239)</f>
        <v>1</v>
      </c>
    </row>
    <row r="240" customFormat="false" ht="15" hidden="false" customHeight="false" outlineLevel="0" collapsed="false">
      <c r="X240" s="35" t="s">
        <v>163</v>
      </c>
      <c r="Y240" s="36" t="n">
        <v>68</v>
      </c>
      <c r="Z240" s="37" t="n">
        <v>884</v>
      </c>
      <c r="AA240" s="37" t="n">
        <v>1</v>
      </c>
      <c r="AB240" s="37" t="n">
        <v>884</v>
      </c>
      <c r="AC240" s="37" t="n">
        <v>44068</v>
      </c>
      <c r="AD240" s="38" t="n">
        <v>44068</v>
      </c>
      <c r="AE240" s="0" t="str">
        <f aca="false">IF(AB240&lt;=10,"Top Buyer",IF(AB240&lt;=21,"2nd Top Buyer","Average Buyer"))</f>
        <v>Average Buyer</v>
      </c>
      <c r="AF240" s="0" t="str">
        <f aca="false">(IF(AC240=AD240,$AL$9,$AL$10))</f>
        <v>One-Time Buyer</v>
      </c>
      <c r="AG240" s="0" t="str">
        <f aca="false">VLOOKUP(X240,LookupRange,2,0)</f>
        <v>Female</v>
      </c>
      <c r="AH240" s="0" t="str">
        <f aca="false">VLOOKUP(X240,LookupRange,3,0)</f>
        <v>Troy</v>
      </c>
      <c r="AW240" s="55" t="s">
        <v>673</v>
      </c>
      <c r="AX240" s="56" t="s">
        <v>29</v>
      </c>
      <c r="AY240" s="56" t="s">
        <v>125</v>
      </c>
      <c r="AZ240" s="57"/>
      <c r="CJ240" s="35" t="s">
        <v>874</v>
      </c>
      <c r="CK240" s="59"/>
      <c r="CN240" s="35" t="n">
        <v>88065565591</v>
      </c>
      <c r="CO240" s="59"/>
      <c r="ED240" s="14"/>
      <c r="EP240" s="0" t="n">
        <v>237</v>
      </c>
      <c r="EQ240" s="55" t="s">
        <v>673</v>
      </c>
      <c r="ER240" s="56" t="s">
        <v>125</v>
      </c>
      <c r="ES240" s="56" t="s">
        <v>29</v>
      </c>
      <c r="ET240" s="64" t="n">
        <v>6</v>
      </c>
      <c r="EU240" s="65" t="n">
        <v>78</v>
      </c>
      <c r="EV240" s="65" t="n">
        <v>18</v>
      </c>
      <c r="EW240" s="65" t="n">
        <v>44064</v>
      </c>
      <c r="EX240" s="66" t="n">
        <v>44064</v>
      </c>
      <c r="EY240" s="0" t="n">
        <f aca="false">COUNTIF(DatasourceNameRange,EQ240)</f>
        <v>1</v>
      </c>
    </row>
    <row r="241" customFormat="false" ht="15" hidden="false" customHeight="false" outlineLevel="0" collapsed="false">
      <c r="X241" s="35" t="s">
        <v>358</v>
      </c>
      <c r="Y241" s="36" t="n">
        <v>87</v>
      </c>
      <c r="Z241" s="37" t="n">
        <v>870</v>
      </c>
      <c r="AA241" s="37" t="n">
        <v>2</v>
      </c>
      <c r="AB241" s="37" t="n">
        <v>870</v>
      </c>
      <c r="AC241" s="37" t="n">
        <v>44055</v>
      </c>
      <c r="AD241" s="38" t="n">
        <v>44055</v>
      </c>
      <c r="AE241" s="0" t="str">
        <f aca="false">IF(AB241&lt;=10,"Top Buyer",IF(AB241&lt;=21,"2nd Top Buyer","Average Buyer"))</f>
        <v>Average Buyer</v>
      </c>
      <c r="AF241" s="0" t="str">
        <f aca="false">(IF(AC241=AD241,$AL$9,$AL$10))</f>
        <v>One-Time Buyer</v>
      </c>
      <c r="AG241" s="0" t="str">
        <f aca="false">VLOOKUP(X241,LookupRange,2,0)</f>
        <v>Female</v>
      </c>
      <c r="AH241" s="0" t="str">
        <f aca="false">VLOOKUP(X241,LookupRange,3,0)</f>
        <v>Elmira</v>
      </c>
      <c r="AW241" s="55" t="s">
        <v>874</v>
      </c>
      <c r="AX241" s="56" t="s">
        <v>20</v>
      </c>
      <c r="AY241" s="56" t="s">
        <v>30</v>
      </c>
      <c r="AZ241" s="57"/>
      <c r="CJ241" s="35" t="s">
        <v>848</v>
      </c>
      <c r="CK241" s="59"/>
      <c r="CN241" s="35" t="n">
        <v>88065565592</v>
      </c>
      <c r="CO241" s="59"/>
      <c r="ED241" s="14"/>
      <c r="EP241" s="0" t="n">
        <v>238</v>
      </c>
      <c r="EQ241" s="55" t="s">
        <v>874</v>
      </c>
      <c r="ER241" s="56" t="s">
        <v>30</v>
      </c>
      <c r="ES241" s="56" t="s">
        <v>20</v>
      </c>
      <c r="ET241" s="64" t="n">
        <v>1</v>
      </c>
      <c r="EU241" s="65" t="n">
        <v>15</v>
      </c>
      <c r="EV241" s="65" t="n">
        <v>3</v>
      </c>
      <c r="EW241" s="65" t="n">
        <v>44095</v>
      </c>
      <c r="EX241" s="66" t="n">
        <v>44095</v>
      </c>
      <c r="EY241" s="0" t="n">
        <f aca="false">COUNTIF(DatasourceNameRange,EQ241)</f>
        <v>1</v>
      </c>
    </row>
    <row r="242" customFormat="false" ht="15" hidden="false" customHeight="false" outlineLevel="0" collapsed="false">
      <c r="X242" s="35" t="s">
        <v>619</v>
      </c>
      <c r="Y242" s="36" t="n">
        <v>89</v>
      </c>
      <c r="Z242" s="37" t="n">
        <v>862</v>
      </c>
      <c r="AA242" s="37" t="n">
        <v>3</v>
      </c>
      <c r="AB242" s="37" t="n">
        <v>862</v>
      </c>
      <c r="AC242" s="37" t="n">
        <v>44047</v>
      </c>
      <c r="AD242" s="38" t="n">
        <v>44073</v>
      </c>
      <c r="AE242" s="0" t="str">
        <f aca="false">IF(AB242&lt;=10,"Top Buyer",IF(AB242&lt;=21,"2nd Top Buyer","Average Buyer"))</f>
        <v>Average Buyer</v>
      </c>
      <c r="AF242" s="0" t="str">
        <f aca="false">(IF(AC242=AD242,$AL$9,$AL$10))</f>
        <v>Old Customer</v>
      </c>
      <c r="AG242" s="0" t="str">
        <f aca="false">VLOOKUP(X242,LookupRange,2,0)</f>
        <v>Male</v>
      </c>
      <c r="AH242" s="0" t="str">
        <f aca="false">VLOOKUP(X242,LookupRange,3,0)</f>
        <v>Mount</v>
      </c>
      <c r="AW242" s="55" t="s">
        <v>848</v>
      </c>
      <c r="AX242" s="56" t="s">
        <v>29</v>
      </c>
      <c r="AY242" s="56" t="s">
        <v>48</v>
      </c>
      <c r="AZ242" s="57"/>
      <c r="CJ242" s="35" t="s">
        <v>391</v>
      </c>
      <c r="CK242" s="59"/>
      <c r="CN242" s="35" t="n">
        <v>88065565593</v>
      </c>
      <c r="CO242" s="59"/>
      <c r="ED242" s="14"/>
      <c r="EP242" s="0" t="n">
        <v>239</v>
      </c>
      <c r="EQ242" s="55" t="s">
        <v>848</v>
      </c>
      <c r="ER242" s="56" t="s">
        <v>48</v>
      </c>
      <c r="ES242" s="56" t="s">
        <v>29</v>
      </c>
      <c r="ET242" s="64" t="n">
        <v>3</v>
      </c>
      <c r="EU242" s="65" t="n">
        <v>45</v>
      </c>
      <c r="EV242" s="65" t="n">
        <v>9</v>
      </c>
      <c r="EW242" s="65" t="n">
        <v>44103</v>
      </c>
      <c r="EX242" s="66" t="n">
        <v>44103</v>
      </c>
      <c r="EY242" s="0" t="n">
        <f aca="false">COUNTIF(DatasourceNameRange,EQ242)</f>
        <v>1</v>
      </c>
    </row>
    <row r="243" customFormat="false" ht="15" hidden="false" customHeight="false" outlineLevel="0" collapsed="false">
      <c r="X243" s="35" t="s">
        <v>1067</v>
      </c>
      <c r="Y243" s="36" t="n">
        <v>19</v>
      </c>
      <c r="Z243" s="37" t="n">
        <v>860</v>
      </c>
      <c r="AA243" s="37" t="n">
        <v>2</v>
      </c>
      <c r="AB243" s="37" t="n">
        <v>860</v>
      </c>
      <c r="AC243" s="37" t="n">
        <v>44047</v>
      </c>
      <c r="AD243" s="38" t="n">
        <v>44071</v>
      </c>
      <c r="AE243" s="0" t="str">
        <f aca="false">IF(AB243&lt;=10,"Top Buyer",IF(AB243&lt;=21,"2nd Top Buyer","Average Buyer"))</f>
        <v>Average Buyer</v>
      </c>
      <c r="AF243" s="0" t="str">
        <f aca="false">(IF(AC243=AD243,$AL$9,$AL$10))</f>
        <v>Old Customer</v>
      </c>
      <c r="AG243" s="0" t="str">
        <f aca="false">VLOOKUP(X243,LookupRange,2,0)</f>
        <v>Male</v>
      </c>
      <c r="AH243" s="0" t="str">
        <f aca="false">VLOOKUP(X243,LookupRange,3,0)</f>
        <v>Sherrill</v>
      </c>
      <c r="AW243" s="55" t="s">
        <v>391</v>
      </c>
      <c r="AX243" s="56" t="s">
        <v>29</v>
      </c>
      <c r="AY243" s="56" t="s">
        <v>123</v>
      </c>
      <c r="AZ243" s="57"/>
      <c r="CJ243" s="35" t="s">
        <v>178</v>
      </c>
      <c r="CK243" s="59"/>
      <c r="CN243" s="35" t="n">
        <v>88065565594</v>
      </c>
      <c r="CO243" s="59"/>
      <c r="ED243" s="14"/>
      <c r="EP243" s="0" t="n">
        <v>240</v>
      </c>
      <c r="EQ243" s="55" t="s">
        <v>391</v>
      </c>
      <c r="ER243" s="56" t="s">
        <v>123</v>
      </c>
      <c r="ES243" s="56" t="s">
        <v>29</v>
      </c>
      <c r="ET243" s="64" t="n">
        <v>11</v>
      </c>
      <c r="EU243" s="65" t="n">
        <v>220</v>
      </c>
      <c r="EV243" s="65" t="n">
        <v>33</v>
      </c>
      <c r="EW243" s="65" t="n">
        <v>44088</v>
      </c>
      <c r="EX243" s="66" t="n">
        <v>44088</v>
      </c>
      <c r="EY243" s="0" t="n">
        <f aca="false">COUNTIF(DatasourceNameRange,EQ243)</f>
        <v>1</v>
      </c>
    </row>
    <row r="244" customFormat="false" ht="15" hidden="false" customHeight="false" outlineLevel="0" collapsed="false">
      <c r="X244" s="35" t="s">
        <v>338</v>
      </c>
      <c r="Y244" s="36" t="n">
        <v>47</v>
      </c>
      <c r="Z244" s="37" t="n">
        <v>846</v>
      </c>
      <c r="AA244" s="37" t="n">
        <v>1</v>
      </c>
      <c r="AB244" s="37" t="n">
        <v>846</v>
      </c>
      <c r="AC244" s="37" t="n">
        <v>44066</v>
      </c>
      <c r="AD244" s="38" t="n">
        <v>44066</v>
      </c>
      <c r="AE244" s="0" t="str">
        <f aca="false">IF(AB244&lt;=10,"Top Buyer",IF(AB244&lt;=21,"2nd Top Buyer","Average Buyer"))</f>
        <v>Average Buyer</v>
      </c>
      <c r="AF244" s="0" t="str">
        <f aca="false">(IF(AC244=AD244,$AL$9,$AL$10))</f>
        <v>One-Time Buyer</v>
      </c>
      <c r="AG244" s="0" t="str">
        <f aca="false">VLOOKUP(X244,LookupRange,2,0)</f>
        <v>Female</v>
      </c>
      <c r="AH244" s="0" t="str">
        <f aca="false">VLOOKUP(X244,LookupRange,3,0)</f>
        <v>Little Falls</v>
      </c>
      <c r="AW244" s="55" t="s">
        <v>178</v>
      </c>
      <c r="AX244" s="56" t="s">
        <v>29</v>
      </c>
      <c r="AY244" s="56" t="s">
        <v>119</v>
      </c>
      <c r="AZ244" s="57"/>
      <c r="CJ244" s="35" t="s">
        <v>789</v>
      </c>
      <c r="CK244" s="59"/>
      <c r="CN244" s="35" t="n">
        <v>88065565595</v>
      </c>
      <c r="CO244" s="59"/>
      <c r="ED244" s="14"/>
      <c r="EP244" s="0" t="n">
        <v>241</v>
      </c>
      <c r="EQ244" s="55" t="s">
        <v>178</v>
      </c>
      <c r="ER244" s="56" t="s">
        <v>119</v>
      </c>
      <c r="ES244" s="56" t="s">
        <v>29</v>
      </c>
      <c r="ET244" s="64" t="n">
        <v>60</v>
      </c>
      <c r="EU244" s="65" t="n">
        <v>900</v>
      </c>
      <c r="EV244" s="65" t="n">
        <v>180</v>
      </c>
      <c r="EW244" s="65" t="n">
        <v>44083</v>
      </c>
      <c r="EX244" s="66" t="n">
        <v>44083</v>
      </c>
      <c r="EY244" s="0" t="n">
        <f aca="false">COUNTIF(DatasourceNameRange,EQ244)</f>
        <v>1</v>
      </c>
    </row>
    <row r="245" customFormat="false" ht="15" hidden="false" customHeight="false" outlineLevel="0" collapsed="false">
      <c r="X245" s="35" t="s">
        <v>275</v>
      </c>
      <c r="Y245" s="36" t="n">
        <v>47</v>
      </c>
      <c r="Z245" s="37" t="n">
        <v>846</v>
      </c>
      <c r="AA245" s="37" t="n">
        <v>1</v>
      </c>
      <c r="AB245" s="37" t="n">
        <v>846</v>
      </c>
      <c r="AC245" s="37" t="n">
        <v>44075</v>
      </c>
      <c r="AD245" s="38" t="n">
        <v>44075</v>
      </c>
      <c r="AE245" s="0" t="str">
        <f aca="false">IF(AB245&lt;=10,"Top Buyer",IF(AB245&lt;=21,"2nd Top Buyer","Average Buyer"))</f>
        <v>Average Buyer</v>
      </c>
      <c r="AF245" s="0" t="str">
        <f aca="false">(IF(AC245=AD245,$AL$9,$AL$10))</f>
        <v>One-Time Buyer</v>
      </c>
      <c r="AG245" s="0" t="str">
        <f aca="false">VLOOKUP(X245,LookupRange,2,0)</f>
        <v>Male</v>
      </c>
      <c r="AH245" s="0" t="str">
        <f aca="false">VLOOKUP(X245,LookupRange,3,0)</f>
        <v>Glen Cove</v>
      </c>
      <c r="AW245" s="55" t="s">
        <v>789</v>
      </c>
      <c r="AX245" s="56" t="s">
        <v>20</v>
      </c>
      <c r="AY245" s="56" t="s">
        <v>107</v>
      </c>
      <c r="AZ245" s="57"/>
      <c r="CJ245" s="35" t="s">
        <v>49</v>
      </c>
      <c r="CK245" s="59"/>
      <c r="CN245" s="35" t="n">
        <v>88065565596</v>
      </c>
      <c r="CO245" s="59"/>
      <c r="ED245" s="14"/>
      <c r="EP245" s="0" t="n">
        <v>242</v>
      </c>
      <c r="EQ245" s="55" t="s">
        <v>789</v>
      </c>
      <c r="ER245" s="56" t="s">
        <v>107</v>
      </c>
      <c r="ES245" s="56" t="s">
        <v>20</v>
      </c>
      <c r="ET245" s="64" t="n">
        <v>5</v>
      </c>
      <c r="EU245" s="65" t="n">
        <v>80</v>
      </c>
      <c r="EV245" s="65" t="n">
        <v>15</v>
      </c>
      <c r="EW245" s="65" t="n">
        <v>44103</v>
      </c>
      <c r="EX245" s="66" t="n">
        <v>44103</v>
      </c>
      <c r="EY245" s="0" t="n">
        <f aca="false">COUNTIF(DatasourceNameRange,EQ245)</f>
        <v>1</v>
      </c>
    </row>
    <row r="246" customFormat="false" ht="15" hidden="false" customHeight="false" outlineLevel="0" collapsed="false">
      <c r="X246" s="35" t="s">
        <v>329</v>
      </c>
      <c r="Y246" s="36" t="n">
        <v>47</v>
      </c>
      <c r="Z246" s="37" t="n">
        <v>846</v>
      </c>
      <c r="AA246" s="37" t="n">
        <v>1</v>
      </c>
      <c r="AB246" s="37" t="n">
        <v>846</v>
      </c>
      <c r="AC246" s="37" t="n">
        <v>44057</v>
      </c>
      <c r="AD246" s="38" t="n">
        <v>44057</v>
      </c>
      <c r="AE246" s="0" t="str">
        <f aca="false">IF(AB246&lt;=10,"Top Buyer",IF(AB246&lt;=21,"2nd Top Buyer","Average Buyer"))</f>
        <v>Average Buyer</v>
      </c>
      <c r="AF246" s="0" t="str">
        <f aca="false">(IF(AC246=AD246,$AL$9,$AL$10))</f>
        <v>One-Time Buyer</v>
      </c>
      <c r="AG246" s="0" t="str">
        <f aca="false">VLOOKUP(X246,LookupRange,2,0)</f>
        <v>Female</v>
      </c>
      <c r="AH246" s="0" t="str">
        <f aca="false">VLOOKUP(X246,LookupRange,3,0)</f>
        <v>Salamanca</v>
      </c>
      <c r="AW246" s="22" t="s">
        <v>49</v>
      </c>
      <c r="AX246" s="56" t="s">
        <v>20</v>
      </c>
      <c r="AY246" s="56" t="s">
        <v>50</v>
      </c>
      <c r="AZ246" s="57"/>
      <c r="CJ246" s="35" t="s">
        <v>324</v>
      </c>
      <c r="CK246" s="59"/>
      <c r="CN246" s="35" t="n">
        <v>88065565597</v>
      </c>
      <c r="CO246" s="59"/>
      <c r="ED246" s="14"/>
      <c r="EP246" s="0" t="n">
        <v>243</v>
      </c>
      <c r="EQ246" s="22" t="s">
        <v>49</v>
      </c>
      <c r="ER246" s="87" t="s">
        <v>50</v>
      </c>
      <c r="ES246" s="87" t="s">
        <v>29</v>
      </c>
      <c r="ET246" s="23" t="n">
        <v>155</v>
      </c>
      <c r="EU246" s="24" t="n">
        <v>1605</v>
      </c>
      <c r="EV246" s="24" t="n">
        <v>465</v>
      </c>
      <c r="EW246" s="24" t="n">
        <v>44046</v>
      </c>
      <c r="EX246" s="25" t="n">
        <v>44064</v>
      </c>
      <c r="EY246" s="0" t="n">
        <f aca="false">COUNTIF(DatasourceNameRange,EQ246)</f>
        <v>4</v>
      </c>
    </row>
    <row r="247" customFormat="false" ht="15" hidden="false" customHeight="false" outlineLevel="0" collapsed="false">
      <c r="X247" s="35" t="s">
        <v>139</v>
      </c>
      <c r="Y247" s="36" t="n">
        <v>47</v>
      </c>
      <c r="Z247" s="37" t="n">
        <v>846</v>
      </c>
      <c r="AA247" s="37" t="n">
        <v>1</v>
      </c>
      <c r="AB247" s="37" t="n">
        <v>846</v>
      </c>
      <c r="AC247" s="37" t="n">
        <v>44052</v>
      </c>
      <c r="AD247" s="38" t="n">
        <v>44052</v>
      </c>
      <c r="AE247" s="0" t="str">
        <f aca="false">IF(AB247&lt;=10,"Top Buyer",IF(AB247&lt;=21,"2nd Top Buyer","Average Buyer"))</f>
        <v>Average Buyer</v>
      </c>
      <c r="AF247" s="0" t="str">
        <f aca="false">(IF(AC247=AD247,$AL$9,$AL$10))</f>
        <v>One-Time Buyer</v>
      </c>
      <c r="AG247" s="0" t="str">
        <f aca="false">VLOOKUP(X247,LookupRange,2,0)</f>
        <v>Male</v>
      </c>
      <c r="AH247" s="0" t="str">
        <f aca="false">VLOOKUP(X247,LookupRange,3,0)</f>
        <v>Glen Cove</v>
      </c>
      <c r="AW247" s="88"/>
      <c r="AX247" s="56" t="s">
        <v>29</v>
      </c>
      <c r="AY247" s="56" t="s">
        <v>50</v>
      </c>
      <c r="AZ247" s="57"/>
      <c r="CJ247" s="35" t="s">
        <v>307</v>
      </c>
      <c r="CK247" s="59"/>
      <c r="CN247" s="35" t="n">
        <v>88065565598</v>
      </c>
      <c r="CO247" s="59"/>
      <c r="ED247" s="14"/>
      <c r="EP247" s="0" t="n">
        <v>244</v>
      </c>
      <c r="EQ247" s="88"/>
      <c r="ER247" s="89"/>
      <c r="ES247" s="89" t="s">
        <v>20</v>
      </c>
      <c r="ET247" s="90" t="n">
        <v>11</v>
      </c>
      <c r="EU247" s="91" t="n">
        <v>165</v>
      </c>
      <c r="EV247" s="91" t="n">
        <v>33</v>
      </c>
      <c r="EW247" s="91" t="n">
        <v>44102</v>
      </c>
      <c r="EX247" s="92" t="n">
        <v>44102</v>
      </c>
      <c r="EY247" s="0" t="n">
        <f aca="false">COUNTIF(DatasourceNameRange,EQ247)</f>
        <v>0</v>
      </c>
    </row>
    <row r="248" customFormat="false" ht="15" hidden="false" customHeight="false" outlineLevel="0" collapsed="false">
      <c r="X248" s="35" t="s">
        <v>532</v>
      </c>
      <c r="Y248" s="36" t="n">
        <v>47</v>
      </c>
      <c r="Z248" s="37" t="n">
        <v>846</v>
      </c>
      <c r="AA248" s="37" t="n">
        <v>1</v>
      </c>
      <c r="AB248" s="37" t="n">
        <v>846</v>
      </c>
      <c r="AC248" s="37" t="n">
        <v>44054</v>
      </c>
      <c r="AD248" s="38" t="n">
        <v>44054</v>
      </c>
      <c r="AE248" s="0" t="str">
        <f aca="false">IF(AB248&lt;=10,"Top Buyer",IF(AB248&lt;=21,"2nd Top Buyer","Average Buyer"))</f>
        <v>Average Buyer</v>
      </c>
      <c r="AF248" s="0" t="str">
        <f aca="false">(IF(AC248=AD248,$AL$9,$AL$10))</f>
        <v>One-Time Buyer</v>
      </c>
      <c r="AG248" s="0" t="str">
        <f aca="false">VLOOKUP(X248,LookupRange,2,0)</f>
        <v>Male</v>
      </c>
      <c r="AH248" s="0" t="str">
        <f aca="false">VLOOKUP(X248,LookupRange,3,0)</f>
        <v>Kingston</v>
      </c>
      <c r="AW248" s="55" t="s">
        <v>324</v>
      </c>
      <c r="AX248" s="56" t="s">
        <v>29</v>
      </c>
      <c r="AY248" s="56" t="s">
        <v>152</v>
      </c>
      <c r="AZ248" s="57"/>
      <c r="CJ248" s="35" t="s">
        <v>658</v>
      </c>
      <c r="CK248" s="59"/>
      <c r="CN248" s="35" t="n">
        <v>88065565599</v>
      </c>
      <c r="CO248" s="59"/>
      <c r="ED248" s="14"/>
      <c r="EP248" s="0" t="n">
        <v>245</v>
      </c>
      <c r="EQ248" s="55" t="s">
        <v>324</v>
      </c>
      <c r="ER248" s="56" t="s">
        <v>152</v>
      </c>
      <c r="ES248" s="56" t="s">
        <v>29</v>
      </c>
      <c r="ET248" s="64" t="n">
        <v>60</v>
      </c>
      <c r="EU248" s="65" t="n">
        <v>840</v>
      </c>
      <c r="EV248" s="65" t="n">
        <v>180</v>
      </c>
      <c r="EW248" s="65" t="n">
        <v>44052</v>
      </c>
      <c r="EX248" s="66" t="n">
        <v>44052</v>
      </c>
      <c r="EY248" s="0" t="n">
        <f aca="false">COUNTIF(DatasourceNameRange,EQ248)</f>
        <v>1</v>
      </c>
    </row>
    <row r="249" customFormat="false" ht="15" hidden="false" customHeight="false" outlineLevel="0" collapsed="false">
      <c r="X249" s="35" t="s">
        <v>155</v>
      </c>
      <c r="Y249" s="36" t="n">
        <v>47</v>
      </c>
      <c r="Z249" s="37" t="n">
        <v>846</v>
      </c>
      <c r="AA249" s="37" t="n">
        <v>1</v>
      </c>
      <c r="AB249" s="37" t="n">
        <v>846</v>
      </c>
      <c r="AC249" s="37" t="n">
        <v>44061</v>
      </c>
      <c r="AD249" s="38" t="n">
        <v>44061</v>
      </c>
      <c r="AE249" s="0" t="str">
        <f aca="false">IF(AB249&lt;=10,"Top Buyer",IF(AB249&lt;=21,"2nd Top Buyer","Average Buyer"))</f>
        <v>Average Buyer</v>
      </c>
      <c r="AF249" s="0" t="str">
        <f aca="false">(IF(AC249=AD249,$AL$9,$AL$10))</f>
        <v>One-Time Buyer</v>
      </c>
      <c r="AG249" s="0" t="str">
        <f aca="false">VLOOKUP(X249,LookupRange,2,0)</f>
        <v>Male</v>
      </c>
      <c r="AH249" s="0" t="str">
        <f aca="false">VLOOKUP(X249,LookupRange,3,0)</f>
        <v>Middletown</v>
      </c>
      <c r="AW249" s="55" t="s">
        <v>307</v>
      </c>
      <c r="AX249" s="56" t="s">
        <v>29</v>
      </c>
      <c r="AY249" s="56" t="s">
        <v>123</v>
      </c>
      <c r="AZ249" s="57"/>
      <c r="CJ249" s="35" t="s">
        <v>418</v>
      </c>
      <c r="CK249" s="59"/>
      <c r="CN249" s="35" t="n">
        <v>88065565600</v>
      </c>
      <c r="CO249" s="59"/>
      <c r="ED249" s="14"/>
      <c r="EP249" s="0" t="n">
        <v>246</v>
      </c>
      <c r="EQ249" s="55" t="s">
        <v>307</v>
      </c>
      <c r="ER249" s="56" t="s">
        <v>123</v>
      </c>
      <c r="ES249" s="56" t="s">
        <v>29</v>
      </c>
      <c r="ET249" s="64" t="n">
        <v>89</v>
      </c>
      <c r="EU249" s="65" t="n">
        <v>4628</v>
      </c>
      <c r="EV249" s="65" t="n">
        <v>267</v>
      </c>
      <c r="EW249" s="65" t="n">
        <v>44096</v>
      </c>
      <c r="EX249" s="66" t="n">
        <v>44096</v>
      </c>
      <c r="EY249" s="0" t="n">
        <f aca="false">COUNTIF(DatasourceNameRange,EQ249)</f>
        <v>1</v>
      </c>
    </row>
    <row r="250" customFormat="false" ht="15" hidden="false" customHeight="false" outlineLevel="0" collapsed="false">
      <c r="X250" s="35" t="s">
        <v>370</v>
      </c>
      <c r="Y250" s="36" t="n">
        <v>65</v>
      </c>
      <c r="Z250" s="37" t="n">
        <v>845</v>
      </c>
      <c r="AA250" s="37" t="n">
        <v>2</v>
      </c>
      <c r="AB250" s="37" t="n">
        <v>845</v>
      </c>
      <c r="AC250" s="37" t="n">
        <v>44067</v>
      </c>
      <c r="AD250" s="38" t="n">
        <v>44067</v>
      </c>
      <c r="AE250" s="0" t="str">
        <f aca="false">IF(AB250&lt;=10,"Top Buyer",IF(AB250&lt;=21,"2nd Top Buyer","Average Buyer"))</f>
        <v>Average Buyer</v>
      </c>
      <c r="AF250" s="0" t="str">
        <f aca="false">(IF(AC250=AD250,$AL$9,$AL$10))</f>
        <v>One-Time Buyer</v>
      </c>
      <c r="AG250" s="0" t="str">
        <f aca="false">VLOOKUP(X250,LookupRange,2,0)</f>
        <v>Female</v>
      </c>
      <c r="AH250" s="0" t="str">
        <f aca="false">VLOOKUP(X250,LookupRange,3,0)</f>
        <v>New York</v>
      </c>
      <c r="AW250" s="55" t="s">
        <v>658</v>
      </c>
      <c r="AX250" s="56" t="s">
        <v>29</v>
      </c>
      <c r="AY250" s="56" t="s">
        <v>81</v>
      </c>
      <c r="AZ250" s="57"/>
      <c r="CJ250" s="35" t="s">
        <v>290</v>
      </c>
      <c r="CK250" s="59"/>
      <c r="CN250" s="35" t="n">
        <v>88065565601</v>
      </c>
      <c r="CO250" s="59"/>
      <c r="ED250" s="14"/>
      <c r="EP250" s="0" t="n">
        <v>247</v>
      </c>
      <c r="EQ250" s="55" t="s">
        <v>658</v>
      </c>
      <c r="ER250" s="56" t="s">
        <v>81</v>
      </c>
      <c r="ES250" s="56" t="s">
        <v>29</v>
      </c>
      <c r="ET250" s="64" t="n">
        <v>60</v>
      </c>
      <c r="EU250" s="65" t="n">
        <v>720</v>
      </c>
      <c r="EV250" s="65" t="n">
        <v>180</v>
      </c>
      <c r="EW250" s="65" t="n">
        <v>44052</v>
      </c>
      <c r="EX250" s="66" t="n">
        <v>44052</v>
      </c>
      <c r="EY250" s="0" t="n">
        <f aca="false">COUNTIF(DatasourceNameRange,EQ250)</f>
        <v>1</v>
      </c>
    </row>
    <row r="251" customFormat="false" ht="15" hidden="false" customHeight="false" outlineLevel="0" collapsed="false">
      <c r="X251" s="35" t="s">
        <v>342</v>
      </c>
      <c r="Y251" s="36" t="n">
        <v>60</v>
      </c>
      <c r="Z251" s="37" t="n">
        <v>840</v>
      </c>
      <c r="AA251" s="37" t="n">
        <v>1</v>
      </c>
      <c r="AB251" s="37" t="n">
        <v>840</v>
      </c>
      <c r="AC251" s="37" t="n">
        <v>44071</v>
      </c>
      <c r="AD251" s="38" t="n">
        <v>44071</v>
      </c>
      <c r="AE251" s="0" t="str">
        <f aca="false">IF(AB251&lt;=10,"Top Buyer",IF(AB251&lt;=21,"2nd Top Buyer","Average Buyer"))</f>
        <v>Average Buyer</v>
      </c>
      <c r="AF251" s="0" t="str">
        <f aca="false">(IF(AC251=AD251,$AL$9,$AL$10))</f>
        <v>One-Time Buyer</v>
      </c>
      <c r="AG251" s="0" t="str">
        <f aca="false">VLOOKUP(X251,LookupRange,2,0)</f>
        <v>Male</v>
      </c>
      <c r="AH251" s="0" t="str">
        <f aca="false">VLOOKUP(X251,LookupRange,3,0)</f>
        <v>Watervliet</v>
      </c>
      <c r="AW251" s="55" t="s">
        <v>418</v>
      </c>
      <c r="AX251" s="56" t="s">
        <v>29</v>
      </c>
      <c r="AY251" s="56" t="s">
        <v>75</v>
      </c>
      <c r="AZ251" s="57"/>
      <c r="CJ251" s="35" t="s">
        <v>212</v>
      </c>
      <c r="CK251" s="59"/>
      <c r="CN251" s="35" t="n">
        <v>88065565602</v>
      </c>
      <c r="CO251" s="59"/>
      <c r="ED251" s="14"/>
      <c r="EP251" s="0" t="n">
        <v>248</v>
      </c>
      <c r="EQ251" s="55" t="s">
        <v>418</v>
      </c>
      <c r="ER251" s="56" t="s">
        <v>75</v>
      </c>
      <c r="ES251" s="56" t="s">
        <v>29</v>
      </c>
      <c r="ET251" s="64" t="n">
        <v>11</v>
      </c>
      <c r="EU251" s="65" t="n">
        <v>110</v>
      </c>
      <c r="EV251" s="65" t="n">
        <v>33</v>
      </c>
      <c r="EW251" s="65" t="n">
        <v>44104</v>
      </c>
      <c r="EX251" s="66" t="n">
        <v>44104</v>
      </c>
      <c r="EY251" s="0" t="n">
        <f aca="false">COUNTIF(DatasourceNameRange,EQ251)</f>
        <v>1</v>
      </c>
    </row>
    <row r="252" customFormat="false" ht="15" hidden="false" customHeight="false" outlineLevel="0" collapsed="false">
      <c r="X252" s="35" t="s">
        <v>428</v>
      </c>
      <c r="Y252" s="36" t="n">
        <v>60</v>
      </c>
      <c r="Z252" s="37" t="n">
        <v>840</v>
      </c>
      <c r="AA252" s="37" t="n">
        <v>1</v>
      </c>
      <c r="AB252" s="37" t="n">
        <v>840</v>
      </c>
      <c r="AC252" s="37" t="n">
        <v>44053</v>
      </c>
      <c r="AD252" s="38" t="n">
        <v>44053</v>
      </c>
      <c r="AE252" s="0" t="str">
        <f aca="false">IF(AB252&lt;=10,"Top Buyer",IF(AB252&lt;=21,"2nd Top Buyer","Average Buyer"))</f>
        <v>Average Buyer</v>
      </c>
      <c r="AF252" s="0" t="str">
        <f aca="false">(IF(AC252=AD252,$AL$9,$AL$10))</f>
        <v>One-Time Buyer</v>
      </c>
      <c r="AG252" s="0" t="str">
        <f aca="false">VLOOKUP(X252,LookupRange,2,0)</f>
        <v>Female</v>
      </c>
      <c r="AH252" s="0" t="str">
        <f aca="false">VLOOKUP(X252,LookupRange,3,0)</f>
        <v>New York</v>
      </c>
      <c r="AW252" s="55" t="s">
        <v>290</v>
      </c>
      <c r="AX252" s="56" t="s">
        <v>29</v>
      </c>
      <c r="AY252" s="56" t="s">
        <v>81</v>
      </c>
      <c r="AZ252" s="57"/>
      <c r="CJ252" s="35" t="s">
        <v>537</v>
      </c>
      <c r="CK252" s="59"/>
      <c r="CN252" s="35" t="n">
        <v>88065565603</v>
      </c>
      <c r="CO252" s="59"/>
      <c r="ED252" s="14"/>
      <c r="EP252" s="0" t="n">
        <v>249</v>
      </c>
      <c r="EQ252" s="55" t="s">
        <v>290</v>
      </c>
      <c r="ER252" s="56" t="s">
        <v>81</v>
      </c>
      <c r="ES252" s="56" t="s">
        <v>29</v>
      </c>
      <c r="ET252" s="64" t="n">
        <v>77</v>
      </c>
      <c r="EU252" s="65" t="n">
        <v>1232</v>
      </c>
      <c r="EV252" s="65" t="n">
        <v>231</v>
      </c>
      <c r="EW252" s="65" t="n">
        <v>44093</v>
      </c>
      <c r="EX252" s="66" t="n">
        <v>44093</v>
      </c>
      <c r="EY252" s="0" t="n">
        <f aca="false">COUNTIF(DatasourceNameRange,EQ252)</f>
        <v>1</v>
      </c>
    </row>
    <row r="253" customFormat="false" ht="15" hidden="false" customHeight="false" outlineLevel="0" collapsed="false">
      <c r="X253" s="35" t="s">
        <v>134</v>
      </c>
      <c r="Y253" s="36" t="n">
        <v>60</v>
      </c>
      <c r="Z253" s="37" t="n">
        <v>840</v>
      </c>
      <c r="AA253" s="37" t="n">
        <v>1</v>
      </c>
      <c r="AB253" s="37" t="n">
        <v>840</v>
      </c>
      <c r="AC253" s="37" t="n">
        <v>44047</v>
      </c>
      <c r="AD253" s="38" t="n">
        <v>44047</v>
      </c>
      <c r="AE253" s="0" t="str">
        <f aca="false">IF(AB253&lt;=10,"Top Buyer",IF(AB253&lt;=21,"2nd Top Buyer","Average Buyer"))</f>
        <v>Average Buyer</v>
      </c>
      <c r="AF253" s="0" t="str">
        <f aca="false">(IF(AC253=AD253,$AL$9,$AL$10))</f>
        <v>One-Time Buyer</v>
      </c>
      <c r="AG253" s="0" t="str">
        <f aca="false">VLOOKUP(X253,LookupRange,2,0)</f>
        <v>Female</v>
      </c>
      <c r="AH253" s="0" t="str">
        <f aca="false">VLOOKUP(X253,LookupRange,3,0)</f>
        <v>Elmira</v>
      </c>
      <c r="AW253" s="55" t="s">
        <v>212</v>
      </c>
      <c r="AX253" s="56" t="s">
        <v>29</v>
      </c>
      <c r="AY253" s="56" t="s">
        <v>98</v>
      </c>
      <c r="AZ253" s="57"/>
      <c r="CJ253" s="35" t="s">
        <v>819</v>
      </c>
      <c r="CK253" s="59"/>
      <c r="CN253" s="35" t="n">
        <v>88065565604</v>
      </c>
      <c r="CO253" s="59"/>
      <c r="ED253" s="14"/>
      <c r="EP253" s="0" t="n">
        <v>250</v>
      </c>
      <c r="EQ253" s="55" t="s">
        <v>212</v>
      </c>
      <c r="ER253" s="56" t="s">
        <v>98</v>
      </c>
      <c r="ES253" s="56" t="s">
        <v>29</v>
      </c>
      <c r="ET253" s="64" t="n">
        <v>47</v>
      </c>
      <c r="EU253" s="65" t="n">
        <v>3290</v>
      </c>
      <c r="EV253" s="65" t="n">
        <v>141</v>
      </c>
      <c r="EW253" s="65" t="n">
        <v>44104</v>
      </c>
      <c r="EX253" s="66" t="n">
        <v>44104</v>
      </c>
      <c r="EY253" s="0" t="n">
        <f aca="false">COUNTIF(DatasourceNameRange,EQ253)</f>
        <v>1</v>
      </c>
    </row>
    <row r="254" customFormat="false" ht="15" hidden="false" customHeight="false" outlineLevel="0" collapsed="false">
      <c r="X254" s="35" t="s">
        <v>324</v>
      </c>
      <c r="Y254" s="36" t="n">
        <v>60</v>
      </c>
      <c r="Z254" s="37" t="n">
        <v>840</v>
      </c>
      <c r="AA254" s="37" t="n">
        <v>1</v>
      </c>
      <c r="AB254" s="37" t="n">
        <v>840</v>
      </c>
      <c r="AC254" s="37" t="n">
        <v>44052</v>
      </c>
      <c r="AD254" s="38" t="n">
        <v>44052</v>
      </c>
      <c r="AE254" s="0" t="str">
        <f aca="false">IF(AB254&lt;=10,"Top Buyer",IF(AB254&lt;=21,"2nd Top Buyer","Average Buyer"))</f>
        <v>Average Buyer</v>
      </c>
      <c r="AF254" s="0" t="str">
        <f aca="false">(IF(AC254=AD254,$AL$9,$AL$10))</f>
        <v>One-Time Buyer</v>
      </c>
      <c r="AG254" s="0" t="str">
        <f aca="false">VLOOKUP(X254,LookupRange,2,0)</f>
        <v>Female</v>
      </c>
      <c r="AH254" s="0" t="str">
        <f aca="false">VLOOKUP(X254,LookupRange,3,0)</f>
        <v>Lockport</v>
      </c>
      <c r="AW254" s="55" t="s">
        <v>537</v>
      </c>
      <c r="AX254" s="56" t="s">
        <v>29</v>
      </c>
      <c r="AY254" s="56" t="s">
        <v>66</v>
      </c>
      <c r="AZ254" s="57"/>
      <c r="CJ254" s="35" t="s">
        <v>381</v>
      </c>
      <c r="CK254" s="59"/>
      <c r="CN254" s="35" t="n">
        <v>88065565605</v>
      </c>
      <c r="CO254" s="59"/>
      <c r="ED254" s="14"/>
      <c r="EP254" s="0" t="n">
        <v>251</v>
      </c>
      <c r="EQ254" s="55" t="s">
        <v>537</v>
      </c>
      <c r="ER254" s="56" t="s">
        <v>66</v>
      </c>
      <c r="ES254" s="56" t="s">
        <v>29</v>
      </c>
      <c r="ET254" s="64" t="n">
        <v>89</v>
      </c>
      <c r="EU254" s="65" t="n">
        <v>1602</v>
      </c>
      <c r="EV254" s="65" t="n">
        <v>267</v>
      </c>
      <c r="EW254" s="65" t="n">
        <v>44062</v>
      </c>
      <c r="EX254" s="66" t="n">
        <v>44062</v>
      </c>
      <c r="EY254" s="0" t="n">
        <f aca="false">COUNTIF(DatasourceNameRange,EQ254)</f>
        <v>1</v>
      </c>
    </row>
    <row r="255" customFormat="false" ht="15" hidden="false" customHeight="false" outlineLevel="0" collapsed="false">
      <c r="X255" s="35" t="s">
        <v>160</v>
      </c>
      <c r="Y255" s="36" t="n">
        <v>60</v>
      </c>
      <c r="Z255" s="37" t="n">
        <v>840</v>
      </c>
      <c r="AA255" s="37" t="n">
        <v>1</v>
      </c>
      <c r="AB255" s="37" t="n">
        <v>840</v>
      </c>
      <c r="AC255" s="37" t="n">
        <v>44065</v>
      </c>
      <c r="AD255" s="38" t="n">
        <v>44065</v>
      </c>
      <c r="AE255" s="0" t="str">
        <f aca="false">IF(AB255&lt;=10,"Top Buyer",IF(AB255&lt;=21,"2nd Top Buyer","Average Buyer"))</f>
        <v>Average Buyer</v>
      </c>
      <c r="AF255" s="0" t="str">
        <f aca="false">(IF(AC255=AD255,$AL$9,$AL$10))</f>
        <v>One-Time Buyer</v>
      </c>
      <c r="AG255" s="0" t="str">
        <f aca="false">VLOOKUP(X255,LookupRange,2,0)</f>
        <v>Female</v>
      </c>
      <c r="AH255" s="0" t="str">
        <f aca="false">VLOOKUP(X255,LookupRange,3,0)</f>
        <v>Springs</v>
      </c>
      <c r="AW255" s="55" t="s">
        <v>819</v>
      </c>
      <c r="AX255" s="56" t="s">
        <v>29</v>
      </c>
      <c r="AY255" s="56" t="s">
        <v>96</v>
      </c>
      <c r="AZ255" s="57"/>
      <c r="CJ255" s="35" t="s">
        <v>913</v>
      </c>
      <c r="CK255" s="59"/>
      <c r="CN255" s="35" t="n">
        <v>88065565606</v>
      </c>
      <c r="CO255" s="59"/>
      <c r="ED255" s="14"/>
      <c r="EP255" s="0" t="n">
        <v>252</v>
      </c>
      <c r="EQ255" s="55" t="s">
        <v>819</v>
      </c>
      <c r="ER255" s="56" t="s">
        <v>96</v>
      </c>
      <c r="ES255" s="56" t="s">
        <v>29</v>
      </c>
      <c r="ET255" s="64" t="n">
        <v>3</v>
      </c>
      <c r="EU255" s="65" t="n">
        <v>60</v>
      </c>
      <c r="EV255" s="65" t="n">
        <v>9</v>
      </c>
      <c r="EW255" s="65" t="n">
        <v>44071</v>
      </c>
      <c r="EX255" s="66" t="n">
        <v>44071</v>
      </c>
      <c r="EY255" s="0" t="n">
        <f aca="false">COUNTIF(DatasourceNameRange,EQ255)</f>
        <v>1</v>
      </c>
    </row>
    <row r="256" customFormat="false" ht="15" hidden="false" customHeight="false" outlineLevel="0" collapsed="false">
      <c r="X256" s="35" t="s">
        <v>667</v>
      </c>
      <c r="Y256" s="36" t="n">
        <v>60</v>
      </c>
      <c r="Z256" s="37" t="n">
        <v>840</v>
      </c>
      <c r="AA256" s="37" t="n">
        <v>1</v>
      </c>
      <c r="AB256" s="37" t="n">
        <v>840</v>
      </c>
      <c r="AC256" s="37" t="n">
        <v>44058</v>
      </c>
      <c r="AD256" s="38" t="n">
        <v>44058</v>
      </c>
      <c r="AE256" s="0" t="str">
        <f aca="false">IF(AB256&lt;=10,"Top Buyer",IF(AB256&lt;=21,"2nd Top Buyer","Average Buyer"))</f>
        <v>Average Buyer</v>
      </c>
      <c r="AF256" s="0" t="str">
        <f aca="false">(IF(AC256=AD256,$AL$9,$AL$10))</f>
        <v>One-Time Buyer</v>
      </c>
      <c r="AG256" s="0" t="str">
        <f aca="false">VLOOKUP(X256,LookupRange,2,0)</f>
        <v>Male</v>
      </c>
      <c r="AH256" s="0" t="str">
        <f aca="false">VLOOKUP(X256,LookupRange,3,0)</f>
        <v>Hempstead</v>
      </c>
      <c r="AW256" s="55" t="s">
        <v>381</v>
      </c>
      <c r="AX256" s="56" t="s">
        <v>29</v>
      </c>
      <c r="AY256" s="56" t="s">
        <v>101</v>
      </c>
      <c r="AZ256" s="57"/>
      <c r="CJ256" s="35" t="s">
        <v>929</v>
      </c>
      <c r="CK256" s="59"/>
      <c r="CN256" s="35" t="n">
        <v>88065565607</v>
      </c>
      <c r="CO256" s="59"/>
      <c r="ED256" s="14"/>
      <c r="EP256" s="0" t="n">
        <v>253</v>
      </c>
      <c r="EQ256" s="55" t="s">
        <v>381</v>
      </c>
      <c r="ER256" s="56" t="s">
        <v>101</v>
      </c>
      <c r="ES256" s="56" t="s">
        <v>29</v>
      </c>
      <c r="ET256" s="64" t="n">
        <v>16</v>
      </c>
      <c r="EU256" s="65" t="n">
        <v>192</v>
      </c>
      <c r="EV256" s="65" t="n">
        <v>48</v>
      </c>
      <c r="EW256" s="65" t="n">
        <v>44078</v>
      </c>
      <c r="EX256" s="66" t="n">
        <v>44078</v>
      </c>
      <c r="EY256" s="0" t="n">
        <f aca="false">COUNTIF(DatasourceNameRange,EQ256)</f>
        <v>2</v>
      </c>
    </row>
    <row r="257" customFormat="false" ht="15" hidden="false" customHeight="false" outlineLevel="0" collapsed="false">
      <c r="X257" s="35" t="s">
        <v>201</v>
      </c>
      <c r="Y257" s="36" t="n">
        <v>68</v>
      </c>
      <c r="Z257" s="37" t="n">
        <v>816</v>
      </c>
      <c r="AA257" s="37" t="n">
        <v>1</v>
      </c>
      <c r="AB257" s="37" t="n">
        <v>816</v>
      </c>
      <c r="AC257" s="37" t="n">
        <v>44104</v>
      </c>
      <c r="AD257" s="38" t="n">
        <v>44104</v>
      </c>
      <c r="AE257" s="0" t="str">
        <f aca="false">IF(AB257&lt;=10,"Top Buyer",IF(AB257&lt;=21,"2nd Top Buyer","Average Buyer"))</f>
        <v>Average Buyer</v>
      </c>
      <c r="AF257" s="0" t="str">
        <f aca="false">(IF(AC257=AD257,$AL$9,$AL$10))</f>
        <v>One-Time Buyer</v>
      </c>
      <c r="AG257" s="0" t="str">
        <f aca="false">VLOOKUP(X257,LookupRange,2,0)</f>
        <v>Female</v>
      </c>
      <c r="AH257" s="0" t="str">
        <f aca="false">VLOOKUP(X257,LookupRange,3,0)</f>
        <v>Mount</v>
      </c>
      <c r="AW257" s="55" t="s">
        <v>913</v>
      </c>
      <c r="AX257" s="56" t="s">
        <v>20</v>
      </c>
      <c r="AY257" s="56" t="s">
        <v>186</v>
      </c>
      <c r="AZ257" s="57"/>
      <c r="CJ257" s="35" t="s">
        <v>760</v>
      </c>
      <c r="CK257" s="59"/>
      <c r="CN257" s="35" t="n">
        <v>88065565608</v>
      </c>
      <c r="CO257" s="59"/>
      <c r="ED257" s="14"/>
      <c r="EP257" s="0" t="n">
        <v>254</v>
      </c>
      <c r="EQ257" s="55" t="s">
        <v>913</v>
      </c>
      <c r="ER257" s="56" t="s">
        <v>186</v>
      </c>
      <c r="ES257" s="56" t="s">
        <v>20</v>
      </c>
      <c r="ET257" s="64" t="n">
        <v>3</v>
      </c>
      <c r="EU257" s="65" t="n">
        <v>54</v>
      </c>
      <c r="EV257" s="65" t="n">
        <v>9</v>
      </c>
      <c r="EW257" s="65" t="n">
        <v>44096</v>
      </c>
      <c r="EX257" s="66" t="n">
        <v>44096</v>
      </c>
      <c r="EY257" s="0" t="n">
        <f aca="false">COUNTIF(DatasourceNameRange,EQ257)</f>
        <v>1</v>
      </c>
    </row>
    <row r="258" customFormat="false" ht="15" hidden="false" customHeight="false" outlineLevel="0" collapsed="false">
      <c r="X258" s="35" t="s">
        <v>467</v>
      </c>
      <c r="Y258" s="36" t="n">
        <v>68</v>
      </c>
      <c r="Z258" s="37" t="n">
        <v>816</v>
      </c>
      <c r="AA258" s="37" t="n">
        <v>1</v>
      </c>
      <c r="AB258" s="37" t="n">
        <v>816</v>
      </c>
      <c r="AC258" s="37" t="n">
        <v>44061</v>
      </c>
      <c r="AD258" s="38" t="n">
        <v>44061</v>
      </c>
      <c r="AE258" s="0" t="str">
        <f aca="false">IF(AB258&lt;=10,"Top Buyer",IF(AB258&lt;=21,"2nd Top Buyer","Average Buyer"))</f>
        <v>Average Buyer</v>
      </c>
      <c r="AF258" s="0" t="str">
        <f aca="false">(IF(AC258=AD258,$AL$9,$AL$10))</f>
        <v>One-Time Buyer</v>
      </c>
      <c r="AG258" s="0" t="str">
        <f aca="false">VLOOKUP(X258,LookupRange,2,0)</f>
        <v>Female</v>
      </c>
      <c r="AH258" s="0" t="str">
        <f aca="false">VLOOKUP(X258,LookupRange,3,0)</f>
        <v>Troy</v>
      </c>
      <c r="AW258" s="55" t="s">
        <v>929</v>
      </c>
      <c r="AX258" s="56" t="s">
        <v>20</v>
      </c>
      <c r="AY258" s="56" t="s">
        <v>21</v>
      </c>
      <c r="AZ258" s="57"/>
      <c r="CJ258" s="35" t="s">
        <v>136</v>
      </c>
      <c r="CK258" s="59"/>
      <c r="CN258" s="35" t="n">
        <v>88065565609</v>
      </c>
      <c r="CO258" s="59"/>
      <c r="ED258" s="14"/>
      <c r="EP258" s="0" t="n">
        <v>255</v>
      </c>
      <c r="EQ258" s="55" t="s">
        <v>929</v>
      </c>
      <c r="ER258" s="56" t="s">
        <v>21</v>
      </c>
      <c r="ES258" s="56" t="s">
        <v>20</v>
      </c>
      <c r="ET258" s="64" t="n">
        <v>5</v>
      </c>
      <c r="EU258" s="65" t="n">
        <v>100</v>
      </c>
      <c r="EV258" s="65" t="n">
        <v>15</v>
      </c>
      <c r="EW258" s="65" t="n">
        <v>44093</v>
      </c>
      <c r="EX258" s="66" t="n">
        <v>44093</v>
      </c>
      <c r="EY258" s="0" t="n">
        <f aca="false">COUNTIF(DatasourceNameRange,EQ258)</f>
        <v>1</v>
      </c>
    </row>
    <row r="259" customFormat="false" ht="15" hidden="false" customHeight="false" outlineLevel="0" collapsed="false">
      <c r="X259" s="35" t="s">
        <v>530</v>
      </c>
      <c r="Y259" s="36" t="n">
        <v>68</v>
      </c>
      <c r="Z259" s="37" t="n">
        <v>816</v>
      </c>
      <c r="AA259" s="37" t="n">
        <v>1</v>
      </c>
      <c r="AB259" s="37" t="n">
        <v>816</v>
      </c>
      <c r="AC259" s="37" t="n">
        <v>44052</v>
      </c>
      <c r="AD259" s="38" t="n">
        <v>44052</v>
      </c>
      <c r="AE259" s="0" t="str">
        <f aca="false">IF(AB259&lt;=10,"Top Buyer",IF(AB259&lt;=21,"2nd Top Buyer","Average Buyer"))</f>
        <v>Average Buyer</v>
      </c>
      <c r="AF259" s="0" t="str">
        <f aca="false">(IF(AC259=AD259,$AL$9,$AL$10))</f>
        <v>One-Time Buyer</v>
      </c>
      <c r="AG259" s="0" t="str">
        <f aca="false">VLOOKUP(X259,LookupRange,2,0)</f>
        <v>Male</v>
      </c>
      <c r="AH259" s="0" t="str">
        <f aca="false">VLOOKUP(X259,LookupRange,3,0)</f>
        <v>Hudson</v>
      </c>
      <c r="AW259" s="55" t="s">
        <v>760</v>
      </c>
      <c r="AX259" s="56" t="s">
        <v>20</v>
      </c>
      <c r="AY259" s="56" t="s">
        <v>42</v>
      </c>
      <c r="AZ259" s="57"/>
      <c r="CJ259" s="35" t="s">
        <v>68</v>
      </c>
      <c r="CK259" s="59"/>
      <c r="CN259" s="35" t="n">
        <v>88065565610</v>
      </c>
      <c r="CO259" s="59"/>
      <c r="ED259" s="14"/>
      <c r="EP259" s="0" t="n">
        <v>256</v>
      </c>
      <c r="EQ259" s="55" t="s">
        <v>760</v>
      </c>
      <c r="ER259" s="56" t="s">
        <v>42</v>
      </c>
      <c r="ES259" s="56" t="s">
        <v>20</v>
      </c>
      <c r="ET259" s="64" t="n">
        <v>15</v>
      </c>
      <c r="EU259" s="65" t="n">
        <v>180</v>
      </c>
      <c r="EV259" s="65" t="n">
        <v>45</v>
      </c>
      <c r="EW259" s="65" t="n">
        <v>44074</v>
      </c>
      <c r="EX259" s="66" t="n">
        <v>44074</v>
      </c>
      <c r="EY259" s="0" t="n">
        <f aca="false">COUNTIF(DatasourceNameRange,EQ259)</f>
        <v>1</v>
      </c>
    </row>
    <row r="260" customFormat="false" ht="15" hidden="false" customHeight="false" outlineLevel="0" collapsed="false">
      <c r="X260" s="35" t="s">
        <v>652</v>
      </c>
      <c r="Y260" s="36" t="n">
        <v>68</v>
      </c>
      <c r="Z260" s="37" t="n">
        <v>816</v>
      </c>
      <c r="AA260" s="37" t="n">
        <v>1</v>
      </c>
      <c r="AB260" s="37" t="n">
        <v>816</v>
      </c>
      <c r="AC260" s="37" t="n">
        <v>44074</v>
      </c>
      <c r="AD260" s="38" t="n">
        <v>44074</v>
      </c>
      <c r="AE260" s="0" t="str">
        <f aca="false">IF(AB260&lt;=10,"Top Buyer",IF(AB260&lt;=21,"2nd Top Buyer","Average Buyer"))</f>
        <v>Average Buyer</v>
      </c>
      <c r="AF260" s="0" t="str">
        <f aca="false">(IF(AC260=AD260,$AL$9,$AL$10))</f>
        <v>One-Time Buyer</v>
      </c>
      <c r="AG260" s="0" t="str">
        <f aca="false">VLOOKUP(X260,LookupRange,2,0)</f>
        <v>Male</v>
      </c>
      <c r="AH260" s="0" t="str">
        <f aca="false">VLOOKUP(X260,LookupRange,3,0)</f>
        <v>Springs</v>
      </c>
      <c r="AW260" s="55" t="s">
        <v>136</v>
      </c>
      <c r="AX260" s="56" t="s">
        <v>20</v>
      </c>
      <c r="AY260" s="56" t="s">
        <v>69</v>
      </c>
      <c r="AZ260" s="57"/>
      <c r="CJ260" s="35" t="s">
        <v>786</v>
      </c>
      <c r="CK260" s="59"/>
      <c r="CN260" s="35" t="n">
        <v>88065565611</v>
      </c>
      <c r="CO260" s="59"/>
      <c r="ED260" s="14"/>
      <c r="EP260" s="0" t="n">
        <v>257</v>
      </c>
      <c r="EQ260" s="55" t="s">
        <v>136</v>
      </c>
      <c r="ER260" s="56" t="s">
        <v>69</v>
      </c>
      <c r="ES260" s="56" t="s">
        <v>20</v>
      </c>
      <c r="ET260" s="64" t="n">
        <v>77</v>
      </c>
      <c r="EU260" s="65" t="n">
        <v>1232</v>
      </c>
      <c r="EV260" s="65" t="n">
        <v>231</v>
      </c>
      <c r="EW260" s="65" t="n">
        <v>44052</v>
      </c>
      <c r="EX260" s="66" t="n">
        <v>44052</v>
      </c>
      <c r="EY260" s="0" t="n">
        <f aca="false">COUNTIF(DatasourceNameRange,EQ260)</f>
        <v>1</v>
      </c>
    </row>
    <row r="261" customFormat="false" ht="15" hidden="false" customHeight="false" outlineLevel="0" collapsed="false">
      <c r="X261" s="35" t="s">
        <v>280</v>
      </c>
      <c r="Y261" s="36" t="n">
        <v>89</v>
      </c>
      <c r="Z261" s="37" t="n">
        <v>801</v>
      </c>
      <c r="AA261" s="37" t="n">
        <v>1</v>
      </c>
      <c r="AB261" s="37" t="n">
        <v>801</v>
      </c>
      <c r="AC261" s="37" t="n">
        <v>44083</v>
      </c>
      <c r="AD261" s="38" t="n">
        <v>44083</v>
      </c>
      <c r="AE261" s="0" t="str">
        <f aca="false">IF(AB261&lt;=10,"Top Buyer",IF(AB261&lt;=21,"2nd Top Buyer","Average Buyer"))</f>
        <v>Average Buyer</v>
      </c>
      <c r="AF261" s="0" t="str">
        <f aca="false">(IF(AC261=AD261,$AL$9,$AL$10))</f>
        <v>One-Time Buyer</v>
      </c>
      <c r="AG261" s="0" t="str">
        <f aca="false">VLOOKUP(X261,LookupRange,2,0)</f>
        <v>Male</v>
      </c>
      <c r="AH261" s="0" t="str">
        <f aca="false">VLOOKUP(X261,LookupRange,3,0)</f>
        <v>Kingston</v>
      </c>
      <c r="AW261" s="55" t="s">
        <v>68</v>
      </c>
      <c r="AX261" s="56" t="s">
        <v>20</v>
      </c>
      <c r="AY261" s="56" t="s">
        <v>69</v>
      </c>
      <c r="AZ261" s="57"/>
      <c r="CJ261" s="35" t="s">
        <v>1118</v>
      </c>
      <c r="CK261" s="59"/>
      <c r="CN261" s="35" t="n">
        <v>88065565612</v>
      </c>
      <c r="CO261" s="59"/>
      <c r="ED261" s="14"/>
      <c r="EP261" s="0" t="n">
        <v>258</v>
      </c>
      <c r="EQ261" s="55" t="s">
        <v>68</v>
      </c>
      <c r="ER261" s="56" t="s">
        <v>69</v>
      </c>
      <c r="ES261" s="56" t="s">
        <v>20</v>
      </c>
      <c r="ET261" s="64" t="n">
        <v>89</v>
      </c>
      <c r="EU261" s="65" t="n">
        <v>890</v>
      </c>
      <c r="EV261" s="65" t="n">
        <v>267</v>
      </c>
      <c r="EW261" s="65" t="n">
        <v>44052</v>
      </c>
      <c r="EX261" s="66" t="n">
        <v>44052</v>
      </c>
      <c r="EY261" s="0" t="n">
        <f aca="false">COUNTIF(DatasourceNameRange,EQ261)</f>
        <v>1</v>
      </c>
    </row>
    <row r="262" customFormat="false" ht="15" hidden="false" customHeight="false" outlineLevel="0" collapsed="false">
      <c r="X262" s="35" t="s">
        <v>447</v>
      </c>
      <c r="Y262" s="36" t="n">
        <v>89</v>
      </c>
      <c r="Z262" s="37" t="n">
        <v>801</v>
      </c>
      <c r="AA262" s="37" t="n">
        <v>1</v>
      </c>
      <c r="AB262" s="37" t="n">
        <v>801</v>
      </c>
      <c r="AC262" s="37" t="n">
        <v>44072</v>
      </c>
      <c r="AD262" s="38" t="n">
        <v>44072</v>
      </c>
      <c r="AE262" s="0" t="str">
        <f aca="false">IF(AB262&lt;=10,"Top Buyer",IF(AB262&lt;=21,"2nd Top Buyer","Average Buyer"))</f>
        <v>Average Buyer</v>
      </c>
      <c r="AF262" s="0" t="str">
        <f aca="false">(IF(AC262=AD262,$AL$9,$AL$10))</f>
        <v>One-Time Buyer</v>
      </c>
      <c r="AG262" s="0" t="str">
        <f aca="false">VLOOKUP(X262,LookupRange,2,0)</f>
        <v>Female</v>
      </c>
      <c r="AH262" s="0" t="str">
        <f aca="false">VLOOKUP(X262,LookupRange,3,0)</f>
        <v>Johnstown</v>
      </c>
      <c r="AW262" s="55" t="s">
        <v>786</v>
      </c>
      <c r="AX262" s="56" t="s">
        <v>20</v>
      </c>
      <c r="AY262" s="56" t="s">
        <v>98</v>
      </c>
      <c r="AZ262" s="57"/>
      <c r="CJ262" s="35" t="s">
        <v>468</v>
      </c>
      <c r="CK262" s="59"/>
      <c r="CN262" s="35" t="n">
        <v>88065565613</v>
      </c>
      <c r="CO262" s="59"/>
      <c r="ED262" s="14"/>
      <c r="EP262" s="0" t="n">
        <v>259</v>
      </c>
      <c r="EQ262" s="55" t="s">
        <v>786</v>
      </c>
      <c r="ER262" s="56" t="s">
        <v>98</v>
      </c>
      <c r="ES262" s="56" t="s">
        <v>20</v>
      </c>
      <c r="ET262" s="64" t="n">
        <v>6</v>
      </c>
      <c r="EU262" s="65" t="n">
        <v>90</v>
      </c>
      <c r="EV262" s="65" t="n">
        <v>18</v>
      </c>
      <c r="EW262" s="65" t="n">
        <v>44103</v>
      </c>
      <c r="EX262" s="66" t="n">
        <v>44103</v>
      </c>
      <c r="EY262" s="0" t="n">
        <f aca="false">COUNTIF(DatasourceNameRange,EQ262)</f>
        <v>1</v>
      </c>
    </row>
    <row r="263" customFormat="false" ht="15" hidden="false" customHeight="false" outlineLevel="0" collapsed="false">
      <c r="X263" s="35" t="s">
        <v>613</v>
      </c>
      <c r="Y263" s="36" t="n">
        <v>60</v>
      </c>
      <c r="Z263" s="37" t="n">
        <v>780</v>
      </c>
      <c r="AA263" s="37" t="n">
        <v>1</v>
      </c>
      <c r="AB263" s="37" t="n">
        <v>780</v>
      </c>
      <c r="AC263" s="37" t="n">
        <v>44104</v>
      </c>
      <c r="AD263" s="38" t="n">
        <v>44104</v>
      </c>
      <c r="AE263" s="0" t="str">
        <f aca="false">IF(AB263&lt;=10,"Top Buyer",IF(AB263&lt;=21,"2nd Top Buyer","Average Buyer"))</f>
        <v>Average Buyer</v>
      </c>
      <c r="AF263" s="0" t="str">
        <f aca="false">(IF(AC263=AD263,$AL$9,$AL$10))</f>
        <v>One-Time Buyer</v>
      </c>
      <c r="AG263" s="0" t="str">
        <f aca="false">VLOOKUP(X263,LookupRange,2,0)</f>
        <v>Female</v>
      </c>
      <c r="AH263" s="0" t="str">
        <f aca="false">VLOOKUP(X263,LookupRange,3,0)</f>
        <v>Hornell </v>
      </c>
      <c r="AW263" s="55" t="s">
        <v>1118</v>
      </c>
      <c r="AX263" s="56" t="s">
        <v>29</v>
      </c>
      <c r="AY263" s="56" t="s">
        <v>156</v>
      </c>
      <c r="AZ263" s="57"/>
      <c r="CJ263" s="35" t="s">
        <v>343</v>
      </c>
      <c r="CK263" s="59"/>
      <c r="CN263" s="35" t="n">
        <v>88065565614</v>
      </c>
      <c r="CO263" s="59"/>
      <c r="ED263" s="14"/>
      <c r="EP263" s="0" t="n">
        <v>260</v>
      </c>
      <c r="EQ263" s="55" t="s">
        <v>1118</v>
      </c>
      <c r="ER263" s="56" t="s">
        <v>156</v>
      </c>
      <c r="ES263" s="56" t="s">
        <v>29</v>
      </c>
      <c r="ET263" s="64" t="n">
        <v>10</v>
      </c>
      <c r="EU263" s="65" t="n">
        <v>50</v>
      </c>
      <c r="EV263" s="65" t="n">
        <v>30</v>
      </c>
      <c r="EW263" s="65" t="n">
        <v>44072</v>
      </c>
      <c r="EX263" s="66" t="n">
        <v>44072</v>
      </c>
      <c r="EY263" s="0" t="n">
        <f aca="false">COUNTIF(DatasourceNameRange,EQ263)</f>
        <v>1</v>
      </c>
    </row>
    <row r="264" customFormat="false" ht="15" hidden="false" customHeight="false" outlineLevel="0" collapsed="false">
      <c r="X264" s="35" t="s">
        <v>377</v>
      </c>
      <c r="Y264" s="36" t="n">
        <v>78</v>
      </c>
      <c r="Z264" s="37" t="n">
        <v>780</v>
      </c>
      <c r="AA264" s="37" t="n">
        <v>2</v>
      </c>
      <c r="AB264" s="37" t="n">
        <v>780</v>
      </c>
      <c r="AC264" s="37" t="n">
        <v>44074</v>
      </c>
      <c r="AD264" s="38" t="n">
        <v>44074</v>
      </c>
      <c r="AE264" s="0" t="str">
        <f aca="false">IF(AB264&lt;=10,"Top Buyer",IF(AB264&lt;=21,"2nd Top Buyer","Average Buyer"))</f>
        <v>Average Buyer</v>
      </c>
      <c r="AF264" s="0" t="str">
        <f aca="false">(IF(AC264=AD264,$AL$9,$AL$10))</f>
        <v>One-Time Buyer</v>
      </c>
      <c r="AG264" s="0" t="str">
        <f aca="false">VLOOKUP(X264,LookupRange,2,0)</f>
        <v>Female</v>
      </c>
      <c r="AH264" s="0" t="str">
        <f aca="false">VLOOKUP(X264,LookupRange,3,0)</f>
        <v>Rome</v>
      </c>
      <c r="AW264" s="55" t="s">
        <v>468</v>
      </c>
      <c r="AX264" s="56" t="s">
        <v>29</v>
      </c>
      <c r="AY264" s="56" t="s">
        <v>110</v>
      </c>
      <c r="AZ264" s="57"/>
      <c r="CJ264" s="35" t="s">
        <v>1059</v>
      </c>
      <c r="CK264" s="59"/>
      <c r="CN264" s="35" t="n">
        <v>88065565615</v>
      </c>
      <c r="CO264" s="59"/>
      <c r="ED264" s="14"/>
      <c r="EP264" s="0" t="n">
        <v>261</v>
      </c>
      <c r="EQ264" s="55" t="s">
        <v>468</v>
      </c>
      <c r="ER264" s="56" t="s">
        <v>110</v>
      </c>
      <c r="ES264" s="56" t="s">
        <v>29</v>
      </c>
      <c r="ET264" s="64" t="n">
        <v>15</v>
      </c>
      <c r="EU264" s="65" t="n">
        <v>240</v>
      </c>
      <c r="EV264" s="65" t="n">
        <v>45</v>
      </c>
      <c r="EW264" s="65" t="n">
        <v>44062</v>
      </c>
      <c r="EX264" s="66" t="n">
        <v>44062</v>
      </c>
      <c r="EY264" s="0" t="n">
        <f aca="false">COUNTIF(DatasourceNameRange,EQ264)</f>
        <v>1</v>
      </c>
    </row>
    <row r="265" customFormat="false" ht="15" hidden="false" customHeight="false" outlineLevel="0" collapsed="false">
      <c r="X265" s="35" t="s">
        <v>247</v>
      </c>
      <c r="Y265" s="36" t="n">
        <v>15</v>
      </c>
      <c r="Z265" s="37" t="n">
        <v>780</v>
      </c>
      <c r="AA265" s="37" t="n">
        <v>1</v>
      </c>
      <c r="AB265" s="37" t="n">
        <v>780</v>
      </c>
      <c r="AC265" s="37" t="n">
        <v>44047</v>
      </c>
      <c r="AD265" s="38" t="n">
        <v>44047</v>
      </c>
      <c r="AE265" s="0" t="str">
        <f aca="false">IF(AB265&lt;=10,"Top Buyer",IF(AB265&lt;=21,"2nd Top Buyer","Average Buyer"))</f>
        <v>Average Buyer</v>
      </c>
      <c r="AF265" s="0" t="str">
        <f aca="false">(IF(AC265=AD265,$AL$9,$AL$10))</f>
        <v>One-Time Buyer</v>
      </c>
      <c r="AG265" s="0" t="str">
        <f aca="false">VLOOKUP(X265,LookupRange,2,0)</f>
        <v>Male</v>
      </c>
      <c r="AH265" s="0" t="str">
        <f aca="false">VLOOKUP(X265,LookupRange,3,0)</f>
        <v>Sherrill</v>
      </c>
      <c r="AW265" s="55" t="s">
        <v>343</v>
      </c>
      <c r="AX265" s="56" t="s">
        <v>29</v>
      </c>
      <c r="AY265" s="56" t="s">
        <v>114</v>
      </c>
      <c r="AZ265" s="57"/>
      <c r="CJ265" s="35" t="s">
        <v>597</v>
      </c>
      <c r="CK265" s="59"/>
      <c r="CN265" s="35" t="n">
        <v>88065565616</v>
      </c>
      <c r="CO265" s="59"/>
      <c r="ED265" s="14"/>
      <c r="EP265" s="0" t="n">
        <v>262</v>
      </c>
      <c r="EQ265" s="55" t="s">
        <v>343</v>
      </c>
      <c r="ER265" s="56" t="s">
        <v>114</v>
      </c>
      <c r="ES265" s="56" t="s">
        <v>29</v>
      </c>
      <c r="ET265" s="64" t="n">
        <v>89</v>
      </c>
      <c r="EU265" s="65" t="n">
        <v>534</v>
      </c>
      <c r="EV265" s="65" t="n">
        <v>267</v>
      </c>
      <c r="EW265" s="65" t="n">
        <v>44071</v>
      </c>
      <c r="EX265" s="66" t="n">
        <v>44071</v>
      </c>
      <c r="EY265" s="0" t="n">
        <f aca="false">COUNTIF(DatasourceNameRange,EQ265)</f>
        <v>1</v>
      </c>
    </row>
    <row r="266" customFormat="false" ht="15" hidden="false" customHeight="false" outlineLevel="0" collapsed="false">
      <c r="X266" s="35" t="s">
        <v>145</v>
      </c>
      <c r="Y266" s="36" t="n">
        <v>11</v>
      </c>
      <c r="Z266" s="37" t="n">
        <v>770</v>
      </c>
      <c r="AA266" s="37" t="n">
        <v>1</v>
      </c>
      <c r="AB266" s="37" t="n">
        <v>770</v>
      </c>
      <c r="AC266" s="37" t="n">
        <v>44055</v>
      </c>
      <c r="AD266" s="38" t="n">
        <v>44055</v>
      </c>
      <c r="AE266" s="0" t="str">
        <f aca="false">IF(AB266&lt;=10,"Top Buyer",IF(AB266&lt;=21,"2nd Top Buyer","Average Buyer"))</f>
        <v>Average Buyer</v>
      </c>
      <c r="AF266" s="0" t="str">
        <f aca="false">(IF(AC266=AD266,$AL$9,$AL$10))</f>
        <v>One-Time Buyer</v>
      </c>
      <c r="AG266" s="0" t="str">
        <f aca="false">VLOOKUP(X266,LookupRange,2,0)</f>
        <v>Male</v>
      </c>
      <c r="AH266" s="0" t="str">
        <f aca="false">VLOOKUP(X266,LookupRange,3,0)</f>
        <v>Hudson</v>
      </c>
      <c r="AW266" s="55" t="s">
        <v>1059</v>
      </c>
      <c r="AX266" s="56" t="s">
        <v>20</v>
      </c>
      <c r="AY266" s="56" t="s">
        <v>58</v>
      </c>
      <c r="AZ266" s="57"/>
      <c r="CJ266" s="35" t="s">
        <v>487</v>
      </c>
      <c r="CK266" s="59"/>
      <c r="CN266" s="35" t="n">
        <v>88065565617</v>
      </c>
      <c r="CO266" s="59"/>
      <c r="ED266" s="14"/>
      <c r="EP266" s="0" t="n">
        <v>263</v>
      </c>
      <c r="EQ266" s="55" t="s">
        <v>1059</v>
      </c>
      <c r="ER266" s="56" t="s">
        <v>58</v>
      </c>
      <c r="ES266" s="56" t="s">
        <v>20</v>
      </c>
      <c r="ET266" s="64" t="n">
        <v>12</v>
      </c>
      <c r="EU266" s="65" t="n">
        <v>200</v>
      </c>
      <c r="EV266" s="65" t="n">
        <v>36</v>
      </c>
      <c r="EW266" s="65" t="n">
        <v>44061</v>
      </c>
      <c r="EX266" s="66" t="n">
        <v>44067</v>
      </c>
      <c r="EY266" s="0" t="n">
        <f aca="false">COUNTIF(DatasourceNameRange,EQ266)</f>
        <v>2</v>
      </c>
    </row>
    <row r="267" customFormat="false" ht="15" hidden="false" customHeight="false" outlineLevel="0" collapsed="false">
      <c r="X267" s="35" t="s">
        <v>344</v>
      </c>
      <c r="Y267" s="36" t="n">
        <v>77</v>
      </c>
      <c r="Z267" s="37" t="n">
        <v>770</v>
      </c>
      <c r="AA267" s="37" t="n">
        <v>1</v>
      </c>
      <c r="AB267" s="37" t="n">
        <v>770</v>
      </c>
      <c r="AC267" s="37" t="n">
        <v>44072</v>
      </c>
      <c r="AD267" s="38" t="n">
        <v>44072</v>
      </c>
      <c r="AE267" s="0" t="str">
        <f aca="false">IF(AB267&lt;=10,"Top Buyer",IF(AB267&lt;=21,"2nd Top Buyer","Average Buyer"))</f>
        <v>Average Buyer</v>
      </c>
      <c r="AF267" s="0" t="str">
        <f aca="false">(IF(AC267=AD267,$AL$9,$AL$10))</f>
        <v>One-Time Buyer</v>
      </c>
      <c r="AG267" s="0" t="str">
        <f aca="false">VLOOKUP(X267,LookupRange,2,0)</f>
        <v>Male</v>
      </c>
      <c r="AH267" s="0" t="str">
        <f aca="false">VLOOKUP(X267,LookupRange,3,0)</f>
        <v>New York</v>
      </c>
      <c r="AW267" s="55" t="s">
        <v>597</v>
      </c>
      <c r="AX267" s="56" t="s">
        <v>20</v>
      </c>
      <c r="AY267" s="56" t="s">
        <v>117</v>
      </c>
      <c r="AZ267" s="57"/>
      <c r="CJ267" s="35" t="s">
        <v>920</v>
      </c>
      <c r="CK267" s="59"/>
      <c r="CN267" s="35" t="n">
        <v>88065565618</v>
      </c>
      <c r="CO267" s="59"/>
      <c r="ED267" s="14"/>
      <c r="EP267" s="0" t="n">
        <v>264</v>
      </c>
      <c r="EQ267" s="55" t="s">
        <v>597</v>
      </c>
      <c r="ER267" s="56" t="s">
        <v>117</v>
      </c>
      <c r="ES267" s="56" t="s">
        <v>20</v>
      </c>
      <c r="ET267" s="64" t="n">
        <v>77</v>
      </c>
      <c r="EU267" s="65" t="n">
        <v>1386</v>
      </c>
      <c r="EV267" s="65" t="n">
        <v>231</v>
      </c>
      <c r="EW267" s="65" t="n">
        <v>44088</v>
      </c>
      <c r="EX267" s="66" t="n">
        <v>44088</v>
      </c>
      <c r="EY267" s="0" t="n">
        <f aca="false">COUNTIF(DatasourceNameRange,EQ267)</f>
        <v>1</v>
      </c>
    </row>
    <row r="268" customFormat="false" ht="15" hidden="false" customHeight="false" outlineLevel="0" collapsed="false">
      <c r="X268" s="35" t="s">
        <v>592</v>
      </c>
      <c r="Y268" s="36" t="n">
        <v>77</v>
      </c>
      <c r="Z268" s="37" t="n">
        <v>770</v>
      </c>
      <c r="AA268" s="37" t="n">
        <v>1</v>
      </c>
      <c r="AB268" s="37" t="n">
        <v>770</v>
      </c>
      <c r="AC268" s="37" t="n">
        <v>44083</v>
      </c>
      <c r="AD268" s="38" t="n">
        <v>44083</v>
      </c>
      <c r="AE268" s="0" t="str">
        <f aca="false">IF(AB268&lt;=10,"Top Buyer",IF(AB268&lt;=21,"2nd Top Buyer","Average Buyer"))</f>
        <v>Average Buyer</v>
      </c>
      <c r="AF268" s="0" t="str">
        <f aca="false">(IF(AC268=AD268,$AL$9,$AL$10))</f>
        <v>One-Time Buyer</v>
      </c>
      <c r="AG268" s="0" t="str">
        <f aca="false">VLOOKUP(X268,LookupRange,2,0)</f>
        <v>Female</v>
      </c>
      <c r="AH268" s="0" t="str">
        <f aca="false">VLOOKUP(X268,LookupRange,3,0)</f>
        <v>Long Beach</v>
      </c>
      <c r="AW268" s="55" t="s">
        <v>487</v>
      </c>
      <c r="AX268" s="56" t="s">
        <v>29</v>
      </c>
      <c r="AY268" s="56" t="s">
        <v>55</v>
      </c>
      <c r="AZ268" s="57"/>
      <c r="CJ268" s="35" t="s">
        <v>1114</v>
      </c>
      <c r="CK268" s="59"/>
      <c r="CN268" s="35" t="n">
        <v>88065565619</v>
      </c>
      <c r="CO268" s="59"/>
      <c r="ED268" s="14"/>
      <c r="EP268" s="0" t="n">
        <v>265</v>
      </c>
      <c r="EQ268" s="55" t="s">
        <v>487</v>
      </c>
      <c r="ER268" s="56" t="s">
        <v>55</v>
      </c>
      <c r="ES268" s="56" t="s">
        <v>29</v>
      </c>
      <c r="ET268" s="64" t="n">
        <v>47</v>
      </c>
      <c r="EU268" s="65" t="n">
        <v>611</v>
      </c>
      <c r="EV268" s="65" t="n">
        <v>141</v>
      </c>
      <c r="EW268" s="65" t="n">
        <v>44082</v>
      </c>
      <c r="EX268" s="66" t="n">
        <v>44082</v>
      </c>
      <c r="EY268" s="0" t="n">
        <f aca="false">COUNTIF(DatasourceNameRange,EQ268)</f>
        <v>1</v>
      </c>
    </row>
    <row r="269" customFormat="false" ht="15" hidden="false" customHeight="false" outlineLevel="0" collapsed="false">
      <c r="X269" s="35" t="s">
        <v>162</v>
      </c>
      <c r="Y269" s="36" t="n">
        <v>77</v>
      </c>
      <c r="Z269" s="37" t="n">
        <v>770</v>
      </c>
      <c r="AA269" s="37" t="n">
        <v>1</v>
      </c>
      <c r="AB269" s="37" t="n">
        <v>770</v>
      </c>
      <c r="AC269" s="37" t="n">
        <v>44067</v>
      </c>
      <c r="AD269" s="38" t="n">
        <v>44067</v>
      </c>
      <c r="AE269" s="0" t="str">
        <f aca="false">IF(AB269&lt;=10,"Top Buyer",IF(AB269&lt;=21,"2nd Top Buyer","Average Buyer"))</f>
        <v>Average Buyer</v>
      </c>
      <c r="AF269" s="0" t="str">
        <f aca="false">(IF(AC269=AD269,$AL$9,$AL$10))</f>
        <v>One-Time Buyer</v>
      </c>
      <c r="AG269" s="0" t="str">
        <f aca="false">VLOOKUP(X269,LookupRange,2,0)</f>
        <v>Male</v>
      </c>
      <c r="AH269" s="0" t="str">
        <f aca="false">VLOOKUP(X269,LookupRange,3,0)</f>
        <v>Syracuse</v>
      </c>
      <c r="AW269" s="55" t="s">
        <v>920</v>
      </c>
      <c r="AX269" s="56" t="s">
        <v>29</v>
      </c>
      <c r="AY269" s="56" t="s">
        <v>69</v>
      </c>
      <c r="AZ269" s="57"/>
      <c r="CJ269" s="35" t="s">
        <v>208</v>
      </c>
      <c r="CK269" s="59"/>
      <c r="CN269" s="35" t="n">
        <v>88065565620</v>
      </c>
      <c r="CO269" s="59"/>
      <c r="ED269" s="14"/>
      <c r="EP269" s="0" t="n">
        <v>266</v>
      </c>
      <c r="EQ269" s="55" t="s">
        <v>920</v>
      </c>
      <c r="ER269" s="56" t="s">
        <v>69</v>
      </c>
      <c r="ES269" s="56" t="s">
        <v>29</v>
      </c>
      <c r="ET269" s="64" t="n">
        <v>3</v>
      </c>
      <c r="EU269" s="65" t="n">
        <v>39</v>
      </c>
      <c r="EV269" s="65" t="n">
        <v>9</v>
      </c>
      <c r="EW269" s="65" t="n">
        <v>44103</v>
      </c>
      <c r="EX269" s="66" t="n">
        <v>44103</v>
      </c>
      <c r="EY269" s="0" t="n">
        <f aca="false">COUNTIF(DatasourceNameRange,EQ269)</f>
        <v>1</v>
      </c>
    </row>
    <row r="270" customFormat="false" ht="15" hidden="false" customHeight="false" outlineLevel="0" collapsed="false">
      <c r="X270" s="35" t="s">
        <v>317</v>
      </c>
      <c r="Y270" s="36" t="n">
        <v>77</v>
      </c>
      <c r="Z270" s="37" t="n">
        <v>770</v>
      </c>
      <c r="AA270" s="37" t="n">
        <v>1</v>
      </c>
      <c r="AB270" s="37" t="n">
        <v>770</v>
      </c>
      <c r="AC270" s="37" t="n">
        <v>44045</v>
      </c>
      <c r="AD270" s="38" t="n">
        <v>44045</v>
      </c>
      <c r="AE270" s="0" t="str">
        <f aca="false">IF(AB270&lt;=10,"Top Buyer",IF(AB270&lt;=21,"2nd Top Buyer","Average Buyer"))</f>
        <v>Average Buyer</v>
      </c>
      <c r="AF270" s="0" t="str">
        <f aca="false">(IF(AC270=AD270,$AL$9,$AL$10))</f>
        <v>One-Time Buyer</v>
      </c>
      <c r="AG270" s="0" t="str">
        <f aca="false">VLOOKUP(X270,LookupRange,2,0)</f>
        <v>Female</v>
      </c>
      <c r="AH270" s="0" t="str">
        <f aca="false">VLOOKUP(X270,LookupRange,3,0)</f>
        <v>Glen Cove</v>
      </c>
      <c r="AW270" s="55" t="s">
        <v>1114</v>
      </c>
      <c r="AX270" s="56" t="s">
        <v>20</v>
      </c>
      <c r="AY270" s="56" t="s">
        <v>149</v>
      </c>
      <c r="AZ270" s="57"/>
      <c r="CJ270" s="35" t="s">
        <v>521</v>
      </c>
      <c r="CK270" s="59"/>
      <c r="CN270" s="35" t="n">
        <v>88065565621</v>
      </c>
      <c r="CO270" s="59"/>
      <c r="ED270" s="14"/>
      <c r="EP270" s="0" t="n">
        <v>267</v>
      </c>
      <c r="EQ270" s="55" t="s">
        <v>1114</v>
      </c>
      <c r="ER270" s="56" t="s">
        <v>149</v>
      </c>
      <c r="ES270" s="56" t="s">
        <v>20</v>
      </c>
      <c r="ET270" s="64" t="n">
        <v>2</v>
      </c>
      <c r="EU270" s="65" t="n">
        <v>18</v>
      </c>
      <c r="EV270" s="65" t="n">
        <v>6</v>
      </c>
      <c r="EW270" s="65" t="n">
        <v>44065</v>
      </c>
      <c r="EX270" s="66" t="n">
        <v>44065</v>
      </c>
      <c r="EY270" s="0" t="n">
        <f aca="false">COUNTIF(DatasourceNameRange,EQ270)</f>
        <v>1</v>
      </c>
    </row>
    <row r="271" customFormat="false" ht="15" hidden="false" customHeight="false" outlineLevel="0" collapsed="false">
      <c r="X271" s="35" t="s">
        <v>118</v>
      </c>
      <c r="Y271" s="36" t="n">
        <v>77</v>
      </c>
      <c r="Z271" s="37" t="n">
        <v>770</v>
      </c>
      <c r="AA271" s="37" t="n">
        <v>1</v>
      </c>
      <c r="AB271" s="37" t="n">
        <v>770</v>
      </c>
      <c r="AC271" s="37" t="n">
        <v>44071</v>
      </c>
      <c r="AD271" s="38" t="n">
        <v>44071</v>
      </c>
      <c r="AE271" s="0" t="str">
        <f aca="false">IF(AB271&lt;=10,"Top Buyer",IF(AB271&lt;=21,"2nd Top Buyer","Average Buyer"))</f>
        <v>Average Buyer</v>
      </c>
      <c r="AF271" s="0" t="str">
        <f aca="false">(IF(AC271=AD271,$AL$9,$AL$10))</f>
        <v>One-Time Buyer</v>
      </c>
      <c r="AG271" s="0" t="str">
        <f aca="false">VLOOKUP(X271,LookupRange,2,0)</f>
        <v>Male</v>
      </c>
      <c r="AH271" s="0" t="str">
        <f aca="false">VLOOKUP(X271,LookupRange,3,0)</f>
        <v>Brookhaven</v>
      </c>
      <c r="AW271" s="55" t="s">
        <v>208</v>
      </c>
      <c r="AX271" s="56" t="s">
        <v>20</v>
      </c>
      <c r="AY271" s="56" t="s">
        <v>87</v>
      </c>
      <c r="AZ271" s="57"/>
      <c r="CJ271" s="35" t="s">
        <v>1079</v>
      </c>
      <c r="CK271" s="59"/>
      <c r="CN271" s="35" t="n">
        <v>88065565622</v>
      </c>
      <c r="CO271" s="59"/>
      <c r="ED271" s="14"/>
      <c r="EP271" s="0" t="n">
        <v>268</v>
      </c>
      <c r="EQ271" s="55" t="s">
        <v>208</v>
      </c>
      <c r="ER271" s="56" t="s">
        <v>87</v>
      </c>
      <c r="ES271" s="56" t="s">
        <v>20</v>
      </c>
      <c r="ET271" s="64" t="n">
        <v>89</v>
      </c>
      <c r="EU271" s="65" t="n">
        <v>445</v>
      </c>
      <c r="EV271" s="65" t="n">
        <v>267</v>
      </c>
      <c r="EW271" s="65" t="n">
        <v>44103</v>
      </c>
      <c r="EX271" s="66" t="n">
        <v>44103</v>
      </c>
      <c r="EY271" s="0" t="n">
        <f aca="false">COUNTIF(DatasourceNameRange,EQ271)</f>
        <v>1</v>
      </c>
    </row>
    <row r="272" customFormat="false" ht="15" hidden="false" customHeight="false" outlineLevel="0" collapsed="false">
      <c r="X272" s="35" t="s">
        <v>526</v>
      </c>
      <c r="Y272" s="36" t="n">
        <v>11</v>
      </c>
      <c r="Z272" s="37" t="n">
        <v>770</v>
      </c>
      <c r="AA272" s="37" t="n">
        <v>1</v>
      </c>
      <c r="AB272" s="37" t="n">
        <v>770</v>
      </c>
      <c r="AC272" s="37" t="n">
        <v>44048</v>
      </c>
      <c r="AD272" s="38" t="n">
        <v>44048</v>
      </c>
      <c r="AE272" s="0" t="str">
        <f aca="false">IF(AB272&lt;=10,"Top Buyer",IF(AB272&lt;=21,"2nd Top Buyer","Average Buyer"))</f>
        <v>Average Buyer</v>
      </c>
      <c r="AF272" s="0" t="str">
        <f aca="false">(IF(AC272=AD272,$AL$9,$AL$10))</f>
        <v>One-Time Buyer</v>
      </c>
      <c r="AG272" s="0" t="str">
        <f aca="false">VLOOKUP(X272,LookupRange,2,0)</f>
        <v>Female</v>
      </c>
      <c r="AH272" s="0" t="str">
        <f aca="false">VLOOKUP(X272,LookupRange,3,0)</f>
        <v>Elmira</v>
      </c>
      <c r="AW272" s="55" t="s">
        <v>521</v>
      </c>
      <c r="AX272" s="56" t="s">
        <v>20</v>
      </c>
      <c r="AY272" s="56" t="s">
        <v>37</v>
      </c>
      <c r="AZ272" s="57"/>
      <c r="CJ272" s="35" t="s">
        <v>757</v>
      </c>
      <c r="CK272" s="59"/>
      <c r="CN272" s="35" t="n">
        <v>88065565623</v>
      </c>
      <c r="CO272" s="59"/>
      <c r="ED272" s="14"/>
      <c r="EP272" s="0" t="n">
        <v>269</v>
      </c>
      <c r="EQ272" s="55" t="s">
        <v>521</v>
      </c>
      <c r="ER272" s="56" t="s">
        <v>37</v>
      </c>
      <c r="ES272" s="56" t="s">
        <v>20</v>
      </c>
      <c r="ET272" s="64" t="n">
        <v>68</v>
      </c>
      <c r="EU272" s="65" t="n">
        <v>1360</v>
      </c>
      <c r="EV272" s="65" t="n">
        <v>204</v>
      </c>
      <c r="EW272" s="65" t="n">
        <v>44104</v>
      </c>
      <c r="EX272" s="66" t="n">
        <v>44104</v>
      </c>
      <c r="EY272" s="0" t="n">
        <f aca="false">COUNTIF(DatasourceNameRange,EQ272)</f>
        <v>1</v>
      </c>
    </row>
    <row r="273" customFormat="false" ht="15" hidden="false" customHeight="false" outlineLevel="0" collapsed="false">
      <c r="X273" s="35" t="s">
        <v>633</v>
      </c>
      <c r="Y273" s="36" t="n">
        <v>77</v>
      </c>
      <c r="Z273" s="37" t="n">
        <v>770</v>
      </c>
      <c r="AA273" s="37" t="n">
        <v>1</v>
      </c>
      <c r="AB273" s="37" t="n">
        <v>770</v>
      </c>
      <c r="AC273" s="37" t="n">
        <v>44055</v>
      </c>
      <c r="AD273" s="38" t="n">
        <v>44055</v>
      </c>
      <c r="AE273" s="0" t="str">
        <f aca="false">IF(AB273&lt;=10,"Top Buyer",IF(AB273&lt;=21,"2nd Top Buyer","Average Buyer"))</f>
        <v>Average Buyer</v>
      </c>
      <c r="AF273" s="0" t="str">
        <f aca="false">(IF(AC273=AD273,$AL$9,$AL$10))</f>
        <v>One-Time Buyer</v>
      </c>
      <c r="AG273" s="0" t="str">
        <f aca="false">VLOOKUP(X273,LookupRange,2,0)</f>
        <v>Female</v>
      </c>
      <c r="AH273" s="0" t="str">
        <f aca="false">VLOOKUP(X273,LookupRange,3,0)</f>
        <v>Beacon</v>
      </c>
      <c r="AW273" s="55" t="s">
        <v>1079</v>
      </c>
      <c r="AX273" s="56" t="s">
        <v>20</v>
      </c>
      <c r="AY273" s="56" t="s">
        <v>149</v>
      </c>
      <c r="AZ273" s="57"/>
      <c r="CJ273" s="35" t="s">
        <v>319</v>
      </c>
      <c r="CK273" s="59"/>
      <c r="CN273" s="35" t="n">
        <v>88065565624</v>
      </c>
      <c r="CO273" s="59"/>
      <c r="ED273" s="14"/>
      <c r="EP273" s="0" t="n">
        <v>270</v>
      </c>
      <c r="EQ273" s="55" t="s">
        <v>1079</v>
      </c>
      <c r="ER273" s="56" t="s">
        <v>149</v>
      </c>
      <c r="ES273" s="56" t="s">
        <v>20</v>
      </c>
      <c r="ET273" s="64" t="n">
        <v>18</v>
      </c>
      <c r="EU273" s="65" t="n">
        <v>229</v>
      </c>
      <c r="EV273" s="65" t="n">
        <v>54</v>
      </c>
      <c r="EW273" s="65" t="n">
        <v>44044</v>
      </c>
      <c r="EX273" s="66" t="n">
        <v>44097</v>
      </c>
      <c r="EY273" s="0" t="n">
        <f aca="false">COUNTIF(DatasourceNameRange,EQ273)</f>
        <v>4</v>
      </c>
    </row>
    <row r="274" customFormat="false" ht="15" hidden="false" customHeight="false" outlineLevel="0" collapsed="false">
      <c r="X274" s="35" t="s">
        <v>332</v>
      </c>
      <c r="Y274" s="36" t="n">
        <v>11</v>
      </c>
      <c r="Z274" s="37" t="n">
        <v>770</v>
      </c>
      <c r="AA274" s="37" t="n">
        <v>1</v>
      </c>
      <c r="AB274" s="37" t="n">
        <v>770</v>
      </c>
      <c r="AC274" s="37" t="n">
        <v>44061</v>
      </c>
      <c r="AD274" s="38" t="n">
        <v>44061</v>
      </c>
      <c r="AE274" s="0" t="str">
        <f aca="false">IF(AB274&lt;=10,"Top Buyer",IF(AB274&lt;=21,"2nd Top Buyer","Average Buyer"))</f>
        <v>Average Buyer</v>
      </c>
      <c r="AF274" s="0" t="str">
        <f aca="false">(IF(AC274=AD274,$AL$9,$AL$10))</f>
        <v>One-Time Buyer</v>
      </c>
      <c r="AG274" s="0" t="str">
        <f aca="false">VLOOKUP(X274,LookupRange,2,0)</f>
        <v>Female</v>
      </c>
      <c r="AH274" s="0" t="str">
        <f aca="false">VLOOKUP(X274,LookupRange,3,0)</f>
        <v>Syracuse</v>
      </c>
      <c r="AW274" s="55" t="s">
        <v>757</v>
      </c>
      <c r="AX274" s="56" t="s">
        <v>29</v>
      </c>
      <c r="AY274" s="56" t="s">
        <v>125</v>
      </c>
      <c r="AZ274" s="57"/>
      <c r="CJ274" s="35" t="s">
        <v>723</v>
      </c>
      <c r="CK274" s="59"/>
      <c r="CN274" s="35" t="n">
        <v>88065565625</v>
      </c>
      <c r="CO274" s="59"/>
      <c r="ED274" s="14"/>
      <c r="EP274" s="0" t="n">
        <v>271</v>
      </c>
      <c r="EQ274" s="55" t="s">
        <v>757</v>
      </c>
      <c r="ER274" s="56" t="s">
        <v>125</v>
      </c>
      <c r="ES274" s="56" t="s">
        <v>29</v>
      </c>
      <c r="ET274" s="64" t="n">
        <v>5</v>
      </c>
      <c r="EU274" s="65" t="n">
        <v>75</v>
      </c>
      <c r="EV274" s="65" t="n">
        <v>15</v>
      </c>
      <c r="EW274" s="65" t="n">
        <v>44071</v>
      </c>
      <c r="EX274" s="66" t="n">
        <v>44071</v>
      </c>
      <c r="EY274" s="0" t="n">
        <f aca="false">COUNTIF(DatasourceNameRange,EQ274)</f>
        <v>1</v>
      </c>
    </row>
    <row r="275" customFormat="false" ht="15" hidden="false" customHeight="false" outlineLevel="0" collapsed="false">
      <c r="X275" s="35" t="s">
        <v>379</v>
      </c>
      <c r="Y275" s="36" t="n">
        <v>51</v>
      </c>
      <c r="Z275" s="37" t="n">
        <v>765</v>
      </c>
      <c r="AA275" s="37" t="n">
        <v>2</v>
      </c>
      <c r="AB275" s="37" t="n">
        <v>765</v>
      </c>
      <c r="AC275" s="37" t="n">
        <v>44076</v>
      </c>
      <c r="AD275" s="38" t="n">
        <v>44076</v>
      </c>
      <c r="AE275" s="0" t="str">
        <f aca="false">IF(AB275&lt;=10,"Top Buyer",IF(AB275&lt;=21,"2nd Top Buyer","Average Buyer"))</f>
        <v>Average Buyer</v>
      </c>
      <c r="AF275" s="0" t="str">
        <f aca="false">(IF(AC275=AD275,$AL$9,$AL$10))</f>
        <v>One-Time Buyer</v>
      </c>
      <c r="AG275" s="0" t="str">
        <f aca="false">VLOOKUP(X275,LookupRange,2,0)</f>
        <v>Female</v>
      </c>
      <c r="AH275" s="0" t="str">
        <f aca="false">VLOOKUP(X275,LookupRange,3,0)</f>
        <v>Salamanca</v>
      </c>
      <c r="AW275" s="55" t="s">
        <v>319</v>
      </c>
      <c r="AX275" s="56" t="s">
        <v>20</v>
      </c>
      <c r="AY275" s="56" t="s">
        <v>55</v>
      </c>
      <c r="AZ275" s="57"/>
      <c r="CJ275" s="35" t="s">
        <v>368</v>
      </c>
      <c r="CK275" s="59"/>
      <c r="CN275" s="35" t="n">
        <v>88065565626</v>
      </c>
      <c r="CO275" s="59"/>
      <c r="ED275" s="14"/>
      <c r="EP275" s="0" t="n">
        <v>272</v>
      </c>
      <c r="EQ275" s="55" t="s">
        <v>319</v>
      </c>
      <c r="ER275" s="56" t="s">
        <v>55</v>
      </c>
      <c r="ES275" s="56" t="s">
        <v>20</v>
      </c>
      <c r="ET275" s="64" t="n">
        <v>15</v>
      </c>
      <c r="EU275" s="65" t="n">
        <v>225</v>
      </c>
      <c r="EV275" s="65" t="n">
        <v>45</v>
      </c>
      <c r="EW275" s="65" t="n">
        <v>44047</v>
      </c>
      <c r="EX275" s="66" t="n">
        <v>44047</v>
      </c>
      <c r="EY275" s="0" t="n">
        <f aca="false">COUNTIF(DatasourceNameRange,EQ275)</f>
        <v>1</v>
      </c>
    </row>
    <row r="276" customFormat="false" ht="15" hidden="false" customHeight="false" outlineLevel="0" collapsed="false">
      <c r="X276" s="35" t="s">
        <v>194</v>
      </c>
      <c r="Y276" s="36" t="n">
        <v>47</v>
      </c>
      <c r="Z276" s="37" t="n">
        <v>752</v>
      </c>
      <c r="AA276" s="37" t="n">
        <v>1</v>
      </c>
      <c r="AB276" s="37" t="n">
        <v>752</v>
      </c>
      <c r="AC276" s="37" t="n">
        <v>44097</v>
      </c>
      <c r="AD276" s="38" t="n">
        <v>44097</v>
      </c>
      <c r="AE276" s="0" t="str">
        <f aca="false">IF(AB276&lt;=10,"Top Buyer",IF(AB276&lt;=21,"2nd Top Buyer","Average Buyer"))</f>
        <v>Average Buyer</v>
      </c>
      <c r="AF276" s="0" t="str">
        <f aca="false">(IF(AC276=AD276,$AL$9,$AL$10))</f>
        <v>One-Time Buyer</v>
      </c>
      <c r="AG276" s="0" t="str">
        <f aca="false">VLOOKUP(X276,LookupRange,2,0)</f>
        <v>Female</v>
      </c>
      <c r="AH276" s="0" t="str">
        <f aca="false">VLOOKUP(X276,LookupRange,3,0)</f>
        <v>Hudson</v>
      </c>
      <c r="AW276" s="55" t="s">
        <v>723</v>
      </c>
      <c r="AX276" s="56" t="s">
        <v>29</v>
      </c>
      <c r="AY276" s="56" t="s">
        <v>50</v>
      </c>
      <c r="AZ276" s="57"/>
      <c r="CJ276" s="35" t="s">
        <v>393</v>
      </c>
      <c r="CK276" s="59"/>
      <c r="CN276" s="35" t="n">
        <v>88065565627</v>
      </c>
      <c r="CO276" s="59"/>
      <c r="ED276" s="14"/>
      <c r="EP276" s="0" t="n">
        <v>273</v>
      </c>
      <c r="EQ276" s="55" t="s">
        <v>723</v>
      </c>
      <c r="ER276" s="56" t="s">
        <v>50</v>
      </c>
      <c r="ES276" s="56" t="s">
        <v>29</v>
      </c>
      <c r="ET276" s="64" t="n">
        <v>7</v>
      </c>
      <c r="EU276" s="65" t="n">
        <v>70</v>
      </c>
      <c r="EV276" s="65" t="n">
        <v>21</v>
      </c>
      <c r="EW276" s="65" t="n">
        <v>44068</v>
      </c>
      <c r="EX276" s="66" t="n">
        <v>44068</v>
      </c>
      <c r="EY276" s="0" t="n">
        <f aca="false">COUNTIF(DatasourceNameRange,EQ276)</f>
        <v>1</v>
      </c>
    </row>
    <row r="277" customFormat="false" ht="15" hidden="false" customHeight="false" outlineLevel="0" collapsed="false">
      <c r="X277" s="35" t="s">
        <v>230</v>
      </c>
      <c r="Y277" s="36" t="n">
        <v>47</v>
      </c>
      <c r="Z277" s="37" t="n">
        <v>752</v>
      </c>
      <c r="AA277" s="37" t="n">
        <v>1</v>
      </c>
      <c r="AB277" s="37" t="n">
        <v>752</v>
      </c>
      <c r="AC277" s="37" t="n">
        <v>44061</v>
      </c>
      <c r="AD277" s="38" t="n">
        <v>44061</v>
      </c>
      <c r="AE277" s="0" t="str">
        <f aca="false">IF(AB277&lt;=10,"Top Buyer",IF(AB277&lt;=21,"2nd Top Buyer","Average Buyer"))</f>
        <v>Average Buyer</v>
      </c>
      <c r="AF277" s="0" t="str">
        <f aca="false">(IF(AC277=AD277,$AL$9,$AL$10))</f>
        <v>One-Time Buyer</v>
      </c>
      <c r="AG277" s="0" t="str">
        <f aca="false">VLOOKUP(X277,LookupRange,2,0)</f>
        <v>Female</v>
      </c>
      <c r="AH277" s="0" t="str">
        <f aca="false">VLOOKUP(X277,LookupRange,3,0)</f>
        <v>New York</v>
      </c>
      <c r="AW277" s="55" t="s">
        <v>368</v>
      </c>
      <c r="AX277" s="56" t="s">
        <v>29</v>
      </c>
      <c r="AY277" s="56" t="s">
        <v>156</v>
      </c>
      <c r="AZ277" s="57"/>
      <c r="CJ277" s="35" t="s">
        <v>703</v>
      </c>
      <c r="CK277" s="59"/>
      <c r="CN277" s="35" t="n">
        <v>88065565628</v>
      </c>
      <c r="CO277" s="59"/>
      <c r="ED277" s="14"/>
      <c r="EP277" s="0" t="n">
        <v>274</v>
      </c>
      <c r="EQ277" s="55" t="s">
        <v>368</v>
      </c>
      <c r="ER277" s="56" t="s">
        <v>156</v>
      </c>
      <c r="ES277" s="56" t="s">
        <v>29</v>
      </c>
      <c r="ET277" s="64" t="n">
        <v>75</v>
      </c>
      <c r="EU277" s="65" t="n">
        <v>1050</v>
      </c>
      <c r="EV277" s="65" t="n">
        <v>225</v>
      </c>
      <c r="EW277" s="65" t="n">
        <v>44065</v>
      </c>
      <c r="EX277" s="66" t="n">
        <v>44065</v>
      </c>
      <c r="EY277" s="0" t="n">
        <f aca="false">COUNTIF(DatasourceNameRange,EQ277)</f>
        <v>2</v>
      </c>
    </row>
    <row r="278" customFormat="false" ht="15" hidden="false" customHeight="false" outlineLevel="0" collapsed="false">
      <c r="X278" s="35" t="s">
        <v>293</v>
      </c>
      <c r="Y278" s="36" t="n">
        <v>47</v>
      </c>
      <c r="Z278" s="37" t="n">
        <v>752</v>
      </c>
      <c r="AA278" s="37" t="n">
        <v>1</v>
      </c>
      <c r="AB278" s="37" t="n">
        <v>752</v>
      </c>
      <c r="AC278" s="37" t="n">
        <v>44093</v>
      </c>
      <c r="AD278" s="38" t="n">
        <v>44093</v>
      </c>
      <c r="AE278" s="0" t="str">
        <f aca="false">IF(AB278&lt;=10,"Top Buyer",IF(AB278&lt;=21,"2nd Top Buyer","Average Buyer"))</f>
        <v>Average Buyer</v>
      </c>
      <c r="AF278" s="0" t="str">
        <f aca="false">(IF(AC278=AD278,$AL$9,$AL$10))</f>
        <v>One-Time Buyer</v>
      </c>
      <c r="AG278" s="0" t="str">
        <f aca="false">VLOOKUP(X278,LookupRange,2,0)</f>
        <v>Female</v>
      </c>
      <c r="AH278" s="0" t="str">
        <f aca="false">VLOOKUP(X278,LookupRange,3,0)</f>
        <v>Rome</v>
      </c>
      <c r="AW278" s="55" t="s">
        <v>393</v>
      </c>
      <c r="AX278" s="56" t="s">
        <v>29</v>
      </c>
      <c r="AY278" s="56" t="s">
        <v>30</v>
      </c>
      <c r="AZ278" s="57"/>
      <c r="CJ278" s="35" t="s">
        <v>549</v>
      </c>
      <c r="CK278" s="59"/>
      <c r="CN278" s="35" t="n">
        <v>88065565629</v>
      </c>
      <c r="CO278" s="59"/>
      <c r="ED278" s="14"/>
      <c r="EP278" s="0" t="n">
        <v>275</v>
      </c>
      <c r="EQ278" s="55" t="s">
        <v>393</v>
      </c>
      <c r="ER278" s="56" t="s">
        <v>30</v>
      </c>
      <c r="ES278" s="56" t="s">
        <v>29</v>
      </c>
      <c r="ET278" s="64" t="n">
        <v>89</v>
      </c>
      <c r="EU278" s="65" t="n">
        <v>1335</v>
      </c>
      <c r="EV278" s="65" t="n">
        <v>267</v>
      </c>
      <c r="EW278" s="65" t="n">
        <v>44093</v>
      </c>
      <c r="EX278" s="66" t="n">
        <v>44093</v>
      </c>
      <c r="EY278" s="0" t="n">
        <f aca="false">COUNTIF(DatasourceNameRange,EQ278)</f>
        <v>1</v>
      </c>
    </row>
    <row r="279" customFormat="false" ht="15" hidden="false" customHeight="false" outlineLevel="0" collapsed="false">
      <c r="X279" s="35" t="s">
        <v>266</v>
      </c>
      <c r="Y279" s="36" t="n">
        <v>47</v>
      </c>
      <c r="Z279" s="37" t="n">
        <v>752</v>
      </c>
      <c r="AA279" s="37" t="n">
        <v>1</v>
      </c>
      <c r="AB279" s="37" t="n">
        <v>752</v>
      </c>
      <c r="AC279" s="37" t="n">
        <v>44066</v>
      </c>
      <c r="AD279" s="38" t="n">
        <v>44066</v>
      </c>
      <c r="AE279" s="0" t="str">
        <f aca="false">IF(AB279&lt;=10,"Top Buyer",IF(AB279&lt;=21,"2nd Top Buyer","Average Buyer"))</f>
        <v>Average Buyer</v>
      </c>
      <c r="AF279" s="0" t="str">
        <f aca="false">(IF(AC279=AD279,$AL$9,$AL$10))</f>
        <v>One-Time Buyer</v>
      </c>
      <c r="AG279" s="0" t="str">
        <f aca="false">VLOOKUP(X279,LookupRange,2,0)</f>
        <v>Male</v>
      </c>
      <c r="AH279" s="0" t="str">
        <f aca="false">VLOOKUP(X279,LookupRange,3,0)</f>
        <v>Babylon</v>
      </c>
      <c r="AW279" s="55" t="s">
        <v>703</v>
      </c>
      <c r="AX279" s="56" t="s">
        <v>29</v>
      </c>
      <c r="AY279" s="56" t="s">
        <v>101</v>
      </c>
      <c r="AZ279" s="57"/>
      <c r="CJ279" s="35" t="s">
        <v>1065</v>
      </c>
      <c r="CK279" s="59"/>
      <c r="CN279" s="35" t="n">
        <v>88065565630</v>
      </c>
      <c r="CO279" s="59"/>
      <c r="ED279" s="14"/>
      <c r="EP279" s="0" t="n">
        <v>276</v>
      </c>
      <c r="EQ279" s="55" t="s">
        <v>703</v>
      </c>
      <c r="ER279" s="56" t="s">
        <v>101</v>
      </c>
      <c r="ES279" s="56" t="s">
        <v>29</v>
      </c>
      <c r="ET279" s="64" t="n">
        <v>2</v>
      </c>
      <c r="EU279" s="65" t="n">
        <v>28</v>
      </c>
      <c r="EV279" s="65" t="n">
        <v>6</v>
      </c>
      <c r="EW279" s="65" t="n">
        <v>44094</v>
      </c>
      <c r="EX279" s="66" t="n">
        <v>44094</v>
      </c>
      <c r="EY279" s="0" t="n">
        <f aca="false">COUNTIF(DatasourceNameRange,EQ279)</f>
        <v>1</v>
      </c>
    </row>
    <row r="280" customFormat="false" ht="15" hidden="false" customHeight="false" outlineLevel="0" collapsed="false">
      <c r="X280" s="35" t="s">
        <v>1084</v>
      </c>
      <c r="Y280" s="36" t="n">
        <v>26</v>
      </c>
      <c r="Z280" s="37" t="n">
        <v>739</v>
      </c>
      <c r="AA280" s="37" t="n">
        <v>4</v>
      </c>
      <c r="AB280" s="37" t="n">
        <v>739</v>
      </c>
      <c r="AC280" s="37" t="n">
        <v>44052</v>
      </c>
      <c r="AD280" s="38" t="n">
        <v>44102</v>
      </c>
      <c r="AE280" s="0" t="str">
        <f aca="false">IF(AB280&lt;=10,"Top Buyer",IF(AB280&lt;=21,"2nd Top Buyer","Average Buyer"))</f>
        <v>Average Buyer</v>
      </c>
      <c r="AF280" s="0" t="str">
        <f aca="false">(IF(AC280=AD280,$AL$9,$AL$10))</f>
        <v>Old Customer</v>
      </c>
      <c r="AG280" s="0" t="str">
        <f aca="false">VLOOKUP(X280,LookupRange,2,0)</f>
        <v>Female</v>
      </c>
      <c r="AH280" s="0" t="str">
        <f aca="false">VLOOKUP(X280,LookupRange,3,0)</f>
        <v>Mount</v>
      </c>
      <c r="AW280" s="55" t="s">
        <v>549</v>
      </c>
      <c r="AX280" s="56" t="s">
        <v>29</v>
      </c>
      <c r="AY280" s="56" t="s">
        <v>101</v>
      </c>
      <c r="AZ280" s="57"/>
      <c r="CJ280" s="35" t="s">
        <v>464</v>
      </c>
      <c r="CK280" s="59"/>
      <c r="CN280" s="35" t="n">
        <v>88065565631</v>
      </c>
      <c r="CO280" s="59"/>
      <c r="ED280" s="14"/>
      <c r="EP280" s="0" t="n">
        <v>277</v>
      </c>
      <c r="EQ280" s="55" t="s">
        <v>549</v>
      </c>
      <c r="ER280" s="56" t="s">
        <v>101</v>
      </c>
      <c r="ES280" s="56" t="s">
        <v>29</v>
      </c>
      <c r="ET280" s="64" t="n">
        <v>15</v>
      </c>
      <c r="EU280" s="65" t="n">
        <v>300</v>
      </c>
      <c r="EV280" s="65" t="n">
        <v>45</v>
      </c>
      <c r="EW280" s="65" t="n">
        <v>44071</v>
      </c>
      <c r="EX280" s="66" t="n">
        <v>44071</v>
      </c>
      <c r="EY280" s="0" t="n">
        <f aca="false">COUNTIF(DatasourceNameRange,EQ280)</f>
        <v>1</v>
      </c>
    </row>
    <row r="281" customFormat="false" ht="15" hidden="false" customHeight="false" outlineLevel="0" collapsed="false">
      <c r="X281" s="35" t="s">
        <v>473</v>
      </c>
      <c r="Y281" s="36" t="n">
        <v>60</v>
      </c>
      <c r="Z281" s="37" t="n">
        <v>720</v>
      </c>
      <c r="AA281" s="37" t="n">
        <v>1</v>
      </c>
      <c r="AB281" s="37" t="n">
        <v>720</v>
      </c>
      <c r="AC281" s="37" t="n">
        <v>44067</v>
      </c>
      <c r="AD281" s="38" t="n">
        <v>44067</v>
      </c>
      <c r="AE281" s="0" t="str">
        <f aca="false">IF(AB281&lt;=10,"Top Buyer",IF(AB281&lt;=21,"2nd Top Buyer","Average Buyer"))</f>
        <v>Average Buyer</v>
      </c>
      <c r="AF281" s="0" t="str">
        <f aca="false">(IF(AC281=AD281,$AL$9,$AL$10))</f>
        <v>One-Time Buyer</v>
      </c>
      <c r="AG281" s="0" t="str">
        <f aca="false">VLOOKUP(X281,LookupRange,2,0)</f>
        <v>Female</v>
      </c>
      <c r="AH281" s="0" t="str">
        <f aca="false">VLOOKUP(X281,LookupRange,3,0)</f>
        <v>Brookhaven</v>
      </c>
      <c r="AW281" s="55" t="s">
        <v>1065</v>
      </c>
      <c r="AX281" s="56" t="s">
        <v>29</v>
      </c>
      <c r="AY281" s="56" t="s">
        <v>96</v>
      </c>
      <c r="AZ281" s="57"/>
      <c r="CJ281" s="35" t="s">
        <v>1074</v>
      </c>
      <c r="CK281" s="59"/>
      <c r="CN281" s="35" t="n">
        <v>88065565632</v>
      </c>
      <c r="CO281" s="59"/>
      <c r="ED281" s="14"/>
      <c r="EP281" s="0" t="n">
        <v>278</v>
      </c>
      <c r="EQ281" s="55" t="s">
        <v>1065</v>
      </c>
      <c r="ER281" s="56" t="s">
        <v>96</v>
      </c>
      <c r="ES281" s="56" t="s">
        <v>29</v>
      </c>
      <c r="ET281" s="64" t="n">
        <v>17</v>
      </c>
      <c r="EU281" s="65" t="n">
        <v>390</v>
      </c>
      <c r="EV281" s="65" t="n">
        <v>51</v>
      </c>
      <c r="EW281" s="65" t="n">
        <v>44045</v>
      </c>
      <c r="EX281" s="66" t="n">
        <v>44072</v>
      </c>
      <c r="EY281" s="0" t="n">
        <f aca="false">COUNTIF(DatasourceNameRange,EQ281)</f>
        <v>2</v>
      </c>
    </row>
    <row r="282" customFormat="false" ht="15" hidden="false" customHeight="false" outlineLevel="0" collapsed="false">
      <c r="X282" s="35" t="s">
        <v>356</v>
      </c>
      <c r="Y282" s="36" t="n">
        <v>60</v>
      </c>
      <c r="Z282" s="37" t="n">
        <v>720</v>
      </c>
      <c r="AA282" s="37" t="n">
        <v>1</v>
      </c>
      <c r="AB282" s="37" t="n">
        <v>720</v>
      </c>
      <c r="AC282" s="37" t="n">
        <v>44053</v>
      </c>
      <c r="AD282" s="38" t="n">
        <v>44053</v>
      </c>
      <c r="AE282" s="0" t="str">
        <f aca="false">IF(AB282&lt;=10,"Top Buyer",IF(AB282&lt;=21,"2nd Top Buyer","Average Buyer"))</f>
        <v>Average Buyer</v>
      </c>
      <c r="AF282" s="0" t="str">
        <f aca="false">(IF(AC282=AD282,$AL$9,$AL$10))</f>
        <v>One-Time Buyer</v>
      </c>
      <c r="AG282" s="0" t="str">
        <f aca="false">VLOOKUP(X282,LookupRange,2,0)</f>
        <v>Female</v>
      </c>
      <c r="AH282" s="0" t="str">
        <f aca="false">VLOOKUP(X282,LookupRange,3,0)</f>
        <v>Fulton</v>
      </c>
      <c r="AW282" s="55" t="s">
        <v>464</v>
      </c>
      <c r="AX282" s="56" t="s">
        <v>29</v>
      </c>
      <c r="AY282" s="56" t="s">
        <v>98</v>
      </c>
      <c r="AZ282" s="57"/>
      <c r="CJ282" s="35" t="s">
        <v>344</v>
      </c>
      <c r="CK282" s="59"/>
      <c r="CN282" s="35" t="n">
        <v>88065565633</v>
      </c>
      <c r="CO282" s="59"/>
      <c r="ED282" s="14"/>
      <c r="EP282" s="0" t="n">
        <v>279</v>
      </c>
      <c r="EQ282" s="55" t="s">
        <v>464</v>
      </c>
      <c r="ER282" s="56" t="s">
        <v>98</v>
      </c>
      <c r="ES282" s="56" t="s">
        <v>29</v>
      </c>
      <c r="ET282" s="64" t="n">
        <v>60</v>
      </c>
      <c r="EU282" s="65" t="n">
        <v>1200</v>
      </c>
      <c r="EV282" s="65" t="n">
        <v>180</v>
      </c>
      <c r="EW282" s="65" t="n">
        <v>44058</v>
      </c>
      <c r="EX282" s="66" t="n">
        <v>44058</v>
      </c>
      <c r="EY282" s="0" t="n">
        <f aca="false">COUNTIF(DatasourceNameRange,EQ282)</f>
        <v>1</v>
      </c>
    </row>
    <row r="283" customFormat="false" ht="15" hidden="false" customHeight="false" outlineLevel="0" collapsed="false">
      <c r="X283" s="35" t="s">
        <v>261</v>
      </c>
      <c r="Y283" s="36" t="n">
        <v>60</v>
      </c>
      <c r="Z283" s="37" t="n">
        <v>720</v>
      </c>
      <c r="AA283" s="37" t="n">
        <v>1</v>
      </c>
      <c r="AB283" s="37" t="n">
        <v>720</v>
      </c>
      <c r="AC283" s="37" t="n">
        <v>44061</v>
      </c>
      <c r="AD283" s="38" t="n">
        <v>44061</v>
      </c>
      <c r="AE283" s="0" t="str">
        <f aca="false">IF(AB283&lt;=10,"Top Buyer",IF(AB283&lt;=21,"2nd Top Buyer","Average Buyer"))</f>
        <v>Average Buyer</v>
      </c>
      <c r="AF283" s="0" t="str">
        <f aca="false">(IF(AC283=AD283,$AL$9,$AL$10))</f>
        <v>One-Time Buyer</v>
      </c>
      <c r="AG283" s="0" t="str">
        <f aca="false">VLOOKUP(X283,LookupRange,2,0)</f>
        <v>Male</v>
      </c>
      <c r="AH283" s="0" t="str">
        <f aca="false">VLOOKUP(X283,LookupRange,3,0)</f>
        <v>Hempstead</v>
      </c>
      <c r="AW283" s="55" t="s">
        <v>1074</v>
      </c>
      <c r="AX283" s="56" t="s">
        <v>29</v>
      </c>
      <c r="AY283" s="56" t="s">
        <v>21</v>
      </c>
      <c r="AZ283" s="57"/>
      <c r="CJ283" s="35" t="s">
        <v>763</v>
      </c>
      <c r="CK283" s="59"/>
      <c r="CN283" s="35" t="n">
        <v>88065565634</v>
      </c>
      <c r="CO283" s="59"/>
      <c r="ED283" s="14"/>
      <c r="EP283" s="0" t="n">
        <v>280</v>
      </c>
      <c r="EQ283" s="55" t="s">
        <v>1074</v>
      </c>
      <c r="ER283" s="56" t="s">
        <v>21</v>
      </c>
      <c r="ES283" s="56" t="s">
        <v>29</v>
      </c>
      <c r="ET283" s="64" t="n">
        <v>94</v>
      </c>
      <c r="EU283" s="65" t="n">
        <v>1296</v>
      </c>
      <c r="EV283" s="65" t="n">
        <v>282</v>
      </c>
      <c r="EW283" s="65" t="n">
        <v>44053</v>
      </c>
      <c r="EX283" s="66" t="n">
        <v>44095</v>
      </c>
      <c r="EY283" s="0" t="n">
        <f aca="false">COUNTIF(DatasourceNameRange,EQ283)</f>
        <v>5</v>
      </c>
    </row>
    <row r="284" customFormat="false" ht="15" hidden="false" customHeight="false" outlineLevel="0" collapsed="false">
      <c r="X284" s="35" t="s">
        <v>658</v>
      </c>
      <c r="Y284" s="36" t="n">
        <v>60</v>
      </c>
      <c r="Z284" s="37" t="n">
        <v>720</v>
      </c>
      <c r="AA284" s="37" t="n">
        <v>1</v>
      </c>
      <c r="AB284" s="37" t="n">
        <v>720</v>
      </c>
      <c r="AC284" s="37" t="n">
        <v>44052</v>
      </c>
      <c r="AD284" s="38" t="n">
        <v>44052</v>
      </c>
      <c r="AE284" s="0" t="str">
        <f aca="false">IF(AB284&lt;=10,"Top Buyer",IF(AB284&lt;=21,"2nd Top Buyer","Average Buyer"))</f>
        <v>Average Buyer</v>
      </c>
      <c r="AF284" s="0" t="str">
        <f aca="false">(IF(AC284=AD284,$AL$9,$AL$10))</f>
        <v>One-Time Buyer</v>
      </c>
      <c r="AG284" s="0" t="str">
        <f aca="false">VLOOKUP(X284,LookupRange,2,0)</f>
        <v>Female</v>
      </c>
      <c r="AH284" s="0" t="str">
        <f aca="false">VLOOKUP(X284,LookupRange,3,0)</f>
        <v>Port Jervis</v>
      </c>
      <c r="AW284" s="55" t="s">
        <v>344</v>
      </c>
      <c r="AX284" s="56" t="s">
        <v>20</v>
      </c>
      <c r="AY284" s="56" t="s">
        <v>69</v>
      </c>
      <c r="AZ284" s="57"/>
      <c r="CJ284" s="35" t="s">
        <v>970</v>
      </c>
      <c r="CK284" s="59"/>
      <c r="CN284" s="35" t="n">
        <v>88065565635</v>
      </c>
      <c r="CO284" s="59"/>
      <c r="ED284" s="14"/>
      <c r="EP284" s="0" t="n">
        <v>281</v>
      </c>
      <c r="EQ284" s="55" t="s">
        <v>344</v>
      </c>
      <c r="ER284" s="56" t="s">
        <v>69</v>
      </c>
      <c r="ES284" s="56" t="s">
        <v>20</v>
      </c>
      <c r="ET284" s="64" t="n">
        <v>77</v>
      </c>
      <c r="EU284" s="65" t="n">
        <v>770</v>
      </c>
      <c r="EV284" s="65" t="n">
        <v>231</v>
      </c>
      <c r="EW284" s="65" t="n">
        <v>44072</v>
      </c>
      <c r="EX284" s="66" t="n">
        <v>44072</v>
      </c>
      <c r="EY284" s="0" t="n">
        <f aca="false">COUNTIF(DatasourceNameRange,EQ284)</f>
        <v>1</v>
      </c>
    </row>
    <row r="285" customFormat="false" ht="15" hidden="false" customHeight="false" outlineLevel="0" collapsed="false">
      <c r="X285" s="35" t="s">
        <v>581</v>
      </c>
      <c r="Y285" s="36" t="n">
        <v>60</v>
      </c>
      <c r="Z285" s="37" t="n">
        <v>720</v>
      </c>
      <c r="AA285" s="37" t="n">
        <v>1</v>
      </c>
      <c r="AB285" s="37" t="n">
        <v>720</v>
      </c>
      <c r="AC285" s="37" t="n">
        <v>44072</v>
      </c>
      <c r="AD285" s="38" t="n">
        <v>44072</v>
      </c>
      <c r="AE285" s="0" t="str">
        <f aca="false">IF(AB285&lt;=10,"Top Buyer",IF(AB285&lt;=21,"2nd Top Buyer","Average Buyer"))</f>
        <v>Average Buyer</v>
      </c>
      <c r="AF285" s="0" t="str">
        <f aca="false">(IF(AC285=AD285,$AL$9,$AL$10))</f>
        <v>One-Time Buyer</v>
      </c>
      <c r="AG285" s="0" t="str">
        <f aca="false">VLOOKUP(X285,LookupRange,2,0)</f>
        <v>Female</v>
      </c>
      <c r="AH285" s="0" t="str">
        <f aca="false">VLOOKUP(X285,LookupRange,3,0)</f>
        <v>Salamanca</v>
      </c>
      <c r="AW285" s="55" t="s">
        <v>763</v>
      </c>
      <c r="AX285" s="56" t="s">
        <v>29</v>
      </c>
      <c r="AY285" s="56" t="s">
        <v>46</v>
      </c>
      <c r="AZ285" s="57"/>
      <c r="CJ285" s="35" t="s">
        <v>1008</v>
      </c>
      <c r="CK285" s="59"/>
      <c r="CN285" s="35" t="n">
        <v>88065565636</v>
      </c>
      <c r="CO285" s="59"/>
      <c r="ED285" s="14"/>
      <c r="EP285" s="0" t="n">
        <v>282</v>
      </c>
      <c r="EQ285" s="55" t="s">
        <v>763</v>
      </c>
      <c r="ER285" s="56" t="s">
        <v>46</v>
      </c>
      <c r="ES285" s="56" t="s">
        <v>29</v>
      </c>
      <c r="ET285" s="64" t="n">
        <v>10</v>
      </c>
      <c r="EU285" s="65" t="n">
        <v>140</v>
      </c>
      <c r="EV285" s="65" t="n">
        <v>30</v>
      </c>
      <c r="EW285" s="65" t="n">
        <v>44077</v>
      </c>
      <c r="EX285" s="66" t="n">
        <v>44077</v>
      </c>
      <c r="EY285" s="0" t="n">
        <f aca="false">COUNTIF(DatasourceNameRange,EQ285)</f>
        <v>1</v>
      </c>
    </row>
    <row r="286" customFormat="false" ht="15" hidden="false" customHeight="false" outlineLevel="0" collapsed="false">
      <c r="X286" s="35" t="s">
        <v>352</v>
      </c>
      <c r="Y286" s="36" t="n">
        <v>47</v>
      </c>
      <c r="Z286" s="37" t="n">
        <v>705</v>
      </c>
      <c r="AA286" s="37" t="n">
        <v>1</v>
      </c>
      <c r="AB286" s="37" t="n">
        <v>705</v>
      </c>
      <c r="AC286" s="37" t="n">
        <v>44052</v>
      </c>
      <c r="AD286" s="38" t="n">
        <v>44052</v>
      </c>
      <c r="AE286" s="0" t="str">
        <f aca="false">IF(AB286&lt;=10,"Top Buyer",IF(AB286&lt;=21,"2nd Top Buyer","Average Buyer"))</f>
        <v>Average Buyer</v>
      </c>
      <c r="AF286" s="0" t="str">
        <f aca="false">(IF(AC286=AD286,$AL$9,$AL$10))</f>
        <v>One-Time Buyer</v>
      </c>
      <c r="AG286" s="0" t="str">
        <f aca="false">VLOOKUP(X286,LookupRange,2,0)</f>
        <v>Male</v>
      </c>
      <c r="AH286" s="0" t="str">
        <f aca="false">VLOOKUP(X286,LookupRange,3,0)</f>
        <v>Auburn</v>
      </c>
      <c r="AW286" s="55" t="s">
        <v>970</v>
      </c>
      <c r="AX286" s="56" t="s">
        <v>29</v>
      </c>
      <c r="AY286" s="56" t="s">
        <v>84</v>
      </c>
      <c r="AZ286" s="57"/>
      <c r="CJ286" s="35" t="s">
        <v>1054</v>
      </c>
      <c r="CK286" s="59"/>
      <c r="CN286" s="35" t="n">
        <v>88065565637</v>
      </c>
      <c r="CO286" s="59"/>
      <c r="ED286" s="14"/>
      <c r="EP286" s="0" t="n">
        <v>283</v>
      </c>
      <c r="EQ286" s="55" t="s">
        <v>970</v>
      </c>
      <c r="ER286" s="56" t="s">
        <v>84</v>
      </c>
      <c r="ES286" s="56" t="s">
        <v>29</v>
      </c>
      <c r="ET286" s="64" t="n">
        <v>6</v>
      </c>
      <c r="EU286" s="65" t="n">
        <v>108</v>
      </c>
      <c r="EV286" s="65" t="n">
        <v>18</v>
      </c>
      <c r="EW286" s="65" t="n">
        <v>44057</v>
      </c>
      <c r="EX286" s="66" t="n">
        <v>44057</v>
      </c>
      <c r="EY286" s="0" t="n">
        <f aca="false">COUNTIF(DatasourceNameRange,EQ286)</f>
        <v>1</v>
      </c>
    </row>
    <row r="287" customFormat="false" ht="15" hidden="false" customHeight="false" outlineLevel="0" collapsed="false">
      <c r="X287" s="35" t="s">
        <v>239</v>
      </c>
      <c r="Y287" s="36" t="n">
        <v>47</v>
      </c>
      <c r="Z287" s="37" t="n">
        <v>705</v>
      </c>
      <c r="AA287" s="37" t="n">
        <v>1</v>
      </c>
      <c r="AB287" s="37" t="n">
        <v>705</v>
      </c>
      <c r="AC287" s="37" t="n">
        <v>44071</v>
      </c>
      <c r="AD287" s="38" t="n">
        <v>44071</v>
      </c>
      <c r="AE287" s="0" t="str">
        <f aca="false">IF(AB287&lt;=10,"Top Buyer",IF(AB287&lt;=21,"2nd Top Buyer","Average Buyer"))</f>
        <v>Average Buyer</v>
      </c>
      <c r="AF287" s="0" t="str">
        <f aca="false">(IF(AC287=AD287,$AL$9,$AL$10))</f>
        <v>One-Time Buyer</v>
      </c>
      <c r="AG287" s="0" t="str">
        <f aca="false">VLOOKUP(X287,LookupRange,2,0)</f>
        <v>Male</v>
      </c>
      <c r="AH287" s="0" t="str">
        <f aca="false">VLOOKUP(X287,LookupRange,3,0)</f>
        <v>Little Falls</v>
      </c>
      <c r="AW287" s="55" t="s">
        <v>1008</v>
      </c>
      <c r="AX287" s="56" t="s">
        <v>20</v>
      </c>
      <c r="AY287" s="56" t="s">
        <v>69</v>
      </c>
      <c r="AZ287" s="57"/>
      <c r="CJ287" s="35" t="s">
        <v>1050</v>
      </c>
      <c r="CK287" s="59"/>
      <c r="CN287" s="35" t="n">
        <v>88065565638</v>
      </c>
      <c r="CO287" s="59"/>
      <c r="ED287" s="14"/>
      <c r="EP287" s="0" t="n">
        <v>284</v>
      </c>
      <c r="EQ287" s="55" t="s">
        <v>1008</v>
      </c>
      <c r="ER287" s="56" t="s">
        <v>69</v>
      </c>
      <c r="ES287" s="56" t="s">
        <v>20</v>
      </c>
      <c r="ET287" s="64" t="n">
        <v>3</v>
      </c>
      <c r="EU287" s="65" t="n">
        <v>36</v>
      </c>
      <c r="EV287" s="65" t="n">
        <v>9</v>
      </c>
      <c r="EW287" s="65" t="n">
        <v>44079</v>
      </c>
      <c r="EX287" s="66" t="n">
        <v>44079</v>
      </c>
      <c r="EY287" s="0" t="n">
        <f aca="false">COUNTIF(DatasourceNameRange,EQ287)</f>
        <v>1</v>
      </c>
    </row>
    <row r="288" customFormat="false" ht="15" hidden="false" customHeight="false" outlineLevel="0" collapsed="false">
      <c r="X288" s="35" t="s">
        <v>609</v>
      </c>
      <c r="Y288" s="36" t="n">
        <v>47</v>
      </c>
      <c r="Z288" s="37" t="n">
        <v>705</v>
      </c>
      <c r="AA288" s="37" t="n">
        <v>1</v>
      </c>
      <c r="AB288" s="37" t="n">
        <v>705</v>
      </c>
      <c r="AC288" s="37" t="n">
        <v>44103</v>
      </c>
      <c r="AD288" s="38" t="n">
        <v>44103</v>
      </c>
      <c r="AE288" s="0" t="str">
        <f aca="false">IF(AB288&lt;=10,"Top Buyer",IF(AB288&lt;=21,"2nd Top Buyer","Average Buyer"))</f>
        <v>Average Buyer</v>
      </c>
      <c r="AF288" s="0" t="str">
        <f aca="false">(IF(AC288=AD288,$AL$9,$AL$10))</f>
        <v>One-Time Buyer</v>
      </c>
      <c r="AG288" s="0" t="str">
        <f aca="false">VLOOKUP(X288,LookupRange,2,0)</f>
        <v>Female</v>
      </c>
      <c r="AH288" s="0" t="str">
        <f aca="false">VLOOKUP(X288,LookupRange,3,0)</f>
        <v>Geneva</v>
      </c>
      <c r="AW288" s="55" t="s">
        <v>1054</v>
      </c>
      <c r="AX288" s="56" t="s">
        <v>20</v>
      </c>
      <c r="AY288" s="56" t="s">
        <v>117</v>
      </c>
      <c r="AZ288" s="57"/>
      <c r="CJ288" s="35" t="s">
        <v>1058</v>
      </c>
      <c r="CK288" s="59"/>
      <c r="CN288" s="35" t="n">
        <v>88065565639</v>
      </c>
      <c r="CO288" s="59"/>
      <c r="ED288" s="14"/>
      <c r="EP288" s="0" t="n">
        <v>285</v>
      </c>
      <c r="EQ288" s="55" t="s">
        <v>1054</v>
      </c>
      <c r="ER288" s="56" t="s">
        <v>117</v>
      </c>
      <c r="ES288" s="56" t="s">
        <v>20</v>
      </c>
      <c r="ET288" s="64" t="n">
        <v>6</v>
      </c>
      <c r="EU288" s="65" t="n">
        <v>420</v>
      </c>
      <c r="EV288" s="65" t="n">
        <v>18</v>
      </c>
      <c r="EW288" s="65" t="n">
        <v>44062</v>
      </c>
      <c r="EX288" s="66" t="n">
        <v>44062</v>
      </c>
      <c r="EY288" s="0" t="n">
        <f aca="false">COUNTIF(DatasourceNameRange,EQ288)</f>
        <v>1</v>
      </c>
    </row>
    <row r="289" customFormat="false" ht="15" hidden="false" customHeight="false" outlineLevel="0" collapsed="false">
      <c r="X289" s="35" t="s">
        <v>663</v>
      </c>
      <c r="Y289" s="36" t="n">
        <v>47</v>
      </c>
      <c r="Z289" s="37" t="n">
        <v>705</v>
      </c>
      <c r="AA289" s="37" t="n">
        <v>1</v>
      </c>
      <c r="AB289" s="37" t="n">
        <v>705</v>
      </c>
      <c r="AC289" s="37" t="n">
        <v>44054</v>
      </c>
      <c r="AD289" s="38" t="n">
        <v>44054</v>
      </c>
      <c r="AE289" s="0" t="str">
        <f aca="false">IF(AB289&lt;=10,"Top Buyer",IF(AB289&lt;=21,"2nd Top Buyer","Average Buyer"))</f>
        <v>Average Buyer</v>
      </c>
      <c r="AF289" s="0" t="str">
        <f aca="false">(IF(AC289=AD289,$AL$9,$AL$10))</f>
        <v>One-Time Buyer</v>
      </c>
      <c r="AG289" s="0" t="str">
        <f aca="false">VLOOKUP(X289,LookupRange,2,0)</f>
        <v>Male</v>
      </c>
      <c r="AH289" s="0" t="str">
        <f aca="false">VLOOKUP(X289,LookupRange,3,0)</f>
        <v>Middletown</v>
      </c>
      <c r="AW289" s="55" t="s">
        <v>1050</v>
      </c>
      <c r="AX289" s="56" t="s">
        <v>20</v>
      </c>
      <c r="AY289" s="56" t="s">
        <v>42</v>
      </c>
      <c r="AZ289" s="57"/>
      <c r="CJ289" s="35" t="s">
        <v>675</v>
      </c>
      <c r="CK289" s="59"/>
      <c r="CN289" s="35" t="n">
        <v>88065565640</v>
      </c>
      <c r="CO289" s="59"/>
      <c r="ED289" s="14"/>
      <c r="EP289" s="0" t="n">
        <v>286</v>
      </c>
      <c r="EQ289" s="55" t="s">
        <v>1050</v>
      </c>
      <c r="ER289" s="56" t="s">
        <v>42</v>
      </c>
      <c r="ES289" s="56" t="s">
        <v>20</v>
      </c>
      <c r="ET289" s="64" t="n">
        <v>3</v>
      </c>
      <c r="EU289" s="65" t="n">
        <v>45</v>
      </c>
      <c r="EV289" s="65" t="n">
        <v>9</v>
      </c>
      <c r="EW289" s="65" t="n">
        <v>44058</v>
      </c>
      <c r="EX289" s="66" t="n">
        <v>44058</v>
      </c>
      <c r="EY289" s="0" t="n">
        <f aca="false">COUNTIF(DatasourceNameRange,EQ289)</f>
        <v>1</v>
      </c>
    </row>
    <row r="290" customFormat="false" ht="15" hidden="false" customHeight="false" outlineLevel="0" collapsed="false">
      <c r="X290" s="35" t="s">
        <v>636</v>
      </c>
      <c r="Y290" s="36" t="n">
        <v>47</v>
      </c>
      <c r="Z290" s="37" t="n">
        <v>705</v>
      </c>
      <c r="AA290" s="37" t="n">
        <v>1</v>
      </c>
      <c r="AB290" s="37" t="n">
        <v>705</v>
      </c>
      <c r="AC290" s="37" t="n">
        <v>44058</v>
      </c>
      <c r="AD290" s="38" t="n">
        <v>44058</v>
      </c>
      <c r="AE290" s="0" t="str">
        <f aca="false">IF(AB290&lt;=10,"Top Buyer",IF(AB290&lt;=21,"2nd Top Buyer","Average Buyer"))</f>
        <v>Average Buyer</v>
      </c>
      <c r="AF290" s="0" t="str">
        <f aca="false">(IF(AC290=AD290,$AL$9,$AL$10))</f>
        <v>One-Time Buyer</v>
      </c>
      <c r="AG290" s="0" t="str">
        <f aca="false">VLOOKUP(X290,LookupRange,2,0)</f>
        <v>Male</v>
      </c>
      <c r="AH290" s="0" t="str">
        <f aca="false">VLOOKUP(X290,LookupRange,3,0)</f>
        <v>New York</v>
      </c>
      <c r="AW290" s="55" t="s">
        <v>1058</v>
      </c>
      <c r="AX290" s="56" t="s">
        <v>29</v>
      </c>
      <c r="AY290" s="56" t="s">
        <v>55</v>
      </c>
      <c r="AZ290" s="57"/>
      <c r="CJ290" s="35" t="s">
        <v>457</v>
      </c>
      <c r="CK290" s="59"/>
      <c r="CN290" s="35" t="n">
        <v>88065565641</v>
      </c>
      <c r="CO290" s="59"/>
      <c r="ED290" s="14"/>
      <c r="EP290" s="0" t="n">
        <v>287</v>
      </c>
      <c r="EQ290" s="55" t="s">
        <v>1058</v>
      </c>
      <c r="ER290" s="56" t="s">
        <v>55</v>
      </c>
      <c r="ES290" s="56" t="s">
        <v>29</v>
      </c>
      <c r="ET290" s="64" t="n">
        <v>10</v>
      </c>
      <c r="EU290" s="65" t="n">
        <v>138</v>
      </c>
      <c r="EV290" s="65" t="n">
        <v>30</v>
      </c>
      <c r="EW290" s="65" t="n">
        <v>44062</v>
      </c>
      <c r="EX290" s="66" t="n">
        <v>44066</v>
      </c>
      <c r="EY290" s="0" t="n">
        <f aca="false">COUNTIF(DatasourceNameRange,EQ290)</f>
        <v>2</v>
      </c>
    </row>
    <row r="291" customFormat="false" ht="15" hidden="false" customHeight="false" outlineLevel="0" collapsed="false">
      <c r="X291" s="35" t="s">
        <v>106</v>
      </c>
      <c r="Y291" s="36" t="n">
        <v>47</v>
      </c>
      <c r="Z291" s="37" t="n">
        <v>705</v>
      </c>
      <c r="AA291" s="37" t="n">
        <v>1</v>
      </c>
      <c r="AB291" s="37" t="n">
        <v>705</v>
      </c>
      <c r="AC291" s="37" t="n">
        <v>44065</v>
      </c>
      <c r="AD291" s="38" t="n">
        <v>44065</v>
      </c>
      <c r="AE291" s="0" t="str">
        <f aca="false">IF(AB291&lt;=10,"Top Buyer",IF(AB291&lt;=21,"2nd Top Buyer","Average Buyer"))</f>
        <v>Average Buyer</v>
      </c>
      <c r="AF291" s="0" t="str">
        <f aca="false">(IF(AC291=AD291,$AL$9,$AL$10))</f>
        <v>One-Time Buyer</v>
      </c>
      <c r="AG291" s="0" t="str">
        <f aca="false">VLOOKUP(X291,LookupRange,2,0)</f>
        <v>Female</v>
      </c>
      <c r="AH291" s="0" t="str">
        <f aca="false">VLOOKUP(X291,LookupRange,3,0)</f>
        <v>Troy</v>
      </c>
      <c r="AW291" s="55" t="s">
        <v>675</v>
      </c>
      <c r="AX291" s="56" t="s">
        <v>20</v>
      </c>
      <c r="AY291" s="56" t="s">
        <v>37</v>
      </c>
      <c r="AZ291" s="57"/>
      <c r="CJ291" s="35" t="s">
        <v>758</v>
      </c>
      <c r="CK291" s="59"/>
      <c r="CN291" s="35" t="n">
        <v>88065565642</v>
      </c>
      <c r="CO291" s="59"/>
      <c r="ED291" s="14"/>
      <c r="EP291" s="0" t="n">
        <v>288</v>
      </c>
      <c r="EQ291" s="55" t="s">
        <v>675</v>
      </c>
      <c r="ER291" s="56" t="s">
        <v>37</v>
      </c>
      <c r="ES291" s="56" t="s">
        <v>20</v>
      </c>
      <c r="ET291" s="64" t="n">
        <v>3</v>
      </c>
      <c r="EU291" s="65" t="n">
        <v>60</v>
      </c>
      <c r="EV291" s="65" t="n">
        <v>9</v>
      </c>
      <c r="EW291" s="65" t="n">
        <v>44066</v>
      </c>
      <c r="EX291" s="66" t="n">
        <v>44066</v>
      </c>
      <c r="EY291" s="0" t="n">
        <f aca="false">COUNTIF(DatasourceNameRange,EQ291)</f>
        <v>1</v>
      </c>
    </row>
    <row r="292" customFormat="false" ht="15" hidden="false" customHeight="false" outlineLevel="0" collapsed="false">
      <c r="X292" s="35" t="s">
        <v>203</v>
      </c>
      <c r="Y292" s="36" t="n">
        <v>47</v>
      </c>
      <c r="Z292" s="37" t="n">
        <v>705</v>
      </c>
      <c r="AA292" s="37" t="n">
        <v>1</v>
      </c>
      <c r="AB292" s="37" t="n">
        <v>705</v>
      </c>
      <c r="AC292" s="37" t="n">
        <v>44095</v>
      </c>
      <c r="AD292" s="38" t="n">
        <v>44095</v>
      </c>
      <c r="AE292" s="0" t="str">
        <f aca="false">IF(AB292&lt;=10,"Top Buyer",IF(AB292&lt;=21,"2nd Top Buyer","Average Buyer"))</f>
        <v>Average Buyer</v>
      </c>
      <c r="AF292" s="0" t="str">
        <f aca="false">(IF(AC292=AD292,$AL$9,$AL$10))</f>
        <v>One-Time Buyer</v>
      </c>
      <c r="AG292" s="0" t="str">
        <f aca="false">VLOOKUP(X292,LookupRange,2,0)</f>
        <v>Male</v>
      </c>
      <c r="AH292" s="0" t="str">
        <f aca="false">VLOOKUP(X292,LookupRange,3,0)</f>
        <v>Newburgh</v>
      </c>
      <c r="AW292" s="55" t="s">
        <v>457</v>
      </c>
      <c r="AX292" s="56" t="s">
        <v>20</v>
      </c>
      <c r="AY292" s="56" t="s">
        <v>78</v>
      </c>
      <c r="AZ292" s="57"/>
      <c r="CJ292" s="35" t="s">
        <v>1002</v>
      </c>
      <c r="CK292" s="59"/>
      <c r="CN292" s="35" t="n">
        <v>88065565643</v>
      </c>
      <c r="CO292" s="59"/>
      <c r="ED292" s="14"/>
      <c r="EP292" s="0" t="n">
        <v>289</v>
      </c>
      <c r="EQ292" s="55" t="s">
        <v>457</v>
      </c>
      <c r="ER292" s="56" t="s">
        <v>78</v>
      </c>
      <c r="ES292" s="56" t="s">
        <v>20</v>
      </c>
      <c r="ET292" s="64" t="n">
        <v>77</v>
      </c>
      <c r="EU292" s="65" t="n">
        <v>693</v>
      </c>
      <c r="EV292" s="65" t="n">
        <v>231</v>
      </c>
      <c r="EW292" s="65" t="n">
        <v>44051</v>
      </c>
      <c r="EX292" s="66" t="n">
        <v>44051</v>
      </c>
      <c r="EY292" s="0" t="n">
        <f aca="false">COUNTIF(DatasourceNameRange,EQ292)</f>
        <v>1</v>
      </c>
    </row>
    <row r="293" customFormat="false" ht="15" hidden="false" customHeight="false" outlineLevel="0" collapsed="false">
      <c r="X293" s="35" t="s">
        <v>311</v>
      </c>
      <c r="Y293" s="36" t="n">
        <v>47</v>
      </c>
      <c r="Z293" s="37" t="n">
        <v>705</v>
      </c>
      <c r="AA293" s="37" t="n">
        <v>1</v>
      </c>
      <c r="AB293" s="37" t="n">
        <v>705</v>
      </c>
      <c r="AC293" s="37" t="n">
        <v>44103</v>
      </c>
      <c r="AD293" s="38" t="n">
        <v>44103</v>
      </c>
      <c r="AE293" s="0" t="str">
        <f aca="false">IF(AB293&lt;=10,"Top Buyer",IF(AB293&lt;=21,"2nd Top Buyer","Average Buyer"))</f>
        <v>Average Buyer</v>
      </c>
      <c r="AF293" s="0" t="str">
        <f aca="false">(IF(AC293=AD293,$AL$9,$AL$10))</f>
        <v>One-Time Buyer</v>
      </c>
      <c r="AG293" s="0" t="str">
        <f aca="false">VLOOKUP(X293,LookupRange,2,0)</f>
        <v>Male</v>
      </c>
      <c r="AH293" s="0" t="str">
        <f aca="false">VLOOKUP(X293,LookupRange,3,0)</f>
        <v>Beacon</v>
      </c>
      <c r="AW293" s="55" t="s">
        <v>758</v>
      </c>
      <c r="AX293" s="56" t="s">
        <v>20</v>
      </c>
      <c r="AY293" s="56" t="s">
        <v>30</v>
      </c>
      <c r="AZ293" s="57"/>
      <c r="CJ293" s="35" t="s">
        <v>959</v>
      </c>
      <c r="CK293" s="59"/>
      <c r="CN293" s="35" t="n">
        <v>88065565644</v>
      </c>
      <c r="CO293" s="59"/>
      <c r="ED293" s="14"/>
      <c r="EP293" s="0" t="n">
        <v>290</v>
      </c>
      <c r="EQ293" s="55" t="s">
        <v>758</v>
      </c>
      <c r="ER293" s="56" t="s">
        <v>30</v>
      </c>
      <c r="ES293" s="56" t="s">
        <v>20</v>
      </c>
      <c r="ET293" s="64" t="n">
        <v>7</v>
      </c>
      <c r="EU293" s="65" t="n">
        <v>105</v>
      </c>
      <c r="EV293" s="65" t="n">
        <v>21</v>
      </c>
      <c r="EW293" s="65" t="n">
        <v>44072</v>
      </c>
      <c r="EX293" s="66" t="n">
        <v>44072</v>
      </c>
      <c r="EY293" s="0" t="n">
        <f aca="false">COUNTIF(DatasourceNameRange,EQ293)</f>
        <v>1</v>
      </c>
    </row>
    <row r="294" customFormat="false" ht="15" hidden="false" customHeight="false" outlineLevel="0" collapsed="false">
      <c r="X294" s="35" t="s">
        <v>496</v>
      </c>
      <c r="Y294" s="36" t="n">
        <v>47</v>
      </c>
      <c r="Z294" s="37" t="n">
        <v>705</v>
      </c>
      <c r="AA294" s="37" t="n">
        <v>1</v>
      </c>
      <c r="AB294" s="37" t="n">
        <v>705</v>
      </c>
      <c r="AC294" s="37" t="n">
        <v>44093</v>
      </c>
      <c r="AD294" s="38" t="n">
        <v>44093</v>
      </c>
      <c r="AE294" s="0" t="str">
        <f aca="false">IF(AB294&lt;=10,"Top Buyer",IF(AB294&lt;=21,"2nd Top Buyer","Average Buyer"))</f>
        <v>Average Buyer</v>
      </c>
      <c r="AF294" s="0" t="str">
        <f aca="false">(IF(AC294=AD294,$AL$9,$AL$10))</f>
        <v>One-Time Buyer</v>
      </c>
      <c r="AG294" s="0" t="str">
        <f aca="false">VLOOKUP(X294,LookupRange,2,0)</f>
        <v>Male</v>
      </c>
      <c r="AH294" s="0" t="str">
        <f aca="false">VLOOKUP(X294,LookupRange,3,0)</f>
        <v>New York</v>
      </c>
      <c r="AW294" s="55" t="s">
        <v>1002</v>
      </c>
      <c r="AX294" s="56" t="s">
        <v>20</v>
      </c>
      <c r="AY294" s="56" t="s">
        <v>78</v>
      </c>
      <c r="AZ294" s="57"/>
      <c r="CJ294" s="35" t="s">
        <v>974</v>
      </c>
      <c r="CK294" s="59"/>
      <c r="CN294" s="35" t="n">
        <v>88065565645</v>
      </c>
      <c r="CO294" s="59"/>
      <c r="ED294" s="14"/>
      <c r="EP294" s="0" t="n">
        <v>291</v>
      </c>
      <c r="EQ294" s="55" t="s">
        <v>1002</v>
      </c>
      <c r="ER294" s="56" t="s">
        <v>78</v>
      </c>
      <c r="ES294" s="56" t="s">
        <v>20</v>
      </c>
      <c r="ET294" s="64" t="n">
        <v>7</v>
      </c>
      <c r="EU294" s="65" t="n">
        <v>105</v>
      </c>
      <c r="EV294" s="65" t="n">
        <v>21</v>
      </c>
      <c r="EW294" s="65" t="n">
        <v>44071</v>
      </c>
      <c r="EX294" s="66" t="n">
        <v>44071</v>
      </c>
      <c r="EY294" s="0" t="n">
        <f aca="false">COUNTIF(DatasourceNameRange,EQ294)</f>
        <v>1</v>
      </c>
    </row>
    <row r="295" customFormat="false" ht="15" hidden="false" customHeight="false" outlineLevel="0" collapsed="false">
      <c r="X295" s="35" t="s">
        <v>165</v>
      </c>
      <c r="Y295" s="36" t="n">
        <v>47</v>
      </c>
      <c r="Z295" s="37" t="n">
        <v>705</v>
      </c>
      <c r="AA295" s="37" t="n">
        <v>1</v>
      </c>
      <c r="AB295" s="37" t="n">
        <v>705</v>
      </c>
      <c r="AC295" s="37" t="n">
        <v>44071</v>
      </c>
      <c r="AD295" s="38" t="n">
        <v>44071</v>
      </c>
      <c r="AE295" s="0" t="str">
        <f aca="false">IF(AB295&lt;=10,"Top Buyer",IF(AB295&lt;=21,"2nd Top Buyer","Average Buyer"))</f>
        <v>Average Buyer</v>
      </c>
      <c r="AF295" s="0" t="str">
        <f aca="false">(IF(AC295=AD295,$AL$9,$AL$10))</f>
        <v>One-Time Buyer</v>
      </c>
      <c r="AG295" s="0" t="str">
        <f aca="false">VLOOKUP(X295,LookupRange,2,0)</f>
        <v>Female</v>
      </c>
      <c r="AH295" s="0" t="str">
        <f aca="false">VLOOKUP(X295,LookupRange,3,0)</f>
        <v>Peekskill</v>
      </c>
      <c r="AW295" s="55" t="s">
        <v>959</v>
      </c>
      <c r="AX295" s="56" t="s">
        <v>20</v>
      </c>
      <c r="AY295" s="56" t="s">
        <v>55</v>
      </c>
      <c r="AZ295" s="57"/>
      <c r="CJ295" s="35" t="s">
        <v>115</v>
      </c>
      <c r="CK295" s="59"/>
      <c r="CN295" s="35" t="n">
        <v>88065565646</v>
      </c>
      <c r="CO295" s="59"/>
      <c r="ED295" s="14"/>
      <c r="EP295" s="0" t="n">
        <v>292</v>
      </c>
      <c r="EQ295" s="55" t="s">
        <v>959</v>
      </c>
      <c r="ER295" s="56" t="s">
        <v>55</v>
      </c>
      <c r="ES295" s="56" t="s">
        <v>20</v>
      </c>
      <c r="ET295" s="64" t="n">
        <v>1</v>
      </c>
      <c r="EU295" s="65" t="n">
        <v>12</v>
      </c>
      <c r="EV295" s="65" t="n">
        <v>3</v>
      </c>
      <c r="EW295" s="65" t="n">
        <v>44104</v>
      </c>
      <c r="EX295" s="66" t="n">
        <v>44104</v>
      </c>
      <c r="EY295" s="0" t="n">
        <f aca="false">COUNTIF(DatasourceNameRange,EQ295)</f>
        <v>1</v>
      </c>
    </row>
    <row r="296" customFormat="false" ht="15" hidden="false" customHeight="false" outlineLevel="0" collapsed="false">
      <c r="X296" s="35" t="s">
        <v>907</v>
      </c>
      <c r="Y296" s="36" t="n">
        <v>10</v>
      </c>
      <c r="Z296" s="37" t="n">
        <v>700</v>
      </c>
      <c r="AA296" s="37" t="n">
        <v>1</v>
      </c>
      <c r="AB296" s="37" t="n">
        <v>700</v>
      </c>
      <c r="AC296" s="37" t="n">
        <v>44078</v>
      </c>
      <c r="AD296" s="38" t="n">
        <v>44078</v>
      </c>
      <c r="AE296" s="0" t="str">
        <f aca="false">IF(AB296&lt;=10,"Top Buyer",IF(AB296&lt;=21,"2nd Top Buyer","Average Buyer"))</f>
        <v>Average Buyer</v>
      </c>
      <c r="AF296" s="0" t="str">
        <f aca="false">(IF(AC296=AD296,$AL$9,$AL$10))</f>
        <v>One-Time Buyer</v>
      </c>
      <c r="AG296" s="0" t="str">
        <f aca="false">VLOOKUP(X296,LookupRange,2,0)</f>
        <v>Male</v>
      </c>
      <c r="AH296" s="0" t="str">
        <f aca="false">VLOOKUP(X296,LookupRange,3,0)</f>
        <v>Choes</v>
      </c>
      <c r="AW296" s="55" t="s">
        <v>974</v>
      </c>
      <c r="AX296" s="56" t="s">
        <v>29</v>
      </c>
      <c r="AY296" s="56" t="s">
        <v>96</v>
      </c>
      <c r="AZ296" s="57"/>
      <c r="CJ296" s="35" t="s">
        <v>516</v>
      </c>
      <c r="CK296" s="59"/>
      <c r="CN296" s="35" t="n">
        <v>88065565647</v>
      </c>
      <c r="CO296" s="59"/>
      <c r="ED296" s="14"/>
      <c r="EP296" s="0" t="n">
        <v>293</v>
      </c>
      <c r="EQ296" s="55" t="s">
        <v>974</v>
      </c>
      <c r="ER296" s="56" t="s">
        <v>96</v>
      </c>
      <c r="ES296" s="56" t="s">
        <v>29</v>
      </c>
      <c r="ET296" s="64" t="n">
        <v>4</v>
      </c>
      <c r="EU296" s="65" t="n">
        <v>208</v>
      </c>
      <c r="EV296" s="65" t="n">
        <v>12</v>
      </c>
      <c r="EW296" s="65" t="n">
        <v>44061</v>
      </c>
      <c r="EX296" s="66" t="n">
        <v>44061</v>
      </c>
      <c r="EY296" s="0" t="n">
        <f aca="false">COUNTIF(DatasourceNameRange,EQ296)</f>
        <v>1</v>
      </c>
    </row>
    <row r="297" customFormat="false" ht="15" hidden="false" customHeight="false" outlineLevel="0" collapsed="false">
      <c r="X297" s="35" t="s">
        <v>926</v>
      </c>
      <c r="Y297" s="36" t="n">
        <v>10</v>
      </c>
      <c r="Z297" s="37" t="n">
        <v>700</v>
      </c>
      <c r="AA297" s="37" t="n">
        <v>1</v>
      </c>
      <c r="AB297" s="37" t="n">
        <v>700</v>
      </c>
      <c r="AC297" s="37" t="n">
        <v>44078</v>
      </c>
      <c r="AD297" s="38" t="n">
        <v>44078</v>
      </c>
      <c r="AE297" s="0" t="str">
        <f aca="false">IF(AB297&lt;=10,"Top Buyer",IF(AB297&lt;=21,"2nd Top Buyer","Average Buyer"))</f>
        <v>Average Buyer</v>
      </c>
      <c r="AF297" s="0" t="str">
        <f aca="false">(IF(AC297=AD297,$AL$9,$AL$10))</f>
        <v>One-Time Buyer</v>
      </c>
      <c r="AG297" s="0" t="str">
        <f aca="false">VLOOKUP(X297,LookupRange,2,0)</f>
        <v>Female</v>
      </c>
      <c r="AH297" s="0" t="str">
        <f aca="false">VLOOKUP(X297,LookupRange,3,0)</f>
        <v>Hudson</v>
      </c>
      <c r="AW297" s="55" t="s">
        <v>115</v>
      </c>
      <c r="AX297" s="56" t="s">
        <v>20</v>
      </c>
      <c r="AY297" s="56" t="s">
        <v>69</v>
      </c>
      <c r="AZ297" s="57"/>
      <c r="CJ297" s="35" t="s">
        <v>1105</v>
      </c>
      <c r="CK297" s="59"/>
      <c r="CN297" s="35" t="n">
        <v>88065565648</v>
      </c>
      <c r="CO297" s="59"/>
      <c r="ED297" s="14"/>
      <c r="EP297" s="0" t="n">
        <v>294</v>
      </c>
      <c r="EQ297" s="55" t="s">
        <v>115</v>
      </c>
      <c r="ER297" s="56" t="s">
        <v>69</v>
      </c>
      <c r="ES297" s="56" t="s">
        <v>20</v>
      </c>
      <c r="ET297" s="64" t="n">
        <v>60</v>
      </c>
      <c r="EU297" s="65" t="n">
        <v>1200</v>
      </c>
      <c r="EV297" s="65" t="n">
        <v>180</v>
      </c>
      <c r="EW297" s="65" t="n">
        <v>44072</v>
      </c>
      <c r="EX297" s="66" t="n">
        <v>44072</v>
      </c>
      <c r="EY297" s="0" t="n">
        <f aca="false">COUNTIF(DatasourceNameRange,EQ297)</f>
        <v>1</v>
      </c>
    </row>
    <row r="298" customFormat="false" ht="15" hidden="false" customHeight="false" outlineLevel="0" collapsed="false">
      <c r="X298" s="35" t="s">
        <v>180</v>
      </c>
      <c r="Y298" s="36" t="n">
        <v>77</v>
      </c>
      <c r="Z298" s="37" t="n">
        <v>693</v>
      </c>
      <c r="AA298" s="37" t="n">
        <v>1</v>
      </c>
      <c r="AB298" s="37" t="n">
        <v>693</v>
      </c>
      <c r="AC298" s="37" t="n">
        <v>44085</v>
      </c>
      <c r="AD298" s="38" t="n">
        <v>44085</v>
      </c>
      <c r="AE298" s="0" t="str">
        <f aca="false">IF(AB298&lt;=10,"Top Buyer",IF(AB298&lt;=21,"2nd Top Buyer","Average Buyer"))</f>
        <v>Average Buyer</v>
      </c>
      <c r="AF298" s="0" t="str">
        <f aca="false">(IF(AC298=AD298,$AL$9,$AL$10))</f>
        <v>One-Time Buyer</v>
      </c>
      <c r="AG298" s="0" t="str">
        <f aca="false">VLOOKUP(X298,LookupRange,2,0)</f>
        <v>Female</v>
      </c>
      <c r="AH298" s="0" t="str">
        <f aca="false">VLOOKUP(X298,LookupRange,3,0)</f>
        <v>Babylon</v>
      </c>
      <c r="AW298" s="55" t="s">
        <v>516</v>
      </c>
      <c r="AX298" s="56" t="s">
        <v>29</v>
      </c>
      <c r="AY298" s="56" t="s">
        <v>119</v>
      </c>
      <c r="AZ298" s="57"/>
      <c r="CJ298" s="35" t="s">
        <v>71</v>
      </c>
      <c r="CK298" s="59"/>
      <c r="CN298" s="35" t="n">
        <v>88065565649</v>
      </c>
      <c r="CO298" s="59"/>
      <c r="ED298" s="14"/>
      <c r="EP298" s="0" t="n">
        <v>295</v>
      </c>
      <c r="EQ298" s="55" t="s">
        <v>516</v>
      </c>
      <c r="ER298" s="56" t="s">
        <v>119</v>
      </c>
      <c r="ES298" s="56" t="s">
        <v>29</v>
      </c>
      <c r="ET298" s="64" t="n">
        <v>10</v>
      </c>
      <c r="EU298" s="65" t="n">
        <v>50</v>
      </c>
      <c r="EV298" s="65" t="n">
        <v>30</v>
      </c>
      <c r="EW298" s="65" t="n">
        <v>44099</v>
      </c>
      <c r="EX298" s="66" t="n">
        <v>44099</v>
      </c>
      <c r="EY298" s="0" t="n">
        <f aca="false">COUNTIF(DatasourceNameRange,EQ298)</f>
        <v>1</v>
      </c>
    </row>
    <row r="299" customFormat="false" ht="15" hidden="false" customHeight="false" outlineLevel="0" collapsed="false">
      <c r="X299" s="35" t="s">
        <v>457</v>
      </c>
      <c r="Y299" s="36" t="n">
        <v>77</v>
      </c>
      <c r="Z299" s="37" t="n">
        <v>693</v>
      </c>
      <c r="AA299" s="37" t="n">
        <v>1</v>
      </c>
      <c r="AB299" s="37" t="n">
        <v>693</v>
      </c>
      <c r="AC299" s="37" t="n">
        <v>44051</v>
      </c>
      <c r="AD299" s="38" t="n">
        <v>44051</v>
      </c>
      <c r="AE299" s="0" t="str">
        <f aca="false">IF(AB299&lt;=10,"Top Buyer",IF(AB299&lt;=21,"2nd Top Buyer","Average Buyer"))</f>
        <v>Average Buyer</v>
      </c>
      <c r="AF299" s="0" t="str">
        <f aca="false">(IF(AC299=AD299,$AL$9,$AL$10))</f>
        <v>One-Time Buyer</v>
      </c>
      <c r="AG299" s="0" t="str">
        <f aca="false">VLOOKUP(X299,LookupRange,2,0)</f>
        <v>Male</v>
      </c>
      <c r="AH299" s="0" t="str">
        <f aca="false">VLOOKUP(X299,LookupRange,3,0)</f>
        <v>Peekskill</v>
      </c>
      <c r="AW299" s="55" t="s">
        <v>1105</v>
      </c>
      <c r="AX299" s="56" t="s">
        <v>20</v>
      </c>
      <c r="AY299" s="56" t="s">
        <v>50</v>
      </c>
      <c r="AZ299" s="57"/>
      <c r="CJ299" s="35" t="s">
        <v>808</v>
      </c>
      <c r="CK299" s="59"/>
      <c r="CN299" s="35" t="n">
        <v>88065565650</v>
      </c>
      <c r="CO299" s="59"/>
      <c r="ED299" s="14"/>
      <c r="EP299" s="0" t="n">
        <v>296</v>
      </c>
      <c r="EQ299" s="55" t="s">
        <v>1105</v>
      </c>
      <c r="ER299" s="56" t="s">
        <v>50</v>
      </c>
      <c r="ES299" s="56" t="s">
        <v>20</v>
      </c>
      <c r="ET299" s="64" t="n">
        <v>7</v>
      </c>
      <c r="EU299" s="65" t="n">
        <v>70</v>
      </c>
      <c r="EV299" s="65" t="n">
        <v>21</v>
      </c>
      <c r="EW299" s="65" t="n">
        <v>44045</v>
      </c>
      <c r="EX299" s="66" t="n">
        <v>44045</v>
      </c>
      <c r="EY299" s="0" t="n">
        <f aca="false">COUNTIF(DatasourceNameRange,EQ299)</f>
        <v>1</v>
      </c>
    </row>
    <row r="300" customFormat="false" ht="15" hidden="false" customHeight="false" outlineLevel="0" collapsed="false">
      <c r="X300" s="35" t="s">
        <v>362</v>
      </c>
      <c r="Y300" s="36" t="n">
        <v>76</v>
      </c>
      <c r="Z300" s="37" t="n">
        <v>684</v>
      </c>
      <c r="AA300" s="37" t="n">
        <v>2</v>
      </c>
      <c r="AB300" s="37" t="n">
        <v>684</v>
      </c>
      <c r="AC300" s="37" t="n">
        <v>44062</v>
      </c>
      <c r="AD300" s="38" t="n">
        <v>44062</v>
      </c>
      <c r="AE300" s="0" t="str">
        <f aca="false">IF(AB300&lt;=10,"Top Buyer",IF(AB300&lt;=21,"2nd Top Buyer","Average Buyer"))</f>
        <v>Average Buyer</v>
      </c>
      <c r="AF300" s="0" t="str">
        <f aca="false">(IF(AC300=AD300,$AL$9,$AL$10))</f>
        <v>One-Time Buyer</v>
      </c>
      <c r="AG300" s="0" t="str">
        <f aca="false">VLOOKUP(X300,LookupRange,2,0)</f>
        <v>Female</v>
      </c>
      <c r="AH300" s="0" t="str">
        <f aca="false">VLOOKUP(X300,LookupRange,3,0)</f>
        <v>Hudson</v>
      </c>
      <c r="AW300" s="55" t="s">
        <v>71</v>
      </c>
      <c r="AX300" s="56" t="s">
        <v>29</v>
      </c>
      <c r="AY300" s="56" t="s">
        <v>72</v>
      </c>
      <c r="AZ300" s="57"/>
      <c r="CJ300" s="35" t="s">
        <v>310</v>
      </c>
      <c r="CK300" s="59"/>
      <c r="CN300" s="35" t="n">
        <v>88065565651</v>
      </c>
      <c r="CO300" s="59"/>
      <c r="ED300" s="14"/>
      <c r="EP300" s="0" t="n">
        <v>297</v>
      </c>
      <c r="EQ300" s="55" t="s">
        <v>71</v>
      </c>
      <c r="ER300" s="56" t="s">
        <v>72</v>
      </c>
      <c r="ES300" s="56" t="s">
        <v>29</v>
      </c>
      <c r="ET300" s="64" t="n">
        <v>77</v>
      </c>
      <c r="EU300" s="65" t="n">
        <v>1155</v>
      </c>
      <c r="EV300" s="65" t="n">
        <v>231</v>
      </c>
      <c r="EW300" s="65" t="n">
        <v>44053</v>
      </c>
      <c r="EX300" s="66" t="n">
        <v>44053</v>
      </c>
      <c r="EY300" s="0" t="n">
        <f aca="false">COUNTIF(DatasourceNameRange,EQ300)</f>
        <v>1</v>
      </c>
    </row>
    <row r="301" customFormat="false" ht="15" hidden="false" customHeight="false" outlineLevel="0" collapsed="false">
      <c r="X301" s="35" t="s">
        <v>598</v>
      </c>
      <c r="Y301" s="36" t="n">
        <v>68</v>
      </c>
      <c r="Z301" s="37" t="n">
        <v>680</v>
      </c>
      <c r="AA301" s="37" t="n">
        <v>1</v>
      </c>
      <c r="AB301" s="37" t="n">
        <v>680</v>
      </c>
      <c r="AC301" s="37" t="n">
        <v>44089</v>
      </c>
      <c r="AD301" s="38" t="n">
        <v>44089</v>
      </c>
      <c r="AE301" s="0" t="str">
        <f aca="false">IF(AB301&lt;=10,"Top Buyer",IF(AB301&lt;=21,"2nd Top Buyer","Average Buyer"))</f>
        <v>Average Buyer</v>
      </c>
      <c r="AF301" s="0" t="str">
        <f aca="false">(IF(AC301=AD301,$AL$9,$AL$10))</f>
        <v>One-Time Buyer</v>
      </c>
      <c r="AG301" s="0" t="str">
        <f aca="false">VLOOKUP(X301,LookupRange,2,0)</f>
        <v>Female</v>
      </c>
      <c r="AH301" s="0" t="str">
        <f aca="false">VLOOKUP(X301,LookupRange,3,0)</f>
        <v>New York</v>
      </c>
      <c r="AW301" s="55" t="s">
        <v>808</v>
      </c>
      <c r="AX301" s="56" t="s">
        <v>20</v>
      </c>
      <c r="AY301" s="56" t="s">
        <v>52</v>
      </c>
      <c r="AZ301" s="57"/>
      <c r="CJ301" s="35" t="s">
        <v>362</v>
      </c>
      <c r="CK301" s="59"/>
      <c r="CN301" s="35" t="n">
        <v>88065565652</v>
      </c>
      <c r="CO301" s="59"/>
      <c r="ED301" s="14"/>
      <c r="EP301" s="0" t="n">
        <v>298</v>
      </c>
      <c r="EQ301" s="55" t="s">
        <v>808</v>
      </c>
      <c r="ER301" s="56" t="s">
        <v>52</v>
      </c>
      <c r="ES301" s="56" t="s">
        <v>20</v>
      </c>
      <c r="ET301" s="64" t="n">
        <v>6</v>
      </c>
      <c r="EU301" s="65" t="n">
        <v>36</v>
      </c>
      <c r="EV301" s="65" t="n">
        <v>18</v>
      </c>
      <c r="EW301" s="65" t="n">
        <v>44061</v>
      </c>
      <c r="EX301" s="66" t="n">
        <v>44061</v>
      </c>
      <c r="EY301" s="0" t="n">
        <f aca="false">COUNTIF(DatasourceNameRange,EQ301)</f>
        <v>1</v>
      </c>
    </row>
    <row r="302" customFormat="false" ht="15" hidden="false" customHeight="false" outlineLevel="0" collapsed="false">
      <c r="X302" s="35" t="s">
        <v>661</v>
      </c>
      <c r="Y302" s="36" t="n">
        <v>68</v>
      </c>
      <c r="Z302" s="37" t="n">
        <v>680</v>
      </c>
      <c r="AA302" s="37" t="n">
        <v>1</v>
      </c>
      <c r="AB302" s="37" t="n">
        <v>680</v>
      </c>
      <c r="AC302" s="37" t="n">
        <v>44052</v>
      </c>
      <c r="AD302" s="38" t="n">
        <v>44052</v>
      </c>
      <c r="AE302" s="0" t="str">
        <f aca="false">IF(AB302&lt;=10,"Top Buyer",IF(AB302&lt;=21,"2nd Top Buyer","Average Buyer"))</f>
        <v>Average Buyer</v>
      </c>
      <c r="AF302" s="0" t="str">
        <f aca="false">(IF(AC302=AD302,$AL$9,$AL$10))</f>
        <v>One-Time Buyer</v>
      </c>
      <c r="AG302" s="0" t="str">
        <f aca="false">VLOOKUP(X302,LookupRange,2,0)</f>
        <v>Female</v>
      </c>
      <c r="AH302" s="0" t="str">
        <f aca="false">VLOOKUP(X302,LookupRange,3,0)</f>
        <v>Lockport</v>
      </c>
      <c r="AW302" s="55" t="s">
        <v>310</v>
      </c>
      <c r="AX302" s="56" t="s">
        <v>20</v>
      </c>
      <c r="AY302" s="56" t="s">
        <v>37</v>
      </c>
      <c r="AZ302" s="57"/>
      <c r="CJ302" s="35" t="s">
        <v>361</v>
      </c>
      <c r="CK302" s="59"/>
      <c r="CN302" s="35" t="n">
        <v>88065565653</v>
      </c>
      <c r="CO302" s="59"/>
      <c r="ED302" s="14"/>
      <c r="EP302" s="0" t="n">
        <v>299</v>
      </c>
      <c r="EQ302" s="55" t="s">
        <v>310</v>
      </c>
      <c r="ER302" s="56" t="s">
        <v>37</v>
      </c>
      <c r="ES302" s="56" t="s">
        <v>20</v>
      </c>
      <c r="ET302" s="64" t="n">
        <v>15</v>
      </c>
      <c r="EU302" s="65" t="n">
        <v>195</v>
      </c>
      <c r="EV302" s="65" t="n">
        <v>45</v>
      </c>
      <c r="EW302" s="65" t="n">
        <v>44099</v>
      </c>
      <c r="EX302" s="66" t="n">
        <v>44099</v>
      </c>
      <c r="EY302" s="0" t="n">
        <f aca="false">COUNTIF(DatasourceNameRange,EQ302)</f>
        <v>1</v>
      </c>
    </row>
    <row r="303" customFormat="false" ht="15" hidden="false" customHeight="false" outlineLevel="0" collapsed="false">
      <c r="X303" s="35" t="s">
        <v>494</v>
      </c>
      <c r="Y303" s="36" t="n">
        <v>68</v>
      </c>
      <c r="Z303" s="37" t="n">
        <v>680</v>
      </c>
      <c r="AA303" s="37" t="n">
        <v>1</v>
      </c>
      <c r="AB303" s="37" t="n">
        <v>680</v>
      </c>
      <c r="AC303" s="37" t="n">
        <v>44088</v>
      </c>
      <c r="AD303" s="38" t="n">
        <v>44088</v>
      </c>
      <c r="AE303" s="0" t="str">
        <f aca="false">IF(AB303&lt;=10,"Top Buyer",IF(AB303&lt;=21,"2nd Top Buyer","Average Buyer"))</f>
        <v>Average Buyer</v>
      </c>
      <c r="AF303" s="0" t="str">
        <f aca="false">(IF(AC303=AD303,$AL$9,$AL$10))</f>
        <v>One-Time Buyer</v>
      </c>
      <c r="AG303" s="0" t="str">
        <f aca="false">VLOOKUP(X303,LookupRange,2,0)</f>
        <v>Male</v>
      </c>
      <c r="AH303" s="0" t="str">
        <f aca="false">VLOOKUP(X303,LookupRange,3,0)</f>
        <v>Middletown</v>
      </c>
      <c r="AW303" s="55" t="s">
        <v>362</v>
      </c>
      <c r="AX303" s="56" t="s">
        <v>29</v>
      </c>
      <c r="AY303" s="56" t="s">
        <v>58</v>
      </c>
      <c r="AZ303" s="57"/>
      <c r="CJ303" s="35" t="s">
        <v>648</v>
      </c>
      <c r="CK303" s="59"/>
      <c r="CN303" s="35" t="n">
        <v>88065565654</v>
      </c>
      <c r="CO303" s="59"/>
      <c r="ED303" s="14"/>
      <c r="EP303" s="0" t="n">
        <v>300</v>
      </c>
      <c r="EQ303" s="55" t="s">
        <v>362</v>
      </c>
      <c r="ER303" s="56" t="s">
        <v>58</v>
      </c>
      <c r="ES303" s="56" t="s">
        <v>29</v>
      </c>
      <c r="ET303" s="64" t="n">
        <v>76</v>
      </c>
      <c r="EU303" s="65" t="n">
        <v>684</v>
      </c>
      <c r="EV303" s="65" t="n">
        <v>228</v>
      </c>
      <c r="EW303" s="65" t="n">
        <v>44062</v>
      </c>
      <c r="EX303" s="66" t="n">
        <v>44062</v>
      </c>
      <c r="EY303" s="0" t="n">
        <f aca="false">COUNTIF(DatasourceNameRange,EQ303)</f>
        <v>2</v>
      </c>
    </row>
    <row r="304" customFormat="false" ht="15" hidden="false" customHeight="false" outlineLevel="0" collapsed="false">
      <c r="X304" s="35" t="s">
        <v>404</v>
      </c>
      <c r="Y304" s="36" t="n">
        <v>68</v>
      </c>
      <c r="Z304" s="37" t="n">
        <v>680</v>
      </c>
      <c r="AA304" s="37" t="n">
        <v>1</v>
      </c>
      <c r="AB304" s="37" t="n">
        <v>680</v>
      </c>
      <c r="AC304" s="37" t="n">
        <v>44102</v>
      </c>
      <c r="AD304" s="38" t="n">
        <v>44102</v>
      </c>
      <c r="AE304" s="0" t="str">
        <f aca="false">IF(AB304&lt;=10,"Top Buyer",IF(AB304&lt;=21,"2nd Top Buyer","Average Buyer"))</f>
        <v>Average Buyer</v>
      </c>
      <c r="AF304" s="0" t="str">
        <f aca="false">(IF(AC304=AD304,$AL$9,$AL$10))</f>
        <v>One-Time Buyer</v>
      </c>
      <c r="AG304" s="0" t="str">
        <f aca="false">VLOOKUP(X304,LookupRange,2,0)</f>
        <v>Female</v>
      </c>
      <c r="AH304" s="0" t="str">
        <f aca="false">VLOOKUP(X304,LookupRange,3,0)</f>
        <v>Hudson</v>
      </c>
      <c r="AW304" s="55" t="s">
        <v>361</v>
      </c>
      <c r="AX304" s="56" t="s">
        <v>20</v>
      </c>
      <c r="AY304" s="56" t="s">
        <v>55</v>
      </c>
      <c r="AZ304" s="57"/>
      <c r="CJ304" s="35" t="s">
        <v>523</v>
      </c>
      <c r="CK304" s="59"/>
      <c r="CN304" s="35" t="n">
        <v>88065565655</v>
      </c>
      <c r="CO304" s="59"/>
      <c r="ED304" s="14"/>
      <c r="EP304" s="0" t="n">
        <v>301</v>
      </c>
      <c r="EQ304" s="55" t="s">
        <v>361</v>
      </c>
      <c r="ER304" s="56" t="s">
        <v>55</v>
      </c>
      <c r="ES304" s="56" t="s">
        <v>20</v>
      </c>
      <c r="ET304" s="64" t="n">
        <v>64</v>
      </c>
      <c r="EU304" s="65" t="n">
        <v>1472</v>
      </c>
      <c r="EV304" s="65" t="n">
        <v>192</v>
      </c>
      <c r="EW304" s="65" t="n">
        <v>44058</v>
      </c>
      <c r="EX304" s="66" t="n">
        <v>44058</v>
      </c>
      <c r="EY304" s="0" t="n">
        <f aca="false">COUNTIF(DatasourceNameRange,EQ304)</f>
        <v>2</v>
      </c>
    </row>
    <row r="305" customFormat="false" ht="15" hidden="false" customHeight="false" outlineLevel="0" collapsed="false">
      <c r="X305" s="35" t="s">
        <v>476</v>
      </c>
      <c r="Y305" s="36" t="n">
        <v>68</v>
      </c>
      <c r="Z305" s="37" t="n">
        <v>680</v>
      </c>
      <c r="AA305" s="37" t="n">
        <v>1</v>
      </c>
      <c r="AB305" s="37" t="n">
        <v>680</v>
      </c>
      <c r="AC305" s="37" t="n">
        <v>44071</v>
      </c>
      <c r="AD305" s="38" t="n">
        <v>44071</v>
      </c>
      <c r="AE305" s="0" t="str">
        <f aca="false">IF(AB305&lt;=10,"Top Buyer",IF(AB305&lt;=21,"2nd Top Buyer","Average Buyer"))</f>
        <v>Average Buyer</v>
      </c>
      <c r="AF305" s="0" t="str">
        <f aca="false">(IF(AC305=AD305,$AL$9,$AL$10))</f>
        <v>One-Time Buyer</v>
      </c>
      <c r="AG305" s="0" t="str">
        <f aca="false">VLOOKUP(X305,LookupRange,2,0)</f>
        <v>Female</v>
      </c>
      <c r="AH305" s="0" t="str">
        <f aca="false">VLOOKUP(X305,LookupRange,3,0)</f>
        <v>Albany</v>
      </c>
      <c r="AW305" s="55" t="s">
        <v>648</v>
      </c>
      <c r="AX305" s="56" t="s">
        <v>20</v>
      </c>
      <c r="AY305" s="56" t="s">
        <v>156</v>
      </c>
      <c r="AZ305" s="57"/>
      <c r="CJ305" s="35" t="s">
        <v>413</v>
      </c>
      <c r="CK305" s="59"/>
      <c r="CN305" s="35" t="n">
        <v>88065565656</v>
      </c>
      <c r="CO305" s="59"/>
      <c r="ED305" s="14"/>
      <c r="EP305" s="0" t="n">
        <v>302</v>
      </c>
      <c r="EQ305" s="55" t="s">
        <v>648</v>
      </c>
      <c r="ER305" s="56" t="s">
        <v>156</v>
      </c>
      <c r="ES305" s="56" t="s">
        <v>20</v>
      </c>
      <c r="ET305" s="64" t="n">
        <v>11</v>
      </c>
      <c r="EU305" s="65" t="n">
        <v>143</v>
      </c>
      <c r="EV305" s="65" t="n">
        <v>33</v>
      </c>
      <c r="EW305" s="65" t="n">
        <v>44071</v>
      </c>
      <c r="EX305" s="66" t="n">
        <v>44071</v>
      </c>
      <c r="EY305" s="0" t="n">
        <f aca="false">COUNTIF(DatasourceNameRange,EQ305)</f>
        <v>1</v>
      </c>
    </row>
    <row r="306" customFormat="false" ht="15" hidden="false" customHeight="false" outlineLevel="0" collapsed="false">
      <c r="X306" s="35" t="s">
        <v>210</v>
      </c>
      <c r="Y306" s="36" t="n">
        <v>68</v>
      </c>
      <c r="Z306" s="37" t="n">
        <v>680</v>
      </c>
      <c r="AA306" s="37" t="n">
        <v>1</v>
      </c>
      <c r="AB306" s="37" t="n">
        <v>680</v>
      </c>
      <c r="AC306" s="37" t="n">
        <v>44102</v>
      </c>
      <c r="AD306" s="38" t="n">
        <v>44102</v>
      </c>
      <c r="AE306" s="0" t="str">
        <f aca="false">IF(AB306&lt;=10,"Top Buyer",IF(AB306&lt;=21,"2nd Top Buyer","Average Buyer"))</f>
        <v>Average Buyer</v>
      </c>
      <c r="AF306" s="0" t="str">
        <f aca="false">(IF(AC306=AD306,$AL$9,$AL$10))</f>
        <v>One-Time Buyer</v>
      </c>
      <c r="AG306" s="0" t="str">
        <f aca="false">VLOOKUP(X306,LookupRange,2,0)</f>
        <v>Female</v>
      </c>
      <c r="AH306" s="0" t="str">
        <f aca="false">VLOOKUP(X306,LookupRange,3,0)</f>
        <v>Rochester</v>
      </c>
      <c r="AW306" s="55" t="s">
        <v>523</v>
      </c>
      <c r="AX306" s="56" t="s">
        <v>29</v>
      </c>
      <c r="AY306" s="56" t="s">
        <v>186</v>
      </c>
      <c r="AZ306" s="57"/>
      <c r="CJ306" s="35" t="s">
        <v>511</v>
      </c>
      <c r="CK306" s="59"/>
      <c r="CN306" s="35" t="n">
        <v>88065565657</v>
      </c>
      <c r="CO306" s="59"/>
      <c r="ED306" s="14"/>
      <c r="EP306" s="0" t="n">
        <v>303</v>
      </c>
      <c r="EQ306" s="55" t="s">
        <v>523</v>
      </c>
      <c r="ER306" s="56" t="s">
        <v>186</v>
      </c>
      <c r="ES306" s="56" t="s">
        <v>29</v>
      </c>
      <c r="ET306" s="64" t="n">
        <v>47</v>
      </c>
      <c r="EU306" s="65" t="n">
        <v>940</v>
      </c>
      <c r="EV306" s="65" t="n">
        <v>141</v>
      </c>
      <c r="EW306" s="65" t="n">
        <v>44045</v>
      </c>
      <c r="EX306" s="66" t="n">
        <v>44045</v>
      </c>
      <c r="EY306" s="0" t="n">
        <f aca="false">COUNTIF(DatasourceNameRange,EQ306)</f>
        <v>1</v>
      </c>
    </row>
    <row r="307" customFormat="false" ht="15" hidden="false" customHeight="false" outlineLevel="0" collapsed="false">
      <c r="X307" s="35" t="s">
        <v>645</v>
      </c>
      <c r="Y307" s="36" t="n">
        <v>47</v>
      </c>
      <c r="Z307" s="37" t="n">
        <v>658</v>
      </c>
      <c r="AA307" s="37" t="n">
        <v>1</v>
      </c>
      <c r="AB307" s="37" t="n">
        <v>658</v>
      </c>
      <c r="AC307" s="37" t="n">
        <v>44067</v>
      </c>
      <c r="AD307" s="38" t="n">
        <v>44067</v>
      </c>
      <c r="AE307" s="0" t="str">
        <f aca="false">IF(AB307&lt;=10,"Top Buyer",IF(AB307&lt;=21,"2nd Top Buyer","Average Buyer"))</f>
        <v>Average Buyer</v>
      </c>
      <c r="AF307" s="0" t="str">
        <f aca="false">(IF(AC307=AD307,$AL$9,$AL$10))</f>
        <v>One-Time Buyer</v>
      </c>
      <c r="AG307" s="0" t="str">
        <f aca="false">VLOOKUP(X307,LookupRange,2,0)</f>
        <v>Female</v>
      </c>
      <c r="AH307" s="0" t="str">
        <f aca="false">VLOOKUP(X307,LookupRange,3,0)</f>
        <v>Little Falls</v>
      </c>
      <c r="AW307" s="55" t="s">
        <v>413</v>
      </c>
      <c r="AX307" s="56" t="s">
        <v>29</v>
      </c>
      <c r="AY307" s="56" t="s">
        <v>96</v>
      </c>
      <c r="AZ307" s="57"/>
      <c r="CJ307" s="35" t="s">
        <v>1069</v>
      </c>
      <c r="CK307" s="59"/>
      <c r="CN307" s="35" t="n">
        <v>88065565658</v>
      </c>
      <c r="CO307" s="59"/>
      <c r="ED307" s="14"/>
      <c r="EP307" s="0" t="n">
        <v>304</v>
      </c>
      <c r="EQ307" s="55" t="s">
        <v>413</v>
      </c>
      <c r="ER307" s="56" t="s">
        <v>96</v>
      </c>
      <c r="ES307" s="56" t="s">
        <v>29</v>
      </c>
      <c r="ET307" s="64" t="n">
        <v>68</v>
      </c>
      <c r="EU307" s="65" t="n">
        <v>1088</v>
      </c>
      <c r="EV307" s="65" t="n">
        <v>204</v>
      </c>
      <c r="EW307" s="65" t="n">
        <v>44099</v>
      </c>
      <c r="EX307" s="66" t="n">
        <v>44099</v>
      </c>
      <c r="EY307" s="0" t="n">
        <f aca="false">COUNTIF(DatasourceNameRange,EQ307)</f>
        <v>1</v>
      </c>
    </row>
    <row r="308" customFormat="false" ht="15" hidden="false" customHeight="false" outlineLevel="0" collapsed="false">
      <c r="X308" s="35" t="s">
        <v>627</v>
      </c>
      <c r="Y308" s="36" t="n">
        <v>47</v>
      </c>
      <c r="Z308" s="37" t="n">
        <v>658</v>
      </c>
      <c r="AA308" s="37" t="n">
        <v>1</v>
      </c>
      <c r="AB308" s="37" t="n">
        <v>658</v>
      </c>
      <c r="AC308" s="37" t="n">
        <v>44052</v>
      </c>
      <c r="AD308" s="38" t="n">
        <v>44052</v>
      </c>
      <c r="AE308" s="0" t="str">
        <f aca="false">IF(AB308&lt;=10,"Top Buyer",IF(AB308&lt;=21,"2nd Top Buyer","Average Buyer"))</f>
        <v>Average Buyer</v>
      </c>
      <c r="AF308" s="0" t="str">
        <f aca="false">(IF(AC308=AD308,$AL$9,$AL$10))</f>
        <v>One-Time Buyer</v>
      </c>
      <c r="AG308" s="0" t="str">
        <f aca="false">VLOOKUP(X308,LookupRange,2,0)</f>
        <v>Female</v>
      </c>
      <c r="AH308" s="0" t="str">
        <f aca="false">VLOOKUP(X308,LookupRange,3,0)</f>
        <v>Brookhaven</v>
      </c>
      <c r="AW308" s="55" t="s">
        <v>511</v>
      </c>
      <c r="AX308" s="56" t="s">
        <v>29</v>
      </c>
      <c r="AY308" s="56" t="s">
        <v>114</v>
      </c>
      <c r="AZ308" s="57"/>
      <c r="CJ308" s="35" t="s">
        <v>327</v>
      </c>
      <c r="CK308" s="59"/>
      <c r="CN308" s="35" t="n">
        <v>88065565659</v>
      </c>
      <c r="CO308" s="59"/>
      <c r="ED308" s="14"/>
      <c r="EP308" s="0" t="n">
        <v>305</v>
      </c>
      <c r="EQ308" s="55" t="s">
        <v>511</v>
      </c>
      <c r="ER308" s="56" t="s">
        <v>114</v>
      </c>
      <c r="ES308" s="56" t="s">
        <v>29</v>
      </c>
      <c r="ET308" s="64" t="n">
        <v>77</v>
      </c>
      <c r="EU308" s="65" t="n">
        <v>924</v>
      </c>
      <c r="EV308" s="65" t="n">
        <v>231</v>
      </c>
      <c r="EW308" s="65" t="n">
        <v>44094</v>
      </c>
      <c r="EX308" s="66" t="n">
        <v>44094</v>
      </c>
      <c r="EY308" s="0" t="n">
        <f aca="false">COUNTIF(DatasourceNameRange,EQ308)</f>
        <v>1</v>
      </c>
    </row>
    <row r="309" customFormat="false" ht="15" hidden="false" customHeight="false" outlineLevel="0" collapsed="false">
      <c r="X309" s="35" t="s">
        <v>460</v>
      </c>
      <c r="Y309" s="36" t="n">
        <v>47</v>
      </c>
      <c r="Z309" s="37" t="n">
        <v>658</v>
      </c>
      <c r="AA309" s="37" t="n">
        <v>1</v>
      </c>
      <c r="AB309" s="37" t="n">
        <v>658</v>
      </c>
      <c r="AC309" s="37" t="n">
        <v>44054</v>
      </c>
      <c r="AD309" s="38" t="n">
        <v>44054</v>
      </c>
      <c r="AE309" s="0" t="str">
        <f aca="false">IF(AB309&lt;=10,"Top Buyer",IF(AB309&lt;=21,"2nd Top Buyer","Average Buyer"))</f>
        <v>Average Buyer</v>
      </c>
      <c r="AF309" s="0" t="str">
        <f aca="false">(IF(AC309=AD309,$AL$9,$AL$10))</f>
        <v>One-Time Buyer</v>
      </c>
      <c r="AG309" s="0" t="str">
        <f aca="false">VLOOKUP(X309,LookupRange,2,0)</f>
        <v>Male</v>
      </c>
      <c r="AH309" s="0" t="str">
        <f aca="false">VLOOKUP(X309,LookupRange,3,0)</f>
        <v>Rye </v>
      </c>
      <c r="AW309" s="55" t="s">
        <v>1069</v>
      </c>
      <c r="AX309" s="56" t="s">
        <v>20</v>
      </c>
      <c r="AY309" s="56" t="s">
        <v>107</v>
      </c>
      <c r="AZ309" s="57"/>
      <c r="CJ309" s="35" t="s">
        <v>165</v>
      </c>
      <c r="CK309" s="59"/>
      <c r="CN309" s="35" t="n">
        <v>88065565660</v>
      </c>
      <c r="CO309" s="59"/>
      <c r="ED309" s="14"/>
      <c r="EP309" s="0" t="n">
        <v>306</v>
      </c>
      <c r="EQ309" s="55" t="s">
        <v>1069</v>
      </c>
      <c r="ER309" s="56" t="s">
        <v>107</v>
      </c>
      <c r="ES309" s="56" t="s">
        <v>20</v>
      </c>
      <c r="ET309" s="64" t="n">
        <v>12</v>
      </c>
      <c r="EU309" s="65" t="n">
        <v>126</v>
      </c>
      <c r="EV309" s="65" t="n">
        <v>36</v>
      </c>
      <c r="EW309" s="65" t="n">
        <v>44052</v>
      </c>
      <c r="EX309" s="66" t="n">
        <v>44073</v>
      </c>
      <c r="EY309" s="0" t="n">
        <f aca="false">COUNTIF(DatasourceNameRange,EQ309)</f>
        <v>2</v>
      </c>
    </row>
    <row r="310" customFormat="false" ht="15" hidden="false" customHeight="false" outlineLevel="0" collapsed="false">
      <c r="X310" s="35" t="s">
        <v>424</v>
      </c>
      <c r="Y310" s="36" t="n">
        <v>47</v>
      </c>
      <c r="Z310" s="37" t="n">
        <v>658</v>
      </c>
      <c r="AA310" s="37" t="n">
        <v>1</v>
      </c>
      <c r="AB310" s="37" t="n">
        <v>658</v>
      </c>
      <c r="AC310" s="37" t="n">
        <v>44052</v>
      </c>
      <c r="AD310" s="38" t="n">
        <v>44052</v>
      </c>
      <c r="AE310" s="0" t="str">
        <f aca="false">IF(AB310&lt;=10,"Top Buyer",IF(AB310&lt;=21,"2nd Top Buyer","Average Buyer"))</f>
        <v>Average Buyer</v>
      </c>
      <c r="AF310" s="0" t="str">
        <f aca="false">(IF(AC310=AD310,$AL$9,$AL$10))</f>
        <v>One-Time Buyer</v>
      </c>
      <c r="AG310" s="0" t="str">
        <f aca="false">VLOOKUP(X310,LookupRange,2,0)</f>
        <v>Female</v>
      </c>
      <c r="AH310" s="0" t="str">
        <f aca="false">VLOOKUP(X310,LookupRange,3,0)</f>
        <v>Long Beach</v>
      </c>
      <c r="AW310" s="55" t="s">
        <v>327</v>
      </c>
      <c r="AX310" s="56" t="s">
        <v>20</v>
      </c>
      <c r="AY310" s="56" t="s">
        <v>66</v>
      </c>
      <c r="AZ310" s="57"/>
      <c r="CJ310" s="35" t="s">
        <v>831</v>
      </c>
      <c r="CK310" s="59"/>
      <c r="CN310" s="35" t="n">
        <v>88065565661</v>
      </c>
      <c r="CO310" s="59"/>
      <c r="ED310" s="14"/>
      <c r="EP310" s="0" t="n">
        <v>307</v>
      </c>
      <c r="EQ310" s="55" t="s">
        <v>327</v>
      </c>
      <c r="ER310" s="56" t="s">
        <v>66</v>
      </c>
      <c r="ES310" s="56" t="s">
        <v>20</v>
      </c>
      <c r="ET310" s="64" t="n">
        <v>68</v>
      </c>
      <c r="EU310" s="65" t="n">
        <v>612</v>
      </c>
      <c r="EV310" s="65" t="n">
        <v>204</v>
      </c>
      <c r="EW310" s="65" t="n">
        <v>44055</v>
      </c>
      <c r="EX310" s="66" t="n">
        <v>44055</v>
      </c>
      <c r="EY310" s="0" t="n">
        <f aca="false">COUNTIF(DatasourceNameRange,EQ310)</f>
        <v>1</v>
      </c>
    </row>
    <row r="311" customFormat="false" ht="15" hidden="false" customHeight="false" outlineLevel="0" collapsed="false">
      <c r="X311" s="35" t="s">
        <v>248</v>
      </c>
      <c r="Y311" s="36" t="n">
        <v>47</v>
      </c>
      <c r="Z311" s="37" t="n">
        <v>658</v>
      </c>
      <c r="AA311" s="37" t="n">
        <v>1</v>
      </c>
      <c r="AB311" s="37" t="n">
        <v>658</v>
      </c>
      <c r="AC311" s="37" t="n">
        <v>44048</v>
      </c>
      <c r="AD311" s="38" t="n">
        <v>44048</v>
      </c>
      <c r="AE311" s="0" t="str">
        <f aca="false">IF(AB311&lt;=10,"Top Buyer",IF(AB311&lt;=21,"2nd Top Buyer","Average Buyer"))</f>
        <v>Average Buyer</v>
      </c>
      <c r="AF311" s="0" t="str">
        <f aca="false">(IF(AC311=AD311,$AL$9,$AL$10))</f>
        <v>One-Time Buyer</v>
      </c>
      <c r="AG311" s="0" t="str">
        <f aca="false">VLOOKUP(X311,LookupRange,2,0)</f>
        <v>Male</v>
      </c>
      <c r="AH311" s="0" t="str">
        <f aca="false">VLOOKUP(X311,LookupRange,3,0)</f>
        <v>Syracuse</v>
      </c>
      <c r="AW311" s="55" t="s">
        <v>165</v>
      </c>
      <c r="AX311" s="56" t="s">
        <v>29</v>
      </c>
      <c r="AY311" s="56" t="s">
        <v>78</v>
      </c>
      <c r="AZ311" s="57"/>
      <c r="CJ311" s="35" t="s">
        <v>748</v>
      </c>
      <c r="CK311" s="59"/>
      <c r="CN311" s="35" t="n">
        <v>88065565662</v>
      </c>
      <c r="CO311" s="59"/>
      <c r="ED311" s="14"/>
      <c r="EP311" s="0" t="n">
        <v>308</v>
      </c>
      <c r="EQ311" s="55" t="s">
        <v>165</v>
      </c>
      <c r="ER311" s="56" t="s">
        <v>78</v>
      </c>
      <c r="ES311" s="56" t="s">
        <v>29</v>
      </c>
      <c r="ET311" s="64" t="n">
        <v>47</v>
      </c>
      <c r="EU311" s="65" t="n">
        <v>705</v>
      </c>
      <c r="EV311" s="65" t="n">
        <v>141</v>
      </c>
      <c r="EW311" s="65" t="n">
        <v>44071</v>
      </c>
      <c r="EX311" s="66" t="n">
        <v>44071</v>
      </c>
      <c r="EY311" s="0" t="n">
        <f aca="false">COUNTIF(DatasourceNameRange,EQ311)</f>
        <v>1</v>
      </c>
    </row>
    <row r="312" customFormat="false" ht="15" hidden="false" customHeight="false" outlineLevel="0" collapsed="false">
      <c r="X312" s="35" t="s">
        <v>643</v>
      </c>
      <c r="Y312" s="36" t="n">
        <v>68</v>
      </c>
      <c r="Z312" s="37" t="n">
        <v>612</v>
      </c>
      <c r="AA312" s="37" t="n">
        <v>1</v>
      </c>
      <c r="AB312" s="37" t="n">
        <v>612</v>
      </c>
      <c r="AC312" s="37" t="n">
        <v>44065</v>
      </c>
      <c r="AD312" s="38" t="n">
        <v>44065</v>
      </c>
      <c r="AE312" s="0" t="str">
        <f aca="false">IF(AB312&lt;=10,"Top Buyer",IF(AB312&lt;=21,"2nd Top Buyer","Average Buyer"))</f>
        <v>Average Buyer</v>
      </c>
      <c r="AF312" s="0" t="str">
        <f aca="false">(IF(AC312=AD312,$AL$9,$AL$10))</f>
        <v>One-Time Buyer</v>
      </c>
      <c r="AG312" s="0" t="str">
        <f aca="false">VLOOKUP(X312,LookupRange,2,0)</f>
        <v>Female</v>
      </c>
      <c r="AH312" s="0" t="str">
        <f aca="false">VLOOKUP(X312,LookupRange,3,0)</f>
        <v>Johnstown</v>
      </c>
      <c r="AW312" s="55" t="s">
        <v>831</v>
      </c>
      <c r="AX312" s="56" t="s">
        <v>29</v>
      </c>
      <c r="AY312" s="56" t="s">
        <v>156</v>
      </c>
      <c r="AZ312" s="57"/>
      <c r="CJ312" s="35" t="s">
        <v>366</v>
      </c>
      <c r="CK312" s="59"/>
      <c r="CN312" s="35" t="n">
        <v>88065565663</v>
      </c>
      <c r="CO312" s="59"/>
      <c r="ED312" s="14"/>
      <c r="EP312" s="0" t="n">
        <v>309</v>
      </c>
      <c r="EQ312" s="55" t="s">
        <v>831</v>
      </c>
      <c r="ER312" s="56" t="s">
        <v>156</v>
      </c>
      <c r="ES312" s="56" t="s">
        <v>29</v>
      </c>
      <c r="ET312" s="64" t="n">
        <v>7</v>
      </c>
      <c r="EU312" s="65" t="n">
        <v>84</v>
      </c>
      <c r="EV312" s="65" t="n">
        <v>21</v>
      </c>
      <c r="EW312" s="65" t="n">
        <v>44083</v>
      </c>
      <c r="EX312" s="66" t="n">
        <v>44083</v>
      </c>
      <c r="EY312" s="0" t="n">
        <f aca="false">COUNTIF(DatasourceNameRange,EQ312)</f>
        <v>1</v>
      </c>
    </row>
    <row r="313" customFormat="false" ht="15" hidden="false" customHeight="false" outlineLevel="0" collapsed="false">
      <c r="X313" s="35" t="s">
        <v>422</v>
      </c>
      <c r="Y313" s="36" t="n">
        <v>68</v>
      </c>
      <c r="Z313" s="37" t="n">
        <v>612</v>
      </c>
      <c r="AA313" s="37" t="n">
        <v>1</v>
      </c>
      <c r="AB313" s="37" t="n">
        <v>612</v>
      </c>
      <c r="AC313" s="37" t="n">
        <v>44047</v>
      </c>
      <c r="AD313" s="38" t="n">
        <v>44047</v>
      </c>
      <c r="AE313" s="0" t="str">
        <f aca="false">IF(AB313&lt;=10,"Top Buyer",IF(AB313&lt;=21,"2nd Top Buyer","Average Buyer"))</f>
        <v>Average Buyer</v>
      </c>
      <c r="AF313" s="0" t="str">
        <f aca="false">(IF(AC313=AD313,$AL$9,$AL$10))</f>
        <v>One-Time Buyer</v>
      </c>
      <c r="AG313" s="0" t="str">
        <f aca="false">VLOOKUP(X313,LookupRange,2,0)</f>
        <v>Male</v>
      </c>
      <c r="AH313" s="0" t="str">
        <f aca="false">VLOOKUP(X313,LookupRange,3,0)</f>
        <v>Little Falls</v>
      </c>
      <c r="AW313" s="55" t="s">
        <v>748</v>
      </c>
      <c r="AX313" s="56" t="s">
        <v>29</v>
      </c>
      <c r="AY313" s="56" t="s">
        <v>112</v>
      </c>
      <c r="AZ313" s="57"/>
      <c r="CJ313" s="35" t="s">
        <v>598</v>
      </c>
      <c r="CK313" s="59"/>
      <c r="CN313" s="35" t="n">
        <v>88065565664</v>
      </c>
      <c r="CO313" s="59"/>
      <c r="ED313" s="14"/>
      <c r="EP313" s="0" t="n">
        <v>310</v>
      </c>
      <c r="EQ313" s="55" t="s">
        <v>748</v>
      </c>
      <c r="ER313" s="56" t="s">
        <v>112</v>
      </c>
      <c r="ES313" s="56" t="s">
        <v>29</v>
      </c>
      <c r="ET313" s="64" t="n">
        <v>4</v>
      </c>
      <c r="EU313" s="65" t="n">
        <v>24</v>
      </c>
      <c r="EV313" s="65" t="n">
        <v>12</v>
      </c>
      <c r="EW313" s="65" t="n">
        <v>44062</v>
      </c>
      <c r="EX313" s="66" t="n">
        <v>44062</v>
      </c>
      <c r="EY313" s="0" t="n">
        <f aca="false">COUNTIF(DatasourceNameRange,EQ313)</f>
        <v>1</v>
      </c>
    </row>
    <row r="314" customFormat="false" ht="15" hidden="false" customHeight="false" outlineLevel="0" collapsed="false">
      <c r="X314" s="35" t="s">
        <v>137</v>
      </c>
      <c r="Y314" s="36" t="n">
        <v>68</v>
      </c>
      <c r="Z314" s="37" t="n">
        <v>612</v>
      </c>
      <c r="AA314" s="37" t="n">
        <v>1</v>
      </c>
      <c r="AB314" s="37" t="n">
        <v>612</v>
      </c>
      <c r="AC314" s="37" t="n">
        <v>44051</v>
      </c>
      <c r="AD314" s="38" t="n">
        <v>44051</v>
      </c>
      <c r="AE314" s="0" t="str">
        <f aca="false">IF(AB314&lt;=10,"Top Buyer",IF(AB314&lt;=21,"2nd Top Buyer","Average Buyer"))</f>
        <v>Average Buyer</v>
      </c>
      <c r="AF314" s="0" t="str">
        <f aca="false">(IF(AC314=AD314,$AL$9,$AL$10))</f>
        <v>One-Time Buyer</v>
      </c>
      <c r="AG314" s="0" t="str">
        <f aca="false">VLOOKUP(X314,LookupRange,2,0)</f>
        <v>Male</v>
      </c>
      <c r="AH314" s="0" t="str">
        <f aca="false">VLOOKUP(X314,LookupRange,3,0)</f>
        <v>Hempstead</v>
      </c>
      <c r="AW314" s="55" t="s">
        <v>366</v>
      </c>
      <c r="AX314" s="56" t="s">
        <v>29</v>
      </c>
      <c r="AY314" s="56" t="s">
        <v>152</v>
      </c>
      <c r="AZ314" s="57"/>
      <c r="CJ314" s="35" t="s">
        <v>964</v>
      </c>
      <c r="CK314" s="59"/>
      <c r="CN314" s="35" t="n">
        <v>88065565665</v>
      </c>
      <c r="CO314" s="59"/>
      <c r="ED314" s="14"/>
      <c r="EP314" s="0" t="n">
        <v>311</v>
      </c>
      <c r="EQ314" s="55" t="s">
        <v>366</v>
      </c>
      <c r="ER314" s="56" t="s">
        <v>152</v>
      </c>
      <c r="ES314" s="56" t="s">
        <v>29</v>
      </c>
      <c r="ET314" s="64" t="n">
        <v>94</v>
      </c>
      <c r="EU314" s="65" t="n">
        <v>1504</v>
      </c>
      <c r="EV314" s="65" t="n">
        <v>282</v>
      </c>
      <c r="EW314" s="65" t="n">
        <v>44063</v>
      </c>
      <c r="EX314" s="66" t="n">
        <v>44063</v>
      </c>
      <c r="EY314" s="0" t="n">
        <f aca="false">COUNTIF(DatasourceNameRange,EQ314)</f>
        <v>2</v>
      </c>
    </row>
    <row r="315" customFormat="false" ht="15" hidden="false" customHeight="false" outlineLevel="0" collapsed="false">
      <c r="X315" s="35" t="s">
        <v>607</v>
      </c>
      <c r="Y315" s="36" t="n">
        <v>68</v>
      </c>
      <c r="Z315" s="37" t="n">
        <v>612</v>
      </c>
      <c r="AA315" s="37" t="n">
        <v>1</v>
      </c>
      <c r="AB315" s="37" t="n">
        <v>612</v>
      </c>
      <c r="AC315" s="37" t="n">
        <v>44098</v>
      </c>
      <c r="AD315" s="38" t="n">
        <v>44098</v>
      </c>
      <c r="AE315" s="0" t="str">
        <f aca="false">IF(AB315&lt;=10,"Top Buyer",IF(AB315&lt;=21,"2nd Top Buyer","Average Buyer"))</f>
        <v>Average Buyer</v>
      </c>
      <c r="AF315" s="0" t="str">
        <f aca="false">(IF(AC315=AD315,$AL$9,$AL$10))</f>
        <v>One-Time Buyer</v>
      </c>
      <c r="AG315" s="0" t="str">
        <f aca="false">VLOOKUP(X315,LookupRange,2,0)</f>
        <v>Male</v>
      </c>
      <c r="AH315" s="0" t="str">
        <f aca="false">VLOOKUP(X315,LookupRange,3,0)</f>
        <v>Choes</v>
      </c>
      <c r="AW315" s="55" t="s">
        <v>598</v>
      </c>
      <c r="AX315" s="56" t="s">
        <v>29</v>
      </c>
      <c r="AY315" s="56" t="s">
        <v>69</v>
      </c>
      <c r="AZ315" s="57"/>
      <c r="CJ315" s="35" t="s">
        <v>1052</v>
      </c>
      <c r="CK315" s="59"/>
      <c r="CN315" s="35" t="n">
        <v>88065565666</v>
      </c>
      <c r="CO315" s="59"/>
      <c r="ED315" s="14"/>
      <c r="EP315" s="0" t="n">
        <v>312</v>
      </c>
      <c r="EQ315" s="55" t="s">
        <v>598</v>
      </c>
      <c r="ER315" s="56" t="s">
        <v>69</v>
      </c>
      <c r="ES315" s="56" t="s">
        <v>29</v>
      </c>
      <c r="ET315" s="64" t="n">
        <v>68</v>
      </c>
      <c r="EU315" s="65" t="n">
        <v>680</v>
      </c>
      <c r="EV315" s="65" t="n">
        <v>204</v>
      </c>
      <c r="EW315" s="65" t="n">
        <v>44089</v>
      </c>
      <c r="EX315" s="66" t="n">
        <v>44089</v>
      </c>
      <c r="EY315" s="0" t="n">
        <f aca="false">COUNTIF(DatasourceNameRange,EQ315)</f>
        <v>1</v>
      </c>
    </row>
    <row r="316" customFormat="false" ht="15" hidden="false" customHeight="false" outlineLevel="0" collapsed="false">
      <c r="X316" s="35" t="s">
        <v>327</v>
      </c>
      <c r="Y316" s="36" t="n">
        <v>68</v>
      </c>
      <c r="Z316" s="37" t="n">
        <v>612</v>
      </c>
      <c r="AA316" s="37" t="n">
        <v>1</v>
      </c>
      <c r="AB316" s="37" t="n">
        <v>612</v>
      </c>
      <c r="AC316" s="37" t="n">
        <v>44055</v>
      </c>
      <c r="AD316" s="38" t="n">
        <v>44055</v>
      </c>
      <c r="AE316" s="0" t="str">
        <f aca="false">IF(AB316&lt;=10,"Top Buyer",IF(AB316&lt;=21,"2nd Top Buyer","Average Buyer"))</f>
        <v>Average Buyer</v>
      </c>
      <c r="AF316" s="0" t="str">
        <f aca="false">(IF(AC316=AD316,$AL$9,$AL$10))</f>
        <v>One-Time Buyer</v>
      </c>
      <c r="AG316" s="0" t="str">
        <f aca="false">VLOOKUP(X316,LookupRange,2,0)</f>
        <v>Male</v>
      </c>
      <c r="AH316" s="0" t="str">
        <f aca="false">VLOOKUP(X316,LookupRange,3,0)</f>
        <v>Mount</v>
      </c>
      <c r="AW316" s="55" t="s">
        <v>964</v>
      </c>
      <c r="AX316" s="56" t="s">
        <v>29</v>
      </c>
      <c r="AY316" s="56" t="s">
        <v>152</v>
      </c>
      <c r="AZ316" s="57"/>
      <c r="CJ316" s="35" t="s">
        <v>494</v>
      </c>
      <c r="CK316" s="59"/>
      <c r="CN316" s="35" t="n">
        <v>88065565667</v>
      </c>
      <c r="CO316" s="59"/>
      <c r="ED316" s="14"/>
      <c r="EP316" s="0" t="n">
        <v>313</v>
      </c>
      <c r="EQ316" s="55" t="s">
        <v>964</v>
      </c>
      <c r="ER316" s="56" t="s">
        <v>152</v>
      </c>
      <c r="ES316" s="56" t="s">
        <v>29</v>
      </c>
      <c r="ET316" s="64" t="n">
        <v>5</v>
      </c>
      <c r="EU316" s="65" t="n">
        <v>100</v>
      </c>
      <c r="EV316" s="65" t="n">
        <v>15</v>
      </c>
      <c r="EW316" s="65" t="n">
        <v>44048</v>
      </c>
      <c r="EX316" s="66" t="n">
        <v>44048</v>
      </c>
      <c r="EY316" s="0" t="n">
        <f aca="false">COUNTIF(DatasourceNameRange,EQ316)</f>
        <v>1</v>
      </c>
    </row>
    <row r="317" customFormat="false" ht="15" hidden="false" customHeight="false" outlineLevel="0" collapsed="false">
      <c r="X317" s="35" t="s">
        <v>487</v>
      </c>
      <c r="Y317" s="36" t="n">
        <v>47</v>
      </c>
      <c r="Z317" s="37" t="n">
        <v>611</v>
      </c>
      <c r="AA317" s="37" t="n">
        <v>1</v>
      </c>
      <c r="AB317" s="37" t="n">
        <v>611</v>
      </c>
      <c r="AC317" s="37" t="n">
        <v>44082</v>
      </c>
      <c r="AD317" s="38" t="n">
        <v>44082</v>
      </c>
      <c r="AE317" s="0" t="str">
        <f aca="false">IF(AB317&lt;=10,"Top Buyer",IF(AB317&lt;=21,"2nd Top Buyer","Average Buyer"))</f>
        <v>Average Buyer</v>
      </c>
      <c r="AF317" s="0" t="str">
        <f aca="false">(IF(AC317=AD317,$AL$9,$AL$10))</f>
        <v>One-Time Buyer</v>
      </c>
      <c r="AG317" s="0" t="str">
        <f aca="false">VLOOKUP(X317,LookupRange,2,0)</f>
        <v>Female</v>
      </c>
      <c r="AH317" s="0" t="str">
        <f aca="false">VLOOKUP(X317,LookupRange,3,0)</f>
        <v>Hornell </v>
      </c>
      <c r="AW317" s="55" t="s">
        <v>1052</v>
      </c>
      <c r="AX317" s="56" t="s">
        <v>20</v>
      </c>
      <c r="AY317" s="56" t="s">
        <v>50</v>
      </c>
      <c r="AZ317" s="57"/>
      <c r="CJ317" s="35" t="s">
        <v>676</v>
      </c>
      <c r="CK317" s="59"/>
      <c r="CN317" s="35" t="n">
        <v>88065565668</v>
      </c>
      <c r="CO317" s="59"/>
      <c r="ED317" s="14"/>
      <c r="EP317" s="0" t="n">
        <v>314</v>
      </c>
      <c r="EQ317" s="55" t="s">
        <v>1052</v>
      </c>
      <c r="ER317" s="56" t="s">
        <v>50</v>
      </c>
      <c r="ES317" s="56" t="s">
        <v>20</v>
      </c>
      <c r="ET317" s="64" t="n">
        <v>2</v>
      </c>
      <c r="EU317" s="65" t="n">
        <v>24</v>
      </c>
      <c r="EV317" s="65" t="n">
        <v>6</v>
      </c>
      <c r="EW317" s="65" t="n">
        <v>44061</v>
      </c>
      <c r="EX317" s="66" t="n">
        <v>44061</v>
      </c>
      <c r="EY317" s="0" t="n">
        <f aca="false">COUNTIF(DatasourceNameRange,EQ317)</f>
        <v>1</v>
      </c>
    </row>
    <row r="318" customFormat="false" ht="15" hidden="false" customHeight="false" outlineLevel="0" collapsed="false">
      <c r="X318" s="35" t="s">
        <v>577</v>
      </c>
      <c r="Y318" s="36" t="n">
        <v>47</v>
      </c>
      <c r="Z318" s="37" t="n">
        <v>611</v>
      </c>
      <c r="AA318" s="37" t="n">
        <v>1</v>
      </c>
      <c r="AB318" s="37" t="n">
        <v>611</v>
      </c>
      <c r="AC318" s="37" t="n">
        <v>44068</v>
      </c>
      <c r="AD318" s="38" t="n">
        <v>44068</v>
      </c>
      <c r="AE318" s="0" t="str">
        <f aca="false">IF(AB318&lt;=10,"Top Buyer",IF(AB318&lt;=21,"2nd Top Buyer","Average Buyer"))</f>
        <v>Average Buyer</v>
      </c>
      <c r="AF318" s="0" t="str">
        <f aca="false">(IF(AC318=AD318,$AL$9,$AL$10))</f>
        <v>One-Time Buyer</v>
      </c>
      <c r="AG318" s="0" t="str">
        <f aca="false">VLOOKUP(X318,LookupRange,2,0)</f>
        <v>Female</v>
      </c>
      <c r="AH318" s="0" t="str">
        <f aca="false">VLOOKUP(X318,LookupRange,3,0)</f>
        <v>Long Beach</v>
      </c>
      <c r="AW318" s="55" t="s">
        <v>494</v>
      </c>
      <c r="AX318" s="56" t="s">
        <v>20</v>
      </c>
      <c r="AY318" s="56" t="s">
        <v>156</v>
      </c>
      <c r="AZ318" s="57"/>
      <c r="CJ318" s="35" t="s">
        <v>209</v>
      </c>
      <c r="CK318" s="59"/>
      <c r="CN318" s="35" t="n">
        <v>88065565669</v>
      </c>
      <c r="CO318" s="59"/>
      <c r="ED318" s="14"/>
      <c r="EP318" s="0" t="n">
        <v>315</v>
      </c>
      <c r="EQ318" s="55" t="s">
        <v>494</v>
      </c>
      <c r="ER318" s="56" t="s">
        <v>156</v>
      </c>
      <c r="ES318" s="56" t="s">
        <v>20</v>
      </c>
      <c r="ET318" s="64" t="n">
        <v>68</v>
      </c>
      <c r="EU318" s="65" t="n">
        <v>680</v>
      </c>
      <c r="EV318" s="65" t="n">
        <v>204</v>
      </c>
      <c r="EW318" s="65" t="n">
        <v>44088</v>
      </c>
      <c r="EX318" s="66" t="n">
        <v>44088</v>
      </c>
      <c r="EY318" s="0" t="n">
        <f aca="false">COUNTIF(DatasourceNameRange,EQ318)</f>
        <v>1</v>
      </c>
    </row>
    <row r="319" customFormat="false" ht="15" hidden="false" customHeight="false" outlineLevel="0" collapsed="false">
      <c r="X319" s="35" t="s">
        <v>442</v>
      </c>
      <c r="Y319" s="36" t="n">
        <v>47</v>
      </c>
      <c r="Z319" s="37" t="n">
        <v>611</v>
      </c>
      <c r="AA319" s="37" t="n">
        <v>1</v>
      </c>
      <c r="AB319" s="37" t="n">
        <v>611</v>
      </c>
      <c r="AC319" s="37" t="n">
        <v>44067</v>
      </c>
      <c r="AD319" s="38" t="n">
        <v>44067</v>
      </c>
      <c r="AE319" s="0" t="str">
        <f aca="false">IF(AB319&lt;=10,"Top Buyer",IF(AB319&lt;=21,"2nd Top Buyer","Average Buyer"))</f>
        <v>Average Buyer</v>
      </c>
      <c r="AF319" s="0" t="str">
        <f aca="false">(IF(AC319=AD319,$AL$9,$AL$10))</f>
        <v>One-Time Buyer</v>
      </c>
      <c r="AG319" s="0" t="str">
        <f aca="false">VLOOKUP(X319,LookupRange,2,0)</f>
        <v>Male</v>
      </c>
      <c r="AH319" s="0" t="str">
        <f aca="false">VLOOKUP(X319,LookupRange,3,0)</f>
        <v>Elmira</v>
      </c>
      <c r="AW319" s="55" t="s">
        <v>676</v>
      </c>
      <c r="AX319" s="56" t="s">
        <v>20</v>
      </c>
      <c r="AY319" s="56" t="s">
        <v>42</v>
      </c>
      <c r="AZ319" s="57"/>
      <c r="CJ319" s="35" t="s">
        <v>663</v>
      </c>
      <c r="CK319" s="59"/>
      <c r="CN319" s="35" t="n">
        <v>88065565670</v>
      </c>
      <c r="CO319" s="59"/>
      <c r="ED319" s="14"/>
      <c r="EP319" s="0" t="n">
        <v>316</v>
      </c>
      <c r="EQ319" s="55" t="s">
        <v>676</v>
      </c>
      <c r="ER319" s="56" t="s">
        <v>42</v>
      </c>
      <c r="ES319" s="56" t="s">
        <v>20</v>
      </c>
      <c r="ET319" s="64" t="n">
        <v>4</v>
      </c>
      <c r="EU319" s="65" t="n">
        <v>48</v>
      </c>
      <c r="EV319" s="65" t="n">
        <v>12</v>
      </c>
      <c r="EW319" s="65" t="n">
        <v>44067</v>
      </c>
      <c r="EX319" s="66" t="n">
        <v>44067</v>
      </c>
      <c r="EY319" s="0" t="n">
        <f aca="false">COUNTIF(DatasourceNameRange,EQ319)</f>
        <v>1</v>
      </c>
    </row>
    <row r="320" customFormat="false" ht="15" hidden="false" customHeight="false" outlineLevel="0" collapsed="false">
      <c r="X320" s="35" t="s">
        <v>590</v>
      </c>
      <c r="Y320" s="36" t="n">
        <v>60</v>
      </c>
      <c r="Z320" s="37" t="n">
        <v>600</v>
      </c>
      <c r="AA320" s="37" t="n">
        <v>1</v>
      </c>
      <c r="AB320" s="37" t="n">
        <v>600</v>
      </c>
      <c r="AC320" s="37" t="n">
        <v>44082</v>
      </c>
      <c r="AD320" s="38" t="n">
        <v>44082</v>
      </c>
      <c r="AE320" s="0" t="str">
        <f aca="false">IF(AB320&lt;=10,"Top Buyer",IF(AB320&lt;=21,"2nd Top Buyer","Average Buyer"))</f>
        <v>Average Buyer</v>
      </c>
      <c r="AF320" s="0" t="str">
        <f aca="false">(IF(AC320=AD320,$AL$9,$AL$10))</f>
        <v>One-Time Buyer</v>
      </c>
      <c r="AG320" s="0" t="str">
        <f aca="false">VLOOKUP(X320,LookupRange,2,0)</f>
        <v>Male</v>
      </c>
      <c r="AH320" s="0" t="str">
        <f aca="false">VLOOKUP(X320,LookupRange,3,0)</f>
        <v>Little Falls</v>
      </c>
      <c r="AW320" s="55" t="s">
        <v>209</v>
      </c>
      <c r="AX320" s="56" t="s">
        <v>29</v>
      </c>
      <c r="AY320" s="56" t="s">
        <v>90</v>
      </c>
      <c r="AZ320" s="57"/>
      <c r="CJ320" s="35" t="s">
        <v>205</v>
      </c>
      <c r="CK320" s="59"/>
      <c r="CN320" s="35" t="n">
        <v>88065565671</v>
      </c>
      <c r="CO320" s="59"/>
      <c r="ED320" s="14"/>
      <c r="EP320" s="0" t="n">
        <v>317</v>
      </c>
      <c r="EQ320" s="55" t="s">
        <v>209</v>
      </c>
      <c r="ER320" s="56" t="s">
        <v>90</v>
      </c>
      <c r="ES320" s="56" t="s">
        <v>29</v>
      </c>
      <c r="ET320" s="64" t="n">
        <v>77</v>
      </c>
      <c r="EU320" s="65" t="n">
        <v>1386</v>
      </c>
      <c r="EV320" s="65" t="n">
        <v>231</v>
      </c>
      <c r="EW320" s="65" t="n">
        <v>44102</v>
      </c>
      <c r="EX320" s="66" t="n">
        <v>44102</v>
      </c>
      <c r="EY320" s="0" t="n">
        <f aca="false">COUNTIF(DatasourceNameRange,EQ320)</f>
        <v>1</v>
      </c>
    </row>
    <row r="321" customFormat="false" ht="15" hidden="false" customHeight="false" outlineLevel="0" collapsed="false">
      <c r="X321" s="35" t="s">
        <v>270</v>
      </c>
      <c r="Y321" s="36" t="n">
        <v>60</v>
      </c>
      <c r="Z321" s="37" t="n">
        <v>600</v>
      </c>
      <c r="AA321" s="37" t="n">
        <v>1</v>
      </c>
      <c r="AB321" s="37" t="n">
        <v>600</v>
      </c>
      <c r="AC321" s="37" t="n">
        <v>44071</v>
      </c>
      <c r="AD321" s="38" t="n">
        <v>44071</v>
      </c>
      <c r="AE321" s="0" t="str">
        <f aca="false">IF(AB321&lt;=10,"Top Buyer",IF(AB321&lt;=21,"2nd Top Buyer","Average Buyer"))</f>
        <v>Average Buyer</v>
      </c>
      <c r="AF321" s="0" t="str">
        <f aca="false">(IF(AC321=AD321,$AL$9,$AL$10))</f>
        <v>One-Time Buyer</v>
      </c>
      <c r="AG321" s="0" t="str">
        <f aca="false">VLOOKUP(X321,LookupRange,2,0)</f>
        <v>Female</v>
      </c>
      <c r="AH321" s="0" t="str">
        <f aca="false">VLOOKUP(X321,LookupRange,3,0)</f>
        <v>Beacon</v>
      </c>
      <c r="AW321" s="55" t="s">
        <v>663</v>
      </c>
      <c r="AX321" s="56" t="s">
        <v>20</v>
      </c>
      <c r="AY321" s="56" t="s">
        <v>156</v>
      </c>
      <c r="AZ321" s="57"/>
      <c r="CJ321" s="35" t="s">
        <v>595</v>
      </c>
      <c r="CK321" s="59"/>
      <c r="CN321" s="35" t="n">
        <v>88065565672</v>
      </c>
      <c r="CO321" s="59"/>
      <c r="EP321" s="0" t="n">
        <v>318</v>
      </c>
      <c r="EQ321" s="55" t="s">
        <v>663</v>
      </c>
      <c r="ER321" s="56" t="s">
        <v>156</v>
      </c>
      <c r="ES321" s="56" t="s">
        <v>20</v>
      </c>
      <c r="ET321" s="64" t="n">
        <v>47</v>
      </c>
      <c r="EU321" s="65" t="n">
        <v>705</v>
      </c>
      <c r="EV321" s="65" t="n">
        <v>141</v>
      </c>
      <c r="EW321" s="65" t="n">
        <v>44054</v>
      </c>
      <c r="EX321" s="66" t="n">
        <v>44054</v>
      </c>
      <c r="EY321" s="0" t="n">
        <f aca="false">COUNTIF(DatasourceNameRange,EQ321)</f>
        <v>1</v>
      </c>
    </row>
    <row r="322" customFormat="false" ht="15" hidden="false" customHeight="false" outlineLevel="0" collapsed="false">
      <c r="X322" s="35" t="s">
        <v>1111</v>
      </c>
      <c r="Y322" s="36" t="n">
        <v>50</v>
      </c>
      <c r="Z322" s="37" t="n">
        <v>600</v>
      </c>
      <c r="AA322" s="37" t="n">
        <v>1</v>
      </c>
      <c r="AB322" s="37" t="n">
        <v>600</v>
      </c>
      <c r="AC322" s="37" t="n">
        <v>44062</v>
      </c>
      <c r="AD322" s="38" t="n">
        <v>44062</v>
      </c>
      <c r="AE322" s="0" t="str">
        <f aca="false">IF(AB322&lt;=10,"Top Buyer",IF(AB322&lt;=21,"2nd Top Buyer","Average Buyer"))</f>
        <v>Average Buyer</v>
      </c>
      <c r="AF322" s="0" t="str">
        <f aca="false">(IF(AC322=AD322,$AL$9,$AL$10))</f>
        <v>One-Time Buyer</v>
      </c>
      <c r="AG322" s="0" t="str">
        <f aca="false">VLOOKUP(X322,LookupRange,2,0)</f>
        <v>Female</v>
      </c>
      <c r="AH322" s="0" t="str">
        <f aca="false">VLOOKUP(X322,LookupRange,3,0)</f>
        <v>Olean</v>
      </c>
      <c r="AW322" s="55" t="s">
        <v>205</v>
      </c>
      <c r="AX322" s="56" t="s">
        <v>20</v>
      </c>
      <c r="AY322" s="56" t="s">
        <v>78</v>
      </c>
      <c r="AZ322" s="57"/>
      <c r="CJ322" s="35" t="s">
        <v>623</v>
      </c>
      <c r="CK322" s="59"/>
      <c r="CN322" s="35" t="n">
        <v>88065565673</v>
      </c>
      <c r="CO322" s="59"/>
      <c r="EP322" s="0" t="n">
        <v>319</v>
      </c>
      <c r="EQ322" s="55" t="s">
        <v>205</v>
      </c>
      <c r="ER322" s="56" t="s">
        <v>78</v>
      </c>
      <c r="ES322" s="56" t="s">
        <v>20</v>
      </c>
      <c r="ET322" s="64" t="n">
        <v>10</v>
      </c>
      <c r="EU322" s="65" t="n">
        <v>300</v>
      </c>
      <c r="EV322" s="65" t="n">
        <v>30</v>
      </c>
      <c r="EW322" s="65" t="n">
        <v>44097</v>
      </c>
      <c r="EX322" s="66" t="n">
        <v>44097</v>
      </c>
      <c r="EY322" s="0" t="n">
        <f aca="false">COUNTIF(DatasourceNameRange,EQ322)</f>
        <v>1</v>
      </c>
    </row>
    <row r="323" customFormat="false" ht="15" hidden="false" customHeight="false" outlineLevel="0" collapsed="false">
      <c r="X323" s="35" t="s">
        <v>437</v>
      </c>
      <c r="Y323" s="36" t="n">
        <v>60</v>
      </c>
      <c r="Z323" s="37" t="n">
        <v>600</v>
      </c>
      <c r="AA323" s="37" t="n">
        <v>1</v>
      </c>
      <c r="AB323" s="37" t="n">
        <v>600</v>
      </c>
      <c r="AC323" s="37" t="n">
        <v>44062</v>
      </c>
      <c r="AD323" s="38" t="n">
        <v>44062</v>
      </c>
      <c r="AE323" s="0" t="str">
        <f aca="false">IF(AB323&lt;=10,"Top Buyer",IF(AB323&lt;=21,"2nd Top Buyer","Average Buyer"))</f>
        <v>Average Buyer</v>
      </c>
      <c r="AF323" s="0" t="str">
        <f aca="false">(IF(AC323=AD323,$AL$9,$AL$10))</f>
        <v>One-Time Buyer</v>
      </c>
      <c r="AG323" s="0" t="str">
        <f aca="false">VLOOKUP(X323,LookupRange,2,0)</f>
        <v>Male</v>
      </c>
      <c r="AH323" s="0" t="str">
        <f aca="false">VLOOKUP(X323,LookupRange,3,0)</f>
        <v>Betavia</v>
      </c>
      <c r="AW323" s="55" t="s">
        <v>595</v>
      </c>
      <c r="AX323" s="56" t="s">
        <v>20</v>
      </c>
      <c r="AY323" s="56" t="s">
        <v>114</v>
      </c>
      <c r="AZ323" s="57"/>
      <c r="CJ323" s="35" t="s">
        <v>975</v>
      </c>
      <c r="CK323" s="59"/>
      <c r="CN323" s="35" t="n">
        <v>88065565674</v>
      </c>
      <c r="CO323" s="59"/>
      <c r="EP323" s="0" t="n">
        <v>320</v>
      </c>
      <c r="EQ323" s="55" t="s">
        <v>595</v>
      </c>
      <c r="ER323" s="56" t="s">
        <v>114</v>
      </c>
      <c r="ES323" s="56" t="s">
        <v>20</v>
      </c>
      <c r="ET323" s="64" t="n">
        <v>60</v>
      </c>
      <c r="EU323" s="65" t="n">
        <v>540</v>
      </c>
      <c r="EV323" s="65" t="n">
        <v>180</v>
      </c>
      <c r="EW323" s="65" t="n">
        <v>44086</v>
      </c>
      <c r="EX323" s="66" t="n">
        <v>44086</v>
      </c>
      <c r="EY323" s="0" t="n">
        <f aca="false">COUNTIF(DatasourceNameRange,EQ323)</f>
        <v>1</v>
      </c>
    </row>
    <row r="324" customFormat="false" ht="15" hidden="false" customHeight="false" outlineLevel="0" collapsed="false">
      <c r="X324" s="35" t="s">
        <v>604</v>
      </c>
      <c r="Y324" s="36" t="n">
        <v>60</v>
      </c>
      <c r="Z324" s="37" t="n">
        <v>600</v>
      </c>
      <c r="AA324" s="37" t="n">
        <v>1</v>
      </c>
      <c r="AB324" s="37" t="n">
        <v>600</v>
      </c>
      <c r="AC324" s="37" t="n">
        <v>44095</v>
      </c>
      <c r="AD324" s="38" t="n">
        <v>44095</v>
      </c>
      <c r="AE324" s="0" t="str">
        <f aca="false">IF(AB324&lt;=10,"Top Buyer",IF(AB324&lt;=21,"2nd Top Buyer","Average Buyer"))</f>
        <v>Average Buyer</v>
      </c>
      <c r="AF324" s="0" t="str">
        <f aca="false">(IF(AC324=AD324,$AL$9,$AL$10))</f>
        <v>One-Time Buyer</v>
      </c>
      <c r="AG324" s="0" t="str">
        <f aca="false">VLOOKUP(X324,LookupRange,2,0)</f>
        <v>Male</v>
      </c>
      <c r="AH324" s="0" t="str">
        <f aca="false">VLOOKUP(X324,LookupRange,3,0)</f>
        <v>Auburn</v>
      </c>
      <c r="AW324" s="55" t="s">
        <v>623</v>
      </c>
      <c r="AX324" s="56" t="s">
        <v>29</v>
      </c>
      <c r="AY324" s="56" t="s">
        <v>112</v>
      </c>
      <c r="AZ324" s="57"/>
      <c r="CJ324" s="35" t="s">
        <v>731</v>
      </c>
      <c r="CK324" s="59"/>
      <c r="CN324" s="35" t="n">
        <v>88065565675</v>
      </c>
      <c r="CO324" s="59"/>
      <c r="EP324" s="0" t="n">
        <v>321</v>
      </c>
      <c r="EQ324" s="55" t="s">
        <v>623</v>
      </c>
      <c r="ER324" s="56" t="s">
        <v>112</v>
      </c>
      <c r="ES324" s="56" t="s">
        <v>29</v>
      </c>
      <c r="ET324" s="64" t="n">
        <v>89</v>
      </c>
      <c r="EU324" s="65" t="n">
        <v>1780</v>
      </c>
      <c r="EV324" s="65" t="n">
        <v>267</v>
      </c>
      <c r="EW324" s="65" t="n">
        <v>44045</v>
      </c>
      <c r="EX324" s="66" t="n">
        <v>44045</v>
      </c>
      <c r="EY324" s="0" t="n">
        <f aca="false">COUNTIF(DatasourceNameRange,EQ324)</f>
        <v>1</v>
      </c>
    </row>
    <row r="325" customFormat="false" ht="15" hidden="false" customHeight="false" outlineLevel="0" collapsed="false">
      <c r="X325" s="35" t="s">
        <v>427</v>
      </c>
      <c r="Y325" s="36" t="n">
        <v>11</v>
      </c>
      <c r="Z325" s="37" t="n">
        <v>572</v>
      </c>
      <c r="AA325" s="37" t="n">
        <v>1</v>
      </c>
      <c r="AB325" s="37" t="n">
        <v>572</v>
      </c>
      <c r="AC325" s="37" t="n">
        <v>44052</v>
      </c>
      <c r="AD325" s="38" t="n">
        <v>44052</v>
      </c>
      <c r="AE325" s="0" t="str">
        <f aca="false">IF(AB325&lt;=10,"Top Buyer",IF(AB325&lt;=21,"2nd Top Buyer","Average Buyer"))</f>
        <v>Average Buyer</v>
      </c>
      <c r="AF325" s="0" t="str">
        <f aca="false">(IF(AC325=AD325,$AL$9,$AL$10))</f>
        <v>One-Time Buyer</v>
      </c>
      <c r="AG325" s="0" t="str">
        <f aca="false">VLOOKUP(X325,LookupRange,2,0)</f>
        <v>Female</v>
      </c>
      <c r="AH325" s="0" t="str">
        <f aca="false">VLOOKUP(X325,LookupRange,3,0)</f>
        <v>Yakers</v>
      </c>
      <c r="AW325" s="55" t="s">
        <v>975</v>
      </c>
      <c r="AX325" s="56" t="s">
        <v>29</v>
      </c>
      <c r="AY325" s="56" t="s">
        <v>98</v>
      </c>
      <c r="AZ325" s="57"/>
      <c r="CJ325" s="35" t="s">
        <v>1119</v>
      </c>
      <c r="CK325" s="59"/>
      <c r="CN325" s="35" t="n">
        <v>88065565676</v>
      </c>
      <c r="CO325" s="59"/>
      <c r="EP325" s="0" t="n">
        <v>322</v>
      </c>
      <c r="EQ325" s="55" t="s">
        <v>975</v>
      </c>
      <c r="ER325" s="56" t="s">
        <v>98</v>
      </c>
      <c r="ES325" s="56" t="s">
        <v>29</v>
      </c>
      <c r="ET325" s="64" t="n">
        <v>5</v>
      </c>
      <c r="EU325" s="65" t="n">
        <v>70</v>
      </c>
      <c r="EV325" s="65" t="n">
        <v>15</v>
      </c>
      <c r="EW325" s="65" t="n">
        <v>44062</v>
      </c>
      <c r="EX325" s="66" t="n">
        <v>44062</v>
      </c>
      <c r="EY325" s="0" t="n">
        <f aca="false">COUNTIF(DatasourceNameRange,EQ325)</f>
        <v>1</v>
      </c>
    </row>
    <row r="326" customFormat="false" ht="15" hidden="false" customHeight="false" outlineLevel="0" collapsed="false">
      <c r="X326" s="35" t="s">
        <v>882</v>
      </c>
      <c r="Y326" s="36" t="n">
        <v>11</v>
      </c>
      <c r="Z326" s="37" t="n">
        <v>572</v>
      </c>
      <c r="AA326" s="37" t="n">
        <v>1</v>
      </c>
      <c r="AB326" s="37" t="n">
        <v>572</v>
      </c>
      <c r="AC326" s="37" t="n">
        <v>44103</v>
      </c>
      <c r="AD326" s="38" t="n">
        <v>44103</v>
      </c>
      <c r="AE326" s="0" t="str">
        <f aca="false">IF(AB326&lt;=10,"Top Buyer",IF(AB326&lt;=21,"2nd Top Buyer","Average Buyer"))</f>
        <v>Average Buyer</v>
      </c>
      <c r="AF326" s="0" t="str">
        <f aca="false">(IF(AC326=AD326,$AL$9,$AL$10))</f>
        <v>One-Time Buyer</v>
      </c>
      <c r="AG326" s="0" t="str">
        <f aca="false">VLOOKUP(X326,LookupRange,2,0)</f>
        <v>Male</v>
      </c>
      <c r="AH326" s="0" t="str">
        <f aca="false">VLOOKUP(X326,LookupRange,3,0)</f>
        <v>Beacon</v>
      </c>
      <c r="AW326" s="55" t="s">
        <v>731</v>
      </c>
      <c r="AX326" s="56" t="s">
        <v>20</v>
      </c>
      <c r="AY326" s="56" t="s">
        <v>154</v>
      </c>
      <c r="AZ326" s="57"/>
      <c r="CJ326" s="35" t="s">
        <v>282</v>
      </c>
      <c r="CK326" s="59"/>
      <c r="CN326" s="35" t="n">
        <v>88065565677</v>
      </c>
      <c r="CO326" s="59"/>
      <c r="EP326" s="0" t="n">
        <v>323</v>
      </c>
      <c r="EQ326" s="55" t="s">
        <v>731</v>
      </c>
      <c r="ER326" s="56" t="s">
        <v>154</v>
      </c>
      <c r="ES326" s="56" t="s">
        <v>20</v>
      </c>
      <c r="ET326" s="64" t="n">
        <v>1</v>
      </c>
      <c r="EU326" s="65" t="n">
        <v>15</v>
      </c>
      <c r="EV326" s="65" t="n">
        <v>3</v>
      </c>
      <c r="EW326" s="65" t="n">
        <v>44045</v>
      </c>
      <c r="EX326" s="66" t="n">
        <v>44045</v>
      </c>
      <c r="EY326" s="0" t="n">
        <f aca="false">COUNTIF(DatasourceNameRange,EQ326)</f>
        <v>1</v>
      </c>
    </row>
    <row r="327" customFormat="false" ht="15" hidden="false" customHeight="false" outlineLevel="0" collapsed="false">
      <c r="X327" s="35" t="s">
        <v>174</v>
      </c>
      <c r="Y327" s="36" t="n">
        <v>47</v>
      </c>
      <c r="Z327" s="37" t="n">
        <v>564</v>
      </c>
      <c r="AA327" s="37" t="n">
        <v>1</v>
      </c>
      <c r="AB327" s="37" t="n">
        <v>564</v>
      </c>
      <c r="AC327" s="37" t="n">
        <v>44079</v>
      </c>
      <c r="AD327" s="38" t="n">
        <v>44079</v>
      </c>
      <c r="AE327" s="0" t="str">
        <f aca="false">IF(AB327&lt;=10,"Top Buyer",IF(AB327&lt;=21,"2nd Top Buyer","Average Buyer"))</f>
        <v>Average Buyer</v>
      </c>
      <c r="AF327" s="0" t="str">
        <f aca="false">(IF(AC327=AD327,$AL$9,$AL$10))</f>
        <v>One-Time Buyer</v>
      </c>
      <c r="AG327" s="0" t="str">
        <f aca="false">VLOOKUP(X327,LookupRange,2,0)</f>
        <v>Female</v>
      </c>
      <c r="AH327" s="0" t="str">
        <f aca="false">VLOOKUP(X327,LookupRange,3,0)</f>
        <v>New York</v>
      </c>
      <c r="AW327" s="55" t="s">
        <v>1119</v>
      </c>
      <c r="AX327" s="56" t="s">
        <v>20</v>
      </c>
      <c r="AY327" s="56" t="s">
        <v>112</v>
      </c>
      <c r="AZ327" s="57"/>
      <c r="CJ327" s="35" t="s">
        <v>166</v>
      </c>
      <c r="CK327" s="59"/>
      <c r="CN327" s="35" t="n">
        <v>88065565678</v>
      </c>
      <c r="CO327" s="59"/>
      <c r="EP327" s="0" t="n">
        <v>324</v>
      </c>
      <c r="EQ327" s="55" t="s">
        <v>1119</v>
      </c>
      <c r="ER327" s="56" t="s">
        <v>112</v>
      </c>
      <c r="ES327" s="56" t="s">
        <v>20</v>
      </c>
      <c r="ET327" s="64" t="n">
        <v>3</v>
      </c>
      <c r="EU327" s="65" t="n">
        <v>42</v>
      </c>
      <c r="EV327" s="65" t="n">
        <v>9</v>
      </c>
      <c r="EW327" s="65" t="n">
        <v>44071</v>
      </c>
      <c r="EX327" s="66" t="n">
        <v>44071</v>
      </c>
      <c r="EY327" s="0" t="n">
        <f aca="false">COUNTIF(DatasourceNameRange,EQ327)</f>
        <v>1</v>
      </c>
    </row>
    <row r="328" customFormat="false" ht="15" hidden="false" customHeight="false" outlineLevel="0" collapsed="false">
      <c r="X328" s="35" t="s">
        <v>550</v>
      </c>
      <c r="Y328" s="36" t="n">
        <v>47</v>
      </c>
      <c r="Z328" s="37" t="n">
        <v>564</v>
      </c>
      <c r="AA328" s="37" t="n">
        <v>1</v>
      </c>
      <c r="AB328" s="37" t="n">
        <v>564</v>
      </c>
      <c r="AC328" s="37" t="n">
        <v>44072</v>
      </c>
      <c r="AD328" s="38" t="n">
        <v>44072</v>
      </c>
      <c r="AE328" s="0" t="str">
        <f aca="false">IF(AB328&lt;=10,"Top Buyer",IF(AB328&lt;=21,"2nd Top Buyer","Average Buyer"))</f>
        <v>Average Buyer</v>
      </c>
      <c r="AF328" s="0" t="str">
        <f aca="false">(IF(AC328=AD328,$AL$9,$AL$10))</f>
        <v>One-Time Buyer</v>
      </c>
      <c r="AG328" s="0" t="str">
        <f aca="false">VLOOKUP(X328,LookupRange,2,0)</f>
        <v>Female</v>
      </c>
      <c r="AH328" s="0" t="str">
        <f aca="false">VLOOKUP(X328,LookupRange,3,0)</f>
        <v>Syracuse</v>
      </c>
      <c r="AW328" s="55" t="s">
        <v>282</v>
      </c>
      <c r="AX328" s="56" t="s">
        <v>29</v>
      </c>
      <c r="AY328" s="56" t="s">
        <v>152</v>
      </c>
      <c r="AZ328" s="57"/>
      <c r="CJ328" s="35" t="s">
        <v>1062</v>
      </c>
      <c r="CK328" s="59"/>
      <c r="CN328" s="35" t="n">
        <v>88065565679</v>
      </c>
      <c r="CO328" s="59"/>
      <c r="EP328" s="0" t="n">
        <v>325</v>
      </c>
      <c r="EQ328" s="55" t="s">
        <v>282</v>
      </c>
      <c r="ER328" s="56" t="s">
        <v>152</v>
      </c>
      <c r="ES328" s="56" t="s">
        <v>29</v>
      </c>
      <c r="ET328" s="64" t="n">
        <v>68</v>
      </c>
      <c r="EU328" s="65" t="n">
        <v>952</v>
      </c>
      <c r="EV328" s="65" t="n">
        <v>204</v>
      </c>
      <c r="EW328" s="65" t="n">
        <v>44082</v>
      </c>
      <c r="EX328" s="66" t="n">
        <v>44082</v>
      </c>
      <c r="EY328" s="0" t="n">
        <f aca="false">COUNTIF(DatasourceNameRange,EQ328)</f>
        <v>1</v>
      </c>
    </row>
    <row r="329" customFormat="false" ht="15" hidden="false" customHeight="false" outlineLevel="0" collapsed="false">
      <c r="X329" s="35" t="s">
        <v>568</v>
      </c>
      <c r="Y329" s="36" t="n">
        <v>47</v>
      </c>
      <c r="Z329" s="37" t="n">
        <v>564</v>
      </c>
      <c r="AA329" s="37" t="n">
        <v>1</v>
      </c>
      <c r="AB329" s="37" t="n">
        <v>564</v>
      </c>
      <c r="AC329" s="37" t="n">
        <v>44062</v>
      </c>
      <c r="AD329" s="38" t="n">
        <v>44062</v>
      </c>
      <c r="AE329" s="0" t="str">
        <f aca="false">IF(AB329&lt;=10,"Top Buyer",IF(AB329&lt;=21,"2nd Top Buyer","Average Buyer"))</f>
        <v>Average Buyer</v>
      </c>
      <c r="AF329" s="0" t="str">
        <f aca="false">(IF(AC329=AD329,$AL$9,$AL$10))</f>
        <v>One-Time Buyer</v>
      </c>
      <c r="AG329" s="0" t="str">
        <f aca="false">VLOOKUP(X329,LookupRange,2,0)</f>
        <v>Male</v>
      </c>
      <c r="AH329" s="0" t="str">
        <f aca="false">VLOOKUP(X329,LookupRange,3,0)</f>
        <v>Brookhaven</v>
      </c>
      <c r="AW329" s="55" t="s">
        <v>166</v>
      </c>
      <c r="AX329" s="56" t="s">
        <v>29</v>
      </c>
      <c r="AY329" s="56" t="s">
        <v>81</v>
      </c>
      <c r="AZ329" s="57"/>
      <c r="CJ329" s="35" t="s">
        <v>258</v>
      </c>
      <c r="CK329" s="59"/>
      <c r="CN329" s="35" t="n">
        <v>88065565680</v>
      </c>
      <c r="CO329" s="59"/>
      <c r="EP329" s="0" t="n">
        <v>326</v>
      </c>
      <c r="EQ329" s="55" t="s">
        <v>166</v>
      </c>
      <c r="ER329" s="56" t="s">
        <v>81</v>
      </c>
      <c r="ES329" s="56" t="s">
        <v>29</v>
      </c>
      <c r="ET329" s="64" t="n">
        <v>6</v>
      </c>
      <c r="EU329" s="65" t="n">
        <v>120</v>
      </c>
      <c r="EV329" s="65" t="n">
        <v>18</v>
      </c>
      <c r="EW329" s="65" t="n">
        <v>44071</v>
      </c>
      <c r="EX329" s="66" t="n">
        <v>44071</v>
      </c>
      <c r="EY329" s="0" t="n">
        <f aca="false">COUNTIF(DatasourceNameRange,EQ329)</f>
        <v>1</v>
      </c>
    </row>
    <row r="330" customFormat="false" ht="15" hidden="false" customHeight="false" outlineLevel="0" collapsed="false">
      <c r="X330" s="35" t="s">
        <v>433</v>
      </c>
      <c r="Y330" s="36" t="n">
        <v>47</v>
      </c>
      <c r="Z330" s="37" t="n">
        <v>564</v>
      </c>
      <c r="AA330" s="37" t="n">
        <v>1</v>
      </c>
      <c r="AB330" s="37" t="n">
        <v>564</v>
      </c>
      <c r="AC330" s="37" t="n">
        <v>44058</v>
      </c>
      <c r="AD330" s="38" t="n">
        <v>44058</v>
      </c>
      <c r="AE330" s="0" t="str">
        <f aca="false">IF(AB330&lt;=10,"Top Buyer",IF(AB330&lt;=21,"2nd Top Buyer","Average Buyer"))</f>
        <v>Average Buyer</v>
      </c>
      <c r="AF330" s="0" t="str">
        <f aca="false">(IF(AC330=AD330,$AL$9,$AL$10))</f>
        <v>One-Time Buyer</v>
      </c>
      <c r="AG330" s="0" t="str">
        <f aca="false">VLOOKUP(X330,LookupRange,2,0)</f>
        <v>Female</v>
      </c>
      <c r="AH330" s="0" t="str">
        <f aca="false">VLOOKUP(X330,LookupRange,3,0)</f>
        <v>Islip</v>
      </c>
      <c r="AW330" s="55" t="s">
        <v>1062</v>
      </c>
      <c r="AX330" s="56" t="s">
        <v>20</v>
      </c>
      <c r="AY330" s="56" t="s">
        <v>156</v>
      </c>
      <c r="AZ330" s="57"/>
      <c r="CJ330" s="35" t="s">
        <v>346</v>
      </c>
      <c r="CK330" s="59"/>
      <c r="CN330" s="35" t="n">
        <v>88065565681</v>
      </c>
      <c r="CO330" s="59"/>
      <c r="EP330" s="0" t="n">
        <v>327</v>
      </c>
      <c r="EQ330" s="55" t="s">
        <v>1062</v>
      </c>
      <c r="ER330" s="56" t="s">
        <v>156</v>
      </c>
      <c r="ES330" s="56" t="s">
        <v>20</v>
      </c>
      <c r="ET330" s="64" t="n">
        <v>10</v>
      </c>
      <c r="EU330" s="65" t="n">
        <v>97</v>
      </c>
      <c r="EV330" s="65" t="n">
        <v>30</v>
      </c>
      <c r="EW330" s="65" t="n">
        <v>44066</v>
      </c>
      <c r="EX330" s="66" t="n">
        <v>44073</v>
      </c>
      <c r="EY330" s="0" t="n">
        <f aca="false">COUNTIF(DatasourceNameRange,EQ330)</f>
        <v>2</v>
      </c>
    </row>
    <row r="331" customFormat="false" ht="15" hidden="false" customHeight="false" outlineLevel="0" collapsed="false">
      <c r="X331" s="35" t="s">
        <v>415</v>
      </c>
      <c r="Y331" s="36" t="n">
        <v>47</v>
      </c>
      <c r="Z331" s="37" t="n">
        <v>564</v>
      </c>
      <c r="AA331" s="37" t="n">
        <v>1</v>
      </c>
      <c r="AB331" s="37" t="n">
        <v>564</v>
      </c>
      <c r="AC331" s="37" t="n">
        <v>44102</v>
      </c>
      <c r="AD331" s="38" t="n">
        <v>44102</v>
      </c>
      <c r="AE331" s="0" t="str">
        <f aca="false">IF(AB331&lt;=10,"Top Buyer",IF(AB331&lt;=21,"2nd Top Buyer","Average Buyer"))</f>
        <v>Average Buyer</v>
      </c>
      <c r="AF331" s="0" t="str">
        <f aca="false">(IF(AC331=AD331,$AL$9,$AL$10))</f>
        <v>One-Time Buyer</v>
      </c>
      <c r="AG331" s="0" t="str">
        <f aca="false">VLOOKUP(X331,LookupRange,2,0)</f>
        <v>Male</v>
      </c>
      <c r="AH331" s="0" t="str">
        <f aca="false">VLOOKUP(X331,LookupRange,3,0)</f>
        <v>Sherrill</v>
      </c>
      <c r="AW331" s="55" t="s">
        <v>258</v>
      </c>
      <c r="AX331" s="56" t="s">
        <v>20</v>
      </c>
      <c r="AY331" s="56" t="s">
        <v>112</v>
      </c>
      <c r="AZ331" s="57"/>
      <c r="CJ331" s="35" t="s">
        <v>416</v>
      </c>
      <c r="CK331" s="59"/>
      <c r="CN331" s="35" t="n">
        <v>88065565682</v>
      </c>
      <c r="CO331" s="59"/>
      <c r="EP331" s="0" t="n">
        <v>328</v>
      </c>
      <c r="EQ331" s="55" t="s">
        <v>258</v>
      </c>
      <c r="ER331" s="56" t="s">
        <v>112</v>
      </c>
      <c r="ES331" s="56" t="s">
        <v>20</v>
      </c>
      <c r="ET331" s="64" t="n">
        <v>6</v>
      </c>
      <c r="EU331" s="65" t="n">
        <v>90</v>
      </c>
      <c r="EV331" s="65" t="n">
        <v>18</v>
      </c>
      <c r="EW331" s="65" t="n">
        <v>44058</v>
      </c>
      <c r="EX331" s="66" t="n">
        <v>44058</v>
      </c>
      <c r="EY331" s="0" t="n">
        <f aca="false">COUNTIF(DatasourceNameRange,EQ331)</f>
        <v>1</v>
      </c>
    </row>
    <row r="332" customFormat="false" ht="15" hidden="false" customHeight="false" outlineLevel="0" collapsed="false">
      <c r="X332" s="35" t="s">
        <v>790</v>
      </c>
      <c r="Y332" s="36" t="n">
        <v>8</v>
      </c>
      <c r="Z332" s="37" t="n">
        <v>560</v>
      </c>
      <c r="AA332" s="37" t="n">
        <v>1</v>
      </c>
      <c r="AB332" s="37" t="n">
        <v>560</v>
      </c>
      <c r="AC332" s="37" t="n">
        <v>44073</v>
      </c>
      <c r="AD332" s="38" t="n">
        <v>44073</v>
      </c>
      <c r="AE332" s="0" t="str">
        <f aca="false">IF(AB332&lt;=10,"Top Buyer",IF(AB332&lt;=21,"2nd Top Buyer","Average Buyer"))</f>
        <v>Average Buyer</v>
      </c>
      <c r="AF332" s="0" t="str">
        <f aca="false">(IF(AC332=AD332,$AL$9,$AL$10))</f>
        <v>One-Time Buyer</v>
      </c>
      <c r="AG332" s="0" t="str">
        <f aca="false">VLOOKUP(X332,LookupRange,2,0)</f>
        <v>Female</v>
      </c>
      <c r="AH332" s="0" t="str">
        <f aca="false">VLOOKUP(X332,LookupRange,3,0)</f>
        <v>Watertown</v>
      </c>
      <c r="AW332" s="55" t="s">
        <v>346</v>
      </c>
      <c r="AX332" s="56" t="s">
        <v>29</v>
      </c>
      <c r="AY332" s="56" t="s">
        <v>69</v>
      </c>
      <c r="AZ332" s="57"/>
      <c r="CJ332" s="35" t="s">
        <v>486</v>
      </c>
      <c r="CK332" s="59"/>
      <c r="CN332" s="35" t="n">
        <v>88065565683</v>
      </c>
      <c r="CO332" s="59"/>
      <c r="EP332" s="0" t="n">
        <v>329</v>
      </c>
      <c r="EQ332" s="55" t="s">
        <v>346</v>
      </c>
      <c r="ER332" s="56" t="s">
        <v>69</v>
      </c>
      <c r="ES332" s="56" t="s">
        <v>29</v>
      </c>
      <c r="ET332" s="64" t="n">
        <v>15</v>
      </c>
      <c r="EU332" s="65" t="n">
        <v>300</v>
      </c>
      <c r="EV332" s="65" t="n">
        <v>45</v>
      </c>
      <c r="EW332" s="65" t="n">
        <v>44074</v>
      </c>
      <c r="EX332" s="66" t="n">
        <v>44074</v>
      </c>
      <c r="EY332" s="0" t="n">
        <f aca="false">COUNTIF(DatasourceNameRange,EQ332)</f>
        <v>1</v>
      </c>
    </row>
    <row r="333" customFormat="false" ht="15" hidden="false" customHeight="false" outlineLevel="0" collapsed="false">
      <c r="X333" s="35" t="s">
        <v>640</v>
      </c>
      <c r="Y333" s="36" t="n">
        <v>60</v>
      </c>
      <c r="Z333" s="37" t="n">
        <v>540</v>
      </c>
      <c r="AA333" s="37" t="n">
        <v>1</v>
      </c>
      <c r="AB333" s="37" t="n">
        <v>540</v>
      </c>
      <c r="AC333" s="37" t="n">
        <v>44062</v>
      </c>
      <c r="AD333" s="38" t="n">
        <v>44062</v>
      </c>
      <c r="AE333" s="0" t="str">
        <f aca="false">IF(AB333&lt;=10,"Top Buyer",IF(AB333&lt;=21,"2nd Top Buyer","Average Buyer"))</f>
        <v>Average Buyer</v>
      </c>
      <c r="AF333" s="0" t="str">
        <f aca="false">(IF(AC333=AD333,$AL$9,$AL$10))</f>
        <v>One-Time Buyer</v>
      </c>
      <c r="AG333" s="0" t="str">
        <f aca="false">VLOOKUP(X333,LookupRange,2,0)</f>
        <v>Male</v>
      </c>
      <c r="AH333" s="0" t="str">
        <f aca="false">VLOOKUP(X333,LookupRange,3,0)</f>
        <v>Glens Falls</v>
      </c>
      <c r="AW333" s="55" t="s">
        <v>416</v>
      </c>
      <c r="AX333" s="56" t="s">
        <v>20</v>
      </c>
      <c r="AY333" s="56" t="s">
        <v>104</v>
      </c>
      <c r="AZ333" s="57"/>
      <c r="CJ333" s="35" t="s">
        <v>1051</v>
      </c>
      <c r="CK333" s="59"/>
      <c r="CN333" s="35" t="n">
        <v>88065565684</v>
      </c>
      <c r="CO333" s="59"/>
      <c r="EP333" s="0" t="n">
        <v>330</v>
      </c>
      <c r="EQ333" s="55" t="s">
        <v>416</v>
      </c>
      <c r="ER333" s="56" t="s">
        <v>104</v>
      </c>
      <c r="ES333" s="56" t="s">
        <v>20</v>
      </c>
      <c r="ET333" s="64" t="n">
        <v>6</v>
      </c>
      <c r="EU333" s="65" t="n">
        <v>72</v>
      </c>
      <c r="EV333" s="65" t="n">
        <v>18</v>
      </c>
      <c r="EW333" s="65" t="n">
        <v>44102</v>
      </c>
      <c r="EX333" s="66" t="n">
        <v>44102</v>
      </c>
      <c r="EY333" s="0" t="n">
        <f aca="false">COUNTIF(DatasourceNameRange,EQ333)</f>
        <v>1</v>
      </c>
    </row>
    <row r="334" customFormat="false" ht="15" hidden="false" customHeight="false" outlineLevel="0" collapsed="false">
      <c r="X334" s="35" t="s">
        <v>207</v>
      </c>
      <c r="Y334" s="36" t="n">
        <v>60</v>
      </c>
      <c r="Z334" s="37" t="n">
        <v>540</v>
      </c>
      <c r="AA334" s="37" t="n">
        <v>1</v>
      </c>
      <c r="AB334" s="37" t="n">
        <v>540</v>
      </c>
      <c r="AC334" s="37" t="n">
        <v>44099</v>
      </c>
      <c r="AD334" s="38" t="n">
        <v>44099</v>
      </c>
      <c r="AE334" s="0" t="str">
        <f aca="false">IF(AB334&lt;=10,"Top Buyer",IF(AB334&lt;=21,"2nd Top Buyer","Average Buyer"))</f>
        <v>Average Buyer</v>
      </c>
      <c r="AF334" s="0" t="str">
        <f aca="false">(IF(AC334=AD334,$AL$9,$AL$10))</f>
        <v>One-Time Buyer</v>
      </c>
      <c r="AG334" s="0" t="str">
        <f aca="false">VLOOKUP(X334,LookupRange,2,0)</f>
        <v>Male</v>
      </c>
      <c r="AH334" s="0" t="str">
        <f aca="false">VLOOKUP(X334,LookupRange,3,0)</f>
        <v>Poughkeepsie</v>
      </c>
      <c r="AW334" s="55" t="s">
        <v>486</v>
      </c>
      <c r="AX334" s="56" t="s">
        <v>29</v>
      </c>
      <c r="AY334" s="56" t="s">
        <v>52</v>
      </c>
      <c r="AZ334" s="57"/>
      <c r="CJ334" s="35" t="s">
        <v>885</v>
      </c>
      <c r="CK334" s="59"/>
      <c r="CN334" s="35" t="n">
        <v>88065565685</v>
      </c>
      <c r="CO334" s="59"/>
      <c r="EP334" s="0" t="n">
        <v>331</v>
      </c>
      <c r="EQ334" s="55" t="s">
        <v>486</v>
      </c>
      <c r="ER334" s="56" t="s">
        <v>52</v>
      </c>
      <c r="ES334" s="56" t="s">
        <v>29</v>
      </c>
      <c r="ET334" s="64" t="n">
        <v>15</v>
      </c>
      <c r="EU334" s="65" t="n">
        <v>90</v>
      </c>
      <c r="EV334" s="65" t="n">
        <v>45</v>
      </c>
      <c r="EW334" s="65" t="n">
        <v>44083</v>
      </c>
      <c r="EX334" s="66" t="n">
        <v>44083</v>
      </c>
      <c r="EY334" s="0" t="n">
        <f aca="false">COUNTIF(DatasourceNameRange,EQ334)</f>
        <v>1</v>
      </c>
    </row>
    <row r="335" customFormat="false" ht="15" hidden="false" customHeight="false" outlineLevel="0" collapsed="false">
      <c r="X335" s="35" t="s">
        <v>595</v>
      </c>
      <c r="Y335" s="36" t="n">
        <v>60</v>
      </c>
      <c r="Z335" s="37" t="n">
        <v>540</v>
      </c>
      <c r="AA335" s="37" t="n">
        <v>1</v>
      </c>
      <c r="AB335" s="37" t="n">
        <v>540</v>
      </c>
      <c r="AC335" s="37" t="n">
        <v>44086</v>
      </c>
      <c r="AD335" s="38" t="n">
        <v>44086</v>
      </c>
      <c r="AE335" s="0" t="str">
        <f aca="false">IF(AB335&lt;=10,"Top Buyer",IF(AB335&lt;=21,"2nd Top Buyer","Average Buyer"))</f>
        <v>Average Buyer</v>
      </c>
      <c r="AF335" s="0" t="str">
        <f aca="false">(IF(AC335=AD335,$AL$9,$AL$10))</f>
        <v>One-Time Buyer</v>
      </c>
      <c r="AG335" s="0" t="str">
        <f aca="false">VLOOKUP(X335,LookupRange,2,0)</f>
        <v>Male</v>
      </c>
      <c r="AH335" s="0" t="str">
        <f aca="false">VLOOKUP(X335,LookupRange,3,0)</f>
        <v>Yakers</v>
      </c>
      <c r="AW335" s="55" t="s">
        <v>1051</v>
      </c>
      <c r="AX335" s="56" t="s">
        <v>29</v>
      </c>
      <c r="AY335" s="56" t="s">
        <v>48</v>
      </c>
      <c r="AZ335" s="57"/>
      <c r="CJ335" s="35" t="s">
        <v>940</v>
      </c>
      <c r="CK335" s="59"/>
      <c r="CN335" s="35" t="n">
        <v>88065565686</v>
      </c>
      <c r="CO335" s="59"/>
      <c r="EP335" s="0" t="n">
        <v>332</v>
      </c>
      <c r="EQ335" s="55" t="s">
        <v>1051</v>
      </c>
      <c r="ER335" s="56" t="s">
        <v>48</v>
      </c>
      <c r="ES335" s="56" t="s">
        <v>29</v>
      </c>
      <c r="ET335" s="64" t="n">
        <v>5</v>
      </c>
      <c r="EU335" s="65" t="n">
        <v>100</v>
      </c>
      <c r="EV335" s="65" t="n">
        <v>15</v>
      </c>
      <c r="EW335" s="65" t="n">
        <v>44062</v>
      </c>
      <c r="EX335" s="66" t="n">
        <v>44062</v>
      </c>
      <c r="EY335" s="0" t="n">
        <f aca="false">COUNTIF(DatasourceNameRange,EQ335)</f>
        <v>1</v>
      </c>
    </row>
    <row r="336" customFormat="false" ht="15" hidden="false" customHeight="false" outlineLevel="0" collapsed="false">
      <c r="X336" s="35" t="s">
        <v>536</v>
      </c>
      <c r="Y336" s="36" t="n">
        <v>60</v>
      </c>
      <c r="Z336" s="37" t="n">
        <v>540</v>
      </c>
      <c r="AA336" s="37" t="n">
        <v>1</v>
      </c>
      <c r="AB336" s="37" t="n">
        <v>540</v>
      </c>
      <c r="AC336" s="37" t="n">
        <v>44058</v>
      </c>
      <c r="AD336" s="38" t="n">
        <v>44058</v>
      </c>
      <c r="AE336" s="0" t="str">
        <f aca="false">IF(AB336&lt;=10,"Top Buyer",IF(AB336&lt;=21,"2nd Top Buyer","Average Buyer"))</f>
        <v>Average Buyer</v>
      </c>
      <c r="AF336" s="0" t="str">
        <f aca="false">(IF(AC336=AD336,$AL$9,$AL$10))</f>
        <v>One-Time Buyer</v>
      </c>
      <c r="AG336" s="0" t="str">
        <f aca="false">VLOOKUP(X336,LookupRange,2,0)</f>
        <v>Male</v>
      </c>
      <c r="AH336" s="0" t="str">
        <f aca="false">VLOOKUP(X336,LookupRange,3,0)</f>
        <v>Middletown</v>
      </c>
      <c r="AW336" s="55" t="s">
        <v>885</v>
      </c>
      <c r="AX336" s="56" t="s">
        <v>20</v>
      </c>
      <c r="AY336" s="56" t="s">
        <v>42</v>
      </c>
      <c r="AZ336" s="57"/>
      <c r="CJ336" s="35" t="s">
        <v>564</v>
      </c>
      <c r="CK336" s="59"/>
      <c r="CN336" s="35" t="n">
        <v>88065565687</v>
      </c>
      <c r="CO336" s="59"/>
      <c r="EP336" s="0" t="n">
        <v>333</v>
      </c>
      <c r="EQ336" s="55" t="s">
        <v>885</v>
      </c>
      <c r="ER336" s="56" t="s">
        <v>42</v>
      </c>
      <c r="ES336" s="56" t="s">
        <v>20</v>
      </c>
      <c r="ET336" s="64" t="n">
        <v>5</v>
      </c>
      <c r="EU336" s="65" t="n">
        <v>65</v>
      </c>
      <c r="EV336" s="65" t="n">
        <v>15</v>
      </c>
      <c r="EW336" s="65" t="n">
        <v>44075</v>
      </c>
      <c r="EX336" s="66" t="n">
        <v>44075</v>
      </c>
      <c r="EY336" s="0" t="n">
        <f aca="false">COUNTIF(DatasourceNameRange,EQ336)</f>
        <v>1</v>
      </c>
    </row>
    <row r="337" customFormat="false" ht="15" hidden="false" customHeight="false" outlineLevel="0" collapsed="false">
      <c r="X337" s="35" t="s">
        <v>343</v>
      </c>
      <c r="Y337" s="36" t="n">
        <v>89</v>
      </c>
      <c r="Z337" s="37" t="n">
        <v>534</v>
      </c>
      <c r="AA337" s="37" t="n">
        <v>1</v>
      </c>
      <c r="AB337" s="37" t="n">
        <v>534</v>
      </c>
      <c r="AC337" s="37" t="n">
        <v>44071</v>
      </c>
      <c r="AD337" s="38" t="n">
        <v>44071</v>
      </c>
      <c r="AE337" s="0" t="str">
        <f aca="false">IF(AB337&lt;=10,"Top Buyer",IF(AB337&lt;=21,"2nd Top Buyer","Average Buyer"))</f>
        <v>Average Buyer</v>
      </c>
      <c r="AF337" s="0" t="str">
        <f aca="false">(IF(AC337=AD337,$AL$9,$AL$10))</f>
        <v>One-Time Buyer</v>
      </c>
      <c r="AG337" s="0" t="str">
        <f aca="false">VLOOKUP(X337,LookupRange,2,0)</f>
        <v>Female</v>
      </c>
      <c r="AH337" s="0" t="str">
        <f aca="false">VLOOKUP(X337,LookupRange,3,0)</f>
        <v>Yakers</v>
      </c>
      <c r="AW337" s="55" t="s">
        <v>940</v>
      </c>
      <c r="AX337" s="56" t="s">
        <v>20</v>
      </c>
      <c r="AY337" s="56" t="s">
        <v>75</v>
      </c>
      <c r="AZ337" s="57"/>
      <c r="CJ337" s="35" t="s">
        <v>200</v>
      </c>
      <c r="CK337" s="59"/>
      <c r="CN337" s="35" t="n">
        <v>88065565688</v>
      </c>
      <c r="CO337" s="59"/>
      <c r="EP337" s="0" t="n">
        <v>334</v>
      </c>
      <c r="EQ337" s="55" t="s">
        <v>940</v>
      </c>
      <c r="ER337" s="56" t="s">
        <v>75</v>
      </c>
      <c r="ES337" s="56" t="s">
        <v>20</v>
      </c>
      <c r="ET337" s="64" t="n">
        <v>18</v>
      </c>
      <c r="EU337" s="65" t="n">
        <v>486</v>
      </c>
      <c r="EV337" s="65" t="n">
        <v>54</v>
      </c>
      <c r="EW337" s="65" t="n">
        <v>44073</v>
      </c>
      <c r="EX337" s="66" t="n">
        <v>44073</v>
      </c>
      <c r="EY337" s="0" t="n">
        <f aca="false">COUNTIF(DatasourceNameRange,EQ337)</f>
        <v>2</v>
      </c>
    </row>
    <row r="338" customFormat="false" ht="15" hidden="false" customHeight="false" outlineLevel="0" collapsed="false">
      <c r="X338" s="35" t="s">
        <v>161</v>
      </c>
      <c r="Y338" s="36" t="n">
        <v>89</v>
      </c>
      <c r="Z338" s="37" t="n">
        <v>534</v>
      </c>
      <c r="AA338" s="37" t="n">
        <v>1</v>
      </c>
      <c r="AB338" s="37" t="n">
        <v>534</v>
      </c>
      <c r="AC338" s="37" t="n">
        <v>44066</v>
      </c>
      <c r="AD338" s="38" t="n">
        <v>44066</v>
      </c>
      <c r="AE338" s="0" t="str">
        <f aca="false">IF(AB338&lt;=10,"Top Buyer",IF(AB338&lt;=21,"2nd Top Buyer","Average Buyer"))</f>
        <v>Average Buyer</v>
      </c>
      <c r="AF338" s="0" t="str">
        <f aca="false">(IF(AC338=AD338,$AL$9,$AL$10))</f>
        <v>One-Time Buyer</v>
      </c>
      <c r="AG338" s="0" t="str">
        <f aca="false">VLOOKUP(X338,LookupRange,2,0)</f>
        <v>Male</v>
      </c>
      <c r="AH338" s="0" t="str">
        <f aca="false">VLOOKUP(X338,LookupRange,3,0)</f>
        <v>Sherrill</v>
      </c>
      <c r="AW338" s="55" t="s">
        <v>564</v>
      </c>
      <c r="AX338" s="56" t="s">
        <v>20</v>
      </c>
      <c r="AY338" s="56" t="s">
        <v>48</v>
      </c>
      <c r="AZ338" s="57"/>
      <c r="CJ338" s="35" t="s">
        <v>605</v>
      </c>
      <c r="CK338" s="59"/>
      <c r="CN338" s="35" t="n">
        <v>88065565689</v>
      </c>
      <c r="CO338" s="59"/>
      <c r="EP338" s="0" t="n">
        <v>335</v>
      </c>
      <c r="EQ338" s="55" t="s">
        <v>564</v>
      </c>
      <c r="ER338" s="56" t="s">
        <v>48</v>
      </c>
      <c r="ES338" s="56" t="s">
        <v>20</v>
      </c>
      <c r="ET338" s="64" t="n">
        <v>89</v>
      </c>
      <c r="EU338" s="65" t="n">
        <v>890</v>
      </c>
      <c r="EV338" s="65" t="n">
        <v>267</v>
      </c>
      <c r="EW338" s="65" t="n">
        <v>44055</v>
      </c>
      <c r="EX338" s="66" t="n">
        <v>44055</v>
      </c>
      <c r="EY338" s="0" t="n">
        <f aca="false">COUNTIF(DatasourceNameRange,EQ338)</f>
        <v>1</v>
      </c>
    </row>
    <row r="339" customFormat="false" ht="15" hidden="false" customHeight="false" outlineLevel="0" collapsed="false">
      <c r="X339" s="35" t="s">
        <v>429</v>
      </c>
      <c r="Y339" s="36" t="n">
        <v>89</v>
      </c>
      <c r="Z339" s="37" t="n">
        <v>534</v>
      </c>
      <c r="AA339" s="37" t="n">
        <v>1</v>
      </c>
      <c r="AB339" s="37" t="n">
        <v>534</v>
      </c>
      <c r="AC339" s="37" t="n">
        <v>44054</v>
      </c>
      <c r="AD339" s="38" t="n">
        <v>44054</v>
      </c>
      <c r="AE339" s="0" t="str">
        <f aca="false">IF(AB339&lt;=10,"Top Buyer",IF(AB339&lt;=21,"2nd Top Buyer","Average Buyer"))</f>
        <v>Average Buyer</v>
      </c>
      <c r="AF339" s="0" t="str">
        <f aca="false">(IF(AC339=AD339,$AL$9,$AL$10))</f>
        <v>One-Time Buyer</v>
      </c>
      <c r="AG339" s="0" t="str">
        <f aca="false">VLOOKUP(X339,LookupRange,2,0)</f>
        <v>Female</v>
      </c>
      <c r="AH339" s="0" t="str">
        <f aca="false">VLOOKUP(X339,LookupRange,3,0)</f>
        <v>Hempstead</v>
      </c>
      <c r="AW339" s="55" t="s">
        <v>200</v>
      </c>
      <c r="AX339" s="56" t="s">
        <v>29</v>
      </c>
      <c r="AY339" s="56" t="s">
        <v>156</v>
      </c>
      <c r="AZ339" s="57"/>
      <c r="CJ339" s="35" t="s">
        <v>342</v>
      </c>
      <c r="CK339" s="59"/>
      <c r="CN339" s="35" t="n">
        <v>88065565690</v>
      </c>
      <c r="CO339" s="59"/>
      <c r="EP339" s="0" t="n">
        <v>336</v>
      </c>
      <c r="EQ339" s="55" t="s">
        <v>200</v>
      </c>
      <c r="ER339" s="56" t="s">
        <v>156</v>
      </c>
      <c r="ES339" s="56" t="s">
        <v>29</v>
      </c>
      <c r="ET339" s="64" t="n">
        <v>77</v>
      </c>
      <c r="EU339" s="65" t="n">
        <v>1540</v>
      </c>
      <c r="EV339" s="65" t="n">
        <v>231</v>
      </c>
      <c r="EW339" s="65" t="n">
        <v>44103</v>
      </c>
      <c r="EX339" s="66" t="n">
        <v>44103</v>
      </c>
      <c r="EY339" s="0" t="n">
        <f aca="false">COUNTIF(DatasourceNameRange,EQ339)</f>
        <v>1</v>
      </c>
    </row>
    <row r="340" customFormat="false" ht="15" hidden="false" customHeight="false" outlineLevel="0" collapsed="false">
      <c r="X340" s="35" t="s">
        <v>185</v>
      </c>
      <c r="Y340" s="36" t="n">
        <v>10</v>
      </c>
      <c r="Z340" s="37" t="n">
        <v>520</v>
      </c>
      <c r="AA340" s="37" t="n">
        <v>1</v>
      </c>
      <c r="AB340" s="37" t="n">
        <v>520</v>
      </c>
      <c r="AC340" s="37" t="n">
        <v>44093</v>
      </c>
      <c r="AD340" s="38" t="n">
        <v>44093</v>
      </c>
      <c r="AE340" s="0" t="str">
        <f aca="false">IF(AB340&lt;=10,"Top Buyer",IF(AB340&lt;=21,"2nd Top Buyer","Average Buyer"))</f>
        <v>Average Buyer</v>
      </c>
      <c r="AF340" s="0" t="str">
        <f aca="false">(IF(AC340=AD340,$AL$9,$AL$10))</f>
        <v>One-Time Buyer</v>
      </c>
      <c r="AG340" s="0" t="str">
        <f aca="false">VLOOKUP(X340,LookupRange,2,0)</f>
        <v>Male</v>
      </c>
      <c r="AH340" s="0" t="str">
        <f aca="false">VLOOKUP(X340,LookupRange,3,0)</f>
        <v>Choes</v>
      </c>
      <c r="AW340" s="55" t="s">
        <v>605</v>
      </c>
      <c r="AX340" s="56" t="s">
        <v>20</v>
      </c>
      <c r="AY340" s="56" t="s">
        <v>37</v>
      </c>
      <c r="AZ340" s="57"/>
      <c r="CJ340" s="35" t="s">
        <v>444</v>
      </c>
      <c r="CK340" s="59"/>
      <c r="CN340" s="35" t="n">
        <v>88065565691</v>
      </c>
      <c r="CO340" s="59"/>
      <c r="EP340" s="0" t="n">
        <v>337</v>
      </c>
      <c r="EQ340" s="55" t="s">
        <v>605</v>
      </c>
      <c r="ER340" s="56" t="s">
        <v>37</v>
      </c>
      <c r="ES340" s="56" t="s">
        <v>20</v>
      </c>
      <c r="ET340" s="64" t="n">
        <v>89</v>
      </c>
      <c r="EU340" s="65" t="n">
        <v>1335</v>
      </c>
      <c r="EV340" s="65" t="n">
        <v>267</v>
      </c>
      <c r="EW340" s="65" t="n">
        <v>44096</v>
      </c>
      <c r="EX340" s="66" t="n">
        <v>44096</v>
      </c>
      <c r="EY340" s="0" t="n">
        <f aca="false">COUNTIF(DatasourceNameRange,EQ340)</f>
        <v>1</v>
      </c>
    </row>
    <row r="341" customFormat="false" ht="15" hidden="false" customHeight="false" outlineLevel="0" collapsed="false">
      <c r="X341" s="35" t="s">
        <v>746</v>
      </c>
      <c r="Y341" s="36" t="n">
        <v>10</v>
      </c>
      <c r="Z341" s="37" t="n">
        <v>520</v>
      </c>
      <c r="AA341" s="37" t="n">
        <v>1</v>
      </c>
      <c r="AB341" s="37" t="n">
        <v>520</v>
      </c>
      <c r="AC341" s="37" t="n">
        <v>44061</v>
      </c>
      <c r="AD341" s="38" t="n">
        <v>44061</v>
      </c>
      <c r="AE341" s="0" t="str">
        <f aca="false">IF(AB341&lt;=10,"Top Buyer",IF(AB341&lt;=21,"2nd Top Buyer","Average Buyer"))</f>
        <v>Average Buyer</v>
      </c>
      <c r="AF341" s="0" t="str">
        <f aca="false">(IF(AC341=AD341,$AL$9,$AL$10))</f>
        <v>One-Time Buyer</v>
      </c>
      <c r="AG341" s="0" t="str">
        <f aca="false">VLOOKUP(X341,LookupRange,2,0)</f>
        <v>Male</v>
      </c>
      <c r="AH341" s="0" t="str">
        <f aca="false">VLOOKUP(X341,LookupRange,3,0)</f>
        <v>Long Beach</v>
      </c>
      <c r="AW341" s="55" t="s">
        <v>342</v>
      </c>
      <c r="AX341" s="56" t="s">
        <v>20</v>
      </c>
      <c r="AY341" s="56" t="s">
        <v>112</v>
      </c>
      <c r="AZ341" s="57"/>
      <c r="CJ341" s="35" t="s">
        <v>967</v>
      </c>
      <c r="CK341" s="59"/>
      <c r="CN341" s="35" t="n">
        <v>88065565692</v>
      </c>
      <c r="CO341" s="59"/>
      <c r="EP341" s="0" t="n">
        <v>338</v>
      </c>
      <c r="EQ341" s="55" t="s">
        <v>342</v>
      </c>
      <c r="ER341" s="56" t="s">
        <v>112</v>
      </c>
      <c r="ES341" s="56" t="s">
        <v>20</v>
      </c>
      <c r="ET341" s="64" t="n">
        <v>60</v>
      </c>
      <c r="EU341" s="65" t="n">
        <v>840</v>
      </c>
      <c r="EV341" s="65" t="n">
        <v>180</v>
      </c>
      <c r="EW341" s="65" t="n">
        <v>44071</v>
      </c>
      <c r="EX341" s="66" t="n">
        <v>44071</v>
      </c>
      <c r="EY341" s="0" t="n">
        <f aca="false">COUNTIF(DatasourceNameRange,EQ341)</f>
        <v>1</v>
      </c>
    </row>
    <row r="342" customFormat="false" ht="15" hidden="false" customHeight="false" outlineLevel="0" collapsed="false">
      <c r="X342" s="35" t="s">
        <v>372</v>
      </c>
      <c r="Y342" s="36" t="n">
        <v>26</v>
      </c>
      <c r="Z342" s="37" t="n">
        <v>520</v>
      </c>
      <c r="AA342" s="37" t="n">
        <v>2</v>
      </c>
      <c r="AB342" s="37" t="n">
        <v>520</v>
      </c>
      <c r="AC342" s="37" t="n">
        <v>44072</v>
      </c>
      <c r="AD342" s="38" t="n">
        <v>44072</v>
      </c>
      <c r="AE342" s="0" t="str">
        <f aca="false">IF(AB342&lt;=10,"Top Buyer",IF(AB342&lt;=21,"2nd Top Buyer","Average Buyer"))</f>
        <v>Average Buyer</v>
      </c>
      <c r="AF342" s="0" t="str">
        <f aca="false">(IF(AC342=AD342,$AL$9,$AL$10))</f>
        <v>One-Time Buyer</v>
      </c>
      <c r="AG342" s="0" t="str">
        <f aca="false">VLOOKUP(X342,LookupRange,2,0)</f>
        <v>Male</v>
      </c>
      <c r="AH342" s="0" t="str">
        <f aca="false">VLOOKUP(X342,LookupRange,3,0)</f>
        <v>Olean</v>
      </c>
      <c r="AW342" s="55" t="s">
        <v>444</v>
      </c>
      <c r="AX342" s="56" t="s">
        <v>29</v>
      </c>
      <c r="AY342" s="56" t="s">
        <v>52</v>
      </c>
      <c r="AZ342" s="57"/>
      <c r="CJ342" s="35" t="s">
        <v>689</v>
      </c>
      <c r="CK342" s="59"/>
      <c r="CN342" s="35" t="n">
        <v>88065565693</v>
      </c>
      <c r="CO342" s="59"/>
      <c r="EP342" s="0" t="n">
        <v>339</v>
      </c>
      <c r="EQ342" s="55" t="s">
        <v>444</v>
      </c>
      <c r="ER342" s="56" t="s">
        <v>52</v>
      </c>
      <c r="ES342" s="56" t="s">
        <v>29</v>
      </c>
      <c r="ET342" s="64" t="n">
        <v>10</v>
      </c>
      <c r="EU342" s="65" t="n">
        <v>140</v>
      </c>
      <c r="EV342" s="65" t="n">
        <v>30</v>
      </c>
      <c r="EW342" s="65" t="n">
        <v>44072</v>
      </c>
      <c r="EX342" s="66" t="n">
        <v>44072</v>
      </c>
      <c r="EY342" s="0" t="n">
        <f aca="false">COUNTIF(DatasourceNameRange,EQ342)</f>
        <v>1</v>
      </c>
    </row>
    <row r="343" customFormat="false" ht="15" hidden="false" customHeight="false" outlineLevel="0" collapsed="false">
      <c r="X343" s="35" t="s">
        <v>399</v>
      </c>
      <c r="Y343" s="36" t="n">
        <v>10</v>
      </c>
      <c r="Z343" s="37" t="n">
        <v>520</v>
      </c>
      <c r="AA343" s="37" t="n">
        <v>1</v>
      </c>
      <c r="AB343" s="37" t="n">
        <v>520</v>
      </c>
      <c r="AC343" s="37" t="n">
        <v>44096</v>
      </c>
      <c r="AD343" s="38" t="n">
        <v>44096</v>
      </c>
      <c r="AE343" s="0" t="str">
        <f aca="false">IF(AB343&lt;=10,"Top Buyer",IF(AB343&lt;=21,"2nd Top Buyer","Average Buyer"))</f>
        <v>Average Buyer</v>
      </c>
      <c r="AF343" s="0" t="str">
        <f aca="false">(IF(AC343=AD343,$AL$9,$AL$10))</f>
        <v>One-Time Buyer</v>
      </c>
      <c r="AG343" s="0" t="str">
        <f aca="false">VLOOKUP(X343,LookupRange,2,0)</f>
        <v>Female</v>
      </c>
      <c r="AH343" s="0" t="str">
        <f aca="false">VLOOKUP(X343,LookupRange,3,0)</f>
        <v>Hempstead</v>
      </c>
      <c r="AW343" s="55" t="s">
        <v>967</v>
      </c>
      <c r="AX343" s="56" t="s">
        <v>29</v>
      </c>
      <c r="AY343" s="56" t="s">
        <v>75</v>
      </c>
      <c r="AZ343" s="57"/>
      <c r="CJ343" s="35" t="s">
        <v>901</v>
      </c>
      <c r="CK343" s="59"/>
      <c r="CN343" s="35" t="n">
        <v>88065565694</v>
      </c>
      <c r="CO343" s="59"/>
      <c r="EP343" s="0" t="n">
        <v>340</v>
      </c>
      <c r="EQ343" s="55" t="s">
        <v>967</v>
      </c>
      <c r="ER343" s="56" t="s">
        <v>75</v>
      </c>
      <c r="ES343" s="56" t="s">
        <v>29</v>
      </c>
      <c r="ET343" s="64" t="n">
        <v>5</v>
      </c>
      <c r="EU343" s="65" t="n">
        <v>75</v>
      </c>
      <c r="EV343" s="65" t="n">
        <v>15</v>
      </c>
      <c r="EW343" s="65" t="n">
        <v>44054</v>
      </c>
      <c r="EX343" s="66" t="n">
        <v>44054</v>
      </c>
      <c r="EY343" s="0" t="n">
        <f aca="false">COUNTIF(DatasourceNameRange,EQ343)</f>
        <v>1</v>
      </c>
    </row>
    <row r="344" customFormat="false" ht="15" hidden="false" customHeight="false" outlineLevel="0" collapsed="false">
      <c r="X344" s="35" t="s">
        <v>854</v>
      </c>
      <c r="Y344" s="36" t="n">
        <v>10</v>
      </c>
      <c r="Z344" s="37" t="n">
        <v>520</v>
      </c>
      <c r="AA344" s="37" t="n">
        <v>1</v>
      </c>
      <c r="AB344" s="37" t="n">
        <v>520</v>
      </c>
      <c r="AC344" s="37" t="n">
        <v>44075</v>
      </c>
      <c r="AD344" s="38" t="n">
        <v>44075</v>
      </c>
      <c r="AE344" s="0" t="str">
        <f aca="false">IF(AB344&lt;=10,"Top Buyer",IF(AB344&lt;=21,"2nd Top Buyer","Average Buyer"))</f>
        <v>Average Buyer</v>
      </c>
      <c r="AF344" s="0" t="str">
        <f aca="false">(IF(AC344=AD344,$AL$9,$AL$10))</f>
        <v>One-Time Buyer</v>
      </c>
      <c r="AG344" s="0" t="str">
        <f aca="false">VLOOKUP(X344,LookupRange,2,0)</f>
        <v>Female</v>
      </c>
      <c r="AH344" s="0" t="str">
        <f aca="false">VLOOKUP(X344,LookupRange,3,0)</f>
        <v>Hempstead</v>
      </c>
      <c r="AW344" s="55" t="s">
        <v>689</v>
      </c>
      <c r="AX344" s="56" t="s">
        <v>29</v>
      </c>
      <c r="AY344" s="56" t="s">
        <v>154</v>
      </c>
      <c r="AZ344" s="57"/>
      <c r="CJ344" s="35" t="s">
        <v>245</v>
      </c>
      <c r="CK344" s="59"/>
      <c r="CN344" s="35" t="n">
        <v>88065565695</v>
      </c>
      <c r="CO344" s="59"/>
      <c r="EP344" s="0" t="n">
        <v>341</v>
      </c>
      <c r="EQ344" s="55" t="s">
        <v>689</v>
      </c>
      <c r="ER344" s="56" t="s">
        <v>154</v>
      </c>
      <c r="ES344" s="56" t="s">
        <v>29</v>
      </c>
      <c r="ET344" s="64" t="n">
        <v>3</v>
      </c>
      <c r="EU344" s="65" t="n">
        <v>48</v>
      </c>
      <c r="EV344" s="65" t="n">
        <v>9</v>
      </c>
      <c r="EW344" s="65" t="n">
        <v>44083</v>
      </c>
      <c r="EX344" s="66" t="n">
        <v>44083</v>
      </c>
      <c r="EY344" s="0" t="n">
        <f aca="false">COUNTIF(DatasourceNameRange,EQ344)</f>
        <v>1</v>
      </c>
    </row>
    <row r="345" customFormat="false" ht="15" hidden="false" customHeight="false" outlineLevel="0" collapsed="false">
      <c r="X345" s="35" t="s">
        <v>1072</v>
      </c>
      <c r="Y345" s="36" t="n">
        <v>32</v>
      </c>
      <c r="Z345" s="37" t="n">
        <v>490</v>
      </c>
      <c r="AA345" s="37" t="n">
        <v>5</v>
      </c>
      <c r="AB345" s="37" t="n">
        <v>490</v>
      </c>
      <c r="AC345" s="37" t="n">
        <v>44051</v>
      </c>
      <c r="AD345" s="38" t="n">
        <v>44104</v>
      </c>
      <c r="AE345" s="0" t="str">
        <f aca="false">IF(AB345&lt;=10,"Top Buyer",IF(AB345&lt;=21,"2nd Top Buyer","Average Buyer"))</f>
        <v>Average Buyer</v>
      </c>
      <c r="AF345" s="0" t="str">
        <f aca="false">(IF(AC345=AD345,$AL$9,$AL$10))</f>
        <v>Old Customer</v>
      </c>
      <c r="AG345" s="0" t="str">
        <f aca="false">VLOOKUP(X345,LookupRange,2,0)</f>
        <v>Male</v>
      </c>
      <c r="AH345" s="0" t="str">
        <f aca="false">VLOOKUP(X345,LookupRange,3,0)</f>
        <v>Port Jervis</v>
      </c>
      <c r="AW345" s="55" t="s">
        <v>901</v>
      </c>
      <c r="AX345" s="56" t="s">
        <v>29</v>
      </c>
      <c r="AY345" s="56" t="s">
        <v>186</v>
      </c>
      <c r="AZ345" s="57"/>
      <c r="CJ345" s="35" t="s">
        <v>439</v>
      </c>
      <c r="CK345" s="59"/>
      <c r="CN345" s="35" t="n">
        <v>88065565696</v>
      </c>
      <c r="CO345" s="59"/>
      <c r="EP345" s="0" t="n">
        <v>342</v>
      </c>
      <c r="EQ345" s="55" t="s">
        <v>901</v>
      </c>
      <c r="ER345" s="56" t="s">
        <v>186</v>
      </c>
      <c r="ES345" s="56" t="s">
        <v>29</v>
      </c>
      <c r="ET345" s="64" t="n">
        <v>5</v>
      </c>
      <c r="EU345" s="65" t="n">
        <v>80</v>
      </c>
      <c r="EV345" s="65" t="n">
        <v>15</v>
      </c>
      <c r="EW345" s="65" t="n">
        <v>44103</v>
      </c>
      <c r="EX345" s="66" t="n">
        <v>44103</v>
      </c>
      <c r="EY345" s="0" t="n">
        <f aca="false">COUNTIF(DatasourceNameRange,EQ345)</f>
        <v>1</v>
      </c>
    </row>
    <row r="346" customFormat="false" ht="15" hidden="false" customHeight="false" outlineLevel="0" collapsed="false">
      <c r="X346" s="35" t="s">
        <v>990</v>
      </c>
      <c r="Y346" s="36" t="n">
        <v>7</v>
      </c>
      <c r="Z346" s="37" t="n">
        <v>490</v>
      </c>
      <c r="AA346" s="37" t="n">
        <v>1</v>
      </c>
      <c r="AB346" s="37" t="n">
        <v>490</v>
      </c>
      <c r="AC346" s="37" t="n">
        <v>44055</v>
      </c>
      <c r="AD346" s="38" t="n">
        <v>44055</v>
      </c>
      <c r="AE346" s="0" t="str">
        <f aca="false">IF(AB346&lt;=10,"Top Buyer",IF(AB346&lt;=21,"2nd Top Buyer","Average Buyer"))</f>
        <v>Average Buyer</v>
      </c>
      <c r="AF346" s="0" t="str">
        <f aca="false">(IF(AC346=AD346,$AL$9,$AL$10))</f>
        <v>One-Time Buyer</v>
      </c>
      <c r="AG346" s="0" t="str">
        <f aca="false">VLOOKUP(X346,LookupRange,2,0)</f>
        <v>Male</v>
      </c>
      <c r="AH346" s="0" t="str">
        <f aca="false">VLOOKUP(X346,LookupRange,3,0)</f>
        <v>Hudson</v>
      </c>
      <c r="AW346" s="55" t="s">
        <v>245</v>
      </c>
      <c r="AX346" s="56" t="s">
        <v>29</v>
      </c>
      <c r="AY346" s="56" t="s">
        <v>96</v>
      </c>
      <c r="AZ346" s="57"/>
      <c r="CJ346" s="35" t="s">
        <v>373</v>
      </c>
      <c r="CK346" s="59"/>
      <c r="CN346" s="35" t="n">
        <v>88065565697</v>
      </c>
      <c r="CO346" s="59"/>
      <c r="EP346" s="0" t="n">
        <v>343</v>
      </c>
      <c r="EQ346" s="55" t="s">
        <v>245</v>
      </c>
      <c r="ER346" s="56" t="s">
        <v>96</v>
      </c>
      <c r="ES346" s="56" t="s">
        <v>29</v>
      </c>
      <c r="ET346" s="64" t="n">
        <v>77</v>
      </c>
      <c r="EU346" s="65" t="n">
        <v>2310</v>
      </c>
      <c r="EV346" s="65" t="n">
        <v>231</v>
      </c>
      <c r="EW346" s="65" t="n">
        <v>44045</v>
      </c>
      <c r="EX346" s="66" t="n">
        <v>44045</v>
      </c>
      <c r="EY346" s="0" t="n">
        <f aca="false">COUNTIF(DatasourceNameRange,EQ346)</f>
        <v>1</v>
      </c>
    </row>
    <row r="347" customFormat="false" ht="15" hidden="false" customHeight="false" outlineLevel="0" collapsed="false">
      <c r="X347" s="35" t="s">
        <v>866</v>
      </c>
      <c r="Y347" s="36" t="n">
        <v>7</v>
      </c>
      <c r="Z347" s="37" t="n">
        <v>490</v>
      </c>
      <c r="AA347" s="37" t="n">
        <v>1</v>
      </c>
      <c r="AB347" s="37" t="n">
        <v>490</v>
      </c>
      <c r="AC347" s="37" t="n">
        <v>44087</v>
      </c>
      <c r="AD347" s="38" t="n">
        <v>44087</v>
      </c>
      <c r="AE347" s="0" t="str">
        <f aca="false">IF(AB347&lt;=10,"Top Buyer",IF(AB347&lt;=21,"2nd Top Buyer","Average Buyer"))</f>
        <v>Average Buyer</v>
      </c>
      <c r="AF347" s="0" t="str">
        <f aca="false">(IF(AC347=AD347,$AL$9,$AL$10))</f>
        <v>One-Time Buyer</v>
      </c>
      <c r="AG347" s="0" t="str">
        <f aca="false">VLOOKUP(X347,LookupRange,2,0)</f>
        <v>Female</v>
      </c>
      <c r="AH347" s="0" t="str">
        <f aca="false">VLOOKUP(X347,LookupRange,3,0)</f>
        <v>Mount</v>
      </c>
      <c r="AW347" s="55" t="s">
        <v>439</v>
      </c>
      <c r="AX347" s="56" t="s">
        <v>29</v>
      </c>
      <c r="AY347" s="56" t="s">
        <v>186</v>
      </c>
      <c r="AZ347" s="57"/>
      <c r="CJ347" s="35" t="s">
        <v>215</v>
      </c>
      <c r="CK347" s="59"/>
      <c r="CN347" s="35" t="n">
        <v>88065565698</v>
      </c>
      <c r="CO347" s="59"/>
      <c r="EP347" s="0" t="n">
        <v>344</v>
      </c>
      <c r="EQ347" s="55" t="s">
        <v>439</v>
      </c>
      <c r="ER347" s="56" t="s">
        <v>186</v>
      </c>
      <c r="ES347" s="56" t="s">
        <v>29</v>
      </c>
      <c r="ET347" s="64" t="n">
        <v>77</v>
      </c>
      <c r="EU347" s="65" t="n">
        <v>1155</v>
      </c>
      <c r="EV347" s="65" t="n">
        <v>231</v>
      </c>
      <c r="EW347" s="65" t="n">
        <v>44064</v>
      </c>
      <c r="EX347" s="66" t="n">
        <v>44064</v>
      </c>
      <c r="EY347" s="0" t="n">
        <f aca="false">COUNTIF(DatasourceNameRange,EQ347)</f>
        <v>1</v>
      </c>
    </row>
    <row r="348" customFormat="false" ht="15" hidden="false" customHeight="false" outlineLevel="0" collapsed="false">
      <c r="X348" s="35" t="s">
        <v>940</v>
      </c>
      <c r="Y348" s="36" t="n">
        <v>18</v>
      </c>
      <c r="Z348" s="37" t="n">
        <v>486</v>
      </c>
      <c r="AA348" s="37" t="n">
        <v>2</v>
      </c>
      <c r="AB348" s="37" t="n">
        <v>486</v>
      </c>
      <c r="AC348" s="37" t="n">
        <v>44073</v>
      </c>
      <c r="AD348" s="38" t="n">
        <v>44073</v>
      </c>
      <c r="AE348" s="0" t="str">
        <f aca="false">IF(AB348&lt;=10,"Top Buyer",IF(AB348&lt;=21,"2nd Top Buyer","Average Buyer"))</f>
        <v>Average Buyer</v>
      </c>
      <c r="AF348" s="0" t="str">
        <f aca="false">(IF(AC348=AD348,$AL$9,$AL$10))</f>
        <v>One-Time Buyer</v>
      </c>
      <c r="AG348" s="0" t="str">
        <f aca="false">VLOOKUP(X348,LookupRange,2,0)</f>
        <v>Male</v>
      </c>
      <c r="AH348" s="0" t="str">
        <f aca="false">VLOOKUP(X348,LookupRange,3,0)</f>
        <v>Olean</v>
      </c>
      <c r="AW348" s="55" t="s">
        <v>373</v>
      </c>
      <c r="AX348" s="56" t="s">
        <v>29</v>
      </c>
      <c r="AY348" s="56" t="s">
        <v>78</v>
      </c>
      <c r="AZ348" s="57"/>
      <c r="CJ348" s="35" t="s">
        <v>429</v>
      </c>
      <c r="CK348" s="59"/>
      <c r="CN348" s="35" t="n">
        <v>88065565699</v>
      </c>
      <c r="CO348" s="59"/>
      <c r="EP348" s="0" t="n">
        <v>345</v>
      </c>
      <c r="EQ348" s="55" t="s">
        <v>373</v>
      </c>
      <c r="ER348" s="56" t="s">
        <v>78</v>
      </c>
      <c r="ES348" s="56" t="s">
        <v>29</v>
      </c>
      <c r="ET348" s="64" t="n">
        <v>13</v>
      </c>
      <c r="EU348" s="65" t="n">
        <v>156</v>
      </c>
      <c r="EV348" s="65" t="n">
        <v>39</v>
      </c>
      <c r="EW348" s="65" t="n">
        <v>44071</v>
      </c>
      <c r="EX348" s="66" t="n">
        <v>44071</v>
      </c>
      <c r="EY348" s="0" t="n">
        <f aca="false">COUNTIF(DatasourceNameRange,EQ348)</f>
        <v>2</v>
      </c>
    </row>
    <row r="349" customFormat="false" ht="15" hidden="false" customHeight="false" outlineLevel="0" collapsed="false">
      <c r="X349" s="35" t="s">
        <v>1073</v>
      </c>
      <c r="Y349" s="36" t="n">
        <v>27</v>
      </c>
      <c r="Z349" s="37" t="n">
        <v>476</v>
      </c>
      <c r="AA349" s="37" t="n">
        <v>5</v>
      </c>
      <c r="AB349" s="37" t="n">
        <v>476</v>
      </c>
      <c r="AC349" s="37" t="n">
        <v>44052</v>
      </c>
      <c r="AD349" s="38" t="n">
        <v>44094</v>
      </c>
      <c r="AE349" s="0" t="str">
        <f aca="false">IF(AB349&lt;=10,"Top Buyer",IF(AB349&lt;=21,"2nd Top Buyer","Average Buyer"))</f>
        <v>Average Buyer</v>
      </c>
      <c r="AF349" s="0" t="str">
        <f aca="false">(IF(AC349=AD349,$AL$9,$AL$10))</f>
        <v>Old Customer</v>
      </c>
      <c r="AG349" s="0" t="str">
        <f aca="false">VLOOKUP(X349,LookupRange,2,0)</f>
        <v>Male</v>
      </c>
      <c r="AH349" s="0" t="str">
        <f aca="false">VLOOKUP(X349,LookupRange,3,0)</f>
        <v>Kingston</v>
      </c>
      <c r="AW349" s="55" t="s">
        <v>215</v>
      </c>
      <c r="AX349" s="56" t="s">
        <v>29</v>
      </c>
      <c r="AY349" s="56" t="s">
        <v>149</v>
      </c>
      <c r="AZ349" s="57"/>
      <c r="CJ349" s="35" t="s">
        <v>399</v>
      </c>
      <c r="CK349" s="59"/>
      <c r="CN349" s="35" t="n">
        <v>88065565700</v>
      </c>
      <c r="CO349" s="59"/>
      <c r="EP349" s="0" t="n">
        <v>346</v>
      </c>
      <c r="EQ349" s="55" t="s">
        <v>215</v>
      </c>
      <c r="ER349" s="56" t="s">
        <v>149</v>
      </c>
      <c r="ES349" s="56" t="s">
        <v>29</v>
      </c>
      <c r="ET349" s="64" t="n">
        <v>175</v>
      </c>
      <c r="EU349" s="65" t="n">
        <v>2298</v>
      </c>
      <c r="EV349" s="65" t="n">
        <v>525</v>
      </c>
      <c r="EW349" s="65" t="n">
        <v>44046</v>
      </c>
      <c r="EX349" s="66" t="n">
        <v>44096</v>
      </c>
      <c r="EY349" s="0" t="n">
        <f aca="false">COUNTIF(DatasourceNameRange,EQ349)</f>
        <v>6</v>
      </c>
    </row>
    <row r="350" customFormat="false" ht="15" hidden="false" customHeight="false" outlineLevel="0" collapsed="false">
      <c r="X350" s="35" t="s">
        <v>284</v>
      </c>
      <c r="Y350" s="36" t="n">
        <v>47</v>
      </c>
      <c r="Z350" s="37" t="n">
        <v>470</v>
      </c>
      <c r="AA350" s="37" t="n">
        <v>1</v>
      </c>
      <c r="AB350" s="37" t="n">
        <v>470</v>
      </c>
      <c r="AC350" s="37" t="n">
        <v>44084</v>
      </c>
      <c r="AD350" s="38" t="n">
        <v>44084</v>
      </c>
      <c r="AE350" s="0" t="str">
        <f aca="false">IF(AB350&lt;=10,"Top Buyer",IF(AB350&lt;=21,"2nd Top Buyer","Average Buyer"))</f>
        <v>Average Buyer</v>
      </c>
      <c r="AF350" s="0" t="str">
        <f aca="false">(IF(AC350=AD350,$AL$9,$AL$10))</f>
        <v>One-Time Buyer</v>
      </c>
      <c r="AG350" s="0" t="str">
        <f aca="false">VLOOKUP(X350,LookupRange,2,0)</f>
        <v>Female</v>
      </c>
      <c r="AH350" s="0" t="str">
        <f aca="false">VLOOKUP(X350,LookupRange,3,0)</f>
        <v>Middletown</v>
      </c>
      <c r="AW350" s="55" t="s">
        <v>429</v>
      </c>
      <c r="AX350" s="56" t="s">
        <v>29</v>
      </c>
      <c r="AY350" s="56" t="s">
        <v>117</v>
      </c>
      <c r="AZ350" s="57"/>
      <c r="CJ350" s="35" t="s">
        <v>931</v>
      </c>
      <c r="CK350" s="59"/>
      <c r="CN350" s="35" t="n">
        <v>88065565701</v>
      </c>
      <c r="CO350" s="59"/>
      <c r="EP350" s="0" t="n">
        <v>347</v>
      </c>
      <c r="EQ350" s="55" t="s">
        <v>429</v>
      </c>
      <c r="ER350" s="56" t="s">
        <v>117</v>
      </c>
      <c r="ES350" s="56" t="s">
        <v>29</v>
      </c>
      <c r="ET350" s="64" t="n">
        <v>89</v>
      </c>
      <c r="EU350" s="65" t="n">
        <v>534</v>
      </c>
      <c r="EV350" s="65" t="n">
        <v>267</v>
      </c>
      <c r="EW350" s="65" t="n">
        <v>44054</v>
      </c>
      <c r="EX350" s="66" t="n">
        <v>44054</v>
      </c>
      <c r="EY350" s="0" t="n">
        <f aca="false">COUNTIF(DatasourceNameRange,EQ350)</f>
        <v>1</v>
      </c>
    </row>
    <row r="351" customFormat="false" ht="15" hidden="false" customHeight="false" outlineLevel="0" collapsed="false">
      <c r="X351" s="35" t="s">
        <v>257</v>
      </c>
      <c r="Y351" s="36" t="n">
        <v>47</v>
      </c>
      <c r="Z351" s="37" t="n">
        <v>470</v>
      </c>
      <c r="AA351" s="37" t="n">
        <v>1</v>
      </c>
      <c r="AB351" s="37" t="n">
        <v>470</v>
      </c>
      <c r="AC351" s="37" t="n">
        <v>44057</v>
      </c>
      <c r="AD351" s="38" t="n">
        <v>44057</v>
      </c>
      <c r="AE351" s="0" t="str">
        <f aca="false">IF(AB351&lt;=10,"Top Buyer",IF(AB351&lt;=21,"2nd Top Buyer","Average Buyer"))</f>
        <v>Average Buyer</v>
      </c>
      <c r="AF351" s="0" t="str">
        <f aca="false">(IF(AC351=AD351,$AL$9,$AL$10))</f>
        <v>One-Time Buyer</v>
      </c>
      <c r="AG351" s="0" t="str">
        <f aca="false">VLOOKUP(X351,LookupRange,2,0)</f>
        <v>Male</v>
      </c>
      <c r="AH351" s="0" t="str">
        <f aca="false">VLOOKUP(X351,LookupRange,3,0)</f>
        <v>Middletown</v>
      </c>
      <c r="AW351" s="55" t="s">
        <v>399</v>
      </c>
      <c r="AX351" s="56" t="s">
        <v>29</v>
      </c>
      <c r="AY351" s="56" t="s">
        <v>117</v>
      </c>
      <c r="AZ351" s="57"/>
      <c r="CJ351" s="35" t="s">
        <v>456</v>
      </c>
      <c r="CK351" s="59"/>
      <c r="CN351" s="35" t="n">
        <v>88065565702</v>
      </c>
      <c r="CO351" s="59"/>
      <c r="EP351" s="0" t="n">
        <v>348</v>
      </c>
      <c r="EQ351" s="55" t="s">
        <v>399</v>
      </c>
      <c r="ER351" s="56" t="s">
        <v>117</v>
      </c>
      <c r="ES351" s="56" t="s">
        <v>29</v>
      </c>
      <c r="ET351" s="64" t="n">
        <v>10</v>
      </c>
      <c r="EU351" s="65" t="n">
        <v>520</v>
      </c>
      <c r="EV351" s="65" t="n">
        <v>30</v>
      </c>
      <c r="EW351" s="65" t="n">
        <v>44096</v>
      </c>
      <c r="EX351" s="66" t="n">
        <v>44096</v>
      </c>
      <c r="EY351" s="0" t="n">
        <f aca="false">COUNTIF(DatasourceNameRange,EQ351)</f>
        <v>1</v>
      </c>
    </row>
    <row r="352" customFormat="false" ht="15" hidden="false" customHeight="false" outlineLevel="0" collapsed="false">
      <c r="X352" s="35" t="s">
        <v>403</v>
      </c>
      <c r="Y352" s="36" t="n">
        <v>77</v>
      </c>
      <c r="Z352" s="37" t="n">
        <v>462</v>
      </c>
      <c r="AA352" s="37" t="n">
        <v>1</v>
      </c>
      <c r="AB352" s="37" t="n">
        <v>462</v>
      </c>
      <c r="AC352" s="37" t="n">
        <v>44103</v>
      </c>
      <c r="AD352" s="38" t="n">
        <v>44103</v>
      </c>
      <c r="AE352" s="0" t="str">
        <f aca="false">IF(AB352&lt;=10,"Top Buyer",IF(AB352&lt;=21,"2nd Top Buyer","Average Buyer"))</f>
        <v>Average Buyer</v>
      </c>
      <c r="AF352" s="0" t="str">
        <f aca="false">(IF(AC352=AD352,$AL$9,$AL$10))</f>
        <v>One-Time Buyer</v>
      </c>
      <c r="AG352" s="0" t="str">
        <f aca="false">VLOOKUP(X352,LookupRange,2,0)</f>
        <v>Female</v>
      </c>
      <c r="AH352" s="0" t="str">
        <f aca="false">VLOOKUP(X352,LookupRange,3,0)</f>
        <v>Hornell </v>
      </c>
      <c r="AW352" s="55" t="s">
        <v>931</v>
      </c>
      <c r="AX352" s="56" t="s">
        <v>20</v>
      </c>
      <c r="AY352" s="56" t="s">
        <v>154</v>
      </c>
      <c r="AZ352" s="57"/>
      <c r="CJ352" s="35" t="s">
        <v>986</v>
      </c>
      <c r="CK352" s="59"/>
      <c r="CN352" s="35" t="n">
        <v>88065565703</v>
      </c>
      <c r="CO352" s="59"/>
      <c r="EP352" s="0" t="n">
        <v>349</v>
      </c>
      <c r="EQ352" s="55" t="s">
        <v>931</v>
      </c>
      <c r="ER352" s="56" t="s">
        <v>154</v>
      </c>
      <c r="ES352" s="56" t="s">
        <v>20</v>
      </c>
      <c r="ET352" s="64" t="n">
        <v>3</v>
      </c>
      <c r="EU352" s="65" t="n">
        <v>36</v>
      </c>
      <c r="EV352" s="65" t="n">
        <v>9</v>
      </c>
      <c r="EW352" s="65" t="n">
        <v>44095</v>
      </c>
      <c r="EX352" s="66" t="n">
        <v>44095</v>
      </c>
      <c r="EY352" s="0" t="n">
        <f aca="false">COUNTIF(DatasourceNameRange,EQ352)</f>
        <v>1</v>
      </c>
    </row>
    <row r="353" customFormat="false" ht="15" hidden="false" customHeight="false" outlineLevel="0" collapsed="false">
      <c r="X353" s="35" t="s">
        <v>265</v>
      </c>
      <c r="Y353" s="36" t="n">
        <v>15</v>
      </c>
      <c r="Z353" s="37" t="n">
        <v>450</v>
      </c>
      <c r="AA353" s="37" t="n">
        <v>1</v>
      </c>
      <c r="AB353" s="37" t="n">
        <v>450</v>
      </c>
      <c r="AC353" s="37" t="n">
        <v>44065</v>
      </c>
      <c r="AD353" s="38" t="n">
        <v>44065</v>
      </c>
      <c r="AE353" s="0" t="str">
        <f aca="false">IF(AB353&lt;=10,"Top Buyer",IF(AB353&lt;=21,"2nd Top Buyer","Average Buyer"))</f>
        <v>Average Buyer</v>
      </c>
      <c r="AF353" s="0" t="str">
        <f aca="false">(IF(AC353=AD353,$AL$9,$AL$10))</f>
        <v>One-Time Buyer</v>
      </c>
      <c r="AG353" s="0" t="str">
        <f aca="false">VLOOKUP(X353,LookupRange,2,0)</f>
        <v>Male</v>
      </c>
      <c r="AH353" s="0" t="str">
        <f aca="false">VLOOKUP(X353,LookupRange,3,0)</f>
        <v>Islip</v>
      </c>
      <c r="AW353" s="55" t="s">
        <v>456</v>
      </c>
      <c r="AX353" s="56" t="s">
        <v>29</v>
      </c>
      <c r="AY353" s="56" t="s">
        <v>75</v>
      </c>
      <c r="AZ353" s="57"/>
      <c r="CJ353" s="35" t="s">
        <v>742</v>
      </c>
      <c r="CK353" s="59"/>
      <c r="CN353" s="35" t="n">
        <v>88065565704</v>
      </c>
      <c r="CO353" s="59"/>
      <c r="EP353" s="0" t="n">
        <v>350</v>
      </c>
      <c r="EQ353" s="55" t="s">
        <v>456</v>
      </c>
      <c r="ER353" s="56" t="s">
        <v>75</v>
      </c>
      <c r="ES353" s="56" t="s">
        <v>29</v>
      </c>
      <c r="ET353" s="64" t="n">
        <v>89</v>
      </c>
      <c r="EU353" s="65" t="n">
        <v>2047</v>
      </c>
      <c r="EV353" s="65" t="n">
        <v>267</v>
      </c>
      <c r="EW353" s="65" t="n">
        <v>44051</v>
      </c>
      <c r="EX353" s="66" t="n">
        <v>44051</v>
      </c>
      <c r="EY353" s="0" t="n">
        <f aca="false">COUNTIF(DatasourceNameRange,EQ353)</f>
        <v>1</v>
      </c>
    </row>
    <row r="354" customFormat="false" ht="15" hidden="false" customHeight="false" outlineLevel="0" collapsed="false">
      <c r="X354" s="35" t="s">
        <v>688</v>
      </c>
      <c r="Y354" s="36" t="n">
        <v>15</v>
      </c>
      <c r="Z354" s="37" t="n">
        <v>450</v>
      </c>
      <c r="AA354" s="37" t="n">
        <v>1</v>
      </c>
      <c r="AB354" s="37" t="n">
        <v>450</v>
      </c>
      <c r="AC354" s="37" t="n">
        <v>44079</v>
      </c>
      <c r="AD354" s="38" t="n">
        <v>44079</v>
      </c>
      <c r="AE354" s="0" t="str">
        <f aca="false">IF(AB354&lt;=10,"Top Buyer",IF(AB354&lt;=21,"2nd Top Buyer","Average Buyer"))</f>
        <v>Average Buyer</v>
      </c>
      <c r="AF354" s="0" t="str">
        <f aca="false">(IF(AC354=AD354,$AL$9,$AL$10))</f>
        <v>One-Time Buyer</v>
      </c>
      <c r="AG354" s="0" t="str">
        <f aca="false">VLOOKUP(X354,LookupRange,2,0)</f>
        <v>Male</v>
      </c>
      <c r="AH354" s="0" t="str">
        <f aca="false">VLOOKUP(X354,LookupRange,3,0)</f>
        <v>Lockport</v>
      </c>
      <c r="AW354" s="55" t="s">
        <v>986</v>
      </c>
      <c r="AX354" s="56" t="s">
        <v>20</v>
      </c>
      <c r="AY354" s="56" t="s">
        <v>50</v>
      </c>
      <c r="AZ354" s="57"/>
      <c r="CJ354" s="35" t="s">
        <v>274</v>
      </c>
      <c r="CK354" s="59"/>
      <c r="CN354" s="35" t="n">
        <v>88065565705</v>
      </c>
      <c r="CO354" s="59"/>
      <c r="EP354" s="0" t="n">
        <v>351</v>
      </c>
      <c r="EQ354" s="55" t="s">
        <v>986</v>
      </c>
      <c r="ER354" s="56" t="s">
        <v>50</v>
      </c>
      <c r="ES354" s="56" t="s">
        <v>20</v>
      </c>
      <c r="ET354" s="64" t="n">
        <v>1</v>
      </c>
      <c r="EU354" s="65" t="n">
        <v>30</v>
      </c>
      <c r="EV354" s="65" t="n">
        <v>3</v>
      </c>
      <c r="EW354" s="65" t="n">
        <v>44048</v>
      </c>
      <c r="EX354" s="66" t="n">
        <v>44048</v>
      </c>
      <c r="EY354" s="0" t="n">
        <f aca="false">COUNTIF(DatasourceNameRange,EQ354)</f>
        <v>1</v>
      </c>
    </row>
    <row r="355" customFormat="false" ht="15" hidden="false" customHeight="false" outlineLevel="0" collapsed="false">
      <c r="X355" s="35" t="s">
        <v>208</v>
      </c>
      <c r="Y355" s="36" t="n">
        <v>89</v>
      </c>
      <c r="Z355" s="37" t="n">
        <v>445</v>
      </c>
      <c r="AA355" s="37" t="n">
        <v>1</v>
      </c>
      <c r="AB355" s="37" t="n">
        <v>445</v>
      </c>
      <c r="AC355" s="37" t="n">
        <v>44103</v>
      </c>
      <c r="AD355" s="38" t="n">
        <v>44103</v>
      </c>
      <c r="AE355" s="0" t="str">
        <f aca="false">IF(AB355&lt;=10,"Top Buyer",IF(AB355&lt;=21,"2nd Top Buyer","Average Buyer"))</f>
        <v>Average Buyer</v>
      </c>
      <c r="AF355" s="0" t="str">
        <f aca="false">(IF(AC355=AD355,$AL$9,$AL$10))</f>
        <v>One-Time Buyer</v>
      </c>
      <c r="AG355" s="0" t="str">
        <f aca="false">VLOOKUP(X355,LookupRange,2,0)</f>
        <v>Male</v>
      </c>
      <c r="AH355" s="0" t="str">
        <f aca="false">VLOOKUP(X355,LookupRange,3,0)</f>
        <v>Rye </v>
      </c>
      <c r="AW355" s="55" t="s">
        <v>742</v>
      </c>
      <c r="AX355" s="56" t="s">
        <v>20</v>
      </c>
      <c r="AY355" s="56" t="s">
        <v>81</v>
      </c>
      <c r="AZ355" s="57"/>
      <c r="CJ355" s="35" t="s">
        <v>515</v>
      </c>
      <c r="CK355" s="59"/>
      <c r="CN355" s="35" t="n">
        <v>88065565706</v>
      </c>
      <c r="CO355" s="59"/>
      <c r="EP355" s="0" t="n">
        <v>352</v>
      </c>
      <c r="EQ355" s="55" t="s">
        <v>742</v>
      </c>
      <c r="ER355" s="56" t="s">
        <v>81</v>
      </c>
      <c r="ES355" s="56" t="s">
        <v>20</v>
      </c>
      <c r="ET355" s="64" t="n">
        <v>2</v>
      </c>
      <c r="EU355" s="65" t="n">
        <v>36</v>
      </c>
      <c r="EV355" s="65" t="n">
        <v>6</v>
      </c>
      <c r="EW355" s="65" t="n">
        <v>44056</v>
      </c>
      <c r="EX355" s="66" t="n">
        <v>44056</v>
      </c>
      <c r="EY355" s="0" t="n">
        <f aca="false">COUNTIF(DatasourceNameRange,EQ355)</f>
        <v>1</v>
      </c>
    </row>
    <row r="356" customFormat="false" ht="15" hidden="false" customHeight="false" outlineLevel="0" collapsed="false">
      <c r="X356" s="35" t="s">
        <v>573</v>
      </c>
      <c r="Y356" s="36" t="n">
        <v>89</v>
      </c>
      <c r="Z356" s="37" t="n">
        <v>445</v>
      </c>
      <c r="AA356" s="37" t="n">
        <v>1</v>
      </c>
      <c r="AB356" s="37" t="n">
        <v>445</v>
      </c>
      <c r="AC356" s="37" t="n">
        <v>44064</v>
      </c>
      <c r="AD356" s="38" t="n">
        <v>44064</v>
      </c>
      <c r="AE356" s="0" t="str">
        <f aca="false">IF(AB356&lt;=10,"Top Buyer",IF(AB356&lt;=21,"2nd Top Buyer","Average Buyer"))</f>
        <v>Average Buyer</v>
      </c>
      <c r="AF356" s="0" t="str">
        <f aca="false">(IF(AC356=AD356,$AL$9,$AL$10))</f>
        <v>One-Time Buyer</v>
      </c>
      <c r="AG356" s="0" t="str">
        <f aca="false">VLOOKUP(X356,LookupRange,2,0)</f>
        <v>Male</v>
      </c>
      <c r="AH356" s="0" t="str">
        <f aca="false">VLOOKUP(X356,LookupRange,3,0)</f>
        <v>Johnstown</v>
      </c>
      <c r="AW356" s="55" t="s">
        <v>274</v>
      </c>
      <c r="AX356" s="56" t="s">
        <v>29</v>
      </c>
      <c r="AY356" s="56" t="s">
        <v>48</v>
      </c>
      <c r="AZ356" s="57"/>
      <c r="CJ356" s="35" t="s">
        <v>838</v>
      </c>
      <c r="CK356" s="59"/>
      <c r="CN356" s="35" t="n">
        <v>88065565707</v>
      </c>
      <c r="CO356" s="59"/>
      <c r="EP356" s="0" t="n">
        <v>353</v>
      </c>
      <c r="EQ356" s="55" t="s">
        <v>274</v>
      </c>
      <c r="ER356" s="56" t="s">
        <v>48</v>
      </c>
      <c r="ES356" s="56" t="s">
        <v>29</v>
      </c>
      <c r="ET356" s="64" t="n">
        <v>15</v>
      </c>
      <c r="EU356" s="65" t="n">
        <v>180</v>
      </c>
      <c r="EV356" s="65" t="n">
        <v>45</v>
      </c>
      <c r="EW356" s="65" t="n">
        <v>44074</v>
      </c>
      <c r="EX356" s="66" t="n">
        <v>44074</v>
      </c>
      <c r="EY356" s="0" t="n">
        <f aca="false">COUNTIF(DatasourceNameRange,EQ356)</f>
        <v>1</v>
      </c>
    </row>
    <row r="357" customFormat="false" ht="15" hidden="false" customHeight="false" outlineLevel="0" collapsed="false">
      <c r="X357" s="35" t="s">
        <v>514</v>
      </c>
      <c r="Y357" s="36" t="n">
        <v>47</v>
      </c>
      <c r="Z357" s="37" t="n">
        <v>423</v>
      </c>
      <c r="AA357" s="37" t="n">
        <v>1</v>
      </c>
      <c r="AB357" s="37" t="n">
        <v>423</v>
      </c>
      <c r="AC357" s="37" t="n">
        <v>44097</v>
      </c>
      <c r="AD357" s="38" t="n">
        <v>44097</v>
      </c>
      <c r="AE357" s="0" t="str">
        <f aca="false">IF(AB357&lt;=10,"Top Buyer",IF(AB357&lt;=21,"2nd Top Buyer","Average Buyer"))</f>
        <v>Average Buyer</v>
      </c>
      <c r="AF357" s="0" t="str">
        <f aca="false">(IF(AC357=AD357,$AL$9,$AL$10))</f>
        <v>One-Time Buyer</v>
      </c>
      <c r="AG357" s="0" t="str">
        <f aca="false">VLOOKUP(X357,LookupRange,2,0)</f>
        <v>Female</v>
      </c>
      <c r="AH357" s="0" t="str">
        <f aca="false">VLOOKUP(X357,LookupRange,3,0)</f>
        <v>New York</v>
      </c>
      <c r="AW357" s="55" t="s">
        <v>515</v>
      </c>
      <c r="AX357" s="56" t="s">
        <v>20</v>
      </c>
      <c r="AY357" s="56" t="s">
        <v>117</v>
      </c>
      <c r="AZ357" s="57"/>
      <c r="CJ357" s="35" t="s">
        <v>968</v>
      </c>
      <c r="CK357" s="59"/>
      <c r="CN357" s="35" t="n">
        <v>88065565708</v>
      </c>
      <c r="CO357" s="59"/>
      <c r="EP357" s="0" t="n">
        <v>354</v>
      </c>
      <c r="EQ357" s="55" t="s">
        <v>515</v>
      </c>
      <c r="ER357" s="56" t="s">
        <v>117</v>
      </c>
      <c r="ES357" s="56" t="s">
        <v>20</v>
      </c>
      <c r="ET357" s="64" t="n">
        <v>6</v>
      </c>
      <c r="EU357" s="65" t="n">
        <v>108</v>
      </c>
      <c r="EV357" s="65" t="n">
        <v>18</v>
      </c>
      <c r="EW357" s="65" t="n">
        <v>44098</v>
      </c>
      <c r="EX357" s="66" t="n">
        <v>44098</v>
      </c>
      <c r="EY357" s="0" t="n">
        <f aca="false">COUNTIF(DatasourceNameRange,EQ357)</f>
        <v>1</v>
      </c>
    </row>
    <row r="358" customFormat="false" ht="15" hidden="false" customHeight="false" outlineLevel="0" collapsed="false">
      <c r="X358" s="35" t="s">
        <v>80</v>
      </c>
      <c r="Y358" s="36" t="n">
        <v>47</v>
      </c>
      <c r="Z358" s="37" t="n">
        <v>423</v>
      </c>
      <c r="AA358" s="37" t="n">
        <v>1</v>
      </c>
      <c r="AB358" s="37" t="n">
        <v>423</v>
      </c>
      <c r="AC358" s="37" t="n">
        <v>44056</v>
      </c>
      <c r="AD358" s="38" t="n">
        <v>44056</v>
      </c>
      <c r="AE358" s="0" t="str">
        <f aca="false">IF(AB358&lt;=10,"Top Buyer",IF(AB358&lt;=21,"2nd Top Buyer","Average Buyer"))</f>
        <v>Average Buyer</v>
      </c>
      <c r="AF358" s="0" t="str">
        <f aca="false">(IF(AC358=AD358,$AL$9,$AL$10))</f>
        <v>One-Time Buyer</v>
      </c>
      <c r="AG358" s="0" t="str">
        <f aca="false">VLOOKUP(X358,LookupRange,2,0)</f>
        <v>Male</v>
      </c>
      <c r="AH358" s="0" t="str">
        <f aca="false">VLOOKUP(X358,LookupRange,3,0)</f>
        <v>Port Jervis</v>
      </c>
      <c r="AW358" s="55" t="s">
        <v>838</v>
      </c>
      <c r="AX358" s="56" t="s">
        <v>20</v>
      </c>
      <c r="AY358" s="56" t="s">
        <v>119</v>
      </c>
      <c r="AZ358" s="57"/>
      <c r="CJ358" s="35" t="s">
        <v>841</v>
      </c>
      <c r="CK358" s="59"/>
      <c r="CN358" s="35" t="n">
        <v>88065565709</v>
      </c>
      <c r="CO358" s="59"/>
      <c r="EP358" s="0" t="n">
        <v>355</v>
      </c>
      <c r="EQ358" s="55" t="s">
        <v>41</v>
      </c>
      <c r="ER358" s="56" t="s">
        <v>42</v>
      </c>
      <c r="ES358" s="56" t="s">
        <v>20</v>
      </c>
      <c r="ET358" s="64" t="n">
        <v>287</v>
      </c>
      <c r="EU358" s="65" t="n">
        <v>7621</v>
      </c>
      <c r="EV358" s="65" t="n">
        <v>861</v>
      </c>
      <c r="EW358" s="65" t="n">
        <v>44045</v>
      </c>
      <c r="EX358" s="66" t="n">
        <v>44103</v>
      </c>
      <c r="EY358" s="0" t="n">
        <f aca="false">COUNTIF(DatasourceNameRange,EQ358)</f>
        <v>9</v>
      </c>
    </row>
    <row r="359" customFormat="false" ht="15" hidden="false" customHeight="false" outlineLevel="0" collapsed="false">
      <c r="X359" s="35" t="s">
        <v>397</v>
      </c>
      <c r="Y359" s="36" t="n">
        <v>47</v>
      </c>
      <c r="Z359" s="37" t="n">
        <v>423</v>
      </c>
      <c r="AA359" s="37" t="n">
        <v>1</v>
      </c>
      <c r="AB359" s="37" t="n">
        <v>423</v>
      </c>
      <c r="AC359" s="37" t="n">
        <v>44094</v>
      </c>
      <c r="AD359" s="38" t="n">
        <v>44094</v>
      </c>
      <c r="AE359" s="0" t="str">
        <f aca="false">IF(AB359&lt;=10,"Top Buyer",IF(AB359&lt;=21,"2nd Top Buyer","Average Buyer"))</f>
        <v>Average Buyer</v>
      </c>
      <c r="AF359" s="0" t="str">
        <f aca="false">(IF(AC359=AD359,$AL$9,$AL$10))</f>
        <v>One-Time Buyer</v>
      </c>
      <c r="AG359" s="0" t="str">
        <f aca="false">VLOOKUP(X359,LookupRange,2,0)</f>
        <v>Male</v>
      </c>
      <c r="AH359" s="0" t="str">
        <f aca="false">VLOOKUP(X359,LookupRange,3,0)</f>
        <v>Glen Cove</v>
      </c>
      <c r="AW359" s="55" t="s">
        <v>968</v>
      </c>
      <c r="AX359" s="56" t="s">
        <v>20</v>
      </c>
      <c r="AY359" s="56" t="s">
        <v>78</v>
      </c>
      <c r="AZ359" s="57"/>
      <c r="CJ359" s="35" t="s">
        <v>829</v>
      </c>
      <c r="CK359" s="59"/>
      <c r="CN359" s="35" t="n">
        <v>88065565710</v>
      </c>
      <c r="CO359" s="59"/>
      <c r="EP359" s="0" t="n">
        <v>356</v>
      </c>
      <c r="EQ359" s="55" t="s">
        <v>838</v>
      </c>
      <c r="ER359" s="56" t="s">
        <v>119</v>
      </c>
      <c r="ES359" s="56" t="s">
        <v>20</v>
      </c>
      <c r="ET359" s="64" t="n">
        <v>1</v>
      </c>
      <c r="EU359" s="65" t="n">
        <v>15</v>
      </c>
      <c r="EV359" s="65" t="n">
        <v>3</v>
      </c>
      <c r="EW359" s="65" t="n">
        <v>44093</v>
      </c>
      <c r="EX359" s="66" t="n">
        <v>44093</v>
      </c>
      <c r="EY359" s="0" t="n">
        <f aca="false">COUNTIF(DatasourceNameRange,EQ359)</f>
        <v>1</v>
      </c>
    </row>
    <row r="360" customFormat="false" ht="15" hidden="false" customHeight="false" outlineLevel="0" collapsed="false">
      <c r="X360" s="35" t="s">
        <v>302</v>
      </c>
      <c r="Y360" s="36" t="n">
        <v>47</v>
      </c>
      <c r="Z360" s="37" t="n">
        <v>423</v>
      </c>
      <c r="AA360" s="37" t="n">
        <v>1</v>
      </c>
      <c r="AB360" s="37" t="n">
        <v>423</v>
      </c>
      <c r="AC360" s="37" t="n">
        <v>44102</v>
      </c>
      <c r="AD360" s="38" t="n">
        <v>44102</v>
      </c>
      <c r="AE360" s="0" t="str">
        <f aca="false">IF(AB360&lt;=10,"Top Buyer",IF(AB360&lt;=21,"2nd Top Buyer","Average Buyer"))</f>
        <v>Average Buyer</v>
      </c>
      <c r="AF360" s="0" t="str">
        <f aca="false">(IF(AC360=AD360,$AL$9,$AL$10))</f>
        <v>One-Time Buyer</v>
      </c>
      <c r="AG360" s="0" t="str">
        <f aca="false">VLOOKUP(X360,LookupRange,2,0)</f>
        <v>Male</v>
      </c>
      <c r="AH360" s="0" t="str">
        <f aca="false">VLOOKUP(X360,LookupRange,3,0)</f>
        <v>Yakers</v>
      </c>
      <c r="AW360" s="55" t="s">
        <v>841</v>
      </c>
      <c r="AX360" s="56" t="s">
        <v>20</v>
      </c>
      <c r="AY360" s="56" t="s">
        <v>125</v>
      </c>
      <c r="AZ360" s="57"/>
      <c r="CJ360" s="35" t="s">
        <v>402</v>
      </c>
      <c r="CK360" s="59"/>
      <c r="CN360" s="35" t="n">
        <v>88065565711</v>
      </c>
      <c r="CO360" s="59"/>
      <c r="EP360" s="0" t="n">
        <v>357</v>
      </c>
      <c r="EQ360" s="55" t="s">
        <v>968</v>
      </c>
      <c r="ER360" s="56" t="s">
        <v>78</v>
      </c>
      <c r="ES360" s="56" t="s">
        <v>20</v>
      </c>
      <c r="ET360" s="64" t="n">
        <v>2</v>
      </c>
      <c r="EU360" s="65" t="n">
        <v>46</v>
      </c>
      <c r="EV360" s="65" t="n">
        <v>6</v>
      </c>
      <c r="EW360" s="65" t="n">
        <v>44055</v>
      </c>
      <c r="EX360" s="66" t="n">
        <v>44055</v>
      </c>
      <c r="EY360" s="0" t="n">
        <f aca="false">COUNTIF(DatasourceNameRange,EQ360)</f>
        <v>1</v>
      </c>
    </row>
    <row r="361" customFormat="false" ht="15" hidden="false" customHeight="false" outlineLevel="0" collapsed="false">
      <c r="X361" s="35" t="s">
        <v>231</v>
      </c>
      <c r="Y361" s="36" t="n">
        <v>6</v>
      </c>
      <c r="Z361" s="37" t="n">
        <v>420</v>
      </c>
      <c r="AA361" s="37" t="n">
        <v>1</v>
      </c>
      <c r="AB361" s="37" t="n">
        <v>420</v>
      </c>
      <c r="AC361" s="37" t="n">
        <v>44062</v>
      </c>
      <c r="AD361" s="38" t="n">
        <v>44062</v>
      </c>
      <c r="AE361" s="0" t="str">
        <f aca="false">IF(AB361&lt;=10,"Top Buyer",IF(AB361&lt;=21,"2nd Top Buyer","Average Buyer"))</f>
        <v>Average Buyer</v>
      </c>
      <c r="AF361" s="0" t="str">
        <f aca="false">(IF(AC361=AD361,$AL$9,$AL$10))</f>
        <v>One-Time Buyer</v>
      </c>
      <c r="AG361" s="0" t="str">
        <f aca="false">VLOOKUP(X361,LookupRange,2,0)</f>
        <v>Female</v>
      </c>
      <c r="AH361" s="0" t="str">
        <f aca="false">VLOOKUP(X361,LookupRange,3,0)</f>
        <v>Hempstead</v>
      </c>
      <c r="AW361" s="55" t="s">
        <v>829</v>
      </c>
      <c r="AX361" s="56" t="s">
        <v>20</v>
      </c>
      <c r="AY361" s="56" t="s">
        <v>152</v>
      </c>
      <c r="AZ361" s="57"/>
      <c r="CJ361" s="35" t="s">
        <v>928</v>
      </c>
      <c r="CK361" s="59"/>
      <c r="CN361" s="35" t="n">
        <v>88065565712</v>
      </c>
      <c r="CO361" s="59"/>
      <c r="EP361" s="0" t="n">
        <v>358</v>
      </c>
      <c r="EQ361" s="55" t="s">
        <v>841</v>
      </c>
      <c r="ER361" s="56" t="s">
        <v>125</v>
      </c>
      <c r="ES361" s="56" t="s">
        <v>20</v>
      </c>
      <c r="ET361" s="64" t="n">
        <v>3</v>
      </c>
      <c r="EU361" s="65" t="n">
        <v>48</v>
      </c>
      <c r="EV361" s="65" t="n">
        <v>9</v>
      </c>
      <c r="EW361" s="65" t="n">
        <v>44093</v>
      </c>
      <c r="EX361" s="66" t="n">
        <v>44093</v>
      </c>
      <c r="EY361" s="0" t="n">
        <f aca="false">COUNTIF(DatasourceNameRange,EQ361)</f>
        <v>1</v>
      </c>
    </row>
    <row r="362" customFormat="false" ht="15" hidden="false" customHeight="false" outlineLevel="0" collapsed="false">
      <c r="X362" s="35" t="s">
        <v>452</v>
      </c>
      <c r="Y362" s="36" t="n">
        <v>6</v>
      </c>
      <c r="Z362" s="37" t="n">
        <v>420</v>
      </c>
      <c r="AA362" s="37" t="n">
        <v>1</v>
      </c>
      <c r="AB362" s="37" t="n">
        <v>420</v>
      </c>
      <c r="AC362" s="37" t="n">
        <v>44046</v>
      </c>
      <c r="AD362" s="38" t="n">
        <v>44046</v>
      </c>
      <c r="AE362" s="0" t="str">
        <f aca="false">IF(AB362&lt;=10,"Top Buyer",IF(AB362&lt;=21,"2nd Top Buyer","Average Buyer"))</f>
        <v>Average Buyer</v>
      </c>
      <c r="AF362" s="0" t="str">
        <f aca="false">(IF(AC362=AD362,$AL$9,$AL$10))</f>
        <v>One-Time Buyer</v>
      </c>
      <c r="AG362" s="0" t="str">
        <f aca="false">VLOOKUP(X362,LookupRange,2,0)</f>
        <v>Male</v>
      </c>
      <c r="AH362" s="0" t="str">
        <f aca="false">VLOOKUP(X362,LookupRange,3,0)</f>
        <v>Middletown</v>
      </c>
      <c r="AW362" s="55" t="s">
        <v>402</v>
      </c>
      <c r="AX362" s="56" t="s">
        <v>20</v>
      </c>
      <c r="AY362" s="56" t="s">
        <v>52</v>
      </c>
      <c r="AZ362" s="57"/>
      <c r="CJ362" s="35" t="s">
        <v>226</v>
      </c>
      <c r="CK362" s="59"/>
      <c r="CN362" s="35" t="n">
        <v>88065565713</v>
      </c>
      <c r="CO362" s="59"/>
      <c r="EP362" s="0" t="n">
        <v>359</v>
      </c>
      <c r="EQ362" s="55" t="s">
        <v>829</v>
      </c>
      <c r="ER362" s="56" t="s">
        <v>152</v>
      </c>
      <c r="ES362" s="56" t="s">
        <v>20</v>
      </c>
      <c r="ET362" s="64" t="n">
        <v>5</v>
      </c>
      <c r="EU362" s="65" t="n">
        <v>50</v>
      </c>
      <c r="EV362" s="65" t="n">
        <v>15</v>
      </c>
      <c r="EW362" s="65" t="n">
        <v>44082</v>
      </c>
      <c r="EX362" s="66" t="n">
        <v>44082</v>
      </c>
      <c r="EY362" s="0" t="n">
        <f aca="false">COUNTIF(DatasourceNameRange,EQ362)</f>
        <v>1</v>
      </c>
    </row>
    <row r="363" customFormat="false" ht="15" hidden="false" customHeight="false" outlineLevel="0" collapsed="false">
      <c r="X363" s="35" t="s">
        <v>1054</v>
      </c>
      <c r="Y363" s="36" t="n">
        <v>6</v>
      </c>
      <c r="Z363" s="37" t="n">
        <v>420</v>
      </c>
      <c r="AA363" s="37" t="n">
        <v>1</v>
      </c>
      <c r="AB363" s="37" t="n">
        <v>420</v>
      </c>
      <c r="AC363" s="37" t="n">
        <v>44062</v>
      </c>
      <c r="AD363" s="38" t="n">
        <v>44062</v>
      </c>
      <c r="AE363" s="0" t="str">
        <f aca="false">IF(AB363&lt;=10,"Top Buyer",IF(AB363&lt;=21,"2nd Top Buyer","Average Buyer"))</f>
        <v>Average Buyer</v>
      </c>
      <c r="AF363" s="0" t="str">
        <f aca="false">(IF(AC363=AD363,$AL$9,$AL$10))</f>
        <v>One-Time Buyer</v>
      </c>
      <c r="AG363" s="0" t="str">
        <f aca="false">VLOOKUP(X363,LookupRange,2,0)</f>
        <v>Male</v>
      </c>
      <c r="AH363" s="0" t="str">
        <f aca="false">VLOOKUP(X363,LookupRange,3,0)</f>
        <v>Hempstead</v>
      </c>
      <c r="AW363" s="55" t="s">
        <v>928</v>
      </c>
      <c r="AX363" s="56" t="s">
        <v>20</v>
      </c>
      <c r="AY363" s="56" t="s">
        <v>149</v>
      </c>
      <c r="AZ363" s="57"/>
      <c r="CJ363" s="35" t="s">
        <v>937</v>
      </c>
      <c r="CK363" s="59"/>
      <c r="CN363" s="35" t="n">
        <v>88065565714</v>
      </c>
      <c r="CO363" s="59"/>
      <c r="EP363" s="0" t="n">
        <v>360</v>
      </c>
      <c r="EQ363" s="55" t="s">
        <v>402</v>
      </c>
      <c r="ER363" s="56" t="s">
        <v>52</v>
      </c>
      <c r="ES363" s="56" t="s">
        <v>20</v>
      </c>
      <c r="ET363" s="64" t="n">
        <v>89</v>
      </c>
      <c r="EU363" s="65" t="n">
        <v>1246</v>
      </c>
      <c r="EV363" s="65" t="n">
        <v>267</v>
      </c>
      <c r="EW363" s="65" t="n">
        <v>44099</v>
      </c>
      <c r="EX363" s="66" t="n">
        <v>44099</v>
      </c>
      <c r="EY363" s="0" t="n">
        <f aca="false">COUNTIF(DatasourceNameRange,EQ363)</f>
        <v>1</v>
      </c>
    </row>
    <row r="364" customFormat="false" ht="15" hidden="false" customHeight="false" outlineLevel="0" collapsed="false">
      <c r="X364" s="35" t="s">
        <v>718</v>
      </c>
      <c r="Y364" s="36" t="n">
        <v>8</v>
      </c>
      <c r="Z364" s="37" t="n">
        <v>416</v>
      </c>
      <c r="AA364" s="37" t="n">
        <v>1</v>
      </c>
      <c r="AB364" s="37" t="n">
        <v>416</v>
      </c>
      <c r="AC364" s="37" t="n">
        <v>44063</v>
      </c>
      <c r="AD364" s="38" t="n">
        <v>44063</v>
      </c>
      <c r="AE364" s="0" t="str">
        <f aca="false">IF(AB364&lt;=10,"Top Buyer",IF(AB364&lt;=21,"2nd Top Buyer","Average Buyer"))</f>
        <v>Average Buyer</v>
      </c>
      <c r="AF364" s="0" t="str">
        <f aca="false">(IF(AC364=AD364,$AL$9,$AL$10))</f>
        <v>One-Time Buyer</v>
      </c>
      <c r="AG364" s="0" t="str">
        <f aca="false">VLOOKUP(X364,LookupRange,2,0)</f>
        <v>Male</v>
      </c>
      <c r="AH364" s="0" t="str">
        <f aca="false">VLOOKUP(X364,LookupRange,3,0)</f>
        <v>Elmira</v>
      </c>
      <c r="AW364" s="55" t="s">
        <v>226</v>
      </c>
      <c r="AX364" s="56" t="s">
        <v>29</v>
      </c>
      <c r="AY364" s="56" t="s">
        <v>37</v>
      </c>
      <c r="AZ364" s="57"/>
      <c r="CJ364" s="35" t="s">
        <v>916</v>
      </c>
      <c r="CK364" s="59"/>
      <c r="CN364" s="35" t="n">
        <v>88065565715</v>
      </c>
      <c r="CO364" s="59"/>
      <c r="EP364" s="0" t="n">
        <v>361</v>
      </c>
      <c r="EQ364" s="55" t="s">
        <v>928</v>
      </c>
      <c r="ER364" s="56" t="s">
        <v>149</v>
      </c>
      <c r="ES364" s="56" t="s">
        <v>20</v>
      </c>
      <c r="ET364" s="64" t="n">
        <v>4</v>
      </c>
      <c r="EU364" s="65" t="n">
        <v>64</v>
      </c>
      <c r="EV364" s="65" t="n">
        <v>12</v>
      </c>
      <c r="EW364" s="65" t="n">
        <v>44092</v>
      </c>
      <c r="EX364" s="66" t="n">
        <v>44092</v>
      </c>
      <c r="EY364" s="0" t="n">
        <f aca="false">COUNTIF(DatasourceNameRange,EQ364)</f>
        <v>1</v>
      </c>
    </row>
    <row r="365" customFormat="false" ht="15" hidden="false" customHeight="false" outlineLevel="0" collapsed="false">
      <c r="X365" s="35" t="s">
        <v>575</v>
      </c>
      <c r="Y365" s="36" t="n">
        <v>68</v>
      </c>
      <c r="Z365" s="37" t="n">
        <v>408</v>
      </c>
      <c r="AA365" s="37" t="n">
        <v>1</v>
      </c>
      <c r="AB365" s="37" t="n">
        <v>408</v>
      </c>
      <c r="AC365" s="37" t="n">
        <v>44066</v>
      </c>
      <c r="AD365" s="38" t="n">
        <v>44066</v>
      </c>
      <c r="AE365" s="0" t="str">
        <f aca="false">IF(AB365&lt;=10,"Top Buyer",IF(AB365&lt;=21,"2nd Top Buyer","Average Buyer"))</f>
        <v>Average Buyer</v>
      </c>
      <c r="AF365" s="0" t="str">
        <f aca="false">(IF(AC365=AD365,$AL$9,$AL$10))</f>
        <v>One-Time Buyer</v>
      </c>
      <c r="AG365" s="0" t="str">
        <f aca="false">VLOOKUP(X365,LookupRange,2,0)</f>
        <v>Male</v>
      </c>
      <c r="AH365" s="0" t="str">
        <f aca="false">VLOOKUP(X365,LookupRange,3,0)</f>
        <v>Little Falls</v>
      </c>
      <c r="AW365" s="55" t="s">
        <v>937</v>
      </c>
      <c r="AX365" s="56" t="s">
        <v>20</v>
      </c>
      <c r="AY365" s="56" t="s">
        <v>101</v>
      </c>
      <c r="AZ365" s="57"/>
      <c r="CJ365" s="35" t="s">
        <v>887</v>
      </c>
      <c r="CK365" s="59"/>
      <c r="CN365" s="35" t="n">
        <v>88065565716</v>
      </c>
      <c r="CO365" s="59"/>
      <c r="EP365" s="0" t="n">
        <v>362</v>
      </c>
      <c r="EQ365" s="55" t="s">
        <v>226</v>
      </c>
      <c r="ER365" s="56" t="s">
        <v>37</v>
      </c>
      <c r="ES365" s="56" t="s">
        <v>29</v>
      </c>
      <c r="ET365" s="64" t="n">
        <v>89</v>
      </c>
      <c r="EU365" s="65" t="n">
        <v>1780</v>
      </c>
      <c r="EV365" s="65" t="n">
        <v>267</v>
      </c>
      <c r="EW365" s="65" t="n">
        <v>44057</v>
      </c>
      <c r="EX365" s="66" t="n">
        <v>44057</v>
      </c>
      <c r="EY365" s="0" t="n">
        <f aca="false">COUNTIF(DatasourceNameRange,EQ365)</f>
        <v>1</v>
      </c>
    </row>
    <row r="366" customFormat="false" ht="15" hidden="false" customHeight="false" outlineLevel="0" collapsed="false">
      <c r="X366" s="35" t="s">
        <v>100</v>
      </c>
      <c r="Y366" s="36" t="n">
        <v>68</v>
      </c>
      <c r="Z366" s="37" t="n">
        <v>408</v>
      </c>
      <c r="AA366" s="37" t="n">
        <v>1</v>
      </c>
      <c r="AB366" s="37" t="n">
        <v>408</v>
      </c>
      <c r="AC366" s="37" t="n">
        <v>44063</v>
      </c>
      <c r="AD366" s="38" t="n">
        <v>44063</v>
      </c>
      <c r="AE366" s="0" t="str">
        <f aca="false">IF(AB366&lt;=10,"Top Buyer",IF(AB366&lt;=21,"2nd Top Buyer","Average Buyer"))</f>
        <v>Average Buyer</v>
      </c>
      <c r="AF366" s="0" t="str">
        <f aca="false">(IF(AC366=AD366,$AL$9,$AL$10))</f>
        <v>One-Time Buyer</v>
      </c>
      <c r="AG366" s="0" t="str">
        <f aca="false">VLOOKUP(X366,LookupRange,2,0)</f>
        <v>Male</v>
      </c>
      <c r="AH366" s="0" t="str">
        <f aca="false">VLOOKUP(X366,LookupRange,3,0)</f>
        <v>Sherrill</v>
      </c>
      <c r="AW366" s="55" t="s">
        <v>916</v>
      </c>
      <c r="AX366" s="56" t="s">
        <v>20</v>
      </c>
      <c r="AY366" s="56" t="s">
        <v>186</v>
      </c>
      <c r="AZ366" s="57"/>
      <c r="CJ366" s="35" t="s">
        <v>979</v>
      </c>
      <c r="CK366" s="59"/>
      <c r="CN366" s="35" t="n">
        <v>88065565717</v>
      </c>
      <c r="CO366" s="59"/>
      <c r="EP366" s="0" t="n">
        <v>363</v>
      </c>
      <c r="EQ366" s="55" t="s">
        <v>937</v>
      </c>
      <c r="ER366" s="56" t="s">
        <v>101</v>
      </c>
      <c r="ES366" s="56" t="s">
        <v>20</v>
      </c>
      <c r="ET366" s="64" t="n">
        <v>12</v>
      </c>
      <c r="EU366" s="65" t="n">
        <v>150</v>
      </c>
      <c r="EV366" s="65" t="n">
        <v>36</v>
      </c>
      <c r="EW366" s="65" t="n">
        <v>44102</v>
      </c>
      <c r="EX366" s="66" t="n">
        <v>44102</v>
      </c>
      <c r="EY366" s="0" t="n">
        <f aca="false">COUNTIF(DatasourceNameRange,EQ366)</f>
        <v>2</v>
      </c>
    </row>
    <row r="367" customFormat="false" ht="15" hidden="false" customHeight="false" outlineLevel="0" collapsed="false">
      <c r="X367" s="35" t="s">
        <v>309</v>
      </c>
      <c r="Y367" s="36" t="n">
        <v>68</v>
      </c>
      <c r="Z367" s="37" t="n">
        <v>408</v>
      </c>
      <c r="AA367" s="37" t="n">
        <v>1</v>
      </c>
      <c r="AB367" s="37" t="n">
        <v>408</v>
      </c>
      <c r="AC367" s="37" t="n">
        <v>44098</v>
      </c>
      <c r="AD367" s="38" t="n">
        <v>44098</v>
      </c>
      <c r="AE367" s="0" t="str">
        <f aca="false">IF(AB367&lt;=10,"Top Buyer",IF(AB367&lt;=21,"2nd Top Buyer","Average Buyer"))</f>
        <v>Average Buyer</v>
      </c>
      <c r="AF367" s="0" t="str">
        <f aca="false">(IF(AC367=AD367,$AL$9,$AL$10))</f>
        <v>One-Time Buyer</v>
      </c>
      <c r="AG367" s="0" t="str">
        <f aca="false">VLOOKUP(X367,LookupRange,2,0)</f>
        <v>Female</v>
      </c>
      <c r="AH367" s="0" t="str">
        <f aca="false">VLOOKUP(X367,LookupRange,3,0)</f>
        <v>Auburn</v>
      </c>
      <c r="AW367" s="55" t="s">
        <v>887</v>
      </c>
      <c r="AX367" s="56" t="s">
        <v>20</v>
      </c>
      <c r="AY367" s="56" t="s">
        <v>188</v>
      </c>
      <c r="AZ367" s="57"/>
      <c r="CJ367" s="35" t="s">
        <v>546</v>
      </c>
      <c r="CK367" s="59"/>
      <c r="CN367" s="35" t="n">
        <v>88065565718</v>
      </c>
      <c r="CO367" s="59"/>
      <c r="EP367" s="0" t="n">
        <v>364</v>
      </c>
      <c r="EQ367" s="55" t="s">
        <v>916</v>
      </c>
      <c r="ER367" s="56" t="s">
        <v>186</v>
      </c>
      <c r="ES367" s="56" t="s">
        <v>20</v>
      </c>
      <c r="ET367" s="64" t="n">
        <v>6</v>
      </c>
      <c r="EU367" s="65" t="n">
        <v>30</v>
      </c>
      <c r="EV367" s="65" t="n">
        <v>18</v>
      </c>
      <c r="EW367" s="65" t="n">
        <v>44099</v>
      </c>
      <c r="EX367" s="66" t="n">
        <v>44099</v>
      </c>
      <c r="EY367" s="0" t="n">
        <f aca="false">COUNTIF(DatasourceNameRange,EQ367)</f>
        <v>1</v>
      </c>
    </row>
    <row r="368" customFormat="false" ht="15" hidden="false" customHeight="false" outlineLevel="0" collapsed="false">
      <c r="X368" s="35" t="s">
        <v>1068</v>
      </c>
      <c r="Y368" s="36" t="n">
        <v>8</v>
      </c>
      <c r="Z368" s="37" t="n">
        <v>392</v>
      </c>
      <c r="AA368" s="37" t="n">
        <v>2</v>
      </c>
      <c r="AB368" s="37" t="n">
        <v>392</v>
      </c>
      <c r="AC368" s="37" t="n">
        <v>44048</v>
      </c>
      <c r="AD368" s="38" t="n">
        <v>44072</v>
      </c>
      <c r="AE368" s="0" t="str">
        <f aca="false">IF(AB368&lt;=10,"Top Buyer",IF(AB368&lt;=21,"2nd Top Buyer","Average Buyer"))</f>
        <v>Average Buyer</v>
      </c>
      <c r="AF368" s="0" t="str">
        <f aca="false">(IF(AC368=AD368,$AL$9,$AL$10))</f>
        <v>Old Customer</v>
      </c>
      <c r="AG368" s="0" t="str">
        <f aca="false">VLOOKUP(X368,LookupRange,2,0)</f>
        <v>Female</v>
      </c>
      <c r="AH368" s="0" t="str">
        <f aca="false">VLOOKUP(X368,LookupRange,3,0)</f>
        <v>Syracuse</v>
      </c>
      <c r="AW368" s="55" t="s">
        <v>979</v>
      </c>
      <c r="AX368" s="56" t="s">
        <v>20</v>
      </c>
      <c r="AY368" s="56" t="s">
        <v>69</v>
      </c>
      <c r="AZ368" s="57"/>
      <c r="CJ368" s="35" t="s">
        <v>350</v>
      </c>
      <c r="CK368" s="59"/>
      <c r="CN368" s="35" t="n">
        <v>88065565719</v>
      </c>
      <c r="CO368" s="59"/>
      <c r="EP368" s="0" t="n">
        <v>365</v>
      </c>
      <c r="EQ368" s="55" t="s">
        <v>887</v>
      </c>
      <c r="ER368" s="56" t="s">
        <v>188</v>
      </c>
      <c r="ES368" s="56" t="s">
        <v>20</v>
      </c>
      <c r="ET368" s="64" t="n">
        <v>1</v>
      </c>
      <c r="EU368" s="65" t="n">
        <v>20</v>
      </c>
      <c r="EV368" s="65" t="n">
        <v>3</v>
      </c>
      <c r="EW368" s="65" t="n">
        <v>44077</v>
      </c>
      <c r="EX368" s="66" t="n">
        <v>44077</v>
      </c>
      <c r="EY368" s="0" t="n">
        <f aca="false">COUNTIF(DatasourceNameRange,EQ368)</f>
        <v>1</v>
      </c>
    </row>
    <row r="369" customFormat="false" ht="15" hidden="false" customHeight="false" outlineLevel="0" collapsed="false">
      <c r="X369" s="35" t="s">
        <v>364</v>
      </c>
      <c r="Y369" s="36" t="n">
        <v>28</v>
      </c>
      <c r="Z369" s="37" t="n">
        <v>392</v>
      </c>
      <c r="AA369" s="37" t="n">
        <v>2</v>
      </c>
      <c r="AB369" s="37" t="n">
        <v>392</v>
      </c>
      <c r="AC369" s="37" t="n">
        <v>44061</v>
      </c>
      <c r="AD369" s="38" t="n">
        <v>44061</v>
      </c>
      <c r="AE369" s="0" t="str">
        <f aca="false">IF(AB369&lt;=10,"Top Buyer",IF(AB369&lt;=21,"2nd Top Buyer","Average Buyer"))</f>
        <v>Average Buyer</v>
      </c>
      <c r="AF369" s="0" t="str">
        <f aca="false">(IF(AC369=AD369,$AL$9,$AL$10))</f>
        <v>One-Time Buyer</v>
      </c>
      <c r="AG369" s="0" t="str">
        <f aca="false">VLOOKUP(X369,LookupRange,2,0)</f>
        <v>Male</v>
      </c>
      <c r="AH369" s="0" t="str">
        <f aca="false">VLOOKUP(X369,LookupRange,3,0)</f>
        <v>Kingston</v>
      </c>
      <c r="AW369" s="55" t="s">
        <v>546</v>
      </c>
      <c r="AX369" s="56" t="s">
        <v>29</v>
      </c>
      <c r="AY369" s="56" t="s">
        <v>93</v>
      </c>
      <c r="AZ369" s="57"/>
      <c r="CJ369" s="35" t="s">
        <v>206</v>
      </c>
      <c r="CK369" s="59"/>
      <c r="CN369" s="35" t="n">
        <v>88065565720</v>
      </c>
      <c r="CO369" s="59"/>
      <c r="EP369" s="0" t="n">
        <v>366</v>
      </c>
      <c r="EQ369" s="55" t="s">
        <v>979</v>
      </c>
      <c r="ER369" s="56" t="s">
        <v>69</v>
      </c>
      <c r="ES369" s="56" t="s">
        <v>20</v>
      </c>
      <c r="ET369" s="64" t="n">
        <v>2</v>
      </c>
      <c r="EU369" s="65" t="n">
        <v>40</v>
      </c>
      <c r="EV369" s="65" t="n">
        <v>6</v>
      </c>
      <c r="EW369" s="65" t="n">
        <v>44072</v>
      </c>
      <c r="EX369" s="66" t="n">
        <v>44072</v>
      </c>
      <c r="EY369" s="0" t="n">
        <f aca="false">COUNTIF(DatasourceNameRange,EQ369)</f>
        <v>1</v>
      </c>
    </row>
    <row r="370" customFormat="false" ht="15" hidden="false" customHeight="false" outlineLevel="0" collapsed="false">
      <c r="X370" s="35" t="s">
        <v>1065</v>
      </c>
      <c r="Y370" s="36" t="n">
        <v>17</v>
      </c>
      <c r="Z370" s="37" t="n">
        <v>390</v>
      </c>
      <c r="AA370" s="37" t="n">
        <v>2</v>
      </c>
      <c r="AB370" s="37" t="n">
        <v>390</v>
      </c>
      <c r="AC370" s="37" t="n">
        <v>44045</v>
      </c>
      <c r="AD370" s="38" t="n">
        <v>44072</v>
      </c>
      <c r="AE370" s="0" t="str">
        <f aca="false">IF(AB370&lt;=10,"Top Buyer",IF(AB370&lt;=21,"2nd Top Buyer","Average Buyer"))</f>
        <v>Average Buyer</v>
      </c>
      <c r="AF370" s="0" t="str">
        <f aca="false">(IF(AC370=AD370,$AL$9,$AL$10))</f>
        <v>Old Customer</v>
      </c>
      <c r="AG370" s="0" t="str">
        <f aca="false">VLOOKUP(X370,LookupRange,2,0)</f>
        <v>Female</v>
      </c>
      <c r="AH370" s="0" t="str">
        <f aca="false">VLOOKUP(X370,LookupRange,3,0)</f>
        <v>Salamanca</v>
      </c>
      <c r="AW370" s="55" t="s">
        <v>350</v>
      </c>
      <c r="AX370" s="56" t="s">
        <v>29</v>
      </c>
      <c r="AY370" s="56" t="s">
        <v>123</v>
      </c>
      <c r="AZ370" s="57"/>
      <c r="CJ370" s="35" t="s">
        <v>921</v>
      </c>
      <c r="CK370" s="59"/>
      <c r="CN370" s="35" t="n">
        <v>88065565721</v>
      </c>
      <c r="CO370" s="59"/>
      <c r="EP370" s="0" t="n">
        <v>367</v>
      </c>
      <c r="EQ370" s="55" t="s">
        <v>546</v>
      </c>
      <c r="ER370" s="56" t="s">
        <v>93</v>
      </c>
      <c r="ES370" s="56" t="s">
        <v>29</v>
      </c>
      <c r="ET370" s="64" t="n">
        <v>89</v>
      </c>
      <c r="EU370" s="65" t="n">
        <v>1780</v>
      </c>
      <c r="EV370" s="65" t="n">
        <v>267</v>
      </c>
      <c r="EW370" s="65" t="n">
        <v>44068</v>
      </c>
      <c r="EX370" s="66" t="n">
        <v>44068</v>
      </c>
      <c r="EY370" s="0" t="n">
        <f aca="false">COUNTIF(DatasourceNameRange,EQ370)</f>
        <v>1</v>
      </c>
    </row>
    <row r="371" customFormat="false" ht="15" hidden="false" customHeight="false" outlineLevel="0" collapsed="false">
      <c r="X371" s="35" t="s">
        <v>1082</v>
      </c>
      <c r="Y371" s="36" t="n">
        <v>36</v>
      </c>
      <c r="Z371" s="37" t="n">
        <v>389</v>
      </c>
      <c r="AA371" s="37" t="n">
        <v>4</v>
      </c>
      <c r="AB371" s="37" t="n">
        <v>389</v>
      </c>
      <c r="AC371" s="37" t="n">
        <v>44047</v>
      </c>
      <c r="AD371" s="38" t="n">
        <v>44103</v>
      </c>
      <c r="AE371" s="0" t="str">
        <f aca="false">IF(AB371&lt;=10,"Top Buyer",IF(AB371&lt;=21,"2nd Top Buyer","Average Buyer"))</f>
        <v>Average Buyer</v>
      </c>
      <c r="AF371" s="0" t="str">
        <f aca="false">(IF(AC371=AD371,$AL$9,$AL$10))</f>
        <v>Old Customer</v>
      </c>
      <c r="AG371" s="0" t="str">
        <f aca="false">VLOOKUP(X371,LookupRange,2,0)</f>
        <v>Female</v>
      </c>
      <c r="AH371" s="0" t="str">
        <f aca="false">VLOOKUP(X371,LookupRange,3,0)</f>
        <v>Long Beach</v>
      </c>
      <c r="AW371" s="55" t="s">
        <v>206</v>
      </c>
      <c r="AX371" s="56" t="s">
        <v>20</v>
      </c>
      <c r="AY371" s="56" t="s">
        <v>81</v>
      </c>
      <c r="AZ371" s="57"/>
      <c r="CJ371" s="35" t="s">
        <v>438</v>
      </c>
      <c r="CK371" s="59"/>
      <c r="CN371" s="35" t="n">
        <v>88065565722</v>
      </c>
      <c r="CO371" s="59"/>
      <c r="EP371" s="0" t="n">
        <v>368</v>
      </c>
      <c r="EQ371" s="55" t="s">
        <v>350</v>
      </c>
      <c r="ER371" s="56" t="s">
        <v>123</v>
      </c>
      <c r="ES371" s="56" t="s">
        <v>29</v>
      </c>
      <c r="ET371" s="64" t="n">
        <v>68</v>
      </c>
      <c r="EU371" s="65" t="n">
        <v>1088</v>
      </c>
      <c r="EV371" s="65" t="n">
        <v>204</v>
      </c>
      <c r="EW371" s="65" t="n">
        <v>44047</v>
      </c>
      <c r="EX371" s="66" t="n">
        <v>44047</v>
      </c>
      <c r="EY371" s="0" t="n">
        <f aca="false">COUNTIF(DatasourceNameRange,EQ371)</f>
        <v>1</v>
      </c>
    </row>
    <row r="372" customFormat="false" ht="15" hidden="false" customHeight="false" outlineLevel="0" collapsed="false">
      <c r="X372" s="35" t="s">
        <v>1078</v>
      </c>
      <c r="Y372" s="36" t="n">
        <v>10</v>
      </c>
      <c r="Z372" s="37" t="n">
        <v>388</v>
      </c>
      <c r="AA372" s="37" t="n">
        <v>4</v>
      </c>
      <c r="AB372" s="37" t="n">
        <v>388</v>
      </c>
      <c r="AC372" s="37" t="n">
        <v>44054</v>
      </c>
      <c r="AD372" s="38" t="n">
        <v>44096</v>
      </c>
      <c r="AE372" s="0" t="str">
        <f aca="false">IF(AB372&lt;=10,"Top Buyer",IF(AB372&lt;=21,"2nd Top Buyer","Average Buyer"))</f>
        <v>Average Buyer</v>
      </c>
      <c r="AF372" s="0" t="str">
        <f aca="false">(IF(AC372=AD372,$AL$9,$AL$10))</f>
        <v>Old Customer</v>
      </c>
      <c r="AG372" s="0" t="str">
        <f aca="false">VLOOKUP(X372,LookupRange,2,0)</f>
        <v>Male</v>
      </c>
      <c r="AH372" s="0" t="str">
        <f aca="false">VLOOKUP(X372,LookupRange,3,0)</f>
        <v>Johnstown</v>
      </c>
      <c r="AW372" s="55" t="s">
        <v>921</v>
      </c>
      <c r="AX372" s="56" t="s">
        <v>29</v>
      </c>
      <c r="AY372" s="56" t="s">
        <v>117</v>
      </c>
      <c r="AZ372" s="57"/>
      <c r="CJ372" s="35" t="s">
        <v>455</v>
      </c>
      <c r="CK372" s="59"/>
      <c r="CN372" s="35" t="n">
        <v>88065565723</v>
      </c>
      <c r="CO372" s="59"/>
      <c r="EP372" s="0" t="n">
        <v>369</v>
      </c>
      <c r="EQ372" s="55" t="s">
        <v>206</v>
      </c>
      <c r="ER372" s="56" t="s">
        <v>81</v>
      </c>
      <c r="ES372" s="56" t="s">
        <v>20</v>
      </c>
      <c r="ET372" s="64" t="n">
        <v>11</v>
      </c>
      <c r="EU372" s="65" t="n">
        <v>176</v>
      </c>
      <c r="EV372" s="65" t="n">
        <v>33</v>
      </c>
      <c r="EW372" s="65" t="n">
        <v>44098</v>
      </c>
      <c r="EX372" s="66" t="n">
        <v>44098</v>
      </c>
      <c r="EY372" s="0" t="n">
        <f aca="false">COUNTIF(DatasourceNameRange,EQ372)</f>
        <v>1</v>
      </c>
    </row>
    <row r="373" customFormat="false" ht="15" hidden="false" customHeight="false" outlineLevel="0" collapsed="false">
      <c r="X373" s="35" t="s">
        <v>448</v>
      </c>
      <c r="Y373" s="36" t="n">
        <v>77</v>
      </c>
      <c r="Z373" s="37" t="n">
        <v>385</v>
      </c>
      <c r="AA373" s="37" t="n">
        <v>1</v>
      </c>
      <c r="AB373" s="37" t="n">
        <v>385</v>
      </c>
      <c r="AC373" s="37" t="n">
        <v>44073</v>
      </c>
      <c r="AD373" s="38" t="n">
        <v>44073</v>
      </c>
      <c r="AE373" s="0" t="str">
        <f aca="false">IF(AB373&lt;=10,"Top Buyer",IF(AB373&lt;=21,"2nd Top Buyer","Average Buyer"))</f>
        <v>Average Buyer</v>
      </c>
      <c r="AF373" s="0" t="str">
        <f aca="false">(IF(AC373=AD373,$AL$9,$AL$10))</f>
        <v>One-Time Buyer</v>
      </c>
      <c r="AG373" s="0" t="str">
        <f aca="false">VLOOKUP(X373,LookupRange,2,0)</f>
        <v>Male</v>
      </c>
      <c r="AH373" s="0" t="str">
        <f aca="false">VLOOKUP(X373,LookupRange,3,0)</f>
        <v>Kingston</v>
      </c>
      <c r="AW373" s="55" t="s">
        <v>438</v>
      </c>
      <c r="AX373" s="56" t="s">
        <v>20</v>
      </c>
      <c r="AY373" s="56" t="s">
        <v>42</v>
      </c>
      <c r="AZ373" s="57"/>
      <c r="CJ373" s="35" t="s">
        <v>1025</v>
      </c>
      <c r="CK373" s="59"/>
      <c r="CN373" s="35" t="n">
        <v>88065565724</v>
      </c>
      <c r="CO373" s="59"/>
      <c r="EP373" s="0" t="n">
        <v>370</v>
      </c>
      <c r="EQ373" s="55" t="s">
        <v>921</v>
      </c>
      <c r="ER373" s="56" t="s">
        <v>117</v>
      </c>
      <c r="ES373" s="56" t="s">
        <v>29</v>
      </c>
      <c r="ET373" s="64" t="n">
        <v>5</v>
      </c>
      <c r="EU373" s="65" t="n">
        <v>100</v>
      </c>
      <c r="EV373" s="65" t="n">
        <v>15</v>
      </c>
      <c r="EW373" s="65" t="n">
        <v>44073</v>
      </c>
      <c r="EX373" s="66" t="n">
        <v>44073</v>
      </c>
      <c r="EY373" s="0" t="n">
        <f aca="false">COUNTIF(DatasourceNameRange,EQ373)</f>
        <v>1</v>
      </c>
    </row>
    <row r="374" customFormat="false" ht="15" hidden="false" customHeight="false" outlineLevel="0" collapsed="false">
      <c r="X374" s="35" t="s">
        <v>281</v>
      </c>
      <c r="Y374" s="36" t="n">
        <v>77</v>
      </c>
      <c r="Z374" s="37" t="n">
        <v>385</v>
      </c>
      <c r="AA374" s="37" t="n">
        <v>1</v>
      </c>
      <c r="AB374" s="37" t="n">
        <v>385</v>
      </c>
      <c r="AC374" s="37" t="n">
        <v>44082</v>
      </c>
      <c r="AD374" s="38" t="n">
        <v>44082</v>
      </c>
      <c r="AE374" s="0" t="str">
        <f aca="false">IF(AB374&lt;=10,"Top Buyer",IF(AB374&lt;=21,"2nd Top Buyer","Average Buyer"))</f>
        <v>Average Buyer</v>
      </c>
      <c r="AF374" s="0" t="str">
        <f aca="false">(IF(AC374=AD374,$AL$9,$AL$10))</f>
        <v>One-Time Buyer</v>
      </c>
      <c r="AG374" s="0" t="str">
        <f aca="false">VLOOKUP(X374,LookupRange,2,0)</f>
        <v>Female</v>
      </c>
      <c r="AH374" s="0" t="str">
        <f aca="false">VLOOKUP(X374,LookupRange,3,0)</f>
        <v>Little Falls</v>
      </c>
      <c r="AW374" s="55" t="s">
        <v>455</v>
      </c>
      <c r="AX374" s="56" t="s">
        <v>20</v>
      </c>
      <c r="AY374" s="56" t="s">
        <v>72</v>
      </c>
      <c r="AZ374" s="57"/>
      <c r="CJ374" s="35" t="s">
        <v>646</v>
      </c>
      <c r="CK374" s="59"/>
      <c r="CN374" s="35" t="n">
        <v>88065565725</v>
      </c>
      <c r="CO374" s="59"/>
      <c r="EP374" s="0" t="n">
        <v>371</v>
      </c>
      <c r="EQ374" s="55" t="s">
        <v>438</v>
      </c>
      <c r="ER374" s="56" t="s">
        <v>42</v>
      </c>
      <c r="ES374" s="56" t="s">
        <v>20</v>
      </c>
      <c r="ET374" s="64" t="n">
        <v>89</v>
      </c>
      <c r="EU374" s="65" t="n">
        <v>1335</v>
      </c>
      <c r="EV374" s="65" t="n">
        <v>267</v>
      </c>
      <c r="EW374" s="65" t="n">
        <v>44063</v>
      </c>
      <c r="EX374" s="66" t="n">
        <v>44063</v>
      </c>
      <c r="EY374" s="0" t="n">
        <f aca="false">COUNTIF(DatasourceNameRange,EQ374)</f>
        <v>1</v>
      </c>
    </row>
    <row r="375" customFormat="false" ht="15" hidden="false" customHeight="false" outlineLevel="0" collapsed="false">
      <c r="X375" s="35" t="s">
        <v>518</v>
      </c>
      <c r="Y375" s="36" t="n">
        <v>60</v>
      </c>
      <c r="Z375" s="37" t="n">
        <v>360</v>
      </c>
      <c r="AA375" s="37" t="n">
        <v>1</v>
      </c>
      <c r="AB375" s="37" t="n">
        <v>360</v>
      </c>
      <c r="AC375" s="37" t="n">
        <v>44102</v>
      </c>
      <c r="AD375" s="38" t="n">
        <v>44102</v>
      </c>
      <c r="AE375" s="0" t="str">
        <f aca="false">IF(AB375&lt;=10,"Top Buyer",IF(AB375&lt;=21,"2nd Top Buyer","Average Buyer"))</f>
        <v>Average Buyer</v>
      </c>
      <c r="AF375" s="0" t="str">
        <f aca="false">(IF(AC375=AD375,$AL$9,$AL$10))</f>
        <v>One-Time Buyer</v>
      </c>
      <c r="AG375" s="0" t="str">
        <f aca="false">VLOOKUP(X375,LookupRange,2,0)</f>
        <v>Female</v>
      </c>
      <c r="AH375" s="0" t="str">
        <f aca="false">VLOOKUP(X375,LookupRange,3,0)</f>
        <v>Babylon</v>
      </c>
      <c r="AW375" s="55" t="s">
        <v>1025</v>
      </c>
      <c r="AX375" s="56" t="s">
        <v>20</v>
      </c>
      <c r="AY375" s="56" t="s">
        <v>149</v>
      </c>
      <c r="AZ375" s="57"/>
      <c r="CJ375" s="35" t="s">
        <v>211</v>
      </c>
      <c r="CK375" s="59"/>
      <c r="CN375" s="35" t="n">
        <v>88065565726</v>
      </c>
      <c r="CO375" s="59"/>
      <c r="EP375" s="0" t="n">
        <v>372</v>
      </c>
      <c r="EQ375" s="55" t="s">
        <v>455</v>
      </c>
      <c r="ER375" s="56" t="s">
        <v>72</v>
      </c>
      <c r="ES375" s="56" t="s">
        <v>20</v>
      </c>
      <c r="ET375" s="64" t="n">
        <v>60</v>
      </c>
      <c r="EU375" s="65" t="n">
        <v>1080</v>
      </c>
      <c r="EV375" s="65" t="n">
        <v>180</v>
      </c>
      <c r="EW375" s="65" t="n">
        <v>44052</v>
      </c>
      <c r="EX375" s="66" t="n">
        <v>44052</v>
      </c>
      <c r="EY375" s="0" t="n">
        <f aca="false">COUNTIF(DatasourceNameRange,EQ375)</f>
        <v>1</v>
      </c>
    </row>
    <row r="376" customFormat="false" ht="15" hidden="false" customHeight="false" outlineLevel="0" collapsed="false">
      <c r="X376" s="35" t="s">
        <v>1117</v>
      </c>
      <c r="Y376" s="36" t="n">
        <v>40</v>
      </c>
      <c r="Z376" s="37" t="n">
        <v>360</v>
      </c>
      <c r="AA376" s="37" t="n">
        <v>1</v>
      </c>
      <c r="AB376" s="37" t="n">
        <v>360</v>
      </c>
      <c r="AC376" s="37" t="n">
        <v>44068</v>
      </c>
      <c r="AD376" s="38" t="n">
        <v>44068</v>
      </c>
      <c r="AE376" s="0" t="str">
        <f aca="false">IF(AB376&lt;=10,"Top Buyer",IF(AB376&lt;=21,"2nd Top Buyer","Average Buyer"))</f>
        <v>Average Buyer</v>
      </c>
      <c r="AF376" s="0" t="str">
        <f aca="false">(IF(AC376=AD376,$AL$9,$AL$10))</f>
        <v>One-Time Buyer</v>
      </c>
      <c r="AG376" s="0" t="str">
        <f aca="false">VLOOKUP(X376,LookupRange,2,0)</f>
        <v>Female</v>
      </c>
      <c r="AH376" s="0" t="str">
        <f aca="false">VLOOKUP(X376,LookupRange,3,0)</f>
        <v>Long Beach</v>
      </c>
      <c r="AW376" s="55" t="s">
        <v>646</v>
      </c>
      <c r="AX376" s="56" t="s">
        <v>20</v>
      </c>
      <c r="AY376" s="56" t="s">
        <v>152</v>
      </c>
      <c r="AZ376" s="57"/>
      <c r="CJ376" s="35" t="s">
        <v>163</v>
      </c>
      <c r="CK376" s="59"/>
      <c r="CN376" s="35" t="n">
        <v>88065565727</v>
      </c>
      <c r="CO376" s="59"/>
      <c r="EP376" s="0" t="n">
        <v>373</v>
      </c>
      <c r="EQ376" s="55" t="s">
        <v>1025</v>
      </c>
      <c r="ER376" s="56" t="s">
        <v>149</v>
      </c>
      <c r="ES376" s="56" t="s">
        <v>20</v>
      </c>
      <c r="ET376" s="64" t="n">
        <v>9</v>
      </c>
      <c r="EU376" s="65" t="n">
        <v>108</v>
      </c>
      <c r="EV376" s="65" t="n">
        <v>27</v>
      </c>
      <c r="EW376" s="65" t="n">
        <v>44099</v>
      </c>
      <c r="EX376" s="66" t="n">
        <v>44099</v>
      </c>
      <c r="EY376" s="0" t="n">
        <f aca="false">COUNTIF(DatasourceNameRange,EQ376)</f>
        <v>1</v>
      </c>
    </row>
    <row r="377" customFormat="false" ht="15" hidden="false" customHeight="false" outlineLevel="0" collapsed="false">
      <c r="X377" s="35" t="s">
        <v>189</v>
      </c>
      <c r="Y377" s="36" t="n">
        <v>60</v>
      </c>
      <c r="Z377" s="37" t="n">
        <v>360</v>
      </c>
      <c r="AA377" s="37" t="n">
        <v>1</v>
      </c>
      <c r="AB377" s="37" t="n">
        <v>360</v>
      </c>
      <c r="AC377" s="37" t="n">
        <v>44092</v>
      </c>
      <c r="AD377" s="38" t="n">
        <v>44092</v>
      </c>
      <c r="AE377" s="0" t="str">
        <f aca="false">IF(AB377&lt;=10,"Top Buyer",IF(AB377&lt;=21,"2nd Top Buyer","Average Buyer"))</f>
        <v>Average Buyer</v>
      </c>
      <c r="AF377" s="0" t="str">
        <f aca="false">(IF(AC377=AD377,$AL$9,$AL$10))</f>
        <v>One-Time Buyer</v>
      </c>
      <c r="AG377" s="0" t="str">
        <f aca="false">VLOOKUP(X377,LookupRange,2,0)</f>
        <v>Male</v>
      </c>
      <c r="AH377" s="0" t="str">
        <f aca="false">VLOOKUP(X377,LookupRange,3,0)</f>
        <v>Geneva</v>
      </c>
      <c r="AW377" s="55" t="s">
        <v>211</v>
      </c>
      <c r="AX377" s="56" t="s">
        <v>29</v>
      </c>
      <c r="AY377" s="56" t="s">
        <v>96</v>
      </c>
      <c r="AZ377" s="57"/>
      <c r="CJ377" s="35" t="s">
        <v>400</v>
      </c>
      <c r="CK377" s="59"/>
      <c r="CN377" s="35" t="n">
        <v>88065565728</v>
      </c>
      <c r="CO377" s="59"/>
      <c r="EP377" s="0" t="n">
        <v>374</v>
      </c>
      <c r="EQ377" s="55" t="s">
        <v>646</v>
      </c>
      <c r="ER377" s="56" t="s">
        <v>152</v>
      </c>
      <c r="ES377" s="56" t="s">
        <v>20</v>
      </c>
      <c r="ET377" s="64" t="n">
        <v>6</v>
      </c>
      <c r="EU377" s="65" t="n">
        <v>36</v>
      </c>
      <c r="EV377" s="65" t="n">
        <v>18</v>
      </c>
      <c r="EW377" s="65" t="n">
        <v>44068</v>
      </c>
      <c r="EX377" s="66" t="n">
        <v>44068</v>
      </c>
      <c r="EY377" s="0" t="n">
        <f aca="false">COUNTIF(DatasourceNameRange,EQ377)</f>
        <v>1</v>
      </c>
    </row>
    <row r="378" customFormat="false" ht="15" hidden="false" customHeight="false" outlineLevel="0" collapsed="false">
      <c r="X378" s="35" t="s">
        <v>771</v>
      </c>
      <c r="Y378" s="36" t="n">
        <v>5</v>
      </c>
      <c r="Z378" s="37" t="n">
        <v>350</v>
      </c>
      <c r="AA378" s="37" t="n">
        <v>1</v>
      </c>
      <c r="AB378" s="37" t="n">
        <v>350</v>
      </c>
      <c r="AC378" s="37" t="n">
        <v>44085</v>
      </c>
      <c r="AD378" s="38" t="n">
        <v>44085</v>
      </c>
      <c r="AE378" s="0" t="str">
        <f aca="false">IF(AB378&lt;=10,"Top Buyer",IF(AB378&lt;=21,"2nd Top Buyer","Average Buyer"))</f>
        <v>Average Buyer</v>
      </c>
      <c r="AF378" s="0" t="str">
        <f aca="false">(IF(AC378=AD378,$AL$9,$AL$10))</f>
        <v>One-Time Buyer</v>
      </c>
      <c r="AG378" s="0" t="str">
        <f aca="false">VLOOKUP(X378,LookupRange,2,0)</f>
        <v>Male</v>
      </c>
      <c r="AH378" s="0" t="str">
        <f aca="false">VLOOKUP(X378,LookupRange,3,0)</f>
        <v>Little Falls</v>
      </c>
      <c r="AW378" s="55" t="s">
        <v>163</v>
      </c>
      <c r="AX378" s="56" t="s">
        <v>29</v>
      </c>
      <c r="AY378" s="56" t="s">
        <v>107</v>
      </c>
      <c r="AZ378" s="57"/>
      <c r="CJ378" s="35" t="s">
        <v>1101</v>
      </c>
      <c r="CK378" s="59"/>
      <c r="CN378" s="35" t="n">
        <v>88065565729</v>
      </c>
      <c r="CO378" s="59"/>
      <c r="EP378" s="0" t="n">
        <v>375</v>
      </c>
      <c r="EQ378" s="55" t="s">
        <v>211</v>
      </c>
      <c r="ER378" s="56" t="s">
        <v>96</v>
      </c>
      <c r="ES378" s="56" t="s">
        <v>29</v>
      </c>
      <c r="ET378" s="64" t="n">
        <v>15</v>
      </c>
      <c r="EU378" s="65" t="n">
        <v>300</v>
      </c>
      <c r="EV378" s="65" t="n">
        <v>45</v>
      </c>
      <c r="EW378" s="65" t="n">
        <v>44103</v>
      </c>
      <c r="EX378" s="66" t="n">
        <v>44103</v>
      </c>
      <c r="EY378" s="0" t="n">
        <f aca="false">COUNTIF(DatasourceNameRange,EQ378)</f>
        <v>1</v>
      </c>
    </row>
    <row r="379" customFormat="false" ht="15" hidden="false" customHeight="false" outlineLevel="0" collapsed="false">
      <c r="X379" s="35" t="s">
        <v>594</v>
      </c>
      <c r="Y379" s="36" t="n">
        <v>15</v>
      </c>
      <c r="Z379" s="37" t="n">
        <v>345</v>
      </c>
      <c r="AA379" s="37" t="n">
        <v>1</v>
      </c>
      <c r="AB379" s="37" t="n">
        <v>345</v>
      </c>
      <c r="AC379" s="37" t="n">
        <v>44085</v>
      </c>
      <c r="AD379" s="38" t="n">
        <v>44085</v>
      </c>
      <c r="AE379" s="0" t="str">
        <f aca="false">IF(AB379&lt;=10,"Top Buyer",IF(AB379&lt;=21,"2nd Top Buyer","Average Buyer"))</f>
        <v>Average Buyer</v>
      </c>
      <c r="AF379" s="0" t="str">
        <f aca="false">(IF(AC379=AD379,$AL$9,$AL$10))</f>
        <v>One-Time Buyer</v>
      </c>
      <c r="AG379" s="0" t="str">
        <f aca="false">VLOOKUP(X379,LookupRange,2,0)</f>
        <v>Male</v>
      </c>
      <c r="AH379" s="0" t="str">
        <f aca="false">VLOOKUP(X379,LookupRange,3,0)</f>
        <v>Watervliet</v>
      </c>
      <c r="AW379" s="55" t="s">
        <v>400</v>
      </c>
      <c r="AX379" s="56" t="s">
        <v>20</v>
      </c>
      <c r="AY379" s="56" t="s">
        <v>119</v>
      </c>
      <c r="AZ379" s="57"/>
      <c r="CJ379" s="35" t="s">
        <v>461</v>
      </c>
      <c r="CK379" s="59"/>
      <c r="CN379" s="35" t="n">
        <v>88065565730</v>
      </c>
      <c r="CO379" s="59"/>
      <c r="EP379" s="0" t="n">
        <v>376</v>
      </c>
      <c r="EQ379" s="55" t="s">
        <v>163</v>
      </c>
      <c r="ER379" s="56" t="s">
        <v>107</v>
      </c>
      <c r="ES379" s="56" t="s">
        <v>29</v>
      </c>
      <c r="ET379" s="64" t="n">
        <v>68</v>
      </c>
      <c r="EU379" s="65" t="n">
        <v>884</v>
      </c>
      <c r="EV379" s="65" t="n">
        <v>204</v>
      </c>
      <c r="EW379" s="65" t="n">
        <v>44068</v>
      </c>
      <c r="EX379" s="66" t="n">
        <v>44068</v>
      </c>
      <c r="EY379" s="0" t="n">
        <f aca="false">COUNTIF(DatasourceNameRange,EQ379)</f>
        <v>1</v>
      </c>
    </row>
    <row r="380" customFormat="false" ht="15" hidden="false" customHeight="false" outlineLevel="0" collapsed="false">
      <c r="X380" s="35" t="s">
        <v>513</v>
      </c>
      <c r="Y380" s="36" t="n">
        <v>15</v>
      </c>
      <c r="Z380" s="37" t="n">
        <v>345</v>
      </c>
      <c r="AA380" s="37" t="n">
        <v>1</v>
      </c>
      <c r="AB380" s="37" t="n">
        <v>345</v>
      </c>
      <c r="AC380" s="37" t="n">
        <v>44096</v>
      </c>
      <c r="AD380" s="38" t="n">
        <v>44096</v>
      </c>
      <c r="AE380" s="0" t="str">
        <f aca="false">IF(AB380&lt;=10,"Top Buyer",IF(AB380&lt;=21,"2nd Top Buyer","Average Buyer"))</f>
        <v>Average Buyer</v>
      </c>
      <c r="AF380" s="0" t="str">
        <f aca="false">(IF(AC380=AD380,$AL$9,$AL$10))</f>
        <v>One-Time Buyer</v>
      </c>
      <c r="AG380" s="0" t="str">
        <f aca="false">VLOOKUP(X380,LookupRange,2,0)</f>
        <v>Female</v>
      </c>
      <c r="AH380" s="0" t="str">
        <f aca="false">VLOOKUP(X380,LookupRange,3,0)</f>
        <v>Hempstead</v>
      </c>
      <c r="AW380" s="55" t="s">
        <v>1101</v>
      </c>
      <c r="AX380" s="56" t="s">
        <v>29</v>
      </c>
      <c r="AY380" s="56" t="s">
        <v>114</v>
      </c>
      <c r="AZ380" s="57"/>
      <c r="CJ380" s="35" t="s">
        <v>351</v>
      </c>
      <c r="CK380" s="59"/>
      <c r="CN380" s="35" t="n">
        <v>88065565731</v>
      </c>
      <c r="CO380" s="59"/>
      <c r="EP380" s="0" t="n">
        <v>377</v>
      </c>
      <c r="EQ380" s="55" t="s">
        <v>400</v>
      </c>
      <c r="ER380" s="56" t="s">
        <v>119</v>
      </c>
      <c r="ES380" s="56" t="s">
        <v>20</v>
      </c>
      <c r="ET380" s="64" t="n">
        <v>11</v>
      </c>
      <c r="EU380" s="65" t="n">
        <v>99</v>
      </c>
      <c r="EV380" s="65" t="n">
        <v>33</v>
      </c>
      <c r="EW380" s="65" t="n">
        <v>44097</v>
      </c>
      <c r="EX380" s="66" t="n">
        <v>44097</v>
      </c>
      <c r="EY380" s="0" t="n">
        <f aca="false">COUNTIF(DatasourceNameRange,EQ380)</f>
        <v>1</v>
      </c>
    </row>
    <row r="381" customFormat="false" ht="15" hidden="false" customHeight="false" outlineLevel="0" collapsed="false">
      <c r="X381" s="35" t="s">
        <v>301</v>
      </c>
      <c r="Y381" s="36" t="n">
        <v>15</v>
      </c>
      <c r="Z381" s="37" t="n">
        <v>345</v>
      </c>
      <c r="AA381" s="37" t="n">
        <v>1</v>
      </c>
      <c r="AB381" s="37" t="n">
        <v>345</v>
      </c>
      <c r="AC381" s="37" t="n">
        <v>44102</v>
      </c>
      <c r="AD381" s="38" t="n">
        <v>44102</v>
      </c>
      <c r="AE381" s="0" t="str">
        <f aca="false">IF(AB381&lt;=10,"Top Buyer",IF(AB381&lt;=21,"2nd Top Buyer","Average Buyer"))</f>
        <v>Average Buyer</v>
      </c>
      <c r="AF381" s="0" t="str">
        <f aca="false">(IF(AC381=AD381,$AL$9,$AL$10))</f>
        <v>One-Time Buyer</v>
      </c>
      <c r="AG381" s="0" t="str">
        <f aca="false">VLOOKUP(X381,LookupRange,2,0)</f>
        <v>Female</v>
      </c>
      <c r="AH381" s="0" t="str">
        <f aca="false">VLOOKUP(X381,LookupRange,3,0)</f>
        <v>Watervliet</v>
      </c>
      <c r="AW381" s="55" t="s">
        <v>461</v>
      </c>
      <c r="AX381" s="56" t="s">
        <v>20</v>
      </c>
      <c r="AY381" s="56" t="s">
        <v>90</v>
      </c>
      <c r="AZ381" s="57"/>
      <c r="CJ381" s="35" t="s">
        <v>311</v>
      </c>
      <c r="CK381" s="59"/>
      <c r="CN381" s="35" t="n">
        <v>88065565732</v>
      </c>
      <c r="CO381" s="59"/>
      <c r="EP381" s="0" t="n">
        <v>378</v>
      </c>
      <c r="EQ381" s="55" t="s">
        <v>1101</v>
      </c>
      <c r="ER381" s="56" t="s">
        <v>114</v>
      </c>
      <c r="ES381" s="56" t="s">
        <v>29</v>
      </c>
      <c r="ET381" s="64" t="n">
        <v>1</v>
      </c>
      <c r="EU381" s="65" t="n">
        <v>9</v>
      </c>
      <c r="EV381" s="65" t="n">
        <v>3</v>
      </c>
      <c r="EW381" s="65" t="n">
        <v>44102</v>
      </c>
      <c r="EX381" s="66" t="n">
        <v>44102</v>
      </c>
      <c r="EY381" s="0" t="n">
        <f aca="false">COUNTIF(DatasourceNameRange,EQ381)</f>
        <v>1</v>
      </c>
    </row>
    <row r="382" customFormat="false" ht="15" hidden="false" customHeight="false" outlineLevel="0" collapsed="false">
      <c r="X382" s="35" t="s">
        <v>77</v>
      </c>
      <c r="Y382" s="36" t="n">
        <v>15</v>
      </c>
      <c r="Z382" s="37" t="n">
        <v>345</v>
      </c>
      <c r="AA382" s="37" t="n">
        <v>1</v>
      </c>
      <c r="AB382" s="37" t="n">
        <v>345</v>
      </c>
      <c r="AC382" s="37" t="n">
        <v>44055</v>
      </c>
      <c r="AD382" s="38" t="n">
        <v>44055</v>
      </c>
      <c r="AE382" s="0" t="str">
        <f aca="false">IF(AB382&lt;=10,"Top Buyer",IF(AB382&lt;=21,"2nd Top Buyer","Average Buyer"))</f>
        <v>Average Buyer</v>
      </c>
      <c r="AF382" s="0" t="str">
        <f aca="false">(IF(AC382=AD382,$AL$9,$AL$10))</f>
        <v>One-Time Buyer</v>
      </c>
      <c r="AG382" s="0" t="str">
        <f aca="false">VLOOKUP(X382,LookupRange,2,0)</f>
        <v>Female</v>
      </c>
      <c r="AH382" s="0" t="str">
        <f aca="false">VLOOKUP(X382,LookupRange,3,0)</f>
        <v>Peekskill</v>
      </c>
      <c r="AW382" s="55" t="s">
        <v>351</v>
      </c>
      <c r="AX382" s="56" t="s">
        <v>29</v>
      </c>
      <c r="AY382" s="56" t="s">
        <v>125</v>
      </c>
      <c r="AZ382" s="57"/>
      <c r="CJ382" s="35" t="s">
        <v>394</v>
      </c>
      <c r="CK382" s="59"/>
      <c r="CN382" s="35" t="n">
        <v>88065565733</v>
      </c>
      <c r="CO382" s="59"/>
      <c r="EP382" s="0" t="n">
        <v>379</v>
      </c>
      <c r="EQ382" s="55" t="s">
        <v>461</v>
      </c>
      <c r="ER382" s="56" t="s">
        <v>90</v>
      </c>
      <c r="ES382" s="56" t="s">
        <v>20</v>
      </c>
      <c r="ET382" s="64" t="n">
        <v>6</v>
      </c>
      <c r="EU382" s="65" t="n">
        <v>36</v>
      </c>
      <c r="EV382" s="65" t="n">
        <v>18</v>
      </c>
      <c r="EW382" s="65" t="n">
        <v>44055</v>
      </c>
      <c r="EX382" s="66" t="n">
        <v>44055</v>
      </c>
      <c r="EY382" s="0" t="n">
        <f aca="false">COUNTIF(DatasourceNameRange,EQ382)</f>
        <v>1</v>
      </c>
    </row>
    <row r="383" customFormat="false" ht="15" hidden="false" customHeight="false" outlineLevel="0" collapsed="false">
      <c r="X383" s="35" t="s">
        <v>396</v>
      </c>
      <c r="Y383" s="36" t="n">
        <v>15</v>
      </c>
      <c r="Z383" s="37" t="n">
        <v>345</v>
      </c>
      <c r="AA383" s="37" t="n">
        <v>1</v>
      </c>
      <c r="AB383" s="37" t="n">
        <v>345</v>
      </c>
      <c r="AC383" s="37" t="n">
        <v>44093</v>
      </c>
      <c r="AD383" s="38" t="n">
        <v>44093</v>
      </c>
      <c r="AE383" s="0" t="str">
        <f aca="false">IF(AB383&lt;=10,"Top Buyer",IF(AB383&lt;=21,"2nd Top Buyer","Average Buyer"))</f>
        <v>Average Buyer</v>
      </c>
      <c r="AF383" s="0" t="str">
        <f aca="false">(IF(AC383=AD383,$AL$9,$AL$10))</f>
        <v>One-Time Buyer</v>
      </c>
      <c r="AG383" s="0" t="str">
        <f aca="false">VLOOKUP(X383,LookupRange,2,0)</f>
        <v>Male</v>
      </c>
      <c r="AH383" s="0" t="str">
        <f aca="false">VLOOKUP(X383,LookupRange,3,0)</f>
        <v>Elmira</v>
      </c>
      <c r="AW383" s="55" t="s">
        <v>311</v>
      </c>
      <c r="AX383" s="56" t="s">
        <v>20</v>
      </c>
      <c r="AY383" s="56" t="s">
        <v>42</v>
      </c>
      <c r="AZ383" s="57"/>
      <c r="CJ383" s="35" t="s">
        <v>1068</v>
      </c>
      <c r="CK383" s="59"/>
      <c r="CN383" s="35" t="n">
        <v>88065565734</v>
      </c>
      <c r="CO383" s="59"/>
      <c r="EP383" s="0" t="n">
        <v>380</v>
      </c>
      <c r="EQ383" s="55" t="s">
        <v>351</v>
      </c>
      <c r="ER383" s="56" t="s">
        <v>125</v>
      </c>
      <c r="ES383" s="56" t="s">
        <v>29</v>
      </c>
      <c r="ET383" s="64" t="n">
        <v>15</v>
      </c>
      <c r="EU383" s="65" t="n">
        <v>1050</v>
      </c>
      <c r="EV383" s="65" t="n">
        <v>45</v>
      </c>
      <c r="EW383" s="65" t="n">
        <v>44048</v>
      </c>
      <c r="EX383" s="66" t="n">
        <v>44048</v>
      </c>
      <c r="EY383" s="0" t="n">
        <f aca="false">COUNTIF(DatasourceNameRange,EQ383)</f>
        <v>1</v>
      </c>
    </row>
    <row r="384" customFormat="false" ht="15" hidden="false" customHeight="false" outlineLevel="0" collapsed="false">
      <c r="X384" s="35" t="s">
        <v>445</v>
      </c>
      <c r="Y384" s="36" t="n">
        <v>11</v>
      </c>
      <c r="Z384" s="37" t="n">
        <v>330</v>
      </c>
      <c r="AA384" s="37" t="n">
        <v>1</v>
      </c>
      <c r="AB384" s="37" t="n">
        <v>330</v>
      </c>
      <c r="AC384" s="37" t="n">
        <v>44071</v>
      </c>
      <c r="AD384" s="38" t="n">
        <v>44071</v>
      </c>
      <c r="AE384" s="0" t="str">
        <f aca="false">IF(AB384&lt;=10,"Top Buyer",IF(AB384&lt;=21,"2nd Top Buyer","Average Buyer"))</f>
        <v>Average Buyer</v>
      </c>
      <c r="AF384" s="0" t="str">
        <f aca="false">(IF(AC384=AD384,$AL$9,$AL$10))</f>
        <v>One-Time Buyer</v>
      </c>
      <c r="AG384" s="0" t="str">
        <f aca="false">VLOOKUP(X384,LookupRange,2,0)</f>
        <v>Male</v>
      </c>
      <c r="AH384" s="0" t="str">
        <f aca="false">VLOOKUP(X384,LookupRange,3,0)</f>
        <v>Hornell </v>
      </c>
      <c r="AW384" s="55" t="s">
        <v>394</v>
      </c>
      <c r="AX384" s="56" t="s">
        <v>20</v>
      </c>
      <c r="AY384" s="56" t="s">
        <v>37</v>
      </c>
      <c r="AZ384" s="57"/>
      <c r="CJ384" s="35" t="s">
        <v>345</v>
      </c>
      <c r="CK384" s="59"/>
      <c r="CN384" s="35" t="n">
        <v>88065565735</v>
      </c>
      <c r="CO384" s="59"/>
      <c r="EP384" s="0" t="n">
        <v>381</v>
      </c>
      <c r="EQ384" s="55" t="s">
        <v>311</v>
      </c>
      <c r="ER384" s="56" t="s">
        <v>42</v>
      </c>
      <c r="ES384" s="56" t="s">
        <v>20</v>
      </c>
      <c r="ET384" s="64" t="n">
        <v>47</v>
      </c>
      <c r="EU384" s="65" t="n">
        <v>705</v>
      </c>
      <c r="EV384" s="65" t="n">
        <v>141</v>
      </c>
      <c r="EW384" s="65" t="n">
        <v>44103</v>
      </c>
      <c r="EX384" s="66" t="n">
        <v>44103</v>
      </c>
      <c r="EY384" s="0" t="n">
        <f aca="false">COUNTIF(DatasourceNameRange,EQ384)</f>
        <v>1</v>
      </c>
    </row>
    <row r="385" customFormat="false" ht="15" hidden="false" customHeight="false" outlineLevel="0" collapsed="false">
      <c r="X385" s="35" t="s">
        <v>89</v>
      </c>
      <c r="Y385" s="36" t="n">
        <v>11</v>
      </c>
      <c r="Z385" s="37" t="n">
        <v>330</v>
      </c>
      <c r="AA385" s="37" t="n">
        <v>1</v>
      </c>
      <c r="AB385" s="37" t="n">
        <v>330</v>
      </c>
      <c r="AC385" s="37" t="n">
        <v>44062</v>
      </c>
      <c r="AD385" s="38" t="n">
        <v>44062</v>
      </c>
      <c r="AE385" s="0" t="str">
        <f aca="false">IF(AB385&lt;=10,"Top Buyer",IF(AB385&lt;=21,"2nd Top Buyer","Average Buyer"))</f>
        <v>Average Buyer</v>
      </c>
      <c r="AF385" s="0" t="str">
        <f aca="false">(IF(AC385=AD385,$AL$9,$AL$10))</f>
        <v>One-Time Buyer</v>
      </c>
      <c r="AG385" s="0" t="str">
        <f aca="false">VLOOKUP(X385,LookupRange,2,0)</f>
        <v>Male</v>
      </c>
      <c r="AH385" s="0" t="str">
        <f aca="false">VLOOKUP(X385,LookupRange,3,0)</f>
        <v>Rome</v>
      </c>
      <c r="AW385" s="55" t="s">
        <v>1068</v>
      </c>
      <c r="AX385" s="56" t="s">
        <v>29</v>
      </c>
      <c r="AY385" s="56" t="s">
        <v>104</v>
      </c>
      <c r="AZ385" s="57"/>
      <c r="CJ385" s="35" t="s">
        <v>180</v>
      </c>
      <c r="CK385" s="59"/>
      <c r="CN385" s="35" t="n">
        <v>88065565736</v>
      </c>
      <c r="CO385" s="59"/>
      <c r="EP385" s="0" t="n">
        <v>382</v>
      </c>
      <c r="EQ385" s="55" t="s">
        <v>394</v>
      </c>
      <c r="ER385" s="56" t="s">
        <v>37</v>
      </c>
      <c r="ES385" s="56" t="s">
        <v>20</v>
      </c>
      <c r="ET385" s="64" t="n">
        <v>77</v>
      </c>
      <c r="EU385" s="65" t="n">
        <v>924</v>
      </c>
      <c r="EV385" s="65" t="n">
        <v>231</v>
      </c>
      <c r="EW385" s="65" t="n">
        <v>44092</v>
      </c>
      <c r="EX385" s="66" t="n">
        <v>44092</v>
      </c>
      <c r="EY385" s="0" t="n">
        <f aca="false">COUNTIF(DatasourceNameRange,EQ385)</f>
        <v>1</v>
      </c>
    </row>
    <row r="386" customFormat="false" ht="15" hidden="false" customHeight="false" outlineLevel="0" collapsed="false">
      <c r="X386" s="35" t="s">
        <v>305</v>
      </c>
      <c r="Y386" s="36" t="n">
        <v>11</v>
      </c>
      <c r="Z386" s="37" t="n">
        <v>330</v>
      </c>
      <c r="AA386" s="37" t="n">
        <v>1</v>
      </c>
      <c r="AB386" s="37" t="n">
        <v>330</v>
      </c>
      <c r="AC386" s="37" t="n">
        <v>44094</v>
      </c>
      <c r="AD386" s="38" t="n">
        <v>44094</v>
      </c>
      <c r="AE386" s="0" t="str">
        <f aca="false">IF(AB386&lt;=10,"Top Buyer",IF(AB386&lt;=21,"2nd Top Buyer","Average Buyer"))</f>
        <v>Average Buyer</v>
      </c>
      <c r="AF386" s="0" t="str">
        <f aca="false">(IF(AC386=AD386,$AL$9,$AL$10))</f>
        <v>One-Time Buyer</v>
      </c>
      <c r="AG386" s="0" t="str">
        <f aca="false">VLOOKUP(X386,LookupRange,2,0)</f>
        <v>Male</v>
      </c>
      <c r="AH386" s="0" t="str">
        <f aca="false">VLOOKUP(X386,LookupRange,3,0)</f>
        <v>Brookhaven</v>
      </c>
      <c r="AW386" s="55" t="s">
        <v>345</v>
      </c>
      <c r="AX386" s="56" t="s">
        <v>29</v>
      </c>
      <c r="AY386" s="56" t="s">
        <v>117</v>
      </c>
      <c r="AZ386" s="57"/>
      <c r="CJ386" s="35" t="s">
        <v>383</v>
      </c>
      <c r="CK386" s="59"/>
      <c r="CN386" s="35" t="n">
        <v>88065565737</v>
      </c>
      <c r="CO386" s="59"/>
      <c r="EP386" s="0" t="n">
        <v>383</v>
      </c>
      <c r="EQ386" s="55" t="s">
        <v>1068</v>
      </c>
      <c r="ER386" s="56" t="s">
        <v>104</v>
      </c>
      <c r="ES386" s="56" t="s">
        <v>29</v>
      </c>
      <c r="ET386" s="64" t="n">
        <v>8</v>
      </c>
      <c r="EU386" s="65" t="n">
        <v>392</v>
      </c>
      <c r="EV386" s="65" t="n">
        <v>24</v>
      </c>
      <c r="EW386" s="65" t="n">
        <v>44048</v>
      </c>
      <c r="EX386" s="66" t="n">
        <v>44072</v>
      </c>
      <c r="EY386" s="0" t="n">
        <f aca="false">COUNTIF(DatasourceNameRange,EQ386)</f>
        <v>2</v>
      </c>
    </row>
    <row r="387" customFormat="false" ht="15" hidden="false" customHeight="false" outlineLevel="0" collapsed="false">
      <c r="X387" s="35" t="s">
        <v>764</v>
      </c>
      <c r="Y387" s="36" t="n">
        <v>11</v>
      </c>
      <c r="Z387" s="37" t="n">
        <v>330</v>
      </c>
      <c r="AA387" s="37" t="n">
        <v>1</v>
      </c>
      <c r="AB387" s="37" t="n">
        <v>330</v>
      </c>
      <c r="AC387" s="37" t="n">
        <v>44078</v>
      </c>
      <c r="AD387" s="38" t="n">
        <v>44078</v>
      </c>
      <c r="AE387" s="0" t="str">
        <f aca="false">IF(AB387&lt;=10,"Top Buyer",IF(AB387&lt;=21,"2nd Top Buyer","Average Buyer"))</f>
        <v>Average Buyer</v>
      </c>
      <c r="AF387" s="0" t="str">
        <f aca="false">(IF(AC387=AD387,$AL$9,$AL$10))</f>
        <v>One-Time Buyer</v>
      </c>
      <c r="AG387" s="0" t="str">
        <f aca="false">VLOOKUP(X387,LookupRange,2,0)</f>
        <v>Female</v>
      </c>
      <c r="AH387" s="0" t="str">
        <f aca="false">VLOOKUP(X387,LookupRange,3,0)</f>
        <v>Elmira</v>
      </c>
      <c r="AW387" s="55" t="s">
        <v>180</v>
      </c>
      <c r="AX387" s="56" t="s">
        <v>29</v>
      </c>
      <c r="AY387" s="56" t="s">
        <v>123</v>
      </c>
      <c r="AZ387" s="57"/>
      <c r="CJ387" s="35" t="s">
        <v>175</v>
      </c>
      <c r="CK387" s="59"/>
      <c r="CN387" s="35" t="n">
        <v>88065565738</v>
      </c>
      <c r="CO387" s="59"/>
      <c r="EP387" s="0" t="n">
        <v>384</v>
      </c>
      <c r="EQ387" s="55" t="s">
        <v>345</v>
      </c>
      <c r="ER387" s="56" t="s">
        <v>117</v>
      </c>
      <c r="ES387" s="56" t="s">
        <v>29</v>
      </c>
      <c r="ET387" s="64" t="n">
        <v>68</v>
      </c>
      <c r="EU387" s="65" t="n">
        <v>884</v>
      </c>
      <c r="EV387" s="65" t="n">
        <v>204</v>
      </c>
      <c r="EW387" s="65" t="n">
        <v>44073</v>
      </c>
      <c r="EX387" s="66" t="n">
        <v>44073</v>
      </c>
      <c r="EY387" s="0" t="n">
        <f aca="false">COUNTIF(DatasourceNameRange,EQ387)</f>
        <v>1</v>
      </c>
    </row>
    <row r="388" customFormat="false" ht="15" hidden="false" customHeight="false" outlineLevel="0" collapsed="false">
      <c r="X388" s="35" t="s">
        <v>339</v>
      </c>
      <c r="Y388" s="36" t="n">
        <v>6</v>
      </c>
      <c r="Z388" s="37" t="n">
        <v>312</v>
      </c>
      <c r="AA388" s="37" t="n">
        <v>1</v>
      </c>
      <c r="AB388" s="37" t="n">
        <v>312</v>
      </c>
      <c r="AC388" s="37" t="n">
        <v>44067</v>
      </c>
      <c r="AD388" s="38" t="n">
        <v>44067</v>
      </c>
      <c r="AE388" s="0" t="str">
        <f aca="false">IF(AB388&lt;=10,"Top Buyer",IF(AB388&lt;=21,"2nd Top Buyer","Average Buyer"))</f>
        <v>Average Buyer</v>
      </c>
      <c r="AF388" s="0" t="str">
        <f aca="false">(IF(AC388=AD388,$AL$9,$AL$10))</f>
        <v>One-Time Buyer</v>
      </c>
      <c r="AG388" s="0" t="str">
        <f aca="false">VLOOKUP(X388,LookupRange,2,0)</f>
        <v>Female</v>
      </c>
      <c r="AH388" s="0" t="str">
        <f aca="false">VLOOKUP(X388,LookupRange,3,0)</f>
        <v>Lockport</v>
      </c>
      <c r="AW388" s="55" t="s">
        <v>383</v>
      </c>
      <c r="AX388" s="56" t="s">
        <v>20</v>
      </c>
      <c r="AY388" s="56" t="s">
        <v>107</v>
      </c>
      <c r="AZ388" s="57"/>
      <c r="CJ388" s="35" t="s">
        <v>867</v>
      </c>
      <c r="CK388" s="59"/>
      <c r="CN388" s="35" t="n">
        <v>88065565739</v>
      </c>
      <c r="CO388" s="59"/>
      <c r="EP388" s="0" t="n">
        <v>385</v>
      </c>
      <c r="EQ388" s="55" t="s">
        <v>180</v>
      </c>
      <c r="ER388" s="56" t="s">
        <v>123</v>
      </c>
      <c r="ES388" s="56" t="s">
        <v>29</v>
      </c>
      <c r="ET388" s="64" t="n">
        <v>77</v>
      </c>
      <c r="EU388" s="65" t="n">
        <v>693</v>
      </c>
      <c r="EV388" s="65" t="n">
        <v>231</v>
      </c>
      <c r="EW388" s="65" t="n">
        <v>44085</v>
      </c>
      <c r="EX388" s="66" t="n">
        <v>44085</v>
      </c>
      <c r="EY388" s="0" t="n">
        <f aca="false">COUNTIF(DatasourceNameRange,EQ388)</f>
        <v>1</v>
      </c>
    </row>
    <row r="389" customFormat="false" ht="15" hidden="false" customHeight="false" outlineLevel="0" collapsed="false">
      <c r="X389" s="35" t="s">
        <v>157</v>
      </c>
      <c r="Y389" s="36" t="n">
        <v>6</v>
      </c>
      <c r="Z389" s="37" t="n">
        <v>312</v>
      </c>
      <c r="AA389" s="37" t="n">
        <v>1</v>
      </c>
      <c r="AB389" s="37" t="n">
        <v>312</v>
      </c>
      <c r="AC389" s="37" t="n">
        <v>44062</v>
      </c>
      <c r="AD389" s="38" t="n">
        <v>44062</v>
      </c>
      <c r="AE389" s="0" t="str">
        <f aca="false">IF(AB389&lt;=10,"Top Buyer",IF(AB389&lt;=21,"2nd Top Buyer","Average Buyer"))</f>
        <v>Average Buyer</v>
      </c>
      <c r="AF389" s="0" t="str">
        <f aca="false">(IF(AC389=AD389,$AL$9,$AL$10))</f>
        <v>One-Time Buyer</v>
      </c>
      <c r="AG389" s="0" t="str">
        <f aca="false">VLOOKUP(X389,LookupRange,2,0)</f>
        <v>Female</v>
      </c>
      <c r="AH389" s="0" t="str">
        <f aca="false">VLOOKUP(X389,LookupRange,3,0)</f>
        <v>Mount</v>
      </c>
      <c r="AW389" s="55" t="s">
        <v>175</v>
      </c>
      <c r="AX389" s="56" t="s">
        <v>20</v>
      </c>
      <c r="AY389" s="56" t="s">
        <v>117</v>
      </c>
      <c r="AZ389" s="57"/>
      <c r="CJ389" s="35" t="s">
        <v>355</v>
      </c>
      <c r="CK389" s="59"/>
      <c r="CN389" s="35" t="n">
        <v>88065565740</v>
      </c>
      <c r="CO389" s="59"/>
      <c r="EP389" s="0" t="n">
        <v>386</v>
      </c>
      <c r="EQ389" s="55" t="s">
        <v>383</v>
      </c>
      <c r="ER389" s="56" t="s">
        <v>107</v>
      </c>
      <c r="ES389" s="56" t="s">
        <v>20</v>
      </c>
      <c r="ET389" s="64" t="n">
        <v>67</v>
      </c>
      <c r="EU389" s="65" t="n">
        <v>1005</v>
      </c>
      <c r="EV389" s="65" t="n">
        <v>201</v>
      </c>
      <c r="EW389" s="65" t="n">
        <v>44083</v>
      </c>
      <c r="EX389" s="66" t="n">
        <v>44083</v>
      </c>
      <c r="EY389" s="0" t="n">
        <f aca="false">COUNTIF(DatasourceNameRange,EQ389)</f>
        <v>2</v>
      </c>
    </row>
    <row r="390" customFormat="false" ht="15" hidden="false" customHeight="false" outlineLevel="0" collapsed="false">
      <c r="X390" s="35" t="s">
        <v>1116</v>
      </c>
      <c r="Y390" s="36" t="n">
        <v>6</v>
      </c>
      <c r="Z390" s="37" t="n">
        <v>312</v>
      </c>
      <c r="AA390" s="37" t="n">
        <v>1</v>
      </c>
      <c r="AB390" s="37" t="n">
        <v>312</v>
      </c>
      <c r="AC390" s="37" t="n">
        <v>44067</v>
      </c>
      <c r="AD390" s="38" t="n">
        <v>44067</v>
      </c>
      <c r="AE390" s="0" t="str">
        <f aca="false">IF(AB390&lt;=10,"Top Buyer",IF(AB390&lt;=21,"2nd Top Buyer","Average Buyer"))</f>
        <v>Average Buyer</v>
      </c>
      <c r="AF390" s="0" t="str">
        <f aca="false">(IF(AC390=AD390,$AL$9,$AL$10))</f>
        <v>One-Time Buyer</v>
      </c>
      <c r="AG390" s="0" t="str">
        <f aca="false">VLOOKUP(X390,LookupRange,2,0)</f>
        <v>Male</v>
      </c>
      <c r="AH390" s="0" t="str">
        <f aca="false">VLOOKUP(X390,LookupRange,3,0)</f>
        <v>Lockport</v>
      </c>
      <c r="AW390" s="55" t="s">
        <v>867</v>
      </c>
      <c r="AX390" s="56" t="s">
        <v>20</v>
      </c>
      <c r="AY390" s="56" t="s">
        <v>69</v>
      </c>
      <c r="AZ390" s="57"/>
      <c r="CJ390" s="35" t="s">
        <v>407</v>
      </c>
      <c r="CK390" s="59"/>
      <c r="CN390" s="35" t="n">
        <v>88065565741</v>
      </c>
      <c r="CO390" s="59"/>
      <c r="EP390" s="0" t="n">
        <v>387</v>
      </c>
      <c r="EQ390" s="55" t="s">
        <v>175</v>
      </c>
      <c r="ER390" s="56" t="s">
        <v>117</v>
      </c>
      <c r="ES390" s="56" t="s">
        <v>20</v>
      </c>
      <c r="ET390" s="64" t="n">
        <v>6</v>
      </c>
      <c r="EU390" s="65" t="n">
        <v>108</v>
      </c>
      <c r="EV390" s="65" t="n">
        <v>18</v>
      </c>
      <c r="EW390" s="65" t="n">
        <v>44083</v>
      </c>
      <c r="EX390" s="66" t="n">
        <v>44083</v>
      </c>
      <c r="EY390" s="0" t="n">
        <f aca="false">COUNTIF(DatasourceNameRange,EQ390)</f>
        <v>1</v>
      </c>
    </row>
    <row r="391" customFormat="false" ht="15" hidden="false" customHeight="false" outlineLevel="0" collapsed="false">
      <c r="X391" s="35" t="s">
        <v>1081</v>
      </c>
      <c r="Y391" s="36" t="n">
        <v>22</v>
      </c>
      <c r="Z391" s="37" t="n">
        <v>305</v>
      </c>
      <c r="AA391" s="37" t="n">
        <v>4</v>
      </c>
      <c r="AB391" s="37" t="n">
        <v>305</v>
      </c>
      <c r="AC391" s="37" t="n">
        <v>44046</v>
      </c>
      <c r="AD391" s="38" t="n">
        <v>44099</v>
      </c>
      <c r="AE391" s="0" t="str">
        <f aca="false">IF(AB391&lt;=10,"Top Buyer",IF(AB391&lt;=21,"2nd Top Buyer","Average Buyer"))</f>
        <v>Average Buyer</v>
      </c>
      <c r="AF391" s="0" t="str">
        <f aca="false">(IF(AC391=AD391,$AL$9,$AL$10))</f>
        <v>Old Customer</v>
      </c>
      <c r="AG391" s="0" t="str">
        <f aca="false">VLOOKUP(X391,LookupRange,2,0)</f>
        <v>Male</v>
      </c>
      <c r="AH391" s="0" t="str">
        <f aca="false">VLOOKUP(X391,LookupRange,3,0)</f>
        <v>Lockport</v>
      </c>
      <c r="AW391" s="55" t="s">
        <v>355</v>
      </c>
      <c r="AX391" s="56" t="s">
        <v>29</v>
      </c>
      <c r="AY391" s="56" t="s">
        <v>186</v>
      </c>
      <c r="AZ391" s="57"/>
      <c r="CJ391" s="35" t="s">
        <v>799</v>
      </c>
      <c r="CK391" s="59"/>
      <c r="CN391" s="35" t="n">
        <v>88065565742</v>
      </c>
      <c r="CO391" s="59"/>
      <c r="EP391" s="0" t="n">
        <v>388</v>
      </c>
      <c r="EQ391" s="55" t="s">
        <v>867</v>
      </c>
      <c r="ER391" s="56" t="s">
        <v>69</v>
      </c>
      <c r="ES391" s="56" t="s">
        <v>20</v>
      </c>
      <c r="ET391" s="64" t="n">
        <v>7</v>
      </c>
      <c r="EU391" s="65" t="n">
        <v>105</v>
      </c>
      <c r="EV391" s="65" t="n">
        <v>21</v>
      </c>
      <c r="EW391" s="65" t="n">
        <v>44088</v>
      </c>
      <c r="EX391" s="66" t="n">
        <v>44088</v>
      </c>
      <c r="EY391" s="0" t="n">
        <f aca="false">COUNTIF(DatasourceNameRange,EQ391)</f>
        <v>1</v>
      </c>
    </row>
    <row r="392" customFormat="false" ht="15" hidden="false" customHeight="false" outlineLevel="0" collapsed="false">
      <c r="X392" s="35" t="s">
        <v>164</v>
      </c>
      <c r="Y392" s="36" t="n">
        <v>15</v>
      </c>
      <c r="Z392" s="37" t="n">
        <v>300</v>
      </c>
      <c r="AA392" s="37" t="n">
        <v>1</v>
      </c>
      <c r="AB392" s="37" t="n">
        <v>300</v>
      </c>
      <c r="AC392" s="37" t="n">
        <v>44072</v>
      </c>
      <c r="AD392" s="38" t="n">
        <v>44072</v>
      </c>
      <c r="AE392" s="0" t="str">
        <f aca="false">IF(AB392&lt;=10,"Top Buyer",IF(AB392&lt;=21,"2nd Top Buyer","Average Buyer"))</f>
        <v>Average Buyer</v>
      </c>
      <c r="AF392" s="0" t="str">
        <f aca="false">(IF(AC392=AD392,$AL$9,$AL$10))</f>
        <v>One-Time Buyer</v>
      </c>
      <c r="AG392" s="0" t="str">
        <f aca="false">VLOOKUP(X392,LookupRange,2,0)</f>
        <v>Male</v>
      </c>
      <c r="AH392" s="0" t="str">
        <f aca="false">VLOOKUP(X392,LookupRange,3,0)</f>
        <v>Olean</v>
      </c>
      <c r="AW392" s="55" t="s">
        <v>407</v>
      </c>
      <c r="AX392" s="56" t="s">
        <v>20</v>
      </c>
      <c r="AY392" s="56" t="s">
        <v>21</v>
      </c>
      <c r="AZ392" s="57"/>
      <c r="CJ392" s="35" t="s">
        <v>989</v>
      </c>
      <c r="CK392" s="59"/>
      <c r="CN392" s="35" t="n">
        <v>88065565743</v>
      </c>
      <c r="CO392" s="59"/>
      <c r="EP392" s="0" t="n">
        <v>389</v>
      </c>
      <c r="EQ392" s="55" t="s">
        <v>355</v>
      </c>
      <c r="ER392" s="56" t="s">
        <v>186</v>
      </c>
      <c r="ES392" s="56" t="s">
        <v>29</v>
      </c>
      <c r="ET392" s="64" t="n">
        <v>11</v>
      </c>
      <c r="EU392" s="65" t="n">
        <v>132</v>
      </c>
      <c r="EV392" s="65" t="n">
        <v>33</v>
      </c>
      <c r="EW392" s="65" t="n">
        <v>44052</v>
      </c>
      <c r="EX392" s="66" t="n">
        <v>44052</v>
      </c>
      <c r="EY392" s="0" t="n">
        <f aca="false">COUNTIF(DatasourceNameRange,EQ392)</f>
        <v>1</v>
      </c>
    </row>
    <row r="393" customFormat="false" ht="15" hidden="false" customHeight="false" outlineLevel="0" collapsed="false">
      <c r="X393" s="35" t="s">
        <v>1037</v>
      </c>
      <c r="Y393" s="36" t="n">
        <v>15</v>
      </c>
      <c r="Z393" s="37" t="n">
        <v>300</v>
      </c>
      <c r="AA393" s="37" t="n">
        <v>1</v>
      </c>
      <c r="AB393" s="37" t="n">
        <v>300</v>
      </c>
      <c r="AC393" s="37" t="n">
        <v>44103</v>
      </c>
      <c r="AD393" s="38" t="n">
        <v>44103</v>
      </c>
      <c r="AE393" s="0" t="str">
        <f aca="false">IF(AB393&lt;=10,"Top Buyer",IF(AB393&lt;=21,"2nd Top Buyer","Average Buyer"))</f>
        <v>Average Buyer</v>
      </c>
      <c r="AF393" s="0" t="str">
        <f aca="false">(IF(AC393=AD393,$AL$9,$AL$10))</f>
        <v>One-Time Buyer</v>
      </c>
      <c r="AG393" s="0" t="str">
        <f aca="false">VLOOKUP(X393,LookupRange,2,0)</f>
        <v>Male</v>
      </c>
      <c r="AH393" s="0" t="str">
        <f aca="false">VLOOKUP(X393,LookupRange,3,0)</f>
        <v>Salamanca</v>
      </c>
      <c r="AW393" s="55" t="s">
        <v>799</v>
      </c>
      <c r="AX393" s="56" t="s">
        <v>29</v>
      </c>
      <c r="AY393" s="56" t="s">
        <v>30</v>
      </c>
      <c r="AZ393" s="57"/>
      <c r="CJ393" s="35" t="s">
        <v>294</v>
      </c>
      <c r="CK393" s="59"/>
      <c r="CN393" s="35" t="n">
        <v>88065565744</v>
      </c>
      <c r="CO393" s="59"/>
      <c r="EP393" s="0" t="n">
        <v>390</v>
      </c>
      <c r="EQ393" s="55" t="s">
        <v>407</v>
      </c>
      <c r="ER393" s="56" t="s">
        <v>21</v>
      </c>
      <c r="ES393" s="56" t="s">
        <v>20</v>
      </c>
      <c r="ET393" s="64" t="n">
        <v>6</v>
      </c>
      <c r="EU393" s="65" t="n">
        <v>90</v>
      </c>
      <c r="EV393" s="65" t="n">
        <v>18</v>
      </c>
      <c r="EW393" s="65" t="n">
        <v>44104</v>
      </c>
      <c r="EX393" s="66" t="n">
        <v>44104</v>
      </c>
      <c r="EY393" s="0" t="n">
        <f aca="false">COUNTIF(DatasourceNameRange,EQ393)</f>
        <v>1</v>
      </c>
    </row>
    <row r="394" customFormat="false" ht="15" hidden="false" customHeight="false" outlineLevel="0" collapsed="false">
      <c r="X394" s="35" t="s">
        <v>211</v>
      </c>
      <c r="Y394" s="36" t="n">
        <v>15</v>
      </c>
      <c r="Z394" s="37" t="n">
        <v>300</v>
      </c>
      <c r="AA394" s="37" t="n">
        <v>1</v>
      </c>
      <c r="AB394" s="37" t="n">
        <v>300</v>
      </c>
      <c r="AC394" s="37" t="n">
        <v>44103</v>
      </c>
      <c r="AD394" s="38" t="n">
        <v>44103</v>
      </c>
      <c r="AE394" s="0" t="str">
        <f aca="false">IF(AB394&lt;=10,"Top Buyer",IF(AB394&lt;=21,"2nd Top Buyer","Average Buyer"))</f>
        <v>Average Buyer</v>
      </c>
      <c r="AF394" s="0" t="str">
        <f aca="false">(IF(AC394=AD394,$AL$9,$AL$10))</f>
        <v>One-Time Buyer</v>
      </c>
      <c r="AG394" s="0" t="str">
        <f aca="false">VLOOKUP(X394,LookupRange,2,0)</f>
        <v>Female</v>
      </c>
      <c r="AH394" s="0" t="str">
        <f aca="false">VLOOKUP(X394,LookupRange,3,0)</f>
        <v>Salamanca</v>
      </c>
      <c r="AW394" s="55" t="s">
        <v>989</v>
      </c>
      <c r="AX394" s="56" t="s">
        <v>29</v>
      </c>
      <c r="AY394" s="56" t="s">
        <v>55</v>
      </c>
      <c r="AZ394" s="57"/>
      <c r="CJ394" s="35" t="s">
        <v>985</v>
      </c>
      <c r="CK394" s="59"/>
      <c r="CN394" s="35" t="n">
        <v>88065565745</v>
      </c>
      <c r="CO394" s="59"/>
      <c r="EP394" s="0" t="n">
        <v>391</v>
      </c>
      <c r="EQ394" s="55" t="s">
        <v>799</v>
      </c>
      <c r="ER394" s="56" t="s">
        <v>30</v>
      </c>
      <c r="ES394" s="56" t="s">
        <v>29</v>
      </c>
      <c r="ET394" s="64" t="n">
        <v>10</v>
      </c>
      <c r="EU394" s="65" t="n">
        <v>150</v>
      </c>
      <c r="EV394" s="65" t="n">
        <v>30</v>
      </c>
      <c r="EW394" s="65" t="n">
        <v>44051</v>
      </c>
      <c r="EX394" s="66" t="n">
        <v>44051</v>
      </c>
      <c r="EY394" s="0" t="n">
        <f aca="false">COUNTIF(DatasourceNameRange,EQ394)</f>
        <v>1</v>
      </c>
    </row>
    <row r="395" customFormat="false" ht="15" hidden="false" customHeight="false" outlineLevel="0" collapsed="false">
      <c r="X395" s="35" t="s">
        <v>972</v>
      </c>
      <c r="Y395" s="36" t="n">
        <v>10</v>
      </c>
      <c r="Z395" s="37" t="n">
        <v>300</v>
      </c>
      <c r="AA395" s="37" t="n">
        <v>1</v>
      </c>
      <c r="AB395" s="37" t="n">
        <v>300</v>
      </c>
      <c r="AC395" s="37" t="n">
        <v>44062</v>
      </c>
      <c r="AD395" s="38" t="n">
        <v>44062</v>
      </c>
      <c r="AE395" s="0" t="str">
        <f aca="false">IF(AB395&lt;=10,"Top Buyer",IF(AB395&lt;=21,"2nd Top Buyer","Average Buyer"))</f>
        <v>Average Buyer</v>
      </c>
      <c r="AF395" s="0" t="str">
        <f aca="false">(IF(AC395=AD395,$AL$9,$AL$10))</f>
        <v>One-Time Buyer</v>
      </c>
      <c r="AG395" s="0" t="str">
        <f aca="false">VLOOKUP(X395,LookupRange,2,0)</f>
        <v>Male</v>
      </c>
      <c r="AH395" s="0" t="str">
        <f aca="false">VLOOKUP(X395,LookupRange,3,0)</f>
        <v>Rome</v>
      </c>
      <c r="AW395" s="55" t="s">
        <v>294</v>
      </c>
      <c r="AX395" s="56" t="s">
        <v>29</v>
      </c>
      <c r="AY395" s="56" t="s">
        <v>93</v>
      </c>
      <c r="AZ395" s="57"/>
      <c r="CJ395" s="35" t="s">
        <v>210</v>
      </c>
      <c r="CK395" s="59"/>
      <c r="CN395" s="35" t="n">
        <v>88065565746</v>
      </c>
      <c r="CO395" s="59"/>
      <c r="EP395" s="0" t="n">
        <v>392</v>
      </c>
      <c r="EQ395" s="55" t="s">
        <v>989</v>
      </c>
      <c r="ER395" s="56" t="s">
        <v>55</v>
      </c>
      <c r="ES395" s="56" t="s">
        <v>29</v>
      </c>
      <c r="ET395" s="64" t="n">
        <v>6</v>
      </c>
      <c r="EU395" s="65" t="n">
        <v>120</v>
      </c>
      <c r="EV395" s="65" t="n">
        <v>18</v>
      </c>
      <c r="EW395" s="65" t="n">
        <v>44054</v>
      </c>
      <c r="EX395" s="66" t="n">
        <v>44054</v>
      </c>
      <c r="EY395" s="0" t="n">
        <f aca="false">COUNTIF(DatasourceNameRange,EQ395)</f>
        <v>1</v>
      </c>
    </row>
    <row r="396" customFormat="false" ht="15" hidden="false" customHeight="false" outlineLevel="0" collapsed="false">
      <c r="X396" s="35" t="s">
        <v>549</v>
      </c>
      <c r="Y396" s="36" t="n">
        <v>15</v>
      </c>
      <c r="Z396" s="37" t="n">
        <v>300</v>
      </c>
      <c r="AA396" s="37" t="n">
        <v>1</v>
      </c>
      <c r="AB396" s="37" t="n">
        <v>300</v>
      </c>
      <c r="AC396" s="37" t="n">
        <v>44071</v>
      </c>
      <c r="AD396" s="38" t="n">
        <v>44071</v>
      </c>
      <c r="AE396" s="0" t="str">
        <f aca="false">IF(AB396&lt;=10,"Top Buyer",IF(AB396&lt;=21,"2nd Top Buyer","Average Buyer"))</f>
        <v>Average Buyer</v>
      </c>
      <c r="AF396" s="0" t="str">
        <f aca="false">(IF(AC396=AD396,$AL$9,$AL$10))</f>
        <v>One-Time Buyer</v>
      </c>
      <c r="AG396" s="0" t="str">
        <f aca="false">VLOOKUP(X396,LookupRange,2,0)</f>
        <v>Female</v>
      </c>
      <c r="AH396" s="0" t="str">
        <f aca="false">VLOOKUP(X396,LookupRange,3,0)</f>
        <v>Sherrill</v>
      </c>
      <c r="AW396" s="55" t="s">
        <v>985</v>
      </c>
      <c r="AX396" s="56" t="s">
        <v>20</v>
      </c>
      <c r="AY396" s="56" t="s">
        <v>48</v>
      </c>
      <c r="AZ396" s="57"/>
      <c r="CJ396" s="35" t="s">
        <v>738</v>
      </c>
      <c r="CK396" s="59"/>
      <c r="CN396" s="35" t="n">
        <v>88065565747</v>
      </c>
      <c r="CO396" s="59"/>
      <c r="EP396" s="0" t="n">
        <v>393</v>
      </c>
      <c r="EQ396" s="55" t="s">
        <v>294</v>
      </c>
      <c r="ER396" s="56" t="s">
        <v>93</v>
      </c>
      <c r="ES396" s="56" t="s">
        <v>29</v>
      </c>
      <c r="ET396" s="64" t="n">
        <v>6</v>
      </c>
      <c r="EU396" s="65" t="n">
        <v>120</v>
      </c>
      <c r="EV396" s="65" t="n">
        <v>18</v>
      </c>
      <c r="EW396" s="65" t="n">
        <v>44094</v>
      </c>
      <c r="EX396" s="66" t="n">
        <v>44094</v>
      </c>
      <c r="EY396" s="0" t="n">
        <f aca="false">COUNTIF(DatasourceNameRange,EQ396)</f>
        <v>1</v>
      </c>
    </row>
    <row r="397" customFormat="false" ht="15" hidden="false" customHeight="false" outlineLevel="0" collapsed="false">
      <c r="X397" s="35" t="s">
        <v>346</v>
      </c>
      <c r="Y397" s="36" t="n">
        <v>15</v>
      </c>
      <c r="Z397" s="37" t="n">
        <v>300</v>
      </c>
      <c r="AA397" s="37" t="n">
        <v>1</v>
      </c>
      <c r="AB397" s="37" t="n">
        <v>300</v>
      </c>
      <c r="AC397" s="37" t="n">
        <v>44074</v>
      </c>
      <c r="AD397" s="38" t="n">
        <v>44074</v>
      </c>
      <c r="AE397" s="0" t="str">
        <f aca="false">IF(AB397&lt;=10,"Top Buyer",IF(AB397&lt;=21,"2nd Top Buyer","Average Buyer"))</f>
        <v>Average Buyer</v>
      </c>
      <c r="AF397" s="0" t="str">
        <f aca="false">(IF(AC397=AD397,$AL$9,$AL$10))</f>
        <v>One-Time Buyer</v>
      </c>
      <c r="AG397" s="0" t="str">
        <f aca="false">VLOOKUP(X397,LookupRange,2,0)</f>
        <v>Female</v>
      </c>
      <c r="AH397" s="0" t="str">
        <f aca="false">VLOOKUP(X397,LookupRange,3,0)</f>
        <v>New York</v>
      </c>
      <c r="AW397" s="55" t="s">
        <v>210</v>
      </c>
      <c r="AX397" s="56" t="s">
        <v>29</v>
      </c>
      <c r="AY397" s="56" t="s">
        <v>93</v>
      </c>
      <c r="AZ397" s="57"/>
      <c r="CJ397" s="35" t="s">
        <v>634</v>
      </c>
      <c r="CK397" s="59"/>
      <c r="CN397" s="35" t="n">
        <v>88065565748</v>
      </c>
      <c r="CO397" s="59"/>
      <c r="EP397" s="0" t="n">
        <v>394</v>
      </c>
      <c r="EQ397" s="55" t="s">
        <v>985</v>
      </c>
      <c r="ER397" s="56" t="s">
        <v>48</v>
      </c>
      <c r="ES397" s="56" t="s">
        <v>20</v>
      </c>
      <c r="ET397" s="64" t="n">
        <v>3</v>
      </c>
      <c r="EU397" s="65" t="n">
        <v>42</v>
      </c>
      <c r="EV397" s="65" t="n">
        <v>9</v>
      </c>
      <c r="EW397" s="65" t="n">
        <v>44047</v>
      </c>
      <c r="EX397" s="66" t="n">
        <v>44047</v>
      </c>
      <c r="EY397" s="0" t="n">
        <f aca="false">COUNTIF(DatasourceNameRange,EQ397)</f>
        <v>1</v>
      </c>
    </row>
    <row r="398" customFormat="false" ht="15" hidden="false" customHeight="false" outlineLevel="0" collapsed="false">
      <c r="X398" s="35" t="s">
        <v>432</v>
      </c>
      <c r="Y398" s="36" t="n">
        <v>15</v>
      </c>
      <c r="Z398" s="37" t="n">
        <v>300</v>
      </c>
      <c r="AA398" s="37" t="n">
        <v>1</v>
      </c>
      <c r="AB398" s="37" t="n">
        <v>300</v>
      </c>
      <c r="AC398" s="37" t="n">
        <v>44057</v>
      </c>
      <c r="AD398" s="38" t="n">
        <v>44057</v>
      </c>
      <c r="AE398" s="0" t="str">
        <f aca="false">IF(AB398&lt;=10,"Top Buyer",IF(AB398&lt;=21,"2nd Top Buyer","Average Buyer"))</f>
        <v>Average Buyer</v>
      </c>
      <c r="AF398" s="0" t="str">
        <f aca="false">(IF(AC398=AD398,$AL$9,$AL$10))</f>
        <v>One-Time Buyer</v>
      </c>
      <c r="AG398" s="0" t="str">
        <f aca="false">VLOOKUP(X398,LookupRange,2,0)</f>
        <v>Female</v>
      </c>
      <c r="AH398" s="0" t="str">
        <f aca="false">VLOOKUP(X398,LookupRange,3,0)</f>
        <v>Brookhaven</v>
      </c>
      <c r="AW398" s="55" t="s">
        <v>738</v>
      </c>
      <c r="AX398" s="56" t="s">
        <v>20</v>
      </c>
      <c r="AY398" s="56" t="s">
        <v>104</v>
      </c>
      <c r="AZ398" s="57"/>
      <c r="CJ398" s="35" t="s">
        <v>118</v>
      </c>
      <c r="CK398" s="59"/>
      <c r="CN398" s="35" t="n">
        <v>88065565749</v>
      </c>
      <c r="CO398" s="59"/>
      <c r="EP398" s="0" t="n">
        <v>395</v>
      </c>
      <c r="EQ398" s="55" t="s">
        <v>210</v>
      </c>
      <c r="ER398" s="56" t="s">
        <v>93</v>
      </c>
      <c r="ES398" s="56" t="s">
        <v>29</v>
      </c>
      <c r="ET398" s="64" t="n">
        <v>68</v>
      </c>
      <c r="EU398" s="65" t="n">
        <v>680</v>
      </c>
      <c r="EV398" s="65" t="n">
        <v>204</v>
      </c>
      <c r="EW398" s="65" t="n">
        <v>44102</v>
      </c>
      <c r="EX398" s="66" t="n">
        <v>44102</v>
      </c>
      <c r="EY398" s="0" t="n">
        <f aca="false">COUNTIF(DatasourceNameRange,EQ398)</f>
        <v>1</v>
      </c>
    </row>
    <row r="399" customFormat="false" ht="15" hidden="false" customHeight="false" outlineLevel="0" collapsed="false">
      <c r="X399" s="35" t="s">
        <v>414</v>
      </c>
      <c r="Y399" s="36" t="n">
        <v>15</v>
      </c>
      <c r="Z399" s="37" t="n">
        <v>300</v>
      </c>
      <c r="AA399" s="37" t="n">
        <v>1</v>
      </c>
      <c r="AB399" s="37" t="n">
        <v>300</v>
      </c>
      <c r="AC399" s="37" t="n">
        <v>44103</v>
      </c>
      <c r="AD399" s="38" t="n">
        <v>44103</v>
      </c>
      <c r="AE399" s="0" t="str">
        <f aca="false">IF(AB399&lt;=10,"Top Buyer",IF(AB399&lt;=21,"2nd Top Buyer","Average Buyer"))</f>
        <v>Average Buyer</v>
      </c>
      <c r="AF399" s="0" t="str">
        <f aca="false">(IF(AC399=AD399,$AL$9,$AL$10))</f>
        <v>One-Time Buyer</v>
      </c>
      <c r="AG399" s="0" t="str">
        <f aca="false">VLOOKUP(X399,LookupRange,2,0)</f>
        <v>Female</v>
      </c>
      <c r="AH399" s="0" t="str">
        <f aca="false">VLOOKUP(X399,LookupRange,3,0)</f>
        <v>Springs</v>
      </c>
      <c r="AW399" s="55" t="s">
        <v>634</v>
      </c>
      <c r="AX399" s="56" t="s">
        <v>20</v>
      </c>
      <c r="AY399" s="56" t="s">
        <v>48</v>
      </c>
      <c r="AZ399" s="57"/>
      <c r="CJ399" s="35" t="s">
        <v>278</v>
      </c>
      <c r="CK399" s="59"/>
      <c r="CN399" s="35" t="n">
        <v>88065565750</v>
      </c>
      <c r="CO399" s="59"/>
      <c r="EP399" s="0" t="n">
        <v>396</v>
      </c>
      <c r="EQ399" s="55" t="s">
        <v>738</v>
      </c>
      <c r="ER399" s="56" t="s">
        <v>104</v>
      </c>
      <c r="ES399" s="56" t="s">
        <v>20</v>
      </c>
      <c r="ET399" s="64" t="n">
        <v>11</v>
      </c>
      <c r="EU399" s="65" t="n">
        <v>165</v>
      </c>
      <c r="EV399" s="65" t="n">
        <v>33</v>
      </c>
      <c r="EW399" s="65" t="n">
        <v>44052</v>
      </c>
      <c r="EX399" s="66" t="n">
        <v>44052</v>
      </c>
      <c r="EY399" s="0" t="n">
        <f aca="false">COUNTIF(DatasourceNameRange,EQ399)</f>
        <v>1</v>
      </c>
    </row>
    <row r="400" customFormat="false" ht="15" hidden="false" customHeight="false" outlineLevel="0" collapsed="false">
      <c r="X400" s="35" t="s">
        <v>631</v>
      </c>
      <c r="Y400" s="36" t="n">
        <v>60</v>
      </c>
      <c r="Z400" s="37" t="n">
        <v>300</v>
      </c>
      <c r="AA400" s="37" t="n">
        <v>1</v>
      </c>
      <c r="AB400" s="37" t="n">
        <v>300</v>
      </c>
      <c r="AC400" s="37" t="n">
        <v>44053</v>
      </c>
      <c r="AD400" s="38" t="n">
        <v>44053</v>
      </c>
      <c r="AE400" s="0" t="str">
        <f aca="false">IF(AB400&lt;=10,"Top Buyer",IF(AB400&lt;=21,"2nd Top Buyer","Average Buyer"))</f>
        <v>Average Buyer</v>
      </c>
      <c r="AF400" s="0" t="str">
        <f aca="false">(IF(AC400=AD400,$AL$9,$AL$10))</f>
        <v>One-Time Buyer</v>
      </c>
      <c r="AG400" s="0" t="str">
        <f aca="false">VLOOKUP(X400,LookupRange,2,0)</f>
        <v>Male</v>
      </c>
      <c r="AH400" s="0" t="str">
        <f aca="false">VLOOKUP(X400,LookupRange,3,0)</f>
        <v>Auburn</v>
      </c>
      <c r="AW400" s="55" t="s">
        <v>118</v>
      </c>
      <c r="AX400" s="56" t="s">
        <v>20</v>
      </c>
      <c r="AY400" s="56" t="s">
        <v>119</v>
      </c>
      <c r="AZ400" s="57"/>
      <c r="CJ400" s="35" t="s">
        <v>857</v>
      </c>
      <c r="CK400" s="59"/>
      <c r="CN400" s="35" t="n">
        <v>88065565751</v>
      </c>
      <c r="CO400" s="59"/>
      <c r="EP400" s="0" t="n">
        <v>397</v>
      </c>
      <c r="EQ400" s="55" t="s">
        <v>634</v>
      </c>
      <c r="ER400" s="56" t="s">
        <v>48</v>
      </c>
      <c r="ES400" s="56" t="s">
        <v>20</v>
      </c>
      <c r="ET400" s="64" t="n">
        <v>68</v>
      </c>
      <c r="EU400" s="65" t="n">
        <v>1360</v>
      </c>
      <c r="EV400" s="65" t="n">
        <v>204</v>
      </c>
      <c r="EW400" s="65" t="n">
        <v>44056</v>
      </c>
      <c r="EX400" s="66" t="n">
        <v>44056</v>
      </c>
      <c r="EY400" s="0" t="n">
        <f aca="false">COUNTIF(DatasourceNameRange,EQ400)</f>
        <v>1</v>
      </c>
    </row>
    <row r="401" customFormat="false" ht="15" hidden="false" customHeight="false" outlineLevel="0" collapsed="false">
      <c r="X401" s="35" t="s">
        <v>401</v>
      </c>
      <c r="Y401" s="36" t="n">
        <v>60</v>
      </c>
      <c r="Z401" s="37" t="n">
        <v>300</v>
      </c>
      <c r="AA401" s="37" t="n">
        <v>1</v>
      </c>
      <c r="AB401" s="37" t="n">
        <v>300</v>
      </c>
      <c r="AC401" s="37" t="n">
        <v>44098</v>
      </c>
      <c r="AD401" s="38" t="n">
        <v>44098</v>
      </c>
      <c r="AE401" s="0" t="str">
        <f aca="false">IF(AB401&lt;=10,"Top Buyer",IF(AB401&lt;=21,"2nd Top Buyer","Average Buyer"))</f>
        <v>Average Buyer</v>
      </c>
      <c r="AF401" s="0" t="str">
        <f aca="false">(IF(AC401=AD401,$AL$9,$AL$10))</f>
        <v>One-Time Buyer</v>
      </c>
      <c r="AG401" s="0" t="str">
        <f aca="false">VLOOKUP(X401,LookupRange,2,0)</f>
        <v>Male</v>
      </c>
      <c r="AH401" s="0" t="str">
        <f aca="false">VLOOKUP(X401,LookupRange,3,0)</f>
        <v>Glen Cove</v>
      </c>
      <c r="AW401" s="55" t="s">
        <v>278</v>
      </c>
      <c r="AX401" s="56" t="s">
        <v>29</v>
      </c>
      <c r="AY401" s="56" t="s">
        <v>58</v>
      </c>
      <c r="AZ401" s="57"/>
      <c r="CJ401" s="35" t="s">
        <v>767</v>
      </c>
      <c r="CK401" s="59"/>
      <c r="CN401" s="35" t="n">
        <v>88065565752</v>
      </c>
      <c r="CO401" s="59"/>
      <c r="EP401" s="0" t="n">
        <v>398</v>
      </c>
      <c r="EQ401" s="55" t="s">
        <v>118</v>
      </c>
      <c r="ER401" s="56" t="s">
        <v>119</v>
      </c>
      <c r="ES401" s="56" t="s">
        <v>20</v>
      </c>
      <c r="ET401" s="64" t="n">
        <v>77</v>
      </c>
      <c r="EU401" s="65" t="n">
        <v>770</v>
      </c>
      <c r="EV401" s="65" t="n">
        <v>231</v>
      </c>
      <c r="EW401" s="65" t="n">
        <v>44071</v>
      </c>
      <c r="EX401" s="66" t="n">
        <v>44071</v>
      </c>
      <c r="EY401" s="0" t="n">
        <f aca="false">COUNTIF(DatasourceNameRange,EQ401)</f>
        <v>1</v>
      </c>
    </row>
    <row r="402" customFormat="false" ht="15" hidden="false" customHeight="false" outlineLevel="0" collapsed="false">
      <c r="X402" s="35" t="s">
        <v>205</v>
      </c>
      <c r="Y402" s="36" t="n">
        <v>10</v>
      </c>
      <c r="Z402" s="37" t="n">
        <v>300</v>
      </c>
      <c r="AA402" s="37" t="n">
        <v>1</v>
      </c>
      <c r="AB402" s="37" t="n">
        <v>300</v>
      </c>
      <c r="AC402" s="37" t="n">
        <v>44097</v>
      </c>
      <c r="AD402" s="38" t="n">
        <v>44097</v>
      </c>
      <c r="AE402" s="0" t="str">
        <f aca="false">IF(AB402&lt;=10,"Top Buyer",IF(AB402&lt;=21,"2nd Top Buyer","Average Buyer"))</f>
        <v>Average Buyer</v>
      </c>
      <c r="AF402" s="0" t="str">
        <f aca="false">(IF(AC402=AD402,$AL$9,$AL$10))</f>
        <v>One-Time Buyer</v>
      </c>
      <c r="AG402" s="0" t="str">
        <f aca="false">VLOOKUP(X402,LookupRange,2,0)</f>
        <v>Male</v>
      </c>
      <c r="AH402" s="0" t="str">
        <f aca="false">VLOOKUP(X402,LookupRange,3,0)</f>
        <v>Peekskill</v>
      </c>
      <c r="AW402" s="55" t="s">
        <v>857</v>
      </c>
      <c r="AX402" s="56" t="s">
        <v>29</v>
      </c>
      <c r="AY402" s="56" t="s">
        <v>52</v>
      </c>
      <c r="AZ402" s="57"/>
      <c r="CJ402" s="35" t="s">
        <v>389</v>
      </c>
      <c r="CK402" s="59"/>
      <c r="CN402" s="35" t="n">
        <v>88065565753</v>
      </c>
      <c r="CO402" s="59"/>
      <c r="EP402" s="0" t="n">
        <v>399</v>
      </c>
      <c r="EQ402" s="55" t="s">
        <v>278</v>
      </c>
      <c r="ER402" s="56" t="s">
        <v>58</v>
      </c>
      <c r="ES402" s="56" t="s">
        <v>29</v>
      </c>
      <c r="ET402" s="64" t="n">
        <v>11</v>
      </c>
      <c r="EU402" s="65" t="n">
        <v>198</v>
      </c>
      <c r="EV402" s="65" t="n">
        <v>33</v>
      </c>
      <c r="EW402" s="65" t="n">
        <v>44078</v>
      </c>
      <c r="EX402" s="66" t="n">
        <v>44078</v>
      </c>
      <c r="EY402" s="0" t="n">
        <f aca="false">COUNTIF(DatasourceNameRange,EQ402)</f>
        <v>1</v>
      </c>
    </row>
    <row r="403" customFormat="false" ht="15" hidden="false" customHeight="false" outlineLevel="0" collapsed="false">
      <c r="X403" s="35" t="s">
        <v>938</v>
      </c>
      <c r="Y403" s="36" t="n">
        <v>18</v>
      </c>
      <c r="Z403" s="37" t="n">
        <v>291</v>
      </c>
      <c r="AA403" s="37" t="n">
        <v>2</v>
      </c>
      <c r="AB403" s="37" t="n">
        <v>291</v>
      </c>
      <c r="AC403" s="37" t="n">
        <v>44102</v>
      </c>
      <c r="AD403" s="38" t="n">
        <v>44102</v>
      </c>
      <c r="AE403" s="0" t="str">
        <f aca="false">IF(AB403&lt;=10,"Top Buyer",IF(AB403&lt;=21,"2nd Top Buyer","Average Buyer"))</f>
        <v>Average Buyer</v>
      </c>
      <c r="AF403" s="0" t="str">
        <f aca="false">(IF(AC403=AD403,$AL$9,$AL$10))</f>
        <v>One-Time Buyer</v>
      </c>
      <c r="AG403" s="0" t="str">
        <f aca="false">VLOOKUP(X403,LookupRange,2,0)</f>
        <v>Female</v>
      </c>
      <c r="AH403" s="0" t="str">
        <f aca="false">VLOOKUP(X403,LookupRange,3,0)</f>
        <v>Syracuse</v>
      </c>
      <c r="AW403" s="55" t="s">
        <v>767</v>
      </c>
      <c r="AX403" s="56" t="s">
        <v>20</v>
      </c>
      <c r="AY403" s="56" t="s">
        <v>55</v>
      </c>
      <c r="AZ403" s="57"/>
      <c r="CJ403" s="35" t="s">
        <v>903</v>
      </c>
      <c r="CK403" s="59"/>
      <c r="CN403" s="35" t="n">
        <v>88065565754</v>
      </c>
      <c r="CO403" s="59"/>
      <c r="EP403" s="0" t="n">
        <v>400</v>
      </c>
      <c r="EQ403" s="55" t="s">
        <v>857</v>
      </c>
      <c r="ER403" s="56" t="s">
        <v>52</v>
      </c>
      <c r="ES403" s="56" t="s">
        <v>29</v>
      </c>
      <c r="ET403" s="64" t="n">
        <v>5</v>
      </c>
      <c r="EU403" s="65" t="n">
        <v>70</v>
      </c>
      <c r="EV403" s="65" t="n">
        <v>15</v>
      </c>
      <c r="EW403" s="65" t="n">
        <v>44078</v>
      </c>
      <c r="EX403" s="66" t="n">
        <v>44078</v>
      </c>
      <c r="EY403" s="0" t="n">
        <f aca="false">COUNTIF(DatasourceNameRange,EQ403)</f>
        <v>1</v>
      </c>
    </row>
    <row r="404" customFormat="false" ht="15" hidden="false" customHeight="false" outlineLevel="0" collapsed="false">
      <c r="X404" s="35" t="s">
        <v>1071</v>
      </c>
      <c r="Y404" s="36" t="n">
        <v>18</v>
      </c>
      <c r="Z404" s="37" t="n">
        <v>291</v>
      </c>
      <c r="AA404" s="37" t="n">
        <v>2</v>
      </c>
      <c r="AB404" s="37" t="n">
        <v>291</v>
      </c>
      <c r="AC404" s="37" t="n">
        <v>44051</v>
      </c>
      <c r="AD404" s="38" t="n">
        <v>44075</v>
      </c>
      <c r="AE404" s="0" t="str">
        <f aca="false">IF(AB404&lt;=10,"Top Buyer",IF(AB404&lt;=21,"2nd Top Buyer","Average Buyer"))</f>
        <v>Average Buyer</v>
      </c>
      <c r="AF404" s="0" t="str">
        <f aca="false">(IF(AC404=AD404,$AL$9,$AL$10))</f>
        <v>Old Customer</v>
      </c>
      <c r="AG404" s="0" t="str">
        <f aca="false">VLOOKUP(X404,LookupRange,2,0)</f>
        <v>Female</v>
      </c>
      <c r="AH404" s="0" t="str">
        <f aca="false">VLOOKUP(X404,LookupRange,3,0)</f>
        <v>Peekskill</v>
      </c>
      <c r="AW404" s="55" t="s">
        <v>389</v>
      </c>
      <c r="AX404" s="56" t="s">
        <v>20</v>
      </c>
      <c r="AY404" s="56" t="s">
        <v>119</v>
      </c>
      <c r="AZ404" s="57"/>
      <c r="CJ404" s="35" t="s">
        <v>950</v>
      </c>
      <c r="CK404" s="59"/>
      <c r="CN404" s="35" t="n">
        <v>88065565755</v>
      </c>
      <c r="CO404" s="59"/>
      <c r="EP404" s="0" t="n">
        <v>401</v>
      </c>
      <c r="EQ404" s="55" t="s">
        <v>767</v>
      </c>
      <c r="ER404" s="56" t="s">
        <v>55</v>
      </c>
      <c r="ES404" s="56" t="s">
        <v>20</v>
      </c>
      <c r="ET404" s="64" t="n">
        <v>1</v>
      </c>
      <c r="EU404" s="65" t="n">
        <v>5</v>
      </c>
      <c r="EV404" s="65" t="n">
        <v>3</v>
      </c>
      <c r="EW404" s="65" t="n">
        <v>44082</v>
      </c>
      <c r="EX404" s="66" t="n">
        <v>44082</v>
      </c>
      <c r="EY404" s="0" t="n">
        <f aca="false">COUNTIF(DatasourceNameRange,EQ404)</f>
        <v>1</v>
      </c>
    </row>
    <row r="405" customFormat="false" ht="15" hidden="false" customHeight="false" outlineLevel="0" collapsed="false">
      <c r="X405" s="35" t="s">
        <v>1123</v>
      </c>
      <c r="Y405" s="36" t="n">
        <v>16</v>
      </c>
      <c r="Z405" s="37" t="n">
        <v>288</v>
      </c>
      <c r="AA405" s="37" t="n">
        <v>1</v>
      </c>
      <c r="AB405" s="37" t="n">
        <v>288</v>
      </c>
      <c r="AC405" s="37" t="n">
        <v>44054</v>
      </c>
      <c r="AD405" s="38" t="n">
        <v>44054</v>
      </c>
      <c r="AE405" s="0" t="str">
        <f aca="false">IF(AB405&lt;=10,"Top Buyer",IF(AB405&lt;=21,"2nd Top Buyer","Average Buyer"))</f>
        <v>Average Buyer</v>
      </c>
      <c r="AF405" s="0" t="str">
        <f aca="false">(IF(AC405=AD405,$AL$9,$AL$10))</f>
        <v>One-Time Buyer</v>
      </c>
      <c r="AG405" s="0" t="str">
        <f aca="false">VLOOKUP(X405,LookupRange,2,0)</f>
        <v>Female</v>
      </c>
      <c r="AH405" s="0" t="str">
        <f aca="false">VLOOKUP(X405,LookupRange,3,0)</f>
        <v>Geneva</v>
      </c>
      <c r="AW405" s="55" t="s">
        <v>903</v>
      </c>
      <c r="AX405" s="56" t="s">
        <v>20</v>
      </c>
      <c r="AY405" s="56" t="s">
        <v>42</v>
      </c>
      <c r="AZ405" s="57"/>
      <c r="CJ405" s="35" t="s">
        <v>906</v>
      </c>
      <c r="CK405" s="59"/>
      <c r="CN405" s="35" t="n">
        <v>88065565756</v>
      </c>
      <c r="CO405" s="59"/>
      <c r="EP405" s="0" t="n">
        <v>402</v>
      </c>
      <c r="EQ405" s="55" t="s">
        <v>389</v>
      </c>
      <c r="ER405" s="56" t="s">
        <v>119</v>
      </c>
      <c r="ES405" s="56" t="s">
        <v>20</v>
      </c>
      <c r="ET405" s="64" t="n">
        <v>13</v>
      </c>
      <c r="EU405" s="65" t="n">
        <v>234</v>
      </c>
      <c r="EV405" s="65" t="n">
        <v>39</v>
      </c>
      <c r="EW405" s="65" t="n">
        <v>44086</v>
      </c>
      <c r="EX405" s="66" t="n">
        <v>44086</v>
      </c>
      <c r="EY405" s="0" t="n">
        <f aca="false">COUNTIF(DatasourceNameRange,EQ405)</f>
        <v>2</v>
      </c>
    </row>
    <row r="406" customFormat="false" ht="15" hidden="false" customHeight="false" outlineLevel="0" collapsed="false">
      <c r="X406" s="35" t="s">
        <v>1080</v>
      </c>
      <c r="Y406" s="36" t="n">
        <v>26</v>
      </c>
      <c r="Z406" s="37" t="n">
        <v>286</v>
      </c>
      <c r="AA406" s="37" t="n">
        <v>4</v>
      </c>
      <c r="AB406" s="37" t="n">
        <v>286</v>
      </c>
      <c r="AC406" s="37" t="n">
        <v>44045</v>
      </c>
      <c r="AD406" s="38" t="n">
        <v>44098</v>
      </c>
      <c r="AE406" s="0" t="str">
        <f aca="false">IF(AB406&lt;=10,"Top Buyer",IF(AB406&lt;=21,"2nd Top Buyer","Average Buyer"))</f>
        <v>Average Buyer</v>
      </c>
      <c r="AF406" s="0" t="str">
        <f aca="false">(IF(AC406=AD406,$AL$9,$AL$10))</f>
        <v>Old Customer</v>
      </c>
      <c r="AG406" s="0" t="str">
        <f aca="false">VLOOKUP(X406,LookupRange,2,0)</f>
        <v>Female</v>
      </c>
      <c r="AH406" s="0" t="str">
        <f aca="false">VLOOKUP(X406,LookupRange,3,0)</f>
        <v>Little Falls</v>
      </c>
      <c r="AW406" s="55" t="s">
        <v>950</v>
      </c>
      <c r="AX406" s="56" t="s">
        <v>29</v>
      </c>
      <c r="AY406" s="56" t="s">
        <v>114</v>
      </c>
      <c r="AZ406" s="57"/>
      <c r="CJ406" s="35" t="s">
        <v>765</v>
      </c>
      <c r="CK406" s="59"/>
      <c r="CN406" s="35" t="n">
        <v>88065565757</v>
      </c>
      <c r="CO406" s="59"/>
      <c r="EP406" s="0" t="n">
        <v>403</v>
      </c>
      <c r="EQ406" s="55" t="s">
        <v>903</v>
      </c>
      <c r="ER406" s="56" t="s">
        <v>42</v>
      </c>
      <c r="ES406" s="56" t="s">
        <v>20</v>
      </c>
      <c r="ET406" s="64" t="n">
        <v>7</v>
      </c>
      <c r="EU406" s="65" t="n">
        <v>35</v>
      </c>
      <c r="EV406" s="65" t="n">
        <v>21</v>
      </c>
      <c r="EW406" s="65" t="n">
        <v>44074</v>
      </c>
      <c r="EX406" s="66" t="n">
        <v>44074</v>
      </c>
      <c r="EY406" s="0" t="n">
        <f aca="false">COUNTIF(DatasourceNameRange,EQ406)</f>
        <v>1</v>
      </c>
    </row>
    <row r="407" customFormat="false" ht="15" hidden="false" customHeight="false" outlineLevel="0" collapsed="false">
      <c r="X407" s="35" t="s">
        <v>672</v>
      </c>
      <c r="Y407" s="36" t="n">
        <v>47</v>
      </c>
      <c r="Z407" s="37" t="n">
        <v>282</v>
      </c>
      <c r="AA407" s="37" t="n">
        <v>1</v>
      </c>
      <c r="AB407" s="37" t="n">
        <v>282</v>
      </c>
      <c r="AC407" s="37" t="n">
        <v>44063</v>
      </c>
      <c r="AD407" s="38" t="n">
        <v>44063</v>
      </c>
      <c r="AE407" s="0" t="str">
        <f aca="false">IF(AB407&lt;=10,"Top Buyer",IF(AB407&lt;=21,"2nd Top Buyer","Average Buyer"))</f>
        <v>Average Buyer</v>
      </c>
      <c r="AF407" s="0" t="str">
        <f aca="false">(IF(AC407=AD407,$AL$9,$AL$10))</f>
        <v>One-Time Buyer</v>
      </c>
      <c r="AG407" s="0" t="str">
        <f aca="false">VLOOKUP(X407,LookupRange,2,0)</f>
        <v>Male</v>
      </c>
      <c r="AH407" s="0" t="str">
        <f aca="false">VLOOKUP(X407,LookupRange,3,0)</f>
        <v>Babylon</v>
      </c>
      <c r="AW407" s="55" t="s">
        <v>906</v>
      </c>
      <c r="AX407" s="56" t="s">
        <v>29</v>
      </c>
      <c r="AY407" s="56" t="s">
        <v>42</v>
      </c>
      <c r="AZ407" s="57"/>
      <c r="CJ407" s="35" t="s">
        <v>460</v>
      </c>
      <c r="CK407" s="59"/>
      <c r="CN407" s="35" t="n">
        <v>88065565758</v>
      </c>
      <c r="CO407" s="59"/>
      <c r="EP407" s="0" t="n">
        <v>404</v>
      </c>
      <c r="EQ407" s="55" t="s">
        <v>950</v>
      </c>
      <c r="ER407" s="56" t="s">
        <v>114</v>
      </c>
      <c r="ES407" s="56" t="s">
        <v>29</v>
      </c>
      <c r="ET407" s="64" t="n">
        <v>5</v>
      </c>
      <c r="EU407" s="65" t="n">
        <v>50</v>
      </c>
      <c r="EV407" s="65" t="n">
        <v>15</v>
      </c>
      <c r="EW407" s="65" t="n">
        <v>44094</v>
      </c>
      <c r="EX407" s="66" t="n">
        <v>44094</v>
      </c>
      <c r="EY407" s="0" t="n">
        <f aca="false">COUNTIF(DatasourceNameRange,EQ407)</f>
        <v>1</v>
      </c>
    </row>
    <row r="408" customFormat="false" ht="15" hidden="false" customHeight="false" outlineLevel="0" collapsed="false">
      <c r="X408" s="35" t="s">
        <v>796</v>
      </c>
      <c r="Y408" s="36" t="n">
        <v>15</v>
      </c>
      <c r="Z408" s="37" t="n">
        <v>270</v>
      </c>
      <c r="AA408" s="37" t="n">
        <v>1</v>
      </c>
      <c r="AB408" s="37" t="n">
        <v>270</v>
      </c>
      <c r="AC408" s="37" t="n">
        <v>44048</v>
      </c>
      <c r="AD408" s="38" t="n">
        <v>44048</v>
      </c>
      <c r="AE408" s="0" t="str">
        <f aca="false">IF(AB408&lt;=10,"Top Buyer",IF(AB408&lt;=21,"2nd Top Buyer","Average Buyer"))</f>
        <v>Average Buyer</v>
      </c>
      <c r="AF408" s="0" t="str">
        <f aca="false">(IF(AC408=AD408,$AL$9,$AL$10))</f>
        <v>One-Time Buyer</v>
      </c>
      <c r="AG408" s="0" t="str">
        <f aca="false">VLOOKUP(X408,LookupRange,2,0)</f>
        <v>Male</v>
      </c>
      <c r="AH408" s="0" t="str">
        <f aca="false">VLOOKUP(X408,LookupRange,3,0)</f>
        <v>Islip</v>
      </c>
      <c r="AW408" s="55" t="s">
        <v>765</v>
      </c>
      <c r="AX408" s="56" t="s">
        <v>29</v>
      </c>
      <c r="AY408" s="56" t="s">
        <v>50</v>
      </c>
      <c r="AZ408" s="57"/>
      <c r="CJ408" s="35" t="s">
        <v>1004</v>
      </c>
      <c r="CK408" s="59"/>
      <c r="CN408" s="35" t="n">
        <v>88065565759</v>
      </c>
      <c r="CO408" s="59"/>
      <c r="EP408" s="0" t="n">
        <v>405</v>
      </c>
      <c r="EQ408" s="55" t="s">
        <v>906</v>
      </c>
      <c r="ER408" s="56" t="s">
        <v>42</v>
      </c>
      <c r="ES408" s="56" t="s">
        <v>29</v>
      </c>
      <c r="ET408" s="64" t="n">
        <v>6</v>
      </c>
      <c r="EU408" s="65" t="n">
        <v>120</v>
      </c>
      <c r="EV408" s="65" t="n">
        <v>18</v>
      </c>
      <c r="EW408" s="65" t="n">
        <v>44077</v>
      </c>
      <c r="EX408" s="66" t="n">
        <v>44077</v>
      </c>
      <c r="EY408" s="0" t="n">
        <f aca="false">COUNTIF(DatasourceNameRange,EQ408)</f>
        <v>1</v>
      </c>
    </row>
    <row r="409" customFormat="false" ht="15" hidden="false" customHeight="false" outlineLevel="0" collapsed="false">
      <c r="X409" s="35" t="s">
        <v>608</v>
      </c>
      <c r="Y409" s="36" t="n">
        <v>15</v>
      </c>
      <c r="Z409" s="37" t="n">
        <v>270</v>
      </c>
      <c r="AA409" s="37" t="n">
        <v>1</v>
      </c>
      <c r="AB409" s="37" t="n">
        <v>270</v>
      </c>
      <c r="AC409" s="37" t="n">
        <v>44099</v>
      </c>
      <c r="AD409" s="38" t="n">
        <v>44099</v>
      </c>
      <c r="AE409" s="0" t="str">
        <f aca="false">IF(AB409&lt;=10,"Top Buyer",IF(AB409&lt;=21,"2nd Top Buyer","Average Buyer"))</f>
        <v>Average Buyer</v>
      </c>
      <c r="AF409" s="0" t="str">
        <f aca="false">(IF(AC409=AD409,$AL$9,$AL$10))</f>
        <v>One-Time Buyer</v>
      </c>
      <c r="AG409" s="0" t="str">
        <f aca="false">VLOOKUP(X409,LookupRange,2,0)</f>
        <v>Female</v>
      </c>
      <c r="AH409" s="0" t="str">
        <f aca="false">VLOOKUP(X409,LookupRange,3,0)</f>
        <v>Fulton</v>
      </c>
      <c r="AW409" s="55" t="s">
        <v>460</v>
      </c>
      <c r="AX409" s="56" t="s">
        <v>20</v>
      </c>
      <c r="AY409" s="56" t="s">
        <v>87</v>
      </c>
      <c r="AZ409" s="57"/>
      <c r="CJ409" s="35" t="s">
        <v>538</v>
      </c>
      <c r="CK409" s="59"/>
      <c r="CN409" s="35" t="n">
        <v>88065565760</v>
      </c>
      <c r="CO409" s="59"/>
      <c r="EP409" s="0" t="n">
        <v>406</v>
      </c>
      <c r="EQ409" s="55" t="s">
        <v>765</v>
      </c>
      <c r="ER409" s="56" t="s">
        <v>50</v>
      </c>
      <c r="ES409" s="56" t="s">
        <v>29</v>
      </c>
      <c r="ET409" s="64" t="n">
        <v>3</v>
      </c>
      <c r="EU409" s="65" t="n">
        <v>48</v>
      </c>
      <c r="EV409" s="65" t="n">
        <v>9</v>
      </c>
      <c r="EW409" s="65" t="n">
        <v>44079</v>
      </c>
      <c r="EX409" s="66" t="n">
        <v>44079</v>
      </c>
      <c r="EY409" s="0" t="n">
        <f aca="false">COUNTIF(DatasourceNameRange,EQ409)</f>
        <v>1</v>
      </c>
    </row>
    <row r="410" customFormat="false" ht="15" hidden="false" customHeight="false" outlineLevel="0" collapsed="false">
      <c r="X410" s="35" t="s">
        <v>423</v>
      </c>
      <c r="Y410" s="36" t="n">
        <v>15</v>
      </c>
      <c r="Z410" s="37" t="n">
        <v>270</v>
      </c>
      <c r="AA410" s="37" t="n">
        <v>1</v>
      </c>
      <c r="AB410" s="37" t="n">
        <v>270</v>
      </c>
      <c r="AC410" s="37" t="n">
        <v>44048</v>
      </c>
      <c r="AD410" s="38" t="n">
        <v>44048</v>
      </c>
      <c r="AE410" s="0" t="str">
        <f aca="false">IF(AB410&lt;=10,"Top Buyer",IF(AB410&lt;=21,"2nd Top Buyer","Average Buyer"))</f>
        <v>Average Buyer</v>
      </c>
      <c r="AF410" s="0" t="str">
        <f aca="false">(IF(AC410=AD410,$AL$9,$AL$10))</f>
        <v>One-Time Buyer</v>
      </c>
      <c r="AG410" s="0" t="str">
        <f aca="false">VLOOKUP(X410,LookupRange,2,0)</f>
        <v>Male</v>
      </c>
      <c r="AH410" s="0" t="str">
        <f aca="false">VLOOKUP(X410,LookupRange,3,0)</f>
        <v>Lockport</v>
      </c>
      <c r="AW410" s="55" t="s">
        <v>1004</v>
      </c>
      <c r="AX410" s="56" t="s">
        <v>20</v>
      </c>
      <c r="AY410" s="56" t="s">
        <v>149</v>
      </c>
      <c r="AZ410" s="57"/>
      <c r="CJ410" s="35" t="s">
        <v>237</v>
      </c>
      <c r="CK410" s="59"/>
      <c r="CN410" s="35" t="n">
        <v>88065565761</v>
      </c>
      <c r="CO410" s="59"/>
      <c r="EP410" s="0" t="n">
        <v>407</v>
      </c>
      <c r="EQ410" s="55" t="s">
        <v>460</v>
      </c>
      <c r="ER410" s="56" t="s">
        <v>87</v>
      </c>
      <c r="ES410" s="56" t="s">
        <v>20</v>
      </c>
      <c r="ET410" s="64" t="n">
        <v>47</v>
      </c>
      <c r="EU410" s="65" t="n">
        <v>658</v>
      </c>
      <c r="EV410" s="65" t="n">
        <v>141</v>
      </c>
      <c r="EW410" s="65" t="n">
        <v>44054</v>
      </c>
      <c r="EX410" s="66" t="n">
        <v>44054</v>
      </c>
      <c r="EY410" s="0" t="n">
        <f aca="false">COUNTIF(DatasourceNameRange,EQ410)</f>
        <v>1</v>
      </c>
    </row>
    <row r="411" customFormat="false" ht="15" hidden="false" customHeight="false" outlineLevel="0" collapsed="false">
      <c r="X411" s="35" t="s">
        <v>360</v>
      </c>
      <c r="Y411" s="36" t="n">
        <v>18</v>
      </c>
      <c r="Z411" s="37" t="n">
        <v>270</v>
      </c>
      <c r="AA411" s="37" t="n">
        <v>2</v>
      </c>
      <c r="AB411" s="37" t="n">
        <v>270</v>
      </c>
      <c r="AC411" s="37" t="n">
        <v>44057</v>
      </c>
      <c r="AD411" s="38" t="n">
        <v>44057</v>
      </c>
      <c r="AE411" s="0" t="str">
        <f aca="false">IF(AB411&lt;=10,"Top Buyer",IF(AB411&lt;=21,"2nd Top Buyer","Average Buyer"))</f>
        <v>Average Buyer</v>
      </c>
      <c r="AF411" s="0" t="str">
        <f aca="false">(IF(AC411=AD411,$AL$9,$AL$10))</f>
        <v>One-Time Buyer</v>
      </c>
      <c r="AG411" s="0" t="str">
        <f aca="false">VLOOKUP(X411,LookupRange,2,0)</f>
        <v>Male</v>
      </c>
      <c r="AH411" s="0" t="str">
        <f aca="false">VLOOKUP(X411,LookupRange,3,0)</f>
        <v>Glens Falls</v>
      </c>
      <c r="AW411" s="55" t="s">
        <v>538</v>
      </c>
      <c r="AX411" s="56" t="s">
        <v>29</v>
      </c>
      <c r="AY411" s="56" t="s">
        <v>69</v>
      </c>
      <c r="AZ411" s="57"/>
      <c r="CJ411" s="35" t="s">
        <v>139</v>
      </c>
      <c r="CK411" s="59"/>
      <c r="CN411" s="35" t="n">
        <v>88065565762</v>
      </c>
      <c r="CO411" s="59"/>
      <c r="EP411" s="0" t="n">
        <v>408</v>
      </c>
      <c r="EQ411" s="55" t="s">
        <v>1004</v>
      </c>
      <c r="ER411" s="56" t="s">
        <v>149</v>
      </c>
      <c r="ES411" s="56" t="s">
        <v>20</v>
      </c>
      <c r="ET411" s="64" t="n">
        <v>8</v>
      </c>
      <c r="EU411" s="65" t="n">
        <v>96</v>
      </c>
      <c r="EV411" s="65" t="n">
        <v>24</v>
      </c>
      <c r="EW411" s="65" t="n">
        <v>44072</v>
      </c>
      <c r="EX411" s="66" t="n">
        <v>44072</v>
      </c>
      <c r="EY411" s="0" t="n">
        <f aca="false">COUNTIF(DatasourceNameRange,EQ411)</f>
        <v>1</v>
      </c>
    </row>
    <row r="412" customFormat="false" ht="15" hidden="false" customHeight="false" outlineLevel="0" collapsed="false">
      <c r="X412" s="35" t="s">
        <v>904</v>
      </c>
      <c r="Y412" s="36" t="n">
        <v>15</v>
      </c>
      <c r="Z412" s="37" t="n">
        <v>270</v>
      </c>
      <c r="AA412" s="37" t="n">
        <v>1</v>
      </c>
      <c r="AB412" s="37" t="n">
        <v>270</v>
      </c>
      <c r="AC412" s="37" t="n">
        <v>44075</v>
      </c>
      <c r="AD412" s="38" t="n">
        <v>44075</v>
      </c>
      <c r="AE412" s="0" t="str">
        <f aca="false">IF(AB412&lt;=10,"Top Buyer",IF(AB412&lt;=21,"2nd Top Buyer","Average Buyer"))</f>
        <v>Average Buyer</v>
      </c>
      <c r="AF412" s="0" t="str">
        <f aca="false">(IF(AC412=AD412,$AL$9,$AL$10))</f>
        <v>One-Time Buyer</v>
      </c>
      <c r="AG412" s="0" t="str">
        <f aca="false">VLOOKUP(X412,LookupRange,2,0)</f>
        <v>Male</v>
      </c>
      <c r="AH412" s="0" t="str">
        <f aca="false">VLOOKUP(X412,LookupRange,3,0)</f>
        <v>Choes</v>
      </c>
      <c r="AW412" s="55" t="s">
        <v>237</v>
      </c>
      <c r="AX412" s="56" t="s">
        <v>29</v>
      </c>
      <c r="AY412" s="56" t="s">
        <v>147</v>
      </c>
      <c r="AZ412" s="57"/>
      <c r="CJ412" s="35" t="s">
        <v>363</v>
      </c>
      <c r="CK412" s="59"/>
      <c r="CN412" s="35" t="n">
        <v>88065565763</v>
      </c>
      <c r="CO412" s="59"/>
      <c r="EP412" s="0" t="n">
        <v>409</v>
      </c>
      <c r="EQ412" s="55" t="s">
        <v>538</v>
      </c>
      <c r="ER412" s="56" t="s">
        <v>69</v>
      </c>
      <c r="ES412" s="56" t="s">
        <v>29</v>
      </c>
      <c r="ET412" s="64" t="n">
        <v>77</v>
      </c>
      <c r="EU412" s="65" t="n">
        <v>1078</v>
      </c>
      <c r="EV412" s="65" t="n">
        <v>231</v>
      </c>
      <c r="EW412" s="65" t="n">
        <v>44061</v>
      </c>
      <c r="EX412" s="66" t="n">
        <v>44061</v>
      </c>
      <c r="EY412" s="0" t="n">
        <f aca="false">COUNTIF(DatasourceNameRange,EQ412)</f>
        <v>1</v>
      </c>
    </row>
    <row r="413" customFormat="false" ht="15" hidden="false" customHeight="false" outlineLevel="0" collapsed="false">
      <c r="X413" s="35" t="s">
        <v>388</v>
      </c>
      <c r="Y413" s="36" t="n">
        <v>52</v>
      </c>
      <c r="Z413" s="37" t="n">
        <v>260</v>
      </c>
      <c r="AA413" s="37" t="n">
        <v>2</v>
      </c>
      <c r="AB413" s="37" t="n">
        <v>260</v>
      </c>
      <c r="AC413" s="37" t="n">
        <v>44085</v>
      </c>
      <c r="AD413" s="38" t="n">
        <v>44085</v>
      </c>
      <c r="AE413" s="0" t="str">
        <f aca="false">IF(AB413&lt;=10,"Top Buyer",IF(AB413&lt;=21,"2nd Top Buyer","Average Buyer"))</f>
        <v>Average Buyer</v>
      </c>
      <c r="AF413" s="0" t="str">
        <f aca="false">(IF(AC413=AD413,$AL$9,$AL$10))</f>
        <v>One-Time Buyer</v>
      </c>
      <c r="AG413" s="0" t="str">
        <f aca="false">VLOOKUP(X413,LookupRange,2,0)</f>
        <v>Female</v>
      </c>
      <c r="AH413" s="0" t="str">
        <f aca="false">VLOOKUP(X413,LookupRange,3,0)</f>
        <v>Hempstead</v>
      </c>
      <c r="AW413" s="55" t="s">
        <v>139</v>
      </c>
      <c r="AX413" s="56" t="s">
        <v>20</v>
      </c>
      <c r="AY413" s="56" t="s">
        <v>50</v>
      </c>
      <c r="AZ413" s="57"/>
      <c r="CJ413" s="35" t="s">
        <v>581</v>
      </c>
      <c r="CK413" s="59"/>
      <c r="CN413" s="35" t="n">
        <v>88065565764</v>
      </c>
      <c r="CO413" s="59"/>
      <c r="EP413" s="0" t="n">
        <v>410</v>
      </c>
      <c r="EQ413" s="55" t="s">
        <v>237</v>
      </c>
      <c r="ER413" s="56" t="s">
        <v>147</v>
      </c>
      <c r="ES413" s="56" t="s">
        <v>29</v>
      </c>
      <c r="ET413" s="64" t="n">
        <v>68</v>
      </c>
      <c r="EU413" s="65" t="n">
        <v>1224</v>
      </c>
      <c r="EV413" s="65" t="n">
        <v>204</v>
      </c>
      <c r="EW413" s="65" t="n">
        <v>44068</v>
      </c>
      <c r="EX413" s="66" t="n">
        <v>44068</v>
      </c>
      <c r="EY413" s="0" t="n">
        <f aca="false">COUNTIF(DatasourceNameRange,EQ413)</f>
        <v>1</v>
      </c>
    </row>
    <row r="414" customFormat="false" ht="15" hidden="false" customHeight="false" outlineLevel="0" collapsed="false">
      <c r="X414" s="35" t="s">
        <v>639</v>
      </c>
      <c r="Y414" s="36" t="n">
        <v>11</v>
      </c>
      <c r="Z414" s="37" t="n">
        <v>253</v>
      </c>
      <c r="AA414" s="37" t="n">
        <v>1</v>
      </c>
      <c r="AB414" s="37" t="n">
        <v>253</v>
      </c>
      <c r="AC414" s="37" t="n">
        <v>44061</v>
      </c>
      <c r="AD414" s="38" t="n">
        <v>44061</v>
      </c>
      <c r="AE414" s="0" t="str">
        <f aca="false">IF(AB414&lt;=10,"Top Buyer",IF(AB414&lt;=21,"2nd Top Buyer","Average Buyer"))</f>
        <v>Average Buyer</v>
      </c>
      <c r="AF414" s="0" t="str">
        <f aca="false">(IF(AC414=AD414,$AL$9,$AL$10))</f>
        <v>One-Time Buyer</v>
      </c>
      <c r="AG414" s="0" t="str">
        <f aca="false">VLOOKUP(X414,LookupRange,2,0)</f>
        <v>Male</v>
      </c>
      <c r="AH414" s="0" t="str">
        <f aca="false">VLOOKUP(X414,LookupRange,3,0)</f>
        <v>Glen Cove</v>
      </c>
      <c r="AW414" s="55" t="s">
        <v>363</v>
      </c>
      <c r="AX414" s="56" t="s">
        <v>20</v>
      </c>
      <c r="AY414" s="56" t="s">
        <v>147</v>
      </c>
      <c r="AZ414" s="57"/>
      <c r="CJ414" s="35" t="s">
        <v>220</v>
      </c>
      <c r="CK414" s="59"/>
      <c r="CN414" s="35" t="n">
        <v>88065565765</v>
      </c>
      <c r="CO414" s="59"/>
      <c r="EP414" s="0" t="n">
        <v>411</v>
      </c>
      <c r="EQ414" s="55" t="s">
        <v>139</v>
      </c>
      <c r="ER414" s="56" t="s">
        <v>50</v>
      </c>
      <c r="ES414" s="56" t="s">
        <v>20</v>
      </c>
      <c r="ET414" s="64" t="n">
        <v>47</v>
      </c>
      <c r="EU414" s="65" t="n">
        <v>846</v>
      </c>
      <c r="EV414" s="65" t="n">
        <v>141</v>
      </c>
      <c r="EW414" s="65" t="n">
        <v>44052</v>
      </c>
      <c r="EX414" s="66" t="n">
        <v>44052</v>
      </c>
      <c r="EY414" s="0" t="n">
        <f aca="false">COUNTIF(DatasourceNameRange,EQ414)</f>
        <v>1</v>
      </c>
    </row>
    <row r="415" customFormat="false" ht="15" hidden="false" customHeight="false" outlineLevel="0" collapsed="false">
      <c r="X415" s="35" t="s">
        <v>800</v>
      </c>
      <c r="Y415" s="36" t="n">
        <v>11</v>
      </c>
      <c r="Z415" s="37" t="n">
        <v>253</v>
      </c>
      <c r="AA415" s="37" t="n">
        <v>1</v>
      </c>
      <c r="AB415" s="37" t="n">
        <v>253</v>
      </c>
      <c r="AC415" s="37" t="n">
        <v>44052</v>
      </c>
      <c r="AD415" s="38" t="n">
        <v>44052</v>
      </c>
      <c r="AE415" s="0" t="str">
        <f aca="false">IF(AB415&lt;=10,"Top Buyer",IF(AB415&lt;=21,"2nd Top Buyer","Average Buyer"))</f>
        <v>Average Buyer</v>
      </c>
      <c r="AF415" s="0" t="str">
        <f aca="false">(IF(AC415=AD415,$AL$9,$AL$10))</f>
        <v>One-Time Buyer</v>
      </c>
      <c r="AG415" s="0" t="str">
        <f aca="false">VLOOKUP(X415,LookupRange,2,0)</f>
        <v>Female</v>
      </c>
      <c r="AH415" s="0" t="str">
        <f aca="false">VLOOKUP(X415,LookupRange,3,0)</f>
        <v>Betavia</v>
      </c>
      <c r="AW415" s="55" t="s">
        <v>581</v>
      </c>
      <c r="AX415" s="56" t="s">
        <v>29</v>
      </c>
      <c r="AY415" s="56" t="s">
        <v>96</v>
      </c>
      <c r="AZ415" s="57"/>
      <c r="CJ415" s="35" t="s">
        <v>915</v>
      </c>
      <c r="CK415" s="59"/>
      <c r="CN415" s="35" t="n">
        <v>88065565766</v>
      </c>
      <c r="CO415" s="59"/>
      <c r="EP415" s="0" t="n">
        <v>412</v>
      </c>
      <c r="EQ415" s="55" t="s">
        <v>363</v>
      </c>
      <c r="ER415" s="56" t="s">
        <v>147</v>
      </c>
      <c r="ES415" s="56" t="s">
        <v>20</v>
      </c>
      <c r="ET415" s="64" t="n">
        <v>78</v>
      </c>
      <c r="EU415" s="65" t="n">
        <v>1404</v>
      </c>
      <c r="EV415" s="65" t="n">
        <v>234</v>
      </c>
      <c r="EW415" s="65" t="n">
        <v>44061</v>
      </c>
      <c r="EX415" s="66" t="n">
        <v>44061</v>
      </c>
      <c r="EY415" s="0" t="n">
        <f aca="false">COUNTIF(DatasourceNameRange,EQ415)</f>
        <v>2</v>
      </c>
    </row>
    <row r="416" customFormat="false" ht="15" hidden="false" customHeight="false" outlineLevel="0" collapsed="false">
      <c r="X416" s="35" t="s">
        <v>535</v>
      </c>
      <c r="Y416" s="36" t="n">
        <v>11</v>
      </c>
      <c r="Z416" s="37" t="n">
        <v>253</v>
      </c>
      <c r="AA416" s="37" t="n">
        <v>1</v>
      </c>
      <c r="AB416" s="37" t="n">
        <v>253</v>
      </c>
      <c r="AC416" s="37" t="n">
        <v>44057</v>
      </c>
      <c r="AD416" s="38" t="n">
        <v>44057</v>
      </c>
      <c r="AE416" s="0" t="str">
        <f aca="false">IF(AB416&lt;=10,"Top Buyer",IF(AB416&lt;=21,"2nd Top Buyer","Average Buyer"))</f>
        <v>Average Buyer</v>
      </c>
      <c r="AF416" s="0" t="str">
        <f aca="false">(IF(AC416=AD416,$AL$9,$AL$10))</f>
        <v>One-Time Buyer</v>
      </c>
      <c r="AG416" s="0" t="str">
        <f aca="false">VLOOKUP(X416,LookupRange,2,0)</f>
        <v>Female</v>
      </c>
      <c r="AH416" s="0" t="str">
        <f aca="false">VLOOKUP(X416,LookupRange,3,0)</f>
        <v>Long Beach</v>
      </c>
      <c r="AW416" s="55" t="s">
        <v>220</v>
      </c>
      <c r="AX416" s="56" t="s">
        <v>20</v>
      </c>
      <c r="AY416" s="56" t="s">
        <v>117</v>
      </c>
      <c r="AZ416" s="57"/>
      <c r="CJ416" s="35" t="s">
        <v>1011</v>
      </c>
      <c r="CK416" s="59"/>
      <c r="CN416" s="35" t="n">
        <v>88065565767</v>
      </c>
      <c r="CO416" s="59"/>
      <c r="EP416" s="0" t="n">
        <v>413</v>
      </c>
      <c r="EQ416" s="55" t="s">
        <v>581</v>
      </c>
      <c r="ER416" s="56" t="s">
        <v>96</v>
      </c>
      <c r="ES416" s="56" t="s">
        <v>29</v>
      </c>
      <c r="ET416" s="64" t="n">
        <v>60</v>
      </c>
      <c r="EU416" s="65" t="n">
        <v>720</v>
      </c>
      <c r="EV416" s="65" t="n">
        <v>180</v>
      </c>
      <c r="EW416" s="65" t="n">
        <v>44072</v>
      </c>
      <c r="EX416" s="66" t="n">
        <v>44072</v>
      </c>
      <c r="EY416" s="0" t="n">
        <f aca="false">COUNTIF(DatasourceNameRange,EQ416)</f>
        <v>1</v>
      </c>
    </row>
    <row r="417" customFormat="false" ht="15" hidden="false" customHeight="false" outlineLevel="0" collapsed="false">
      <c r="X417" s="35" t="s">
        <v>653</v>
      </c>
      <c r="Y417" s="36" t="n">
        <v>15</v>
      </c>
      <c r="Z417" s="37" t="n">
        <v>240</v>
      </c>
      <c r="AA417" s="37" t="n">
        <v>1</v>
      </c>
      <c r="AB417" s="37" t="n">
        <v>240</v>
      </c>
      <c r="AC417" s="37" t="n">
        <v>44044</v>
      </c>
      <c r="AD417" s="38" t="n">
        <v>44044</v>
      </c>
      <c r="AE417" s="0" t="str">
        <f aca="false">IF(AB417&lt;=10,"Top Buyer",IF(AB417&lt;=21,"2nd Top Buyer","Average Buyer"))</f>
        <v>Average Buyer</v>
      </c>
      <c r="AF417" s="0" t="str">
        <f aca="false">(IF(AC417=AD417,$AL$9,$AL$10))</f>
        <v>One-Time Buyer</v>
      </c>
      <c r="AG417" s="0" t="str">
        <f aca="false">VLOOKUP(X417,LookupRange,2,0)</f>
        <v>Female</v>
      </c>
      <c r="AH417" s="0" t="str">
        <f aca="false">VLOOKUP(X417,LookupRange,3,0)</f>
        <v>Sherrill</v>
      </c>
      <c r="AW417" s="55" t="s">
        <v>915</v>
      </c>
      <c r="AX417" s="56" t="s">
        <v>20</v>
      </c>
      <c r="AY417" s="56" t="s">
        <v>42</v>
      </c>
      <c r="AZ417" s="57"/>
      <c r="CJ417" s="35" t="s">
        <v>935</v>
      </c>
      <c r="CK417" s="59"/>
      <c r="CN417" s="35" t="n">
        <v>88065565768</v>
      </c>
      <c r="CO417" s="59"/>
      <c r="EP417" s="0" t="n">
        <v>414</v>
      </c>
      <c r="EQ417" s="55" t="s">
        <v>220</v>
      </c>
      <c r="ER417" s="56" t="s">
        <v>117</v>
      </c>
      <c r="ES417" s="56" t="s">
        <v>20</v>
      </c>
      <c r="ET417" s="64" t="n">
        <v>216</v>
      </c>
      <c r="EU417" s="65" t="n">
        <v>2625</v>
      </c>
      <c r="EV417" s="65" t="n">
        <v>648</v>
      </c>
      <c r="EW417" s="65" t="n">
        <v>44048</v>
      </c>
      <c r="EX417" s="66" t="n">
        <v>44102</v>
      </c>
      <c r="EY417" s="0" t="n">
        <f aca="false">COUNTIF(DatasourceNameRange,EQ417)</f>
        <v>6</v>
      </c>
    </row>
    <row r="418" customFormat="false" ht="15" hidden="false" customHeight="false" outlineLevel="0" collapsed="false">
      <c r="X418" s="35" t="s">
        <v>540</v>
      </c>
      <c r="Y418" s="36" t="n">
        <v>15</v>
      </c>
      <c r="Z418" s="37" t="n">
        <v>240</v>
      </c>
      <c r="AA418" s="37" t="n">
        <v>1</v>
      </c>
      <c r="AB418" s="37" t="n">
        <v>240</v>
      </c>
      <c r="AC418" s="37" t="n">
        <v>44062</v>
      </c>
      <c r="AD418" s="38" t="n">
        <v>44062</v>
      </c>
      <c r="AE418" s="0" t="str">
        <f aca="false">IF(AB418&lt;=10,"Top Buyer",IF(AB418&lt;=21,"2nd Top Buyer","Average Buyer"))</f>
        <v>Average Buyer</v>
      </c>
      <c r="AF418" s="0" t="str">
        <f aca="false">(IF(AC418=AD418,$AL$9,$AL$10))</f>
        <v>One-Time Buyer</v>
      </c>
      <c r="AG418" s="0" t="str">
        <f aca="false">VLOOKUP(X418,LookupRange,2,0)</f>
        <v>Female</v>
      </c>
      <c r="AH418" s="0" t="str">
        <f aca="false">VLOOKUP(X418,LookupRange,3,0)</f>
        <v>Olean</v>
      </c>
      <c r="AW418" s="55" t="s">
        <v>1011</v>
      </c>
      <c r="AX418" s="56" t="s">
        <v>20</v>
      </c>
      <c r="AY418" s="56" t="s">
        <v>117</v>
      </c>
      <c r="AZ418" s="57"/>
      <c r="CJ418" s="35" t="s">
        <v>1112</v>
      </c>
      <c r="CK418" s="59"/>
      <c r="CN418" s="35" t="n">
        <v>88065565769</v>
      </c>
      <c r="CO418" s="59"/>
      <c r="EP418" s="0" t="n">
        <v>415</v>
      </c>
      <c r="EQ418" s="55" t="s">
        <v>915</v>
      </c>
      <c r="ER418" s="56" t="s">
        <v>42</v>
      </c>
      <c r="ES418" s="56" t="s">
        <v>20</v>
      </c>
      <c r="ET418" s="64" t="n">
        <v>5</v>
      </c>
      <c r="EU418" s="65" t="n">
        <v>45</v>
      </c>
      <c r="EV418" s="65" t="n">
        <v>15</v>
      </c>
      <c r="EW418" s="65" t="n">
        <v>44098</v>
      </c>
      <c r="EX418" s="66" t="n">
        <v>44098</v>
      </c>
      <c r="EY418" s="0" t="n">
        <f aca="false">COUNTIF(DatasourceNameRange,EQ418)</f>
        <v>1</v>
      </c>
    </row>
    <row r="419" customFormat="false" ht="15" hidden="false" customHeight="false" outlineLevel="0" collapsed="false">
      <c r="X419" s="35" t="s">
        <v>585</v>
      </c>
      <c r="Y419" s="36" t="n">
        <v>15</v>
      </c>
      <c r="Z419" s="37" t="n">
        <v>240</v>
      </c>
      <c r="AA419" s="37" t="n">
        <v>1</v>
      </c>
      <c r="AB419" s="37" t="n">
        <v>240</v>
      </c>
      <c r="AC419" s="37" t="n">
        <v>44076</v>
      </c>
      <c r="AD419" s="38" t="n">
        <v>44076</v>
      </c>
      <c r="AE419" s="0" t="str">
        <f aca="false">IF(AB419&lt;=10,"Top Buyer",IF(AB419&lt;=21,"2nd Top Buyer","Average Buyer"))</f>
        <v>Average Buyer</v>
      </c>
      <c r="AF419" s="0" t="str">
        <f aca="false">(IF(AC419=AD419,$AL$9,$AL$10))</f>
        <v>One-Time Buyer</v>
      </c>
      <c r="AG419" s="0" t="str">
        <f aca="false">VLOOKUP(X419,LookupRange,2,0)</f>
        <v>Female</v>
      </c>
      <c r="AH419" s="0" t="str">
        <f aca="false">VLOOKUP(X419,LookupRange,3,0)</f>
        <v>Troy</v>
      </c>
      <c r="AW419" s="55" t="s">
        <v>935</v>
      </c>
      <c r="AX419" s="56" t="s">
        <v>20</v>
      </c>
      <c r="AY419" s="56" t="s">
        <v>96</v>
      </c>
      <c r="AZ419" s="57"/>
      <c r="CJ419" s="35" t="s">
        <v>306</v>
      </c>
      <c r="CK419" s="59"/>
      <c r="CN419" s="35" t="n">
        <v>88065565770</v>
      </c>
      <c r="CO419" s="59"/>
      <c r="EP419" s="0" t="n">
        <v>416</v>
      </c>
      <c r="EQ419" s="55" t="s">
        <v>1011</v>
      </c>
      <c r="ER419" s="56" t="s">
        <v>117</v>
      </c>
      <c r="ES419" s="56" t="s">
        <v>20</v>
      </c>
      <c r="ET419" s="64" t="n">
        <v>11</v>
      </c>
      <c r="EU419" s="65" t="n">
        <v>165</v>
      </c>
      <c r="EV419" s="65" t="n">
        <v>33</v>
      </c>
      <c r="EW419" s="65" t="n">
        <v>44082</v>
      </c>
      <c r="EX419" s="66" t="n">
        <v>44082</v>
      </c>
      <c r="EY419" s="0" t="n">
        <f aca="false">COUNTIF(DatasourceNameRange,EQ419)</f>
        <v>1</v>
      </c>
    </row>
    <row r="420" customFormat="false" ht="15" hidden="false" customHeight="false" outlineLevel="0" collapsed="false">
      <c r="X420" s="35" t="s">
        <v>468</v>
      </c>
      <c r="Y420" s="36" t="n">
        <v>15</v>
      </c>
      <c r="Z420" s="37" t="n">
        <v>240</v>
      </c>
      <c r="AA420" s="37" t="n">
        <v>1</v>
      </c>
      <c r="AB420" s="37" t="n">
        <v>240</v>
      </c>
      <c r="AC420" s="37" t="n">
        <v>44062</v>
      </c>
      <c r="AD420" s="38" t="n">
        <v>44062</v>
      </c>
      <c r="AE420" s="0" t="str">
        <f aca="false">IF(AB420&lt;=10,"Top Buyer",IF(AB420&lt;=21,"2nd Top Buyer","Average Buyer"))</f>
        <v>Average Buyer</v>
      </c>
      <c r="AF420" s="0" t="str">
        <f aca="false">(IF(AC420=AD420,$AL$9,$AL$10))</f>
        <v>One-Time Buyer</v>
      </c>
      <c r="AG420" s="0" t="str">
        <f aca="false">VLOOKUP(X420,LookupRange,2,0)</f>
        <v>Female</v>
      </c>
      <c r="AH420" s="0" t="str">
        <f aca="false">VLOOKUP(X420,LookupRange,3,0)</f>
        <v>Watertown</v>
      </c>
      <c r="AW420" s="55" t="s">
        <v>1112</v>
      </c>
      <c r="AX420" s="56" t="s">
        <v>20</v>
      </c>
      <c r="AY420" s="56" t="s">
        <v>78</v>
      </c>
      <c r="AZ420" s="57"/>
      <c r="CJ420" s="35" t="s">
        <v>470</v>
      </c>
      <c r="CK420" s="59"/>
      <c r="CN420" s="35" t="n">
        <v>88065565771</v>
      </c>
      <c r="CO420" s="59"/>
      <c r="EP420" s="0" t="n">
        <v>417</v>
      </c>
      <c r="EQ420" s="55" t="s">
        <v>935</v>
      </c>
      <c r="ER420" s="56" t="s">
        <v>96</v>
      </c>
      <c r="ES420" s="56" t="s">
        <v>20</v>
      </c>
      <c r="ET420" s="64" t="n">
        <v>14</v>
      </c>
      <c r="EU420" s="65" t="n">
        <v>195</v>
      </c>
      <c r="EV420" s="65" t="n">
        <v>42</v>
      </c>
      <c r="EW420" s="65" t="n">
        <v>44099</v>
      </c>
      <c r="EX420" s="66" t="n">
        <v>44099</v>
      </c>
      <c r="EY420" s="0" t="n">
        <f aca="false">COUNTIF(DatasourceNameRange,EQ420)</f>
        <v>2</v>
      </c>
    </row>
    <row r="421" customFormat="false" ht="15" hidden="false" customHeight="false" outlineLevel="0" collapsed="false">
      <c r="X421" s="35" t="s">
        <v>1060</v>
      </c>
      <c r="Y421" s="36" t="n">
        <v>17</v>
      </c>
      <c r="Z421" s="37" t="n">
        <v>240</v>
      </c>
      <c r="AA421" s="37" t="n">
        <v>2</v>
      </c>
      <c r="AB421" s="37" t="n">
        <v>240</v>
      </c>
      <c r="AC421" s="37" t="n">
        <v>44061</v>
      </c>
      <c r="AD421" s="38" t="n">
        <v>44068</v>
      </c>
      <c r="AE421" s="0" t="str">
        <f aca="false">IF(AB421&lt;=10,"Top Buyer",IF(AB421&lt;=21,"2nd Top Buyer","Average Buyer"))</f>
        <v>Average Buyer</v>
      </c>
      <c r="AF421" s="0" t="str">
        <f aca="false">(IF(AC421=AD421,$AL$9,$AL$10))</f>
        <v>Old Customer</v>
      </c>
      <c r="AG421" s="0" t="str">
        <f aca="false">VLOOKUP(X421,LookupRange,2,0)</f>
        <v>Male</v>
      </c>
      <c r="AH421" s="0" t="str">
        <f aca="false">VLOOKUP(X421,LookupRange,3,0)</f>
        <v>Johnstown</v>
      </c>
      <c r="AW421" s="55" t="s">
        <v>306</v>
      </c>
      <c r="AX421" s="56" t="s">
        <v>29</v>
      </c>
      <c r="AY421" s="56" t="s">
        <v>121</v>
      </c>
      <c r="AZ421" s="57"/>
      <c r="CJ421" s="35" t="s">
        <v>198</v>
      </c>
      <c r="CK421" s="59"/>
      <c r="CN421" s="35" t="n">
        <v>88065565772</v>
      </c>
      <c r="CO421" s="59"/>
      <c r="EP421" s="0" t="n">
        <v>418</v>
      </c>
      <c r="EQ421" s="55" t="s">
        <v>1112</v>
      </c>
      <c r="ER421" s="56" t="s">
        <v>78</v>
      </c>
      <c r="ES421" s="56" t="s">
        <v>20</v>
      </c>
      <c r="ET421" s="64" t="n">
        <v>3</v>
      </c>
      <c r="EU421" s="65" t="n">
        <v>54</v>
      </c>
      <c r="EV421" s="65" t="n">
        <v>9</v>
      </c>
      <c r="EW421" s="65" t="n">
        <v>44063</v>
      </c>
      <c r="EX421" s="66" t="n">
        <v>44063</v>
      </c>
      <c r="EY421" s="0" t="n">
        <f aca="false">COUNTIF(DatasourceNameRange,EQ421)</f>
        <v>1</v>
      </c>
    </row>
    <row r="422" customFormat="false" ht="15" hidden="false" customHeight="false" outlineLevel="0" collapsed="false">
      <c r="X422" s="35" t="s">
        <v>1034</v>
      </c>
      <c r="Y422" s="36" t="n">
        <v>8</v>
      </c>
      <c r="Z422" s="37" t="n">
        <v>240</v>
      </c>
      <c r="AA422" s="37" t="n">
        <v>1</v>
      </c>
      <c r="AB422" s="37" t="n">
        <v>240</v>
      </c>
      <c r="AC422" s="37" t="n">
        <v>44097</v>
      </c>
      <c r="AD422" s="38" t="n">
        <v>44097</v>
      </c>
      <c r="AE422" s="0" t="str">
        <f aca="false">IF(AB422&lt;=10,"Top Buyer",IF(AB422&lt;=21,"2nd Top Buyer","Average Buyer"))</f>
        <v>Average Buyer</v>
      </c>
      <c r="AF422" s="0" t="str">
        <f aca="false">(IF(AC422=AD422,$AL$9,$AL$10))</f>
        <v>One-Time Buyer</v>
      </c>
      <c r="AG422" s="0" t="str">
        <f aca="false">VLOOKUP(X422,LookupRange,2,0)</f>
        <v>Male</v>
      </c>
      <c r="AH422" s="0" t="str">
        <f aca="false">VLOOKUP(X422,LookupRange,3,0)</f>
        <v>Peekskill</v>
      </c>
      <c r="AW422" s="55" t="s">
        <v>470</v>
      </c>
      <c r="AX422" s="56" t="s">
        <v>29</v>
      </c>
      <c r="AY422" s="56" t="s">
        <v>114</v>
      </c>
      <c r="AZ422" s="57"/>
      <c r="CJ422" s="35" t="s">
        <v>181</v>
      </c>
      <c r="CK422" s="59"/>
      <c r="CN422" s="35" t="n">
        <v>88065565773</v>
      </c>
      <c r="CO422" s="59"/>
      <c r="EP422" s="0" t="n">
        <v>419</v>
      </c>
      <c r="EQ422" s="55" t="s">
        <v>306</v>
      </c>
      <c r="ER422" s="56" t="s">
        <v>121</v>
      </c>
      <c r="ES422" s="56" t="s">
        <v>29</v>
      </c>
      <c r="ET422" s="64" t="n">
        <v>60</v>
      </c>
      <c r="EU422" s="65" t="n">
        <v>960</v>
      </c>
      <c r="EV422" s="65" t="n">
        <v>180</v>
      </c>
      <c r="EW422" s="65" t="n">
        <v>44095</v>
      </c>
      <c r="EX422" s="66" t="n">
        <v>44095</v>
      </c>
      <c r="EY422" s="0" t="n">
        <f aca="false">COUNTIF(DatasourceNameRange,EQ422)</f>
        <v>1</v>
      </c>
    </row>
    <row r="423" customFormat="false" ht="15" hidden="false" customHeight="false" outlineLevel="0" collapsed="false">
      <c r="X423" s="35" t="s">
        <v>868</v>
      </c>
      <c r="Y423" s="36" t="n">
        <v>15</v>
      </c>
      <c r="Z423" s="37" t="n">
        <v>240</v>
      </c>
      <c r="AA423" s="37" t="n">
        <v>1</v>
      </c>
      <c r="AB423" s="37" t="n">
        <v>240</v>
      </c>
      <c r="AC423" s="37" t="n">
        <v>44089</v>
      </c>
      <c r="AD423" s="38" t="n">
        <v>44089</v>
      </c>
      <c r="AE423" s="0" t="str">
        <f aca="false">IF(AB423&lt;=10,"Top Buyer",IF(AB423&lt;=21,"2nd Top Buyer","Average Buyer"))</f>
        <v>Average Buyer</v>
      </c>
      <c r="AF423" s="0" t="str">
        <f aca="false">(IF(AC423=AD423,$AL$9,$AL$10))</f>
        <v>One-Time Buyer</v>
      </c>
      <c r="AG423" s="0" t="str">
        <f aca="false">VLOOKUP(X423,LookupRange,2,0)</f>
        <v>Male</v>
      </c>
      <c r="AH423" s="0" t="str">
        <f aca="false">VLOOKUP(X423,LookupRange,3,0)</f>
        <v>New York</v>
      </c>
      <c r="AW423" s="55" t="s">
        <v>198</v>
      </c>
      <c r="AX423" s="56" t="s">
        <v>29</v>
      </c>
      <c r="AY423" s="56" t="s">
        <v>152</v>
      </c>
      <c r="AZ423" s="57"/>
      <c r="CJ423" s="35" t="s">
        <v>323</v>
      </c>
      <c r="CK423" s="59"/>
      <c r="CN423" s="35" t="n">
        <v>88065565774</v>
      </c>
      <c r="CO423" s="59"/>
      <c r="EP423" s="0" t="n">
        <v>420</v>
      </c>
      <c r="EQ423" s="55" t="s">
        <v>470</v>
      </c>
      <c r="ER423" s="56" t="s">
        <v>114</v>
      </c>
      <c r="ES423" s="56" t="s">
        <v>29</v>
      </c>
      <c r="ET423" s="64" t="n">
        <v>6</v>
      </c>
      <c r="EU423" s="65" t="n">
        <v>90</v>
      </c>
      <c r="EV423" s="65" t="n">
        <v>18</v>
      </c>
      <c r="EW423" s="65" t="n">
        <v>44064</v>
      </c>
      <c r="EX423" s="66" t="n">
        <v>44064</v>
      </c>
      <c r="EY423" s="0" t="n">
        <f aca="false">COUNTIF(DatasourceNameRange,EQ423)</f>
        <v>1</v>
      </c>
    </row>
    <row r="424" customFormat="false" ht="15" hidden="false" customHeight="false" outlineLevel="0" collapsed="false">
      <c r="X424" s="35" t="s">
        <v>505</v>
      </c>
      <c r="Y424" s="36" t="n">
        <v>47</v>
      </c>
      <c r="Z424" s="37" t="n">
        <v>235</v>
      </c>
      <c r="AA424" s="37" t="n">
        <v>1</v>
      </c>
      <c r="AB424" s="37" t="n">
        <v>235</v>
      </c>
      <c r="AC424" s="37" t="n">
        <v>44099</v>
      </c>
      <c r="AD424" s="38" t="n">
        <v>44099</v>
      </c>
      <c r="AE424" s="0" t="str">
        <f aca="false">IF(AB424&lt;=10,"Top Buyer",IF(AB424&lt;=21,"2nd Top Buyer","Average Buyer"))</f>
        <v>Average Buyer</v>
      </c>
      <c r="AF424" s="0" t="str">
        <f aca="false">(IF(AC424=AD424,$AL$9,$AL$10))</f>
        <v>One-Time Buyer</v>
      </c>
      <c r="AG424" s="0" t="str">
        <f aca="false">VLOOKUP(X424,LookupRange,2,0)</f>
        <v>Female</v>
      </c>
      <c r="AH424" s="0" t="str">
        <f aca="false">VLOOKUP(X424,LookupRange,3,0)</f>
        <v>Kingston</v>
      </c>
      <c r="AW424" s="55" t="s">
        <v>181</v>
      </c>
      <c r="AX424" s="56" t="s">
        <v>29</v>
      </c>
      <c r="AY424" s="56" t="s">
        <v>125</v>
      </c>
      <c r="AZ424" s="57"/>
      <c r="CJ424" s="35" t="s">
        <v>430</v>
      </c>
      <c r="CK424" s="59"/>
      <c r="CN424" s="35" t="n">
        <v>88065565775</v>
      </c>
      <c r="CO424" s="59"/>
      <c r="EP424" s="0" t="n">
        <v>421</v>
      </c>
      <c r="EQ424" s="55" t="s">
        <v>198</v>
      </c>
      <c r="ER424" s="56" t="s">
        <v>152</v>
      </c>
      <c r="ES424" s="56" t="s">
        <v>29</v>
      </c>
      <c r="ET424" s="64" t="n">
        <v>60</v>
      </c>
      <c r="EU424" s="65" t="n">
        <v>900</v>
      </c>
      <c r="EV424" s="65" t="n">
        <v>180</v>
      </c>
      <c r="EW424" s="65" t="n">
        <v>44102</v>
      </c>
      <c r="EX424" s="66" t="n">
        <v>44102</v>
      </c>
      <c r="EY424" s="0" t="n">
        <f aca="false">COUNTIF(DatasourceNameRange,EQ424)</f>
        <v>1</v>
      </c>
    </row>
    <row r="425" customFormat="false" ht="15" hidden="false" customHeight="false" outlineLevel="0" collapsed="false">
      <c r="X425" s="35" t="s">
        <v>389</v>
      </c>
      <c r="Y425" s="36" t="n">
        <v>13</v>
      </c>
      <c r="Z425" s="37" t="n">
        <v>234</v>
      </c>
      <c r="AA425" s="37" t="n">
        <v>2</v>
      </c>
      <c r="AB425" s="37" t="n">
        <v>234</v>
      </c>
      <c r="AC425" s="37" t="n">
        <v>44086</v>
      </c>
      <c r="AD425" s="38" t="n">
        <v>44086</v>
      </c>
      <c r="AE425" s="0" t="str">
        <f aca="false">IF(AB425&lt;=10,"Top Buyer",IF(AB425&lt;=21,"2nd Top Buyer","Average Buyer"))</f>
        <v>Average Buyer</v>
      </c>
      <c r="AF425" s="0" t="str">
        <f aca="false">(IF(AC425=AD425,$AL$9,$AL$10))</f>
        <v>One-Time Buyer</v>
      </c>
      <c r="AG425" s="0" t="str">
        <f aca="false">VLOOKUP(X425,LookupRange,2,0)</f>
        <v>Male</v>
      </c>
      <c r="AH425" s="0" t="str">
        <f aca="false">VLOOKUP(X425,LookupRange,3,0)</f>
        <v>Brookhaven</v>
      </c>
      <c r="AW425" s="55" t="s">
        <v>323</v>
      </c>
      <c r="AX425" s="56" t="s">
        <v>20</v>
      </c>
      <c r="AY425" s="56" t="s">
        <v>21</v>
      </c>
      <c r="AZ425" s="57"/>
      <c r="CJ425" s="35" t="s">
        <v>83</v>
      </c>
      <c r="CK425" s="59"/>
      <c r="CN425" s="35" t="n">
        <v>88065565776</v>
      </c>
      <c r="CO425" s="59"/>
      <c r="EP425" s="0" t="n">
        <v>422</v>
      </c>
      <c r="EQ425" s="55" t="s">
        <v>181</v>
      </c>
      <c r="ER425" s="56" t="s">
        <v>125</v>
      </c>
      <c r="ES425" s="56" t="s">
        <v>29</v>
      </c>
      <c r="ET425" s="64" t="n">
        <v>68</v>
      </c>
      <c r="EU425" s="65" t="n">
        <v>1224</v>
      </c>
      <c r="EV425" s="65" t="n">
        <v>204</v>
      </c>
      <c r="EW425" s="65" t="n">
        <v>44086</v>
      </c>
      <c r="EX425" s="66" t="n">
        <v>44086</v>
      </c>
      <c r="EY425" s="0" t="n">
        <f aca="false">COUNTIF(DatasourceNameRange,EQ425)</f>
        <v>1</v>
      </c>
    </row>
    <row r="426" customFormat="false" ht="15" hidden="false" customHeight="false" outlineLevel="0" collapsed="false">
      <c r="X426" s="35" t="s">
        <v>570</v>
      </c>
      <c r="Y426" s="36" t="n">
        <v>10</v>
      </c>
      <c r="Z426" s="37" t="n">
        <v>230</v>
      </c>
      <c r="AA426" s="37" t="n">
        <v>1</v>
      </c>
      <c r="AB426" s="37" t="n">
        <v>230</v>
      </c>
      <c r="AC426" s="37" t="n">
        <v>44061</v>
      </c>
      <c r="AD426" s="38" t="n">
        <v>44061</v>
      </c>
      <c r="AE426" s="0" t="str">
        <f aca="false">IF(AB426&lt;=10,"Top Buyer",IF(AB426&lt;=21,"2nd Top Buyer","Average Buyer"))</f>
        <v>Average Buyer</v>
      </c>
      <c r="AF426" s="0" t="str">
        <f aca="false">(IF(AC426=AD426,$AL$9,$AL$10))</f>
        <v>One-Time Buyer</v>
      </c>
      <c r="AG426" s="0" t="str">
        <f aca="false">VLOOKUP(X426,LookupRange,2,0)</f>
        <v>Female</v>
      </c>
      <c r="AH426" s="0" t="str">
        <f aca="false">VLOOKUP(X426,LookupRange,3,0)</f>
        <v>Glens Falls</v>
      </c>
      <c r="AW426" s="55" t="s">
        <v>430</v>
      </c>
      <c r="AX426" s="56" t="s">
        <v>29</v>
      </c>
      <c r="AY426" s="56" t="s">
        <v>69</v>
      </c>
      <c r="AZ426" s="57"/>
      <c r="CJ426" s="35" t="s">
        <v>575</v>
      </c>
      <c r="CK426" s="59"/>
      <c r="CN426" s="35" t="n">
        <v>88065565777</v>
      </c>
      <c r="CO426" s="59"/>
      <c r="EP426" s="0" t="n">
        <v>423</v>
      </c>
      <c r="EQ426" s="55" t="s">
        <v>323</v>
      </c>
      <c r="ER426" s="56" t="s">
        <v>21</v>
      </c>
      <c r="ES426" s="56" t="s">
        <v>20</v>
      </c>
      <c r="ET426" s="64" t="n">
        <v>11</v>
      </c>
      <c r="EU426" s="65" t="n">
        <v>165</v>
      </c>
      <c r="EV426" s="65" t="n">
        <v>33</v>
      </c>
      <c r="EW426" s="65" t="n">
        <v>44051</v>
      </c>
      <c r="EX426" s="66" t="n">
        <v>44051</v>
      </c>
      <c r="EY426" s="0" t="n">
        <f aca="false">COUNTIF(DatasourceNameRange,EQ426)</f>
        <v>1</v>
      </c>
    </row>
    <row r="427" customFormat="false" ht="15" hidden="false" customHeight="false" outlineLevel="0" collapsed="false">
      <c r="X427" s="35" t="s">
        <v>241</v>
      </c>
      <c r="Y427" s="36" t="n">
        <v>10</v>
      </c>
      <c r="Z427" s="37" t="n">
        <v>230</v>
      </c>
      <c r="AA427" s="37" t="n">
        <v>1</v>
      </c>
      <c r="AB427" s="37" t="n">
        <v>230</v>
      </c>
      <c r="AC427" s="37" t="n">
        <v>44072</v>
      </c>
      <c r="AD427" s="38" t="n">
        <v>44072</v>
      </c>
      <c r="AE427" s="0" t="str">
        <f aca="false">IF(AB427&lt;=10,"Top Buyer",IF(AB427&lt;=21,"2nd Top Buyer","Average Buyer"))</f>
        <v>Average Buyer</v>
      </c>
      <c r="AF427" s="0" t="str">
        <f aca="false">(IF(AC427=AD427,$AL$9,$AL$10))</f>
        <v>One-Time Buyer</v>
      </c>
      <c r="AG427" s="0" t="str">
        <f aca="false">VLOOKUP(X427,LookupRange,2,0)</f>
        <v>Female</v>
      </c>
      <c r="AH427" s="0" t="str">
        <f aca="false">VLOOKUP(X427,LookupRange,3,0)</f>
        <v>Long Beach</v>
      </c>
      <c r="AW427" s="55" t="s">
        <v>83</v>
      </c>
      <c r="AX427" s="56" t="s">
        <v>29</v>
      </c>
      <c r="AY427" s="56" t="s">
        <v>84</v>
      </c>
      <c r="AZ427" s="57"/>
      <c r="CJ427" s="35" t="s">
        <v>204</v>
      </c>
      <c r="CK427" s="59"/>
      <c r="CN427" s="35" t="n">
        <v>88065565778</v>
      </c>
      <c r="CO427" s="59"/>
      <c r="EP427" s="0" t="n">
        <v>424</v>
      </c>
      <c r="EQ427" s="55" t="s">
        <v>430</v>
      </c>
      <c r="ER427" s="56" t="s">
        <v>69</v>
      </c>
      <c r="ES427" s="56" t="s">
        <v>29</v>
      </c>
      <c r="ET427" s="64" t="n">
        <v>77</v>
      </c>
      <c r="EU427" s="65" t="n">
        <v>1001</v>
      </c>
      <c r="EV427" s="65" t="n">
        <v>231</v>
      </c>
      <c r="EW427" s="65" t="n">
        <v>44055</v>
      </c>
      <c r="EX427" s="66" t="n">
        <v>44055</v>
      </c>
      <c r="EY427" s="0" t="n">
        <f aca="false">COUNTIF(DatasourceNameRange,EQ427)</f>
        <v>1</v>
      </c>
    </row>
    <row r="428" customFormat="false" ht="15" hidden="false" customHeight="false" outlineLevel="0" collapsed="false">
      <c r="X428" s="35" t="s">
        <v>1079</v>
      </c>
      <c r="Y428" s="36" t="n">
        <v>18</v>
      </c>
      <c r="Z428" s="37" t="n">
        <v>229</v>
      </c>
      <c r="AA428" s="37" t="n">
        <v>4</v>
      </c>
      <c r="AB428" s="37" t="n">
        <v>229</v>
      </c>
      <c r="AC428" s="37" t="n">
        <v>44044</v>
      </c>
      <c r="AD428" s="38" t="n">
        <v>44097</v>
      </c>
      <c r="AE428" s="0" t="str">
        <f aca="false">IF(AB428&lt;=10,"Top Buyer",IF(AB428&lt;=21,"2nd Top Buyer","Average Buyer"))</f>
        <v>Average Buyer</v>
      </c>
      <c r="AF428" s="0" t="str">
        <f aca="false">(IF(AC428=AD428,$AL$9,$AL$10))</f>
        <v>Old Customer</v>
      </c>
      <c r="AG428" s="0" t="str">
        <f aca="false">VLOOKUP(X428,LookupRange,2,0)</f>
        <v>Male</v>
      </c>
      <c r="AH428" s="0" t="str">
        <f aca="false">VLOOKUP(X428,LookupRange,3,0)</f>
        <v>Kingston</v>
      </c>
      <c r="AW428" s="55" t="s">
        <v>575</v>
      </c>
      <c r="AX428" s="56" t="s">
        <v>20</v>
      </c>
      <c r="AY428" s="56" t="s">
        <v>21</v>
      </c>
      <c r="AZ428" s="57"/>
      <c r="CJ428" s="35" t="s">
        <v>579</v>
      </c>
      <c r="CK428" s="59"/>
      <c r="CN428" s="35" t="n">
        <v>88065565779</v>
      </c>
      <c r="CO428" s="59"/>
      <c r="EP428" s="0" t="n">
        <v>425</v>
      </c>
      <c r="EQ428" s="55" t="s">
        <v>83</v>
      </c>
      <c r="ER428" s="56" t="s">
        <v>84</v>
      </c>
      <c r="ES428" s="56" t="s">
        <v>29</v>
      </c>
      <c r="ET428" s="64" t="n">
        <v>6</v>
      </c>
      <c r="EU428" s="65" t="n">
        <v>108</v>
      </c>
      <c r="EV428" s="65" t="n">
        <v>18</v>
      </c>
      <c r="EW428" s="65" t="n">
        <v>44057</v>
      </c>
      <c r="EX428" s="66" t="n">
        <v>44057</v>
      </c>
      <c r="EY428" s="0" t="n">
        <f aca="false">COUNTIF(DatasourceNameRange,EQ428)</f>
        <v>1</v>
      </c>
    </row>
    <row r="429" customFormat="false" ht="15" hidden="false" customHeight="false" outlineLevel="0" collapsed="false">
      <c r="X429" s="35" t="s">
        <v>1107</v>
      </c>
      <c r="Y429" s="36" t="n">
        <v>15</v>
      </c>
      <c r="Z429" s="37" t="n">
        <v>225</v>
      </c>
      <c r="AA429" s="37" t="n">
        <v>1</v>
      </c>
      <c r="AB429" s="37" t="n">
        <v>225</v>
      </c>
      <c r="AC429" s="37" t="n">
        <v>44047</v>
      </c>
      <c r="AD429" s="38" t="n">
        <v>44047</v>
      </c>
      <c r="AE429" s="0" t="str">
        <f aca="false">IF(AB429&lt;=10,"Top Buyer",IF(AB429&lt;=21,"2nd Top Buyer","Average Buyer"))</f>
        <v>Average Buyer</v>
      </c>
      <c r="AF429" s="0" t="str">
        <f aca="false">(IF(AC429=AD429,$AL$9,$AL$10))</f>
        <v>One-Time Buyer</v>
      </c>
      <c r="AG429" s="0" t="str">
        <f aca="false">VLOOKUP(X429,LookupRange,2,0)</f>
        <v>Female</v>
      </c>
      <c r="AH429" s="0" t="str">
        <f aca="false">VLOOKUP(X429,LookupRange,3,0)</f>
        <v>Hornell </v>
      </c>
      <c r="AW429" s="55" t="s">
        <v>204</v>
      </c>
      <c r="AX429" s="56" t="s">
        <v>29</v>
      </c>
      <c r="AY429" s="56" t="s">
        <v>75</v>
      </c>
      <c r="AZ429" s="57"/>
      <c r="CJ429" s="35" t="s">
        <v>426</v>
      </c>
      <c r="CK429" s="59"/>
      <c r="CN429" s="35" t="n">
        <v>88065565780</v>
      </c>
      <c r="CO429" s="59"/>
      <c r="EP429" s="0" t="n">
        <v>426</v>
      </c>
      <c r="EQ429" s="55" t="s">
        <v>575</v>
      </c>
      <c r="ER429" s="56" t="s">
        <v>21</v>
      </c>
      <c r="ES429" s="56" t="s">
        <v>20</v>
      </c>
      <c r="ET429" s="64" t="n">
        <v>68</v>
      </c>
      <c r="EU429" s="65" t="n">
        <v>408</v>
      </c>
      <c r="EV429" s="65" t="n">
        <v>204</v>
      </c>
      <c r="EW429" s="65" t="n">
        <v>44066</v>
      </c>
      <c r="EX429" s="66" t="n">
        <v>44066</v>
      </c>
      <c r="EY429" s="0" t="n">
        <f aca="false">COUNTIF(DatasourceNameRange,EQ429)</f>
        <v>1</v>
      </c>
    </row>
    <row r="430" customFormat="false" ht="15" hidden="false" customHeight="false" outlineLevel="0" collapsed="false">
      <c r="X430" s="35" t="s">
        <v>319</v>
      </c>
      <c r="Y430" s="36" t="n">
        <v>15</v>
      </c>
      <c r="Z430" s="37" t="n">
        <v>225</v>
      </c>
      <c r="AA430" s="37" t="n">
        <v>1</v>
      </c>
      <c r="AB430" s="37" t="n">
        <v>225</v>
      </c>
      <c r="AC430" s="37" t="n">
        <v>44047</v>
      </c>
      <c r="AD430" s="38" t="n">
        <v>44047</v>
      </c>
      <c r="AE430" s="0" t="str">
        <f aca="false">IF(AB430&lt;=10,"Top Buyer",IF(AB430&lt;=21,"2nd Top Buyer","Average Buyer"))</f>
        <v>Average Buyer</v>
      </c>
      <c r="AF430" s="0" t="str">
        <f aca="false">(IF(AC430=AD430,$AL$9,$AL$10))</f>
        <v>One-Time Buyer</v>
      </c>
      <c r="AG430" s="0" t="str">
        <f aca="false">VLOOKUP(X430,LookupRange,2,0)</f>
        <v>Male</v>
      </c>
      <c r="AH430" s="0" t="str">
        <f aca="false">VLOOKUP(X430,LookupRange,3,0)</f>
        <v>Hornell </v>
      </c>
      <c r="AW430" s="55" t="s">
        <v>579</v>
      </c>
      <c r="AX430" s="56" t="s">
        <v>20</v>
      </c>
      <c r="AY430" s="56" t="s">
        <v>66</v>
      </c>
      <c r="AZ430" s="57"/>
      <c r="CJ430" s="35" t="s">
        <v>148</v>
      </c>
      <c r="CK430" s="59"/>
      <c r="CN430" s="35" t="n">
        <v>88065565781</v>
      </c>
      <c r="CO430" s="59"/>
      <c r="EP430" s="0" t="n">
        <v>427</v>
      </c>
      <c r="EQ430" s="55" t="s">
        <v>204</v>
      </c>
      <c r="ER430" s="56" t="s">
        <v>75</v>
      </c>
      <c r="ES430" s="56" t="s">
        <v>29</v>
      </c>
      <c r="ET430" s="64" t="n">
        <v>6</v>
      </c>
      <c r="EU430" s="65" t="n">
        <v>84</v>
      </c>
      <c r="EV430" s="65" t="n">
        <v>18</v>
      </c>
      <c r="EW430" s="65" t="n">
        <v>44096</v>
      </c>
      <c r="EX430" s="66" t="n">
        <v>44096</v>
      </c>
      <c r="EY430" s="0" t="n">
        <f aca="false">COUNTIF(DatasourceNameRange,EQ430)</f>
        <v>1</v>
      </c>
    </row>
    <row r="431" customFormat="false" ht="15" hidden="false" customHeight="false" outlineLevel="0" collapsed="false">
      <c r="X431" s="35" t="s">
        <v>495</v>
      </c>
      <c r="Y431" s="36" t="n">
        <v>15</v>
      </c>
      <c r="Z431" s="37" t="n">
        <v>225</v>
      </c>
      <c r="AA431" s="37" t="n">
        <v>1</v>
      </c>
      <c r="AB431" s="37" t="n">
        <v>225</v>
      </c>
      <c r="AC431" s="37" t="n">
        <v>44089</v>
      </c>
      <c r="AD431" s="38" t="n">
        <v>44089</v>
      </c>
      <c r="AE431" s="0" t="str">
        <f aca="false">IF(AB431&lt;=10,"Top Buyer",IF(AB431&lt;=21,"2nd Top Buyer","Average Buyer"))</f>
        <v>Average Buyer</v>
      </c>
      <c r="AF431" s="0" t="str">
        <f aca="false">(IF(AC431=AD431,$AL$9,$AL$10))</f>
        <v>One-Time Buyer</v>
      </c>
      <c r="AG431" s="0" t="str">
        <f aca="false">VLOOKUP(X431,LookupRange,2,0)</f>
        <v>Male</v>
      </c>
      <c r="AH431" s="0" t="str">
        <f aca="false">VLOOKUP(X431,LookupRange,3,0)</f>
        <v>Mount</v>
      </c>
      <c r="AW431" s="55" t="s">
        <v>426</v>
      </c>
      <c r="AX431" s="56" t="s">
        <v>20</v>
      </c>
      <c r="AY431" s="56" t="s">
        <v>112</v>
      </c>
      <c r="AZ431" s="57"/>
      <c r="CJ431" s="35" t="s">
        <v>248</v>
      </c>
      <c r="CK431" s="59"/>
      <c r="CN431" s="35" t="n">
        <v>88065565782</v>
      </c>
      <c r="CO431" s="59"/>
      <c r="EP431" s="0" t="n">
        <v>428</v>
      </c>
      <c r="EQ431" s="55" t="s">
        <v>579</v>
      </c>
      <c r="ER431" s="56" t="s">
        <v>66</v>
      </c>
      <c r="ES431" s="56" t="s">
        <v>20</v>
      </c>
      <c r="ET431" s="64" t="n">
        <v>10</v>
      </c>
      <c r="EU431" s="65" t="n">
        <v>150</v>
      </c>
      <c r="EV431" s="65" t="n">
        <v>30</v>
      </c>
      <c r="EW431" s="65" t="n">
        <v>44071</v>
      </c>
      <c r="EX431" s="66" t="n">
        <v>44071</v>
      </c>
      <c r="EY431" s="0" t="n">
        <f aca="false">COUNTIF(DatasourceNameRange,EQ431)</f>
        <v>1</v>
      </c>
    </row>
    <row r="432" customFormat="false" ht="15" hidden="false" customHeight="false" outlineLevel="0" collapsed="false">
      <c r="X432" s="35" t="s">
        <v>626</v>
      </c>
      <c r="Y432" s="36" t="n">
        <v>15</v>
      </c>
      <c r="Z432" s="37" t="n">
        <v>225</v>
      </c>
      <c r="AA432" s="37" t="n">
        <v>1</v>
      </c>
      <c r="AB432" s="37" t="n">
        <v>225</v>
      </c>
      <c r="AC432" s="37" t="n">
        <v>44048</v>
      </c>
      <c r="AD432" s="38" t="n">
        <v>44048</v>
      </c>
      <c r="AE432" s="0" t="str">
        <f aca="false">IF(AB432&lt;=10,"Top Buyer",IF(AB432&lt;=21,"2nd Top Buyer","Average Buyer"))</f>
        <v>Average Buyer</v>
      </c>
      <c r="AF432" s="0" t="str">
        <f aca="false">(IF(AC432=AD432,$AL$9,$AL$10))</f>
        <v>One-Time Buyer</v>
      </c>
      <c r="AG432" s="0" t="str">
        <f aca="false">VLOOKUP(X432,LookupRange,2,0)</f>
        <v>Male</v>
      </c>
      <c r="AH432" s="0" t="str">
        <f aca="false">VLOOKUP(X432,LookupRange,3,0)</f>
        <v>Hempstead</v>
      </c>
      <c r="AW432" s="55" t="s">
        <v>148</v>
      </c>
      <c r="AX432" s="56" t="s">
        <v>20</v>
      </c>
      <c r="AY432" s="56" t="s">
        <v>149</v>
      </c>
      <c r="AZ432" s="57"/>
      <c r="CJ432" s="35" t="s">
        <v>750</v>
      </c>
      <c r="CK432" s="59"/>
      <c r="CN432" s="35" t="n">
        <v>88065565783</v>
      </c>
      <c r="CO432" s="59"/>
      <c r="EP432" s="0" t="n">
        <v>429</v>
      </c>
      <c r="EQ432" s="55" t="s">
        <v>426</v>
      </c>
      <c r="ER432" s="56" t="s">
        <v>112</v>
      </c>
      <c r="ES432" s="56" t="s">
        <v>20</v>
      </c>
      <c r="ET432" s="64" t="n">
        <v>10</v>
      </c>
      <c r="EU432" s="65" t="n">
        <v>160</v>
      </c>
      <c r="EV432" s="65" t="n">
        <v>30</v>
      </c>
      <c r="EW432" s="65" t="n">
        <v>44051</v>
      </c>
      <c r="EX432" s="66" t="n">
        <v>44051</v>
      </c>
      <c r="EY432" s="0" t="n">
        <f aca="false">COUNTIF(DatasourceNameRange,EQ432)</f>
        <v>1</v>
      </c>
    </row>
    <row r="433" customFormat="false" ht="15" hidden="false" customHeight="false" outlineLevel="0" collapsed="false">
      <c r="X433" s="35" t="s">
        <v>522</v>
      </c>
      <c r="Y433" s="36" t="n">
        <v>15</v>
      </c>
      <c r="Z433" s="37" t="n">
        <v>225</v>
      </c>
      <c r="AA433" s="37" t="n">
        <v>1</v>
      </c>
      <c r="AB433" s="37" t="n">
        <v>225</v>
      </c>
      <c r="AC433" s="37" t="n">
        <v>44044</v>
      </c>
      <c r="AD433" s="38" t="n">
        <v>44044</v>
      </c>
      <c r="AE433" s="0" t="str">
        <f aca="false">IF(AB433&lt;=10,"Top Buyer",IF(AB433&lt;=21,"2nd Top Buyer","Average Buyer"))</f>
        <v>Average Buyer</v>
      </c>
      <c r="AF433" s="0" t="str">
        <f aca="false">(IF(AC433=AD433,$AL$9,$AL$10))</f>
        <v>One-Time Buyer</v>
      </c>
      <c r="AG433" s="0" t="str">
        <f aca="false">VLOOKUP(X433,LookupRange,2,0)</f>
        <v>Male</v>
      </c>
      <c r="AH433" s="0" t="str">
        <f aca="false">VLOOKUP(X433,LookupRange,3,0)</f>
        <v>Beacon</v>
      </c>
      <c r="AW433" s="55" t="s">
        <v>248</v>
      </c>
      <c r="AX433" s="56" t="s">
        <v>20</v>
      </c>
      <c r="AY433" s="56" t="s">
        <v>104</v>
      </c>
      <c r="AZ433" s="57"/>
      <c r="CJ433" s="35" t="s">
        <v>782</v>
      </c>
      <c r="CK433" s="59"/>
      <c r="CN433" s="35" t="n">
        <v>88065565784</v>
      </c>
      <c r="CO433" s="59"/>
      <c r="EP433" s="0" t="n">
        <v>430</v>
      </c>
      <c r="EQ433" s="55" t="s">
        <v>148</v>
      </c>
      <c r="ER433" s="56" t="s">
        <v>149</v>
      </c>
      <c r="ES433" s="56" t="s">
        <v>20</v>
      </c>
      <c r="ET433" s="64" t="n">
        <v>89</v>
      </c>
      <c r="EU433" s="65" t="n">
        <v>1068</v>
      </c>
      <c r="EV433" s="65" t="n">
        <v>267</v>
      </c>
      <c r="EW433" s="65" t="n">
        <v>44057</v>
      </c>
      <c r="EX433" s="66" t="n">
        <v>44057</v>
      </c>
      <c r="EY433" s="0" t="n">
        <f aca="false">COUNTIF(DatasourceNameRange,EQ433)</f>
        <v>1</v>
      </c>
    </row>
    <row r="434" customFormat="false" ht="15" hidden="false" customHeight="false" outlineLevel="0" collapsed="false">
      <c r="X434" s="35" t="s">
        <v>567</v>
      </c>
      <c r="Y434" s="36" t="n">
        <v>15</v>
      </c>
      <c r="Z434" s="37" t="n">
        <v>225</v>
      </c>
      <c r="AA434" s="37" t="n">
        <v>1</v>
      </c>
      <c r="AB434" s="37" t="n">
        <v>225</v>
      </c>
      <c r="AC434" s="37" t="n">
        <v>44058</v>
      </c>
      <c r="AD434" s="38" t="n">
        <v>44058</v>
      </c>
      <c r="AE434" s="0" t="str">
        <f aca="false">IF(AB434&lt;=10,"Top Buyer",IF(AB434&lt;=21,"2nd Top Buyer","Average Buyer"))</f>
        <v>Average Buyer</v>
      </c>
      <c r="AF434" s="0" t="str">
        <f aca="false">(IF(AC434=AD434,$AL$9,$AL$10))</f>
        <v>One-Time Buyer</v>
      </c>
      <c r="AG434" s="0" t="str">
        <f aca="false">VLOOKUP(X434,LookupRange,2,0)</f>
        <v>Female</v>
      </c>
      <c r="AH434" s="0" t="str">
        <f aca="false">VLOOKUP(X434,LookupRange,3,0)</f>
        <v>Hempstead</v>
      </c>
      <c r="AW434" s="55" t="s">
        <v>750</v>
      </c>
      <c r="AX434" s="56" t="s">
        <v>20</v>
      </c>
      <c r="AY434" s="56" t="s">
        <v>69</v>
      </c>
      <c r="AZ434" s="57"/>
      <c r="CJ434" s="35" t="s">
        <v>45</v>
      </c>
      <c r="CK434" s="59"/>
      <c r="CN434" s="35" t="n">
        <v>88065565785</v>
      </c>
      <c r="CO434" s="59"/>
      <c r="EP434" s="0" t="n">
        <v>431</v>
      </c>
      <c r="EQ434" s="55" t="s">
        <v>248</v>
      </c>
      <c r="ER434" s="56" t="s">
        <v>104</v>
      </c>
      <c r="ES434" s="56" t="s">
        <v>20</v>
      </c>
      <c r="ET434" s="64" t="n">
        <v>47</v>
      </c>
      <c r="EU434" s="65" t="n">
        <v>658</v>
      </c>
      <c r="EV434" s="65" t="n">
        <v>141</v>
      </c>
      <c r="EW434" s="65" t="n">
        <v>44048</v>
      </c>
      <c r="EX434" s="66" t="n">
        <v>44048</v>
      </c>
      <c r="EY434" s="0" t="n">
        <f aca="false">COUNTIF(DatasourceNameRange,EQ434)</f>
        <v>1</v>
      </c>
    </row>
    <row r="435" customFormat="false" ht="15" hidden="false" customHeight="false" outlineLevel="0" collapsed="false">
      <c r="X435" s="35" t="s">
        <v>122</v>
      </c>
      <c r="Y435" s="36" t="n">
        <v>15</v>
      </c>
      <c r="Z435" s="37" t="n">
        <v>225</v>
      </c>
      <c r="AA435" s="37" t="n">
        <v>1</v>
      </c>
      <c r="AB435" s="37" t="n">
        <v>225</v>
      </c>
      <c r="AC435" s="37" t="n">
        <v>44073</v>
      </c>
      <c r="AD435" s="38" t="n">
        <v>44073</v>
      </c>
      <c r="AE435" s="0" t="str">
        <f aca="false">IF(AB435&lt;=10,"Top Buyer",IF(AB435&lt;=21,"2nd Top Buyer","Average Buyer"))</f>
        <v>Average Buyer</v>
      </c>
      <c r="AF435" s="0" t="str">
        <f aca="false">(IF(AC435=AD435,$AL$9,$AL$10))</f>
        <v>One-Time Buyer</v>
      </c>
      <c r="AG435" s="0" t="str">
        <f aca="false">VLOOKUP(X435,LookupRange,2,0)</f>
        <v>Female</v>
      </c>
      <c r="AH435" s="0" t="str">
        <f aca="false">VLOOKUP(X435,LookupRange,3,0)</f>
        <v>Babylon</v>
      </c>
      <c r="AW435" s="55" t="s">
        <v>782</v>
      </c>
      <c r="AX435" s="56" t="s">
        <v>20</v>
      </c>
      <c r="AY435" s="56" t="s">
        <v>87</v>
      </c>
      <c r="AZ435" s="57"/>
      <c r="CJ435" s="35" t="s">
        <v>1035</v>
      </c>
      <c r="CK435" s="59"/>
      <c r="CN435" s="35" t="n">
        <v>88065565786</v>
      </c>
      <c r="CO435" s="59"/>
      <c r="EP435" s="0" t="n">
        <v>432</v>
      </c>
      <c r="EQ435" s="55" t="s">
        <v>750</v>
      </c>
      <c r="ER435" s="56" t="s">
        <v>69</v>
      </c>
      <c r="ES435" s="56" t="s">
        <v>20</v>
      </c>
      <c r="ET435" s="64" t="n">
        <v>6</v>
      </c>
      <c r="EU435" s="65" t="n">
        <v>90</v>
      </c>
      <c r="EV435" s="65" t="n">
        <v>18</v>
      </c>
      <c r="EW435" s="65" t="n">
        <v>44064</v>
      </c>
      <c r="EX435" s="66" t="n">
        <v>44064</v>
      </c>
      <c r="EY435" s="0" t="n">
        <f aca="false">COUNTIF(DatasourceNameRange,EQ435)</f>
        <v>1</v>
      </c>
    </row>
    <row r="436" customFormat="false" ht="15" hidden="false" customHeight="false" outlineLevel="0" collapsed="false">
      <c r="X436" s="35" t="s">
        <v>477</v>
      </c>
      <c r="Y436" s="36" t="n">
        <v>15</v>
      </c>
      <c r="Z436" s="37" t="n">
        <v>225</v>
      </c>
      <c r="AA436" s="37" t="n">
        <v>1</v>
      </c>
      <c r="AB436" s="37" t="n">
        <v>225</v>
      </c>
      <c r="AC436" s="37" t="n">
        <v>44071</v>
      </c>
      <c r="AD436" s="38" t="n">
        <v>44071</v>
      </c>
      <c r="AE436" s="0" t="str">
        <f aca="false">IF(AB436&lt;=10,"Top Buyer",IF(AB436&lt;=21,"2nd Top Buyer","Average Buyer"))</f>
        <v>Average Buyer</v>
      </c>
      <c r="AF436" s="0" t="str">
        <f aca="false">(IF(AC436=AD436,$AL$9,$AL$10))</f>
        <v>One-Time Buyer</v>
      </c>
      <c r="AG436" s="0" t="str">
        <f aca="false">VLOOKUP(X436,LookupRange,2,0)</f>
        <v>Female</v>
      </c>
      <c r="AH436" s="0" t="str">
        <f aca="false">VLOOKUP(X436,LookupRange,3,0)</f>
        <v>Auburn</v>
      </c>
      <c r="AW436" s="55" t="s">
        <v>45</v>
      </c>
      <c r="AX436" s="56" t="s">
        <v>20</v>
      </c>
      <c r="AY436" s="56" t="s">
        <v>46</v>
      </c>
      <c r="AZ436" s="57"/>
      <c r="CJ436" s="35" t="s">
        <v>762</v>
      </c>
      <c r="CK436" s="59"/>
      <c r="CN436" s="35" t="n">
        <v>88065565787</v>
      </c>
      <c r="CO436" s="59"/>
      <c r="EP436" s="0" t="n">
        <v>433</v>
      </c>
      <c r="EQ436" s="55" t="s">
        <v>782</v>
      </c>
      <c r="ER436" s="56" t="s">
        <v>87</v>
      </c>
      <c r="ES436" s="56" t="s">
        <v>20</v>
      </c>
      <c r="ET436" s="64" t="n">
        <v>10</v>
      </c>
      <c r="EU436" s="65" t="n">
        <v>60</v>
      </c>
      <c r="EV436" s="65" t="n">
        <v>30</v>
      </c>
      <c r="EW436" s="65" t="n">
        <v>44096</v>
      </c>
      <c r="EX436" s="66" t="n">
        <v>44096</v>
      </c>
      <c r="EY436" s="0" t="n">
        <f aca="false">COUNTIF(DatasourceNameRange,EQ436)</f>
        <v>1</v>
      </c>
    </row>
    <row r="437" customFormat="false" ht="15" hidden="false" customHeight="false" outlineLevel="0" collapsed="false">
      <c r="X437" s="35" t="s">
        <v>599</v>
      </c>
      <c r="Y437" s="36" t="n">
        <v>15</v>
      </c>
      <c r="Z437" s="37" t="n">
        <v>225</v>
      </c>
      <c r="AA437" s="37" t="n">
        <v>1</v>
      </c>
      <c r="AB437" s="37" t="n">
        <v>225</v>
      </c>
      <c r="AC437" s="37" t="n">
        <v>44093</v>
      </c>
      <c r="AD437" s="38" t="n">
        <v>44093</v>
      </c>
      <c r="AE437" s="0" t="str">
        <f aca="false">IF(AB437&lt;=10,"Top Buyer",IF(AB437&lt;=21,"2nd Top Buyer","Average Buyer"))</f>
        <v>Average Buyer</v>
      </c>
      <c r="AF437" s="0" t="str">
        <f aca="false">(IF(AC437=AD437,$AL$9,$AL$10))</f>
        <v>One-Time Buyer</v>
      </c>
      <c r="AG437" s="0" t="str">
        <f aca="false">VLOOKUP(X437,LookupRange,2,0)</f>
        <v>Female</v>
      </c>
      <c r="AH437" s="0" t="str">
        <f aca="false">VLOOKUP(X437,LookupRange,3,0)</f>
        <v>Hempstead</v>
      </c>
      <c r="AW437" s="55" t="s">
        <v>1035</v>
      </c>
      <c r="AX437" s="56" t="s">
        <v>29</v>
      </c>
      <c r="AY437" s="56" t="s">
        <v>90</v>
      </c>
      <c r="AZ437" s="57"/>
      <c r="CJ437" s="35" t="s">
        <v>773</v>
      </c>
      <c r="CK437" s="59"/>
      <c r="CN437" s="35" t="n">
        <v>88065565788</v>
      </c>
      <c r="CO437" s="59"/>
      <c r="EP437" s="0" t="n">
        <v>434</v>
      </c>
      <c r="EQ437" s="55" t="s">
        <v>45</v>
      </c>
      <c r="ER437" s="56" t="s">
        <v>46</v>
      </c>
      <c r="ES437" s="56" t="s">
        <v>20</v>
      </c>
      <c r="ET437" s="64" t="n">
        <v>202</v>
      </c>
      <c r="EU437" s="65" t="n">
        <v>8114</v>
      </c>
      <c r="EV437" s="65" t="n">
        <v>606</v>
      </c>
      <c r="EW437" s="65" t="n">
        <v>44044</v>
      </c>
      <c r="EX437" s="66" t="n">
        <v>44103</v>
      </c>
      <c r="EY437" s="0" t="n">
        <f aca="false">COUNTIF(DatasourceNameRange,EQ437)</f>
        <v>4</v>
      </c>
    </row>
    <row r="438" customFormat="false" ht="15" hidden="false" customHeight="false" outlineLevel="0" collapsed="false">
      <c r="X438" s="35" t="s">
        <v>662</v>
      </c>
      <c r="Y438" s="36" t="n">
        <v>15</v>
      </c>
      <c r="Z438" s="37" t="n">
        <v>225</v>
      </c>
      <c r="AA438" s="37" t="n">
        <v>1</v>
      </c>
      <c r="AB438" s="37" t="n">
        <v>225</v>
      </c>
      <c r="AC438" s="37" t="n">
        <v>44053</v>
      </c>
      <c r="AD438" s="38" t="n">
        <v>44053</v>
      </c>
      <c r="AE438" s="0" t="str">
        <f aca="false">IF(AB438&lt;=10,"Top Buyer",IF(AB438&lt;=21,"2nd Top Buyer","Average Buyer"))</f>
        <v>Average Buyer</v>
      </c>
      <c r="AF438" s="0" t="str">
        <f aca="false">(IF(AC438=AD438,$AL$9,$AL$10))</f>
        <v>One-Time Buyer</v>
      </c>
      <c r="AG438" s="0" t="str">
        <f aca="false">VLOOKUP(X438,LookupRange,2,0)</f>
        <v>Male</v>
      </c>
      <c r="AH438" s="0" t="str">
        <f aca="false">VLOOKUP(X438,LookupRange,3,0)</f>
        <v>Long Beach</v>
      </c>
      <c r="AW438" s="55" t="s">
        <v>762</v>
      </c>
      <c r="AX438" s="56" t="s">
        <v>20</v>
      </c>
      <c r="AY438" s="56" t="s">
        <v>188</v>
      </c>
      <c r="AZ438" s="57"/>
      <c r="CJ438" s="35" t="s">
        <v>130</v>
      </c>
      <c r="CK438" s="59"/>
      <c r="CN438" s="35" t="n">
        <v>88065565789</v>
      </c>
      <c r="CO438" s="59"/>
      <c r="EP438" s="0" t="n">
        <v>435</v>
      </c>
      <c r="EQ438" s="55" t="s">
        <v>1035</v>
      </c>
      <c r="ER438" s="56" t="s">
        <v>90</v>
      </c>
      <c r="ES438" s="56" t="s">
        <v>29</v>
      </c>
      <c r="ET438" s="64" t="n">
        <v>7</v>
      </c>
      <c r="EU438" s="65" t="n">
        <v>126</v>
      </c>
      <c r="EV438" s="65" t="n">
        <v>21</v>
      </c>
      <c r="EW438" s="65" t="n">
        <v>44102</v>
      </c>
      <c r="EX438" s="66" t="n">
        <v>44102</v>
      </c>
      <c r="EY438" s="0" t="n">
        <f aca="false">COUNTIF(DatasourceNameRange,EQ438)</f>
        <v>1</v>
      </c>
    </row>
    <row r="439" customFormat="false" ht="15" hidden="false" customHeight="false" outlineLevel="0" collapsed="false">
      <c r="X439" s="35" t="s">
        <v>292</v>
      </c>
      <c r="Y439" s="36" t="n">
        <v>15</v>
      </c>
      <c r="Z439" s="37" t="n">
        <v>225</v>
      </c>
      <c r="AA439" s="37" t="n">
        <v>1</v>
      </c>
      <c r="AB439" s="37" t="n">
        <v>225</v>
      </c>
      <c r="AC439" s="37" t="n">
        <v>44092</v>
      </c>
      <c r="AD439" s="38" t="n">
        <v>44092</v>
      </c>
      <c r="AE439" s="0" t="str">
        <f aca="false">IF(AB439&lt;=10,"Top Buyer",IF(AB439&lt;=21,"2nd Top Buyer","Average Buyer"))</f>
        <v>Average Buyer</v>
      </c>
      <c r="AF439" s="0" t="str">
        <f aca="false">(IF(AC439=AD439,$AL$9,$AL$10))</f>
        <v>One-Time Buyer</v>
      </c>
      <c r="AG439" s="0" t="str">
        <f aca="false">VLOOKUP(X439,LookupRange,2,0)</f>
        <v>Female</v>
      </c>
      <c r="AH439" s="0" t="str">
        <f aca="false">VLOOKUP(X439,LookupRange,3,0)</f>
        <v>Rye </v>
      </c>
      <c r="AW439" s="55" t="s">
        <v>773</v>
      </c>
      <c r="AX439" s="56" t="s">
        <v>29</v>
      </c>
      <c r="AY439" s="56" t="s">
        <v>154</v>
      </c>
      <c r="AZ439" s="57"/>
      <c r="CJ439" s="35" t="s">
        <v>1121</v>
      </c>
      <c r="CK439" s="59"/>
      <c r="CN439" s="35" t="n">
        <v>88065565790</v>
      </c>
      <c r="CO439" s="59"/>
      <c r="EP439" s="0" t="n">
        <v>436</v>
      </c>
      <c r="EQ439" s="55" t="s">
        <v>762</v>
      </c>
      <c r="ER439" s="56" t="s">
        <v>188</v>
      </c>
      <c r="ES439" s="56" t="s">
        <v>20</v>
      </c>
      <c r="ET439" s="64" t="n">
        <v>6</v>
      </c>
      <c r="EU439" s="65" t="n">
        <v>90</v>
      </c>
      <c r="EV439" s="65" t="n">
        <v>18</v>
      </c>
      <c r="EW439" s="65" t="n">
        <v>44076</v>
      </c>
      <c r="EX439" s="66" t="n">
        <v>44076</v>
      </c>
      <c r="EY439" s="0" t="n">
        <f aca="false">COUNTIF(DatasourceNameRange,EQ439)</f>
        <v>1</v>
      </c>
    </row>
    <row r="440" customFormat="false" ht="15" hidden="false" customHeight="false" outlineLevel="0" collapsed="false">
      <c r="X440" s="35" t="s">
        <v>846</v>
      </c>
      <c r="Y440" s="36" t="n">
        <v>11</v>
      </c>
      <c r="Z440" s="37" t="n">
        <v>220</v>
      </c>
      <c r="AA440" s="37" t="n">
        <v>1</v>
      </c>
      <c r="AB440" s="37" t="n">
        <v>220</v>
      </c>
      <c r="AC440" s="37" t="n">
        <v>44098</v>
      </c>
      <c r="AD440" s="38" t="n">
        <v>44098</v>
      </c>
      <c r="AE440" s="0" t="str">
        <f aca="false">IF(AB440&lt;=10,"Top Buyer",IF(AB440&lt;=21,"2nd Top Buyer","Average Buyer"))</f>
        <v>Average Buyer</v>
      </c>
      <c r="AF440" s="0" t="str">
        <f aca="false">(IF(AC440=AD440,$AL$9,$AL$10))</f>
        <v>One-Time Buyer</v>
      </c>
      <c r="AG440" s="0" t="str">
        <f aca="false">VLOOKUP(X440,LookupRange,2,0)</f>
        <v>Male</v>
      </c>
      <c r="AH440" s="0" t="str">
        <f aca="false">VLOOKUP(X440,LookupRange,3,0)</f>
        <v>Fulton</v>
      </c>
      <c r="AW440" s="55" t="s">
        <v>130</v>
      </c>
      <c r="AX440" s="56" t="s">
        <v>29</v>
      </c>
      <c r="AY440" s="56" t="s">
        <v>37</v>
      </c>
      <c r="AZ440" s="57"/>
      <c r="CJ440" s="35" t="s">
        <v>700</v>
      </c>
      <c r="CK440" s="59"/>
      <c r="CN440" s="35" t="n">
        <v>88065565791</v>
      </c>
      <c r="CO440" s="59"/>
      <c r="EP440" s="0" t="n">
        <v>437</v>
      </c>
      <c r="EQ440" s="55" t="s">
        <v>773</v>
      </c>
      <c r="ER440" s="56" t="s">
        <v>154</v>
      </c>
      <c r="ES440" s="56" t="s">
        <v>29</v>
      </c>
      <c r="ET440" s="64" t="n">
        <v>7</v>
      </c>
      <c r="EU440" s="65" t="n">
        <v>84</v>
      </c>
      <c r="EV440" s="65" t="n">
        <v>21</v>
      </c>
      <c r="EW440" s="65" t="n">
        <v>44087</v>
      </c>
      <c r="EX440" s="66" t="n">
        <v>44087</v>
      </c>
      <c r="EY440" s="0" t="n">
        <f aca="false">COUNTIF(DatasourceNameRange,EQ440)</f>
        <v>1</v>
      </c>
    </row>
    <row r="441" customFormat="false" ht="15" hidden="false" customHeight="false" outlineLevel="0" collapsed="false">
      <c r="X441" s="35" t="s">
        <v>508</v>
      </c>
      <c r="Y441" s="36" t="n">
        <v>11</v>
      </c>
      <c r="Z441" s="37" t="n">
        <v>220</v>
      </c>
      <c r="AA441" s="37" t="n">
        <v>1</v>
      </c>
      <c r="AB441" s="37" t="n">
        <v>220</v>
      </c>
      <c r="AC441" s="37" t="n">
        <v>44102</v>
      </c>
      <c r="AD441" s="38" t="n">
        <v>44102</v>
      </c>
      <c r="AE441" s="0" t="str">
        <f aca="false">IF(AB441&lt;=10,"Top Buyer",IF(AB441&lt;=21,"2nd Top Buyer","Average Buyer"))</f>
        <v>Average Buyer</v>
      </c>
      <c r="AF441" s="0" t="str">
        <f aca="false">(IF(AC441=AD441,$AL$9,$AL$10))</f>
        <v>One-Time Buyer</v>
      </c>
      <c r="AG441" s="0" t="str">
        <f aca="false">VLOOKUP(X441,LookupRange,2,0)</f>
        <v>Female</v>
      </c>
      <c r="AH441" s="0" t="str">
        <f aca="false">VLOOKUP(X441,LookupRange,3,0)</f>
        <v>Long Beach</v>
      </c>
      <c r="AW441" s="55" t="s">
        <v>1121</v>
      </c>
      <c r="AX441" s="56" t="s">
        <v>29</v>
      </c>
      <c r="AY441" s="56" t="s">
        <v>186</v>
      </c>
      <c r="AZ441" s="57"/>
      <c r="CJ441" s="35" t="s">
        <v>800</v>
      </c>
      <c r="CK441" s="59"/>
      <c r="CN441" s="35" t="n">
        <v>88065565792</v>
      </c>
      <c r="CO441" s="59"/>
      <c r="EP441" s="0" t="n">
        <v>438</v>
      </c>
      <c r="EQ441" s="55" t="s">
        <v>130</v>
      </c>
      <c r="ER441" s="56" t="s">
        <v>37</v>
      </c>
      <c r="ES441" s="56" t="s">
        <v>29</v>
      </c>
      <c r="ET441" s="64" t="n">
        <v>10</v>
      </c>
      <c r="EU441" s="65" t="n">
        <v>130</v>
      </c>
      <c r="EV441" s="65" t="n">
        <v>30</v>
      </c>
      <c r="EW441" s="65" t="n">
        <v>44045</v>
      </c>
      <c r="EX441" s="66" t="n">
        <v>44045</v>
      </c>
      <c r="EY441" s="0" t="n">
        <f aca="false">COUNTIF(DatasourceNameRange,EQ441)</f>
        <v>1</v>
      </c>
    </row>
    <row r="442" customFormat="false" ht="15" hidden="false" customHeight="false" outlineLevel="0" collapsed="false">
      <c r="X442" s="35" t="s">
        <v>391</v>
      </c>
      <c r="Y442" s="36" t="n">
        <v>11</v>
      </c>
      <c r="Z442" s="37" t="n">
        <v>220</v>
      </c>
      <c r="AA442" s="37" t="n">
        <v>1</v>
      </c>
      <c r="AB442" s="37" t="n">
        <v>220</v>
      </c>
      <c r="AC442" s="37" t="n">
        <v>44088</v>
      </c>
      <c r="AD442" s="38" t="n">
        <v>44088</v>
      </c>
      <c r="AE442" s="0" t="str">
        <f aca="false">IF(AB442&lt;=10,"Top Buyer",IF(AB442&lt;=21,"2nd Top Buyer","Average Buyer"))</f>
        <v>Average Buyer</v>
      </c>
      <c r="AF442" s="0" t="str">
        <f aca="false">(IF(AC442=AD442,$AL$9,$AL$10))</f>
        <v>One-Time Buyer</v>
      </c>
      <c r="AG442" s="0" t="str">
        <f aca="false">VLOOKUP(X442,LookupRange,2,0)</f>
        <v>Female</v>
      </c>
      <c r="AH442" s="0" t="str">
        <f aca="false">VLOOKUP(X442,LookupRange,3,0)</f>
        <v>Babylon</v>
      </c>
      <c r="AW442" s="55" t="s">
        <v>700</v>
      </c>
      <c r="AX442" s="56" t="s">
        <v>29</v>
      </c>
      <c r="AY442" s="56" t="s">
        <v>93</v>
      </c>
      <c r="AZ442" s="57"/>
      <c r="CJ442" s="35" t="s">
        <v>232</v>
      </c>
      <c r="CK442" s="59"/>
      <c r="CN442" s="35" t="n">
        <v>88065565793</v>
      </c>
      <c r="CO442" s="59"/>
      <c r="EP442" s="0" t="n">
        <v>439</v>
      </c>
      <c r="EQ442" s="55" t="s">
        <v>1121</v>
      </c>
      <c r="ER442" s="56" t="s">
        <v>186</v>
      </c>
      <c r="ES442" s="56" t="s">
        <v>29</v>
      </c>
      <c r="ET442" s="64" t="n">
        <v>15</v>
      </c>
      <c r="EU442" s="65" t="n">
        <v>180</v>
      </c>
      <c r="EV442" s="65" t="n">
        <v>45</v>
      </c>
      <c r="EW442" s="65" t="n">
        <v>44052</v>
      </c>
      <c r="EX442" s="66" t="n">
        <v>44052</v>
      </c>
      <c r="EY442" s="0" t="n">
        <f aca="false">COUNTIF(DatasourceNameRange,EQ442)</f>
        <v>1</v>
      </c>
    </row>
    <row r="443" customFormat="false" ht="15" hidden="false" customHeight="false" outlineLevel="0" collapsed="false">
      <c r="X443" s="35" t="s">
        <v>580</v>
      </c>
      <c r="Y443" s="36" t="n">
        <v>11</v>
      </c>
      <c r="Z443" s="37" t="n">
        <v>220</v>
      </c>
      <c r="AA443" s="37" t="n">
        <v>1</v>
      </c>
      <c r="AB443" s="37" t="n">
        <v>220</v>
      </c>
      <c r="AC443" s="37" t="n">
        <v>44071</v>
      </c>
      <c r="AD443" s="38" t="n">
        <v>44071</v>
      </c>
      <c r="AE443" s="0" t="str">
        <f aca="false">IF(AB443&lt;=10,"Top Buyer",IF(AB443&lt;=21,"2nd Top Buyer","Average Buyer"))</f>
        <v>Average Buyer</v>
      </c>
      <c r="AF443" s="0" t="str">
        <f aca="false">(IF(AC443=AD443,$AL$9,$AL$10))</f>
        <v>One-Time Buyer</v>
      </c>
      <c r="AG443" s="0" t="str">
        <f aca="false">VLOOKUP(X443,LookupRange,2,0)</f>
        <v>Female</v>
      </c>
      <c r="AH443" s="0" t="str">
        <f aca="false">VLOOKUP(X443,LookupRange,3,0)</f>
        <v>New York</v>
      </c>
      <c r="AW443" s="55" t="s">
        <v>800</v>
      </c>
      <c r="AX443" s="56" t="s">
        <v>29</v>
      </c>
      <c r="AY443" s="56" t="s">
        <v>37</v>
      </c>
      <c r="AZ443" s="57"/>
      <c r="CJ443" s="35" t="s">
        <v>640</v>
      </c>
      <c r="CK443" s="59"/>
      <c r="CN443" s="35" t="n">
        <v>88065565794</v>
      </c>
      <c r="CO443" s="59"/>
      <c r="EP443" s="0" t="n">
        <v>440</v>
      </c>
      <c r="EQ443" s="55" t="s">
        <v>700</v>
      </c>
      <c r="ER443" s="56" t="s">
        <v>93</v>
      </c>
      <c r="ES443" s="56" t="s">
        <v>29</v>
      </c>
      <c r="ET443" s="64" t="n">
        <v>6</v>
      </c>
      <c r="EU443" s="65" t="n">
        <v>72</v>
      </c>
      <c r="EV443" s="65" t="n">
        <v>18</v>
      </c>
      <c r="EW443" s="65" t="n">
        <v>44092</v>
      </c>
      <c r="EX443" s="66" t="n">
        <v>44092</v>
      </c>
      <c r="EY443" s="0" t="n">
        <f aca="false">COUNTIF(DatasourceNameRange,EQ443)</f>
        <v>1</v>
      </c>
    </row>
    <row r="444" customFormat="false" ht="15" hidden="false" customHeight="false" outlineLevel="0" collapsed="false">
      <c r="X444" s="35" t="s">
        <v>472</v>
      </c>
      <c r="Y444" s="36" t="n">
        <v>11</v>
      </c>
      <c r="Z444" s="37" t="n">
        <v>220</v>
      </c>
      <c r="AA444" s="37" t="n">
        <v>1</v>
      </c>
      <c r="AB444" s="37" t="n">
        <v>220</v>
      </c>
      <c r="AC444" s="37" t="n">
        <v>44066</v>
      </c>
      <c r="AD444" s="38" t="n">
        <v>44066</v>
      </c>
      <c r="AE444" s="0" t="str">
        <f aca="false">IF(AB444&lt;=10,"Top Buyer",IF(AB444&lt;=21,"2nd Top Buyer","Average Buyer"))</f>
        <v>Average Buyer</v>
      </c>
      <c r="AF444" s="0" t="str">
        <f aca="false">(IF(AC444=AD444,$AL$9,$AL$10))</f>
        <v>One-Time Buyer</v>
      </c>
      <c r="AG444" s="0" t="str">
        <f aca="false">VLOOKUP(X444,LookupRange,2,0)</f>
        <v>Male</v>
      </c>
      <c r="AH444" s="0" t="str">
        <f aca="false">VLOOKUP(X444,LookupRange,3,0)</f>
        <v>Hempstead</v>
      </c>
      <c r="AW444" s="55" t="s">
        <v>232</v>
      </c>
      <c r="AX444" s="56" t="s">
        <v>29</v>
      </c>
      <c r="AY444" s="56" t="s">
        <v>119</v>
      </c>
      <c r="AZ444" s="57"/>
      <c r="CJ444" s="35" t="s">
        <v>796</v>
      </c>
      <c r="CK444" s="59"/>
      <c r="CN444" s="35" t="n">
        <v>88065565795</v>
      </c>
      <c r="CO444" s="59"/>
      <c r="EP444" s="0" t="n">
        <v>441</v>
      </c>
      <c r="EQ444" s="55" t="s">
        <v>800</v>
      </c>
      <c r="ER444" s="56" t="s">
        <v>37</v>
      </c>
      <c r="ES444" s="56" t="s">
        <v>29</v>
      </c>
      <c r="ET444" s="64" t="n">
        <v>11</v>
      </c>
      <c r="EU444" s="65" t="n">
        <v>253</v>
      </c>
      <c r="EV444" s="65" t="n">
        <v>33</v>
      </c>
      <c r="EW444" s="65" t="n">
        <v>44052</v>
      </c>
      <c r="EX444" s="66" t="n">
        <v>44052</v>
      </c>
      <c r="EY444" s="0" t="n">
        <f aca="false">COUNTIF(DatasourceNameRange,EQ444)</f>
        <v>1</v>
      </c>
    </row>
    <row r="445" customFormat="false" ht="15" hidden="false" customHeight="false" outlineLevel="0" collapsed="false">
      <c r="X445" s="35" t="s">
        <v>260</v>
      </c>
      <c r="Y445" s="36" t="n">
        <v>11</v>
      </c>
      <c r="Z445" s="37" t="n">
        <v>220</v>
      </c>
      <c r="AA445" s="37" t="n">
        <v>1</v>
      </c>
      <c r="AB445" s="37" t="n">
        <v>220</v>
      </c>
      <c r="AC445" s="37" t="n">
        <v>44061</v>
      </c>
      <c r="AD445" s="38" t="n">
        <v>44061</v>
      </c>
      <c r="AE445" s="0" t="str">
        <f aca="false">IF(AB445&lt;=10,"Top Buyer",IF(AB445&lt;=21,"2nd Top Buyer","Average Buyer"))</f>
        <v>Average Buyer</v>
      </c>
      <c r="AF445" s="0" t="str">
        <f aca="false">(IF(AC445=AD445,$AL$9,$AL$10))</f>
        <v>One-Time Buyer</v>
      </c>
      <c r="AG445" s="0" t="str">
        <f aca="false">VLOOKUP(X445,LookupRange,2,0)</f>
        <v>Male</v>
      </c>
      <c r="AH445" s="0" t="str">
        <f aca="false">VLOOKUP(X445,LookupRange,3,0)</f>
        <v>New York</v>
      </c>
      <c r="AW445" s="55" t="s">
        <v>640</v>
      </c>
      <c r="AX445" s="56" t="s">
        <v>20</v>
      </c>
      <c r="AY445" s="56" t="s">
        <v>52</v>
      </c>
      <c r="AZ445" s="57"/>
      <c r="CJ445" s="35" t="s">
        <v>384</v>
      </c>
      <c r="CK445" s="59"/>
      <c r="CN445" s="35" t="n">
        <v>88065565796</v>
      </c>
      <c r="CO445" s="59"/>
      <c r="EP445" s="0" t="n">
        <v>442</v>
      </c>
      <c r="EQ445" s="55" t="s">
        <v>232</v>
      </c>
      <c r="ER445" s="56" t="s">
        <v>119</v>
      </c>
      <c r="ES445" s="56" t="s">
        <v>29</v>
      </c>
      <c r="ET445" s="64" t="n">
        <v>10</v>
      </c>
      <c r="EU445" s="65" t="n">
        <v>150</v>
      </c>
      <c r="EV445" s="65" t="n">
        <v>30</v>
      </c>
      <c r="EW445" s="65" t="n">
        <v>44063</v>
      </c>
      <c r="EX445" s="66" t="n">
        <v>44063</v>
      </c>
      <c r="EY445" s="0" t="n">
        <f aca="false">COUNTIF(DatasourceNameRange,EQ445)</f>
        <v>1</v>
      </c>
    </row>
    <row r="446" customFormat="false" ht="15" hidden="false" customHeight="false" outlineLevel="0" collapsed="false">
      <c r="X446" s="35" t="s">
        <v>657</v>
      </c>
      <c r="Y446" s="36" t="n">
        <v>11</v>
      </c>
      <c r="Z446" s="37" t="n">
        <v>220</v>
      </c>
      <c r="AA446" s="37" t="n">
        <v>1</v>
      </c>
      <c r="AB446" s="37" t="n">
        <v>220</v>
      </c>
      <c r="AC446" s="37" t="n">
        <v>44048</v>
      </c>
      <c r="AD446" s="38" t="n">
        <v>44048</v>
      </c>
      <c r="AE446" s="0" t="str">
        <f aca="false">IF(AB446&lt;=10,"Top Buyer",IF(AB446&lt;=21,"2nd Top Buyer","Average Buyer"))</f>
        <v>Average Buyer</v>
      </c>
      <c r="AF446" s="0" t="str">
        <f aca="false">(IF(AC446=AD446,$AL$9,$AL$10))</f>
        <v>One-Time Buyer</v>
      </c>
      <c r="AG446" s="0" t="str">
        <f aca="false">VLOOKUP(X446,LookupRange,2,0)</f>
        <v>Male</v>
      </c>
      <c r="AH446" s="0" t="str">
        <f aca="false">VLOOKUP(X446,LookupRange,3,0)</f>
        <v>Peekskill</v>
      </c>
      <c r="AW446" s="55" t="s">
        <v>796</v>
      </c>
      <c r="AX446" s="56" t="s">
        <v>20</v>
      </c>
      <c r="AY446" s="56" t="s">
        <v>121</v>
      </c>
      <c r="AZ446" s="57"/>
      <c r="CJ446" s="35" t="s">
        <v>299</v>
      </c>
      <c r="CK446" s="59"/>
      <c r="CN446" s="35" t="n">
        <v>88065565797</v>
      </c>
      <c r="CO446" s="59"/>
      <c r="EP446" s="0" t="n">
        <v>443</v>
      </c>
      <c r="EQ446" s="55" t="s">
        <v>640</v>
      </c>
      <c r="ER446" s="56" t="s">
        <v>52</v>
      </c>
      <c r="ES446" s="56" t="s">
        <v>20</v>
      </c>
      <c r="ET446" s="64" t="n">
        <v>60</v>
      </c>
      <c r="EU446" s="65" t="n">
        <v>540</v>
      </c>
      <c r="EV446" s="65" t="n">
        <v>180</v>
      </c>
      <c r="EW446" s="65" t="n">
        <v>44062</v>
      </c>
      <c r="EX446" s="66" t="n">
        <v>44062</v>
      </c>
      <c r="EY446" s="0" t="n">
        <f aca="false">COUNTIF(DatasourceNameRange,EQ446)</f>
        <v>1</v>
      </c>
    </row>
    <row r="447" customFormat="false" ht="15" hidden="false" customHeight="false" outlineLevel="0" collapsed="false">
      <c r="X447" s="35" t="s">
        <v>382</v>
      </c>
      <c r="Y447" s="36" t="n">
        <v>17</v>
      </c>
      <c r="Z447" s="37" t="n">
        <v>212</v>
      </c>
      <c r="AA447" s="37" t="n">
        <v>3</v>
      </c>
      <c r="AB447" s="37" t="n">
        <v>212</v>
      </c>
      <c r="AC447" s="37" t="n">
        <v>44071</v>
      </c>
      <c r="AD447" s="38" t="n">
        <v>44079</v>
      </c>
      <c r="AE447" s="0" t="str">
        <f aca="false">IF(AB447&lt;=10,"Top Buyer",IF(AB447&lt;=21,"2nd Top Buyer","Average Buyer"))</f>
        <v>Average Buyer</v>
      </c>
      <c r="AF447" s="0" t="str">
        <f aca="false">(IF(AC447=AD447,$AL$9,$AL$10))</f>
        <v>Old Customer</v>
      </c>
      <c r="AG447" s="0" t="str">
        <f aca="false">VLOOKUP(X447,LookupRange,2,0)</f>
        <v>Female</v>
      </c>
      <c r="AH447" s="0" t="str">
        <f aca="false">VLOOKUP(X447,LookupRange,3,0)</f>
        <v>Springs</v>
      </c>
      <c r="AW447" s="55" t="s">
        <v>384</v>
      </c>
      <c r="AX447" s="56" t="s">
        <v>29</v>
      </c>
      <c r="AY447" s="56" t="s">
        <v>110</v>
      </c>
      <c r="AZ447" s="57"/>
      <c r="CJ447" s="35" t="s">
        <v>620</v>
      </c>
      <c r="CK447" s="59"/>
      <c r="CN447" s="35" t="n">
        <v>88065565798</v>
      </c>
      <c r="CO447" s="59"/>
      <c r="EP447" s="0" t="n">
        <v>444</v>
      </c>
      <c r="EQ447" s="55" t="s">
        <v>796</v>
      </c>
      <c r="ER447" s="56" t="s">
        <v>121</v>
      </c>
      <c r="ES447" s="56" t="s">
        <v>20</v>
      </c>
      <c r="ET447" s="64" t="n">
        <v>15</v>
      </c>
      <c r="EU447" s="65" t="n">
        <v>270</v>
      </c>
      <c r="EV447" s="65" t="n">
        <v>45</v>
      </c>
      <c r="EW447" s="65" t="n">
        <v>44048</v>
      </c>
      <c r="EX447" s="66" t="n">
        <v>44048</v>
      </c>
      <c r="EY447" s="0" t="n">
        <f aca="false">COUNTIF(DatasourceNameRange,EQ447)</f>
        <v>1</v>
      </c>
    </row>
    <row r="448" customFormat="false" ht="15" hidden="false" customHeight="false" outlineLevel="0" collapsed="false">
      <c r="X448" s="35" t="s">
        <v>824</v>
      </c>
      <c r="Y448" s="36" t="n">
        <v>7</v>
      </c>
      <c r="Z448" s="37" t="n">
        <v>210</v>
      </c>
      <c r="AA448" s="37" t="n">
        <v>1</v>
      </c>
      <c r="AB448" s="37" t="n">
        <v>210</v>
      </c>
      <c r="AC448" s="37" t="n">
        <v>44076</v>
      </c>
      <c r="AD448" s="38" t="n">
        <v>44076</v>
      </c>
      <c r="AE448" s="0" t="str">
        <f aca="false">IF(AB448&lt;=10,"Top Buyer",IF(AB448&lt;=21,"2nd Top Buyer","Average Buyer"))</f>
        <v>Average Buyer</v>
      </c>
      <c r="AF448" s="0" t="str">
        <f aca="false">(IF(AC448=AD448,$AL$9,$AL$10))</f>
        <v>One-Time Buyer</v>
      </c>
      <c r="AG448" s="0" t="str">
        <f aca="false">VLOOKUP(X448,LookupRange,2,0)</f>
        <v>Female</v>
      </c>
      <c r="AH448" s="0" t="str">
        <f aca="false">VLOOKUP(X448,LookupRange,3,0)</f>
        <v>Olean</v>
      </c>
      <c r="AW448" s="55" t="s">
        <v>299</v>
      </c>
      <c r="AX448" s="56" t="s">
        <v>20</v>
      </c>
      <c r="AY448" s="56" t="s">
        <v>107</v>
      </c>
      <c r="AZ448" s="57"/>
      <c r="CJ448" s="35" t="s">
        <v>904</v>
      </c>
      <c r="CK448" s="59"/>
      <c r="CN448" s="35" t="n">
        <v>88065565799</v>
      </c>
      <c r="CO448" s="59"/>
      <c r="EP448" s="0" t="n">
        <v>445</v>
      </c>
      <c r="EQ448" s="55" t="s">
        <v>384</v>
      </c>
      <c r="ER448" s="56" t="s">
        <v>110</v>
      </c>
      <c r="ES448" s="56" t="s">
        <v>29</v>
      </c>
      <c r="ET448" s="64" t="n">
        <v>94</v>
      </c>
      <c r="EU448" s="65" t="n">
        <v>1316</v>
      </c>
      <c r="EV448" s="65" t="n">
        <v>282</v>
      </c>
      <c r="EW448" s="65" t="n">
        <v>44082</v>
      </c>
      <c r="EX448" s="66" t="n">
        <v>44082</v>
      </c>
      <c r="EY448" s="0" t="n">
        <f aca="false">COUNTIF(DatasourceNameRange,EQ448)</f>
        <v>2</v>
      </c>
    </row>
    <row r="449" customFormat="false" ht="15" hidden="false" customHeight="false" outlineLevel="0" collapsed="false">
      <c r="X449" s="35" t="s">
        <v>1038</v>
      </c>
      <c r="Y449" s="36" t="n">
        <v>3</v>
      </c>
      <c r="Z449" s="37" t="n">
        <v>210</v>
      </c>
      <c r="AA449" s="37" t="n">
        <v>1</v>
      </c>
      <c r="AB449" s="37" t="n">
        <v>210</v>
      </c>
      <c r="AC449" s="37" t="n">
        <v>44104</v>
      </c>
      <c r="AD449" s="38" t="n">
        <v>44104</v>
      </c>
      <c r="AE449" s="0" t="str">
        <f aca="false">IF(AB449&lt;=10,"Top Buyer",IF(AB449&lt;=21,"2nd Top Buyer","Average Buyer"))</f>
        <v>Average Buyer</v>
      </c>
      <c r="AF449" s="0" t="str">
        <f aca="false">(IF(AC449=AD449,$AL$9,$AL$10))</f>
        <v>One-Time Buyer</v>
      </c>
      <c r="AG449" s="0" t="str">
        <f aca="false">VLOOKUP(X449,LookupRange,2,0)</f>
        <v>Female</v>
      </c>
      <c r="AH449" s="0" t="str">
        <f aca="false">VLOOKUP(X449,LookupRange,3,0)</f>
        <v>Springs</v>
      </c>
      <c r="AW449" s="55" t="s">
        <v>620</v>
      </c>
      <c r="AX449" s="56" t="s">
        <v>20</v>
      </c>
      <c r="AY449" s="56" t="s">
        <v>69</v>
      </c>
      <c r="AZ449" s="57"/>
      <c r="CJ449" s="35" t="s">
        <v>459</v>
      </c>
      <c r="CK449" s="59"/>
      <c r="CN449" s="35" t="n">
        <v>88065565800</v>
      </c>
      <c r="CO449" s="59"/>
      <c r="EP449" s="0" t="n">
        <v>446</v>
      </c>
      <c r="EQ449" s="55" t="s">
        <v>299</v>
      </c>
      <c r="ER449" s="56" t="s">
        <v>107</v>
      </c>
      <c r="ES449" s="56" t="s">
        <v>20</v>
      </c>
      <c r="ET449" s="64" t="n">
        <v>77</v>
      </c>
      <c r="EU449" s="65" t="n">
        <v>1155</v>
      </c>
      <c r="EV449" s="65" t="n">
        <v>231</v>
      </c>
      <c r="EW449" s="65" t="n">
        <v>44099</v>
      </c>
      <c r="EX449" s="66" t="n">
        <v>44099</v>
      </c>
      <c r="EY449" s="0" t="n">
        <f aca="false">COUNTIF(DatasourceNameRange,EQ449)</f>
        <v>1</v>
      </c>
    </row>
    <row r="450" customFormat="false" ht="15" hidden="false" customHeight="false" outlineLevel="0" collapsed="false">
      <c r="X450" s="35" t="s">
        <v>711</v>
      </c>
      <c r="Y450" s="36" t="n">
        <v>3</v>
      </c>
      <c r="Z450" s="37" t="n">
        <v>210</v>
      </c>
      <c r="AA450" s="37" t="n">
        <v>1</v>
      </c>
      <c r="AB450" s="37" t="n">
        <v>210</v>
      </c>
      <c r="AC450" s="37" t="n">
        <v>44102</v>
      </c>
      <c r="AD450" s="38" t="n">
        <v>44102</v>
      </c>
      <c r="AE450" s="0" t="str">
        <f aca="false">IF(AB450&lt;=10,"Top Buyer",IF(AB450&lt;=21,"2nd Top Buyer","Average Buyer"))</f>
        <v>Average Buyer</v>
      </c>
      <c r="AF450" s="0" t="str">
        <f aca="false">(IF(AC450=AD450,$AL$9,$AL$10))</f>
        <v>One-Time Buyer</v>
      </c>
      <c r="AG450" s="0" t="str">
        <f aca="false">VLOOKUP(X450,LookupRange,2,0)</f>
        <v>Male</v>
      </c>
      <c r="AH450" s="0" t="str">
        <f aca="false">VLOOKUP(X450,LookupRange,3,0)</f>
        <v>Brookhaven</v>
      </c>
      <c r="AW450" s="55" t="s">
        <v>904</v>
      </c>
      <c r="AX450" s="56" t="s">
        <v>20</v>
      </c>
      <c r="AY450" s="56" t="s">
        <v>186</v>
      </c>
      <c r="AZ450" s="57"/>
      <c r="CJ450" s="35" t="s">
        <v>476</v>
      </c>
      <c r="CK450" s="59"/>
      <c r="CN450" s="35" t="n">
        <v>88065565801</v>
      </c>
      <c r="CO450" s="59"/>
      <c r="EP450" s="0" t="n">
        <v>447</v>
      </c>
      <c r="EQ450" s="55" t="s">
        <v>620</v>
      </c>
      <c r="ER450" s="56" t="s">
        <v>69</v>
      </c>
      <c r="ES450" s="56" t="s">
        <v>20</v>
      </c>
      <c r="ET450" s="64" t="n">
        <v>86</v>
      </c>
      <c r="EU450" s="65" t="n">
        <v>1605</v>
      </c>
      <c r="EV450" s="65" t="n">
        <v>258</v>
      </c>
      <c r="EW450" s="65" t="n">
        <v>44048</v>
      </c>
      <c r="EX450" s="66" t="n">
        <v>44074</v>
      </c>
      <c r="EY450" s="0" t="n">
        <f aca="false">COUNTIF(DatasourceNameRange,EQ450)</f>
        <v>3</v>
      </c>
    </row>
    <row r="451" customFormat="false" ht="15" hidden="false" customHeight="false" outlineLevel="0" collapsed="false">
      <c r="X451" s="35" t="s">
        <v>182</v>
      </c>
      <c r="Y451" s="36" t="n">
        <v>15</v>
      </c>
      <c r="Z451" s="37" t="n">
        <v>210</v>
      </c>
      <c r="AA451" s="37" t="n">
        <v>1</v>
      </c>
      <c r="AB451" s="37" t="n">
        <v>210</v>
      </c>
      <c r="AC451" s="37" t="n">
        <v>44087</v>
      </c>
      <c r="AD451" s="38" t="n">
        <v>44087</v>
      </c>
      <c r="AE451" s="0" t="str">
        <f aca="false">IF(AB451&lt;=10,"Top Buyer",IF(AB451&lt;=21,"2nd Top Buyer","Average Buyer"))</f>
        <v>Average Buyer</v>
      </c>
      <c r="AF451" s="0" t="str">
        <f aca="false">(IF(AC451=AD451,$AL$9,$AL$10))</f>
        <v>One-Time Buyer</v>
      </c>
      <c r="AG451" s="0" t="str">
        <f aca="false">VLOOKUP(X451,LookupRange,2,0)</f>
        <v>Female</v>
      </c>
      <c r="AH451" s="0" t="str">
        <f aca="false">VLOOKUP(X451,LookupRange,3,0)</f>
        <v>Auburn</v>
      </c>
      <c r="AW451" s="55" t="s">
        <v>459</v>
      </c>
      <c r="AX451" s="56" t="s">
        <v>29</v>
      </c>
      <c r="AY451" s="56" t="s">
        <v>84</v>
      </c>
      <c r="AZ451" s="57"/>
      <c r="CJ451" s="35" t="s">
        <v>199</v>
      </c>
      <c r="CK451" s="59"/>
      <c r="CN451" s="35" t="n">
        <v>88065565802</v>
      </c>
      <c r="CO451" s="59"/>
      <c r="EP451" s="0" t="n">
        <v>448</v>
      </c>
      <c r="EQ451" s="55" t="s">
        <v>904</v>
      </c>
      <c r="ER451" s="56" t="s">
        <v>186</v>
      </c>
      <c r="ES451" s="56" t="s">
        <v>20</v>
      </c>
      <c r="ET451" s="64" t="n">
        <v>15</v>
      </c>
      <c r="EU451" s="65" t="n">
        <v>270</v>
      </c>
      <c r="EV451" s="65" t="n">
        <v>45</v>
      </c>
      <c r="EW451" s="65" t="n">
        <v>44075</v>
      </c>
      <c r="EX451" s="66" t="n">
        <v>44075</v>
      </c>
      <c r="EY451" s="0" t="n">
        <f aca="false">COUNTIF(DatasourceNameRange,EQ451)</f>
        <v>1</v>
      </c>
    </row>
    <row r="452" customFormat="false" ht="15" hidden="false" customHeight="false" outlineLevel="0" collapsed="false">
      <c r="X452" s="35" t="s">
        <v>558</v>
      </c>
      <c r="Y452" s="36" t="n">
        <v>15</v>
      </c>
      <c r="Z452" s="37" t="n">
        <v>210</v>
      </c>
      <c r="AA452" s="37" t="n">
        <v>1</v>
      </c>
      <c r="AB452" s="37" t="n">
        <v>210</v>
      </c>
      <c r="AC452" s="37" t="n">
        <v>44052</v>
      </c>
      <c r="AD452" s="38" t="n">
        <v>44052</v>
      </c>
      <c r="AE452" s="0" t="str">
        <f aca="false">IF(AB452&lt;=10,"Top Buyer",IF(AB452&lt;=21,"2nd Top Buyer","Average Buyer"))</f>
        <v>Average Buyer</v>
      </c>
      <c r="AF452" s="0" t="str">
        <f aca="false">(IF(AC452=AD452,$AL$9,$AL$10))</f>
        <v>One-Time Buyer</v>
      </c>
      <c r="AG452" s="0" t="str">
        <f aca="false">VLOOKUP(X452,LookupRange,2,0)</f>
        <v>Female</v>
      </c>
      <c r="AH452" s="0" t="str">
        <f aca="false">VLOOKUP(X452,LookupRange,3,0)</f>
        <v>Islip</v>
      </c>
      <c r="AW452" s="55" t="s">
        <v>476</v>
      </c>
      <c r="AX452" s="56" t="s">
        <v>29</v>
      </c>
      <c r="AY452" s="56" t="s">
        <v>125</v>
      </c>
      <c r="AZ452" s="57"/>
      <c r="CJ452" s="35" t="s">
        <v>262</v>
      </c>
      <c r="CK452" s="59"/>
      <c r="CN452" s="35" t="n">
        <v>88065565803</v>
      </c>
      <c r="CO452" s="59"/>
      <c r="EP452" s="0" t="n">
        <v>449</v>
      </c>
      <c r="EQ452" s="55" t="s">
        <v>459</v>
      </c>
      <c r="ER452" s="56" t="s">
        <v>84</v>
      </c>
      <c r="ES452" s="56" t="s">
        <v>29</v>
      </c>
      <c r="ET452" s="64" t="n">
        <v>15</v>
      </c>
      <c r="EU452" s="65" t="n">
        <v>75</v>
      </c>
      <c r="EV452" s="65" t="n">
        <v>45</v>
      </c>
      <c r="EW452" s="65" t="n">
        <v>44053</v>
      </c>
      <c r="EX452" s="66" t="n">
        <v>44053</v>
      </c>
      <c r="EY452" s="0" t="n">
        <f aca="false">COUNTIF(DatasourceNameRange,EQ452)</f>
        <v>1</v>
      </c>
    </row>
    <row r="453" customFormat="false" ht="15" hidden="false" customHeight="false" outlineLevel="0" collapsed="false">
      <c r="X453" s="35" t="s">
        <v>671</v>
      </c>
      <c r="Y453" s="36" t="n">
        <v>15</v>
      </c>
      <c r="Z453" s="37" t="n">
        <v>210</v>
      </c>
      <c r="AA453" s="37" t="n">
        <v>1</v>
      </c>
      <c r="AB453" s="37" t="n">
        <v>210</v>
      </c>
      <c r="AC453" s="37" t="n">
        <v>44062</v>
      </c>
      <c r="AD453" s="38" t="n">
        <v>44062</v>
      </c>
      <c r="AE453" s="0" t="str">
        <f aca="false">IF(AB453&lt;=10,"Top Buyer",IF(AB453&lt;=21,"2nd Top Buyer","Average Buyer"))</f>
        <v>Average Buyer</v>
      </c>
      <c r="AF453" s="0" t="str">
        <f aca="false">(IF(AC453=AD453,$AL$9,$AL$10))</f>
        <v>One-Time Buyer</v>
      </c>
      <c r="AG453" s="0" t="str">
        <f aca="false">VLOOKUP(X453,LookupRange,2,0)</f>
        <v>Female</v>
      </c>
      <c r="AH453" s="0" t="str">
        <f aca="false">VLOOKUP(X453,LookupRange,3,0)</f>
        <v>Islip</v>
      </c>
      <c r="AW453" s="55" t="s">
        <v>199</v>
      </c>
      <c r="AX453" s="56" t="s">
        <v>29</v>
      </c>
      <c r="AY453" s="56" t="s">
        <v>154</v>
      </c>
      <c r="AZ453" s="57"/>
      <c r="CJ453" s="35" t="s">
        <v>1027</v>
      </c>
      <c r="CK453" s="59"/>
      <c r="CN453" s="35" t="n">
        <v>88065565804</v>
      </c>
      <c r="CO453" s="59"/>
      <c r="EP453" s="0" t="n">
        <v>450</v>
      </c>
      <c r="EQ453" s="55" t="s">
        <v>476</v>
      </c>
      <c r="ER453" s="56" t="s">
        <v>125</v>
      </c>
      <c r="ES453" s="56" t="s">
        <v>29</v>
      </c>
      <c r="ET453" s="64" t="n">
        <v>68</v>
      </c>
      <c r="EU453" s="65" t="n">
        <v>680</v>
      </c>
      <c r="EV453" s="65" t="n">
        <v>204</v>
      </c>
      <c r="EW453" s="65" t="n">
        <v>44071</v>
      </c>
      <c r="EX453" s="66" t="n">
        <v>44071</v>
      </c>
      <c r="EY453" s="0" t="n">
        <f aca="false">COUNTIF(DatasourceNameRange,EQ453)</f>
        <v>1</v>
      </c>
    </row>
    <row r="454" customFormat="false" ht="15" hidden="false" customHeight="false" outlineLevel="0" collapsed="false">
      <c r="X454" s="35" t="s">
        <v>974</v>
      </c>
      <c r="Y454" s="36" t="n">
        <v>4</v>
      </c>
      <c r="Z454" s="37" t="n">
        <v>208</v>
      </c>
      <c r="AA454" s="37" t="n">
        <v>1</v>
      </c>
      <c r="AB454" s="37" t="n">
        <v>208</v>
      </c>
      <c r="AC454" s="37" t="n">
        <v>44061</v>
      </c>
      <c r="AD454" s="38" t="n">
        <v>44061</v>
      </c>
      <c r="AE454" s="0" t="str">
        <f aca="false">IF(AB454&lt;=10,"Top Buyer",IF(AB454&lt;=21,"2nd Top Buyer","Average Buyer"))</f>
        <v>Average Buyer</v>
      </c>
      <c r="AF454" s="0" t="str">
        <f aca="false">(IF(AC454=AD454,$AL$9,$AL$10))</f>
        <v>One-Time Buyer</v>
      </c>
      <c r="AG454" s="0" t="str">
        <f aca="false">VLOOKUP(X454,LookupRange,2,0)</f>
        <v>Female</v>
      </c>
      <c r="AH454" s="0" t="str">
        <f aca="false">VLOOKUP(X454,LookupRange,3,0)</f>
        <v>Salamanca</v>
      </c>
      <c r="AW454" s="55" t="s">
        <v>262</v>
      </c>
      <c r="AX454" s="56" t="s">
        <v>20</v>
      </c>
      <c r="AY454" s="56" t="s">
        <v>69</v>
      </c>
      <c r="AZ454" s="57"/>
      <c r="CJ454" s="35" t="s">
        <v>244</v>
      </c>
      <c r="CK454" s="59"/>
      <c r="CN454" s="35" t="n">
        <v>88065565805</v>
      </c>
      <c r="CO454" s="59"/>
      <c r="EP454" s="0" t="n">
        <v>451</v>
      </c>
      <c r="EQ454" s="55" t="s">
        <v>199</v>
      </c>
      <c r="ER454" s="56" t="s">
        <v>154</v>
      </c>
      <c r="ES454" s="56" t="s">
        <v>29</v>
      </c>
      <c r="ET454" s="64" t="n">
        <v>89</v>
      </c>
      <c r="EU454" s="65" t="n">
        <v>1335</v>
      </c>
      <c r="EV454" s="65" t="n">
        <v>267</v>
      </c>
      <c r="EW454" s="65" t="n">
        <v>44102</v>
      </c>
      <c r="EX454" s="66" t="n">
        <v>44102</v>
      </c>
      <c r="EY454" s="0" t="n">
        <f aca="false">COUNTIF(DatasourceNameRange,EQ454)</f>
        <v>1</v>
      </c>
    </row>
    <row r="455" customFormat="false" ht="15" hidden="false" customHeight="false" outlineLevel="0" collapsed="false">
      <c r="X455" s="35" t="s">
        <v>914</v>
      </c>
      <c r="Y455" s="36" t="n">
        <v>4</v>
      </c>
      <c r="Z455" s="37" t="n">
        <v>208</v>
      </c>
      <c r="AA455" s="37" t="n">
        <v>1</v>
      </c>
      <c r="AB455" s="37" t="n">
        <v>208</v>
      </c>
      <c r="AC455" s="37" t="n">
        <v>44097</v>
      </c>
      <c r="AD455" s="38" t="n">
        <v>44097</v>
      </c>
      <c r="AE455" s="0" t="str">
        <f aca="false">IF(AB455&lt;=10,"Top Buyer",IF(AB455&lt;=21,"2nd Top Buyer","Average Buyer"))</f>
        <v>Average Buyer</v>
      </c>
      <c r="AF455" s="0" t="str">
        <f aca="false">(IF(AC455=AD455,$AL$9,$AL$10))</f>
        <v>One-Time Buyer</v>
      </c>
      <c r="AG455" s="0" t="str">
        <f aca="false">VLOOKUP(X455,LookupRange,2,0)</f>
        <v>Female</v>
      </c>
      <c r="AH455" s="0" t="str">
        <f aca="false">VLOOKUP(X455,LookupRange,3,0)</f>
        <v>Fulton</v>
      </c>
      <c r="AW455" s="55" t="s">
        <v>1027</v>
      </c>
      <c r="AX455" s="56" t="s">
        <v>20</v>
      </c>
      <c r="AY455" s="56" t="s">
        <v>152</v>
      </c>
      <c r="AZ455" s="57"/>
      <c r="CJ455" s="35" t="s">
        <v>469</v>
      </c>
      <c r="CK455" s="59"/>
      <c r="CN455" s="35" t="n">
        <v>88065565806</v>
      </c>
      <c r="CO455" s="59"/>
      <c r="EP455" s="0" t="n">
        <v>452</v>
      </c>
      <c r="EQ455" s="55" t="s">
        <v>262</v>
      </c>
      <c r="ER455" s="56" t="s">
        <v>69</v>
      </c>
      <c r="ES455" s="56" t="s">
        <v>20</v>
      </c>
      <c r="ET455" s="64" t="n">
        <v>89</v>
      </c>
      <c r="EU455" s="65" t="n">
        <v>1157</v>
      </c>
      <c r="EV455" s="65" t="n">
        <v>267</v>
      </c>
      <c r="EW455" s="65" t="n">
        <v>44062</v>
      </c>
      <c r="EX455" s="66" t="n">
        <v>44062</v>
      </c>
      <c r="EY455" s="0" t="n">
        <f aca="false">COUNTIF(DatasourceNameRange,EQ455)</f>
        <v>1</v>
      </c>
    </row>
    <row r="456" customFormat="false" ht="15" hidden="false" customHeight="false" outlineLevel="0" collapsed="false">
      <c r="X456" s="35" t="s">
        <v>806</v>
      </c>
      <c r="Y456" s="36" t="n">
        <v>4</v>
      </c>
      <c r="Z456" s="37" t="n">
        <v>208</v>
      </c>
      <c r="AA456" s="37" t="n">
        <v>1</v>
      </c>
      <c r="AB456" s="37" t="n">
        <v>208</v>
      </c>
      <c r="AC456" s="37" t="n">
        <v>44058</v>
      </c>
      <c r="AD456" s="38" t="n">
        <v>44058</v>
      </c>
      <c r="AE456" s="0" t="str">
        <f aca="false">IF(AB456&lt;=10,"Top Buyer",IF(AB456&lt;=21,"2nd Top Buyer","Average Buyer"))</f>
        <v>Average Buyer</v>
      </c>
      <c r="AF456" s="0" t="str">
        <f aca="false">(IF(AC456=AD456,$AL$9,$AL$10))</f>
        <v>One-Time Buyer</v>
      </c>
      <c r="AG456" s="0" t="str">
        <f aca="false">VLOOKUP(X456,LookupRange,2,0)</f>
        <v>Male</v>
      </c>
      <c r="AH456" s="0" t="str">
        <f aca="false">VLOOKUP(X456,LookupRange,3,0)</f>
        <v>Brookhaven</v>
      </c>
      <c r="AW456" s="55" t="s">
        <v>244</v>
      </c>
      <c r="AX456" s="56" t="s">
        <v>20</v>
      </c>
      <c r="AY456" s="56" t="s">
        <v>69</v>
      </c>
      <c r="AZ456" s="57"/>
      <c r="CJ456" s="35" t="s">
        <v>367</v>
      </c>
      <c r="CK456" s="59"/>
      <c r="CN456" s="35" t="n">
        <v>88065565807</v>
      </c>
      <c r="CO456" s="59"/>
      <c r="EP456" s="0" t="n">
        <v>453</v>
      </c>
      <c r="EQ456" s="55" t="s">
        <v>1027</v>
      </c>
      <c r="ER456" s="56" t="s">
        <v>152</v>
      </c>
      <c r="ES456" s="56" t="s">
        <v>20</v>
      </c>
      <c r="ET456" s="64" t="n">
        <v>3</v>
      </c>
      <c r="EU456" s="65" t="n">
        <v>45</v>
      </c>
      <c r="EV456" s="65" t="n">
        <v>9</v>
      </c>
      <c r="EW456" s="65" t="n">
        <v>44102</v>
      </c>
      <c r="EX456" s="66" t="n">
        <v>44102</v>
      </c>
      <c r="EY456" s="0" t="n">
        <f aca="false">COUNTIF(DatasourceNameRange,EQ456)</f>
        <v>1</v>
      </c>
    </row>
    <row r="457" customFormat="false" ht="15" hidden="false" customHeight="false" outlineLevel="0" collapsed="false">
      <c r="X457" s="35" t="s">
        <v>727</v>
      </c>
      <c r="Y457" s="36" t="n">
        <v>10</v>
      </c>
      <c r="Z457" s="37" t="n">
        <v>200</v>
      </c>
      <c r="AA457" s="37" t="n">
        <v>1</v>
      </c>
      <c r="AB457" s="37" t="n">
        <v>200</v>
      </c>
      <c r="AC457" s="37" t="n">
        <v>44072</v>
      </c>
      <c r="AD457" s="38" t="n">
        <v>44072</v>
      </c>
      <c r="AE457" s="0" t="str">
        <f aca="false">IF(AB457&lt;=10,"Top Buyer",IF(AB457&lt;=21,"2nd Top Buyer","Average Buyer"))</f>
        <v>Average Buyer</v>
      </c>
      <c r="AF457" s="0" t="str">
        <f aca="false">(IF(AC457=AD457,$AL$9,$AL$10))</f>
        <v>One-Time Buyer</v>
      </c>
      <c r="AG457" s="0" t="str">
        <f aca="false">VLOOKUP(X457,LookupRange,2,0)</f>
        <v>Male</v>
      </c>
      <c r="AH457" s="0" t="str">
        <f aca="false">VLOOKUP(X457,LookupRange,3,0)</f>
        <v>Johnstown</v>
      </c>
      <c r="AW457" s="55" t="s">
        <v>469</v>
      </c>
      <c r="AX457" s="56" t="s">
        <v>29</v>
      </c>
      <c r="AY457" s="56" t="s">
        <v>112</v>
      </c>
      <c r="AZ457" s="57"/>
      <c r="CJ457" s="35" t="s">
        <v>881</v>
      </c>
      <c r="CK457" s="59"/>
      <c r="CN457" s="35" t="n">
        <v>88065565808</v>
      </c>
      <c r="CO457" s="59"/>
      <c r="EP457" s="0" t="n">
        <v>454</v>
      </c>
      <c r="EQ457" s="55" t="s">
        <v>244</v>
      </c>
      <c r="ER457" s="56" t="s">
        <v>69</v>
      </c>
      <c r="ES457" s="56" t="s">
        <v>20</v>
      </c>
      <c r="ET457" s="64" t="n">
        <v>89</v>
      </c>
      <c r="EU457" s="65" t="n">
        <v>1246</v>
      </c>
      <c r="EV457" s="65" t="n">
        <v>267</v>
      </c>
      <c r="EW457" s="65" t="n">
        <v>44044</v>
      </c>
      <c r="EX457" s="66" t="n">
        <v>44044</v>
      </c>
      <c r="EY457" s="0" t="n">
        <f aca="false">COUNTIF(DatasourceNameRange,EQ457)</f>
        <v>1</v>
      </c>
    </row>
    <row r="458" customFormat="false" ht="15" hidden="false" customHeight="false" outlineLevel="0" collapsed="false">
      <c r="X458" s="35" t="s">
        <v>354</v>
      </c>
      <c r="Y458" s="36" t="n">
        <v>10</v>
      </c>
      <c r="Z458" s="37" t="n">
        <v>200</v>
      </c>
      <c r="AA458" s="37" t="n">
        <v>1</v>
      </c>
      <c r="AB458" s="37" t="n">
        <v>200</v>
      </c>
      <c r="AC458" s="37" t="n">
        <v>44051</v>
      </c>
      <c r="AD458" s="38" t="n">
        <v>44051</v>
      </c>
      <c r="AE458" s="0" t="str">
        <f aca="false">IF(AB458&lt;=10,"Top Buyer",IF(AB458&lt;=21,"2nd Top Buyer","Average Buyer"))</f>
        <v>Average Buyer</v>
      </c>
      <c r="AF458" s="0" t="str">
        <f aca="false">(IF(AC458=AD458,$AL$9,$AL$10))</f>
        <v>One-Time Buyer</v>
      </c>
      <c r="AG458" s="0" t="str">
        <f aca="false">VLOOKUP(X458,LookupRange,2,0)</f>
        <v>Male</v>
      </c>
      <c r="AH458" s="0" t="str">
        <f aca="false">VLOOKUP(X458,LookupRange,3,0)</f>
        <v>Beacon</v>
      </c>
      <c r="AW458" s="55" t="s">
        <v>367</v>
      </c>
      <c r="AX458" s="56" t="s">
        <v>29</v>
      </c>
      <c r="AY458" s="56" t="s">
        <v>154</v>
      </c>
      <c r="AZ458" s="57"/>
      <c r="CJ458" s="35" t="s">
        <v>601</v>
      </c>
      <c r="CK458" s="59"/>
      <c r="CN458" s="35" t="n">
        <v>88065565809</v>
      </c>
      <c r="CO458" s="59"/>
      <c r="EP458" s="0" t="n">
        <v>455</v>
      </c>
      <c r="EQ458" s="55" t="s">
        <v>469</v>
      </c>
      <c r="ER458" s="56" t="s">
        <v>112</v>
      </c>
      <c r="ES458" s="56" t="s">
        <v>29</v>
      </c>
      <c r="ET458" s="64" t="n">
        <v>47</v>
      </c>
      <c r="EU458" s="65" t="n">
        <v>3290</v>
      </c>
      <c r="EV458" s="65" t="n">
        <v>141</v>
      </c>
      <c r="EW458" s="65" t="n">
        <v>44063</v>
      </c>
      <c r="EX458" s="66" t="n">
        <v>44063</v>
      </c>
      <c r="EY458" s="0" t="n">
        <f aca="false">COUNTIF(DatasourceNameRange,EQ458)</f>
        <v>1</v>
      </c>
    </row>
    <row r="459" customFormat="false" ht="15" hidden="false" customHeight="false" outlineLevel="0" collapsed="false">
      <c r="X459" s="35" t="s">
        <v>435</v>
      </c>
      <c r="Y459" s="36" t="n">
        <v>10</v>
      </c>
      <c r="Z459" s="37" t="n">
        <v>200</v>
      </c>
      <c r="AA459" s="37" t="n">
        <v>1</v>
      </c>
      <c r="AB459" s="37" t="n">
        <v>200</v>
      </c>
      <c r="AC459" s="37" t="n">
        <v>44061</v>
      </c>
      <c r="AD459" s="38" t="n">
        <v>44061</v>
      </c>
      <c r="AE459" s="0" t="str">
        <f aca="false">IF(AB459&lt;=10,"Top Buyer",IF(AB459&lt;=21,"2nd Top Buyer","Average Buyer"))</f>
        <v>Average Buyer</v>
      </c>
      <c r="AF459" s="0" t="str">
        <f aca="false">(IF(AC459=AD459,$AL$9,$AL$10))</f>
        <v>One-Time Buyer</v>
      </c>
      <c r="AG459" s="0" t="str">
        <f aca="false">VLOOKUP(X459,LookupRange,2,0)</f>
        <v>Female</v>
      </c>
      <c r="AH459" s="0" t="str">
        <f aca="false">VLOOKUP(X459,LookupRange,3,0)</f>
        <v>Albany</v>
      </c>
      <c r="AW459" s="55" t="s">
        <v>881</v>
      </c>
      <c r="AX459" s="56" t="s">
        <v>29</v>
      </c>
      <c r="AY459" s="56" t="s">
        <v>188</v>
      </c>
      <c r="AZ459" s="57"/>
      <c r="CJ459" s="35" t="s">
        <v>512</v>
      </c>
      <c r="CK459" s="59"/>
      <c r="CN459" s="35" t="n">
        <v>88065565810</v>
      </c>
      <c r="CO459" s="59"/>
      <c r="EP459" s="0" t="n">
        <v>456</v>
      </c>
      <c r="EQ459" s="55" t="s">
        <v>367</v>
      </c>
      <c r="ER459" s="56" t="s">
        <v>154</v>
      </c>
      <c r="ES459" s="56" t="s">
        <v>29</v>
      </c>
      <c r="ET459" s="64" t="n">
        <v>83</v>
      </c>
      <c r="EU459" s="65" t="n">
        <v>4316</v>
      </c>
      <c r="EV459" s="65" t="n">
        <v>249</v>
      </c>
      <c r="EW459" s="65" t="n">
        <v>44064</v>
      </c>
      <c r="EX459" s="66" t="n">
        <v>44064</v>
      </c>
      <c r="EY459" s="0" t="n">
        <f aca="false">COUNTIF(DatasourceNameRange,EQ459)</f>
        <v>2</v>
      </c>
    </row>
    <row r="460" customFormat="false" ht="15" hidden="false" customHeight="false" outlineLevel="0" collapsed="false">
      <c r="X460" s="35" t="s">
        <v>331</v>
      </c>
      <c r="Y460" s="36" t="n">
        <v>10</v>
      </c>
      <c r="Z460" s="37" t="n">
        <v>200</v>
      </c>
      <c r="AA460" s="37" t="n">
        <v>1</v>
      </c>
      <c r="AB460" s="37" t="n">
        <v>200</v>
      </c>
      <c r="AC460" s="37" t="n">
        <v>44062</v>
      </c>
      <c r="AD460" s="38" t="n">
        <v>44062</v>
      </c>
      <c r="AE460" s="0" t="str">
        <f aca="false">IF(AB460&lt;=10,"Top Buyer",IF(AB460&lt;=21,"2nd Top Buyer","Average Buyer"))</f>
        <v>Average Buyer</v>
      </c>
      <c r="AF460" s="0" t="str">
        <f aca="false">(IF(AC460=AD460,$AL$9,$AL$10))</f>
        <v>One-Time Buyer</v>
      </c>
      <c r="AG460" s="0" t="str">
        <f aca="false">VLOOKUP(X460,LookupRange,2,0)</f>
        <v>Female</v>
      </c>
      <c r="AH460" s="0" t="str">
        <f aca="false">VLOOKUP(X460,LookupRange,3,0)</f>
        <v>Sherrill</v>
      </c>
      <c r="AW460" s="55" t="s">
        <v>601</v>
      </c>
      <c r="AX460" s="56" t="s">
        <v>29</v>
      </c>
      <c r="AY460" s="56" t="s">
        <v>121</v>
      </c>
      <c r="AZ460" s="57"/>
      <c r="CJ460" s="35" t="s">
        <v>145</v>
      </c>
      <c r="CK460" s="59"/>
      <c r="CN460" s="35" t="n">
        <v>88065565811</v>
      </c>
      <c r="CO460" s="59"/>
      <c r="EP460" s="0" t="n">
        <v>457</v>
      </c>
      <c r="EQ460" s="55" t="s">
        <v>881</v>
      </c>
      <c r="ER460" s="56" t="s">
        <v>188</v>
      </c>
      <c r="ES460" s="56" t="s">
        <v>29</v>
      </c>
      <c r="ET460" s="64" t="n">
        <v>7</v>
      </c>
      <c r="EU460" s="65" t="n">
        <v>112</v>
      </c>
      <c r="EV460" s="65" t="n">
        <v>21</v>
      </c>
      <c r="EW460" s="65" t="n">
        <v>44102</v>
      </c>
      <c r="EX460" s="66" t="n">
        <v>44102</v>
      </c>
      <c r="EY460" s="0" t="n">
        <f aca="false">COUNTIF(DatasourceNameRange,EQ460)</f>
        <v>1</v>
      </c>
    </row>
    <row r="461" customFormat="false" ht="15" hidden="false" customHeight="false" outlineLevel="0" collapsed="false">
      <c r="X461" s="35" t="s">
        <v>934</v>
      </c>
      <c r="Y461" s="36" t="n">
        <v>12</v>
      </c>
      <c r="Z461" s="37" t="n">
        <v>200</v>
      </c>
      <c r="AA461" s="37" t="n">
        <v>2</v>
      </c>
      <c r="AB461" s="37" t="n">
        <v>200</v>
      </c>
      <c r="AC461" s="37" t="n">
        <v>44098</v>
      </c>
      <c r="AD461" s="38" t="n">
        <v>44098</v>
      </c>
      <c r="AE461" s="0" t="str">
        <f aca="false">IF(AB461&lt;=10,"Top Buyer",IF(AB461&lt;=21,"2nd Top Buyer","Average Buyer"))</f>
        <v>Average Buyer</v>
      </c>
      <c r="AF461" s="0" t="str">
        <f aca="false">(IF(AC461=AD461,$AL$9,$AL$10))</f>
        <v>One-Time Buyer</v>
      </c>
      <c r="AG461" s="0" t="str">
        <f aca="false">VLOOKUP(X461,LookupRange,2,0)</f>
        <v>Female</v>
      </c>
      <c r="AH461" s="0" t="str">
        <f aca="false">VLOOKUP(X461,LookupRange,3,0)</f>
        <v>New York</v>
      </c>
      <c r="AW461" s="55" t="s">
        <v>512</v>
      </c>
      <c r="AX461" s="56" t="s">
        <v>20</v>
      </c>
      <c r="AY461" s="56" t="s">
        <v>69</v>
      </c>
      <c r="AZ461" s="57"/>
      <c r="CJ461" s="35" t="s">
        <v>520</v>
      </c>
      <c r="CK461" s="59"/>
      <c r="CN461" s="35" t="n">
        <v>88065565812</v>
      </c>
      <c r="CO461" s="59"/>
      <c r="EP461" s="0" t="n">
        <v>458</v>
      </c>
      <c r="EQ461" s="55" t="s">
        <v>601</v>
      </c>
      <c r="ER461" s="56" t="s">
        <v>121</v>
      </c>
      <c r="ES461" s="56" t="s">
        <v>29</v>
      </c>
      <c r="ET461" s="64" t="n">
        <v>6</v>
      </c>
      <c r="EU461" s="65" t="n">
        <v>54</v>
      </c>
      <c r="EV461" s="65" t="n">
        <v>18</v>
      </c>
      <c r="EW461" s="65" t="n">
        <v>44092</v>
      </c>
      <c r="EX461" s="66" t="n">
        <v>44092</v>
      </c>
      <c r="EY461" s="0" t="n">
        <f aca="false">COUNTIF(DatasourceNameRange,EQ461)</f>
        <v>1</v>
      </c>
    </row>
    <row r="462" customFormat="false" ht="15" hidden="false" customHeight="false" outlineLevel="0" collapsed="false">
      <c r="X462" s="35" t="s">
        <v>835</v>
      </c>
      <c r="Y462" s="36" t="n">
        <v>10</v>
      </c>
      <c r="Z462" s="37" t="n">
        <v>200</v>
      </c>
      <c r="AA462" s="37" t="n">
        <v>1</v>
      </c>
      <c r="AB462" s="37" t="n">
        <v>200</v>
      </c>
      <c r="AC462" s="37" t="n">
        <v>44087</v>
      </c>
      <c r="AD462" s="38" t="n">
        <v>44087</v>
      </c>
      <c r="AE462" s="0" t="str">
        <f aca="false">IF(AB462&lt;=10,"Top Buyer",IF(AB462&lt;=21,"2nd Top Buyer","Average Buyer"))</f>
        <v>Average Buyer</v>
      </c>
      <c r="AF462" s="0" t="str">
        <f aca="false">(IF(AC462=AD462,$AL$9,$AL$10))</f>
        <v>One-Time Buyer</v>
      </c>
      <c r="AG462" s="0" t="str">
        <f aca="false">VLOOKUP(X462,LookupRange,2,0)</f>
        <v>Female</v>
      </c>
      <c r="AH462" s="0" t="str">
        <f aca="false">VLOOKUP(X462,LookupRange,3,0)</f>
        <v>Hempstead</v>
      </c>
      <c r="AW462" s="55" t="s">
        <v>145</v>
      </c>
      <c r="AX462" s="56" t="s">
        <v>20</v>
      </c>
      <c r="AY462" s="56" t="s">
        <v>58</v>
      </c>
      <c r="AZ462" s="57"/>
      <c r="CJ462" s="35" t="s">
        <v>816</v>
      </c>
      <c r="CK462" s="59"/>
      <c r="CN462" s="35" t="n">
        <v>88065565813</v>
      </c>
      <c r="CO462" s="59"/>
      <c r="EP462" s="0" t="n">
        <v>459</v>
      </c>
      <c r="EQ462" s="55" t="s">
        <v>512</v>
      </c>
      <c r="ER462" s="56" t="s">
        <v>69</v>
      </c>
      <c r="ES462" s="56" t="s">
        <v>20</v>
      </c>
      <c r="ET462" s="64" t="n">
        <v>68</v>
      </c>
      <c r="EU462" s="65" t="n">
        <v>1224</v>
      </c>
      <c r="EV462" s="65" t="n">
        <v>204</v>
      </c>
      <c r="EW462" s="65" t="n">
        <v>44095</v>
      </c>
      <c r="EX462" s="66" t="n">
        <v>44095</v>
      </c>
      <c r="EY462" s="0" t="n">
        <f aca="false">COUNTIF(DatasourceNameRange,EQ462)</f>
        <v>1</v>
      </c>
    </row>
    <row r="463" customFormat="false" ht="15" hidden="false" customHeight="false" outlineLevel="0" collapsed="false">
      <c r="X463" s="35" t="s">
        <v>143</v>
      </c>
      <c r="Y463" s="36" t="n">
        <v>10</v>
      </c>
      <c r="Z463" s="37" t="n">
        <v>200</v>
      </c>
      <c r="AA463" s="37" t="n">
        <v>1</v>
      </c>
      <c r="AB463" s="37" t="n">
        <v>200</v>
      </c>
      <c r="AC463" s="37" t="n">
        <v>44054</v>
      </c>
      <c r="AD463" s="38" t="n">
        <v>44054</v>
      </c>
      <c r="AE463" s="0" t="str">
        <f aca="false">IF(AB463&lt;=10,"Top Buyer",IF(AB463&lt;=21,"2nd Top Buyer","Average Buyer"))</f>
        <v>Average Buyer</v>
      </c>
      <c r="AF463" s="0" t="str">
        <f aca="false">(IF(AC463=AD463,$AL$9,$AL$10))</f>
        <v>One-Time Buyer</v>
      </c>
      <c r="AG463" s="0" t="str">
        <f aca="false">VLOOKUP(X463,LookupRange,2,0)</f>
        <v>Male</v>
      </c>
      <c r="AH463" s="0" t="str">
        <f aca="false">VLOOKUP(X463,LookupRange,3,0)</f>
        <v>Hornell </v>
      </c>
      <c r="AW463" s="55" t="s">
        <v>520</v>
      </c>
      <c r="AX463" s="56" t="s">
        <v>20</v>
      </c>
      <c r="AY463" s="56" t="s">
        <v>30</v>
      </c>
      <c r="AZ463" s="57"/>
      <c r="CJ463" s="35" t="s">
        <v>1044</v>
      </c>
      <c r="CK463" s="59"/>
      <c r="CN463" s="35" t="n">
        <v>88065565814</v>
      </c>
      <c r="CO463" s="59"/>
      <c r="EP463" s="0" t="n">
        <v>460</v>
      </c>
      <c r="EQ463" s="55" t="s">
        <v>145</v>
      </c>
      <c r="ER463" s="56" t="s">
        <v>58</v>
      </c>
      <c r="ES463" s="56" t="s">
        <v>20</v>
      </c>
      <c r="ET463" s="64" t="n">
        <v>11</v>
      </c>
      <c r="EU463" s="65" t="n">
        <v>770</v>
      </c>
      <c r="EV463" s="65" t="n">
        <v>33</v>
      </c>
      <c r="EW463" s="65" t="n">
        <v>44055</v>
      </c>
      <c r="EX463" s="66" t="n">
        <v>44055</v>
      </c>
      <c r="EY463" s="0" t="n">
        <f aca="false">COUNTIF(DatasourceNameRange,EQ463)</f>
        <v>1</v>
      </c>
    </row>
    <row r="464" customFormat="false" ht="15" hidden="false" customHeight="false" outlineLevel="0" collapsed="false">
      <c r="X464" s="35" t="s">
        <v>286</v>
      </c>
      <c r="Y464" s="36" t="n">
        <v>10</v>
      </c>
      <c r="Z464" s="37" t="n">
        <v>200</v>
      </c>
      <c r="AA464" s="37" t="n">
        <v>1</v>
      </c>
      <c r="AB464" s="37" t="n">
        <v>200</v>
      </c>
      <c r="AC464" s="37" t="n">
        <v>44086</v>
      </c>
      <c r="AD464" s="38" t="n">
        <v>44086</v>
      </c>
      <c r="AE464" s="0" t="str">
        <f aca="false">IF(AB464&lt;=10,"Top Buyer",IF(AB464&lt;=21,"2nd Top Buyer","Average Buyer"))</f>
        <v>Average Buyer</v>
      </c>
      <c r="AF464" s="0" t="str">
        <f aca="false">(IF(AC464=AD464,$AL$9,$AL$10))</f>
        <v>One-Time Buyer</v>
      </c>
      <c r="AG464" s="0" t="str">
        <f aca="false">VLOOKUP(X464,LookupRange,2,0)</f>
        <v>Male</v>
      </c>
      <c r="AH464" s="0" t="str">
        <f aca="false">VLOOKUP(X464,LookupRange,3,0)</f>
        <v>New York</v>
      </c>
      <c r="AW464" s="55" t="s">
        <v>816</v>
      </c>
      <c r="AX464" s="56" t="s">
        <v>29</v>
      </c>
      <c r="AY464" s="56" t="s">
        <v>156</v>
      </c>
      <c r="AZ464" s="57"/>
      <c r="CJ464" s="35" t="s">
        <v>141</v>
      </c>
      <c r="CK464" s="59"/>
      <c r="CN464" s="35" t="n">
        <v>88065565815</v>
      </c>
      <c r="CO464" s="59"/>
      <c r="EP464" s="0" t="n">
        <v>461</v>
      </c>
      <c r="EQ464" s="55" t="s">
        <v>520</v>
      </c>
      <c r="ER464" s="56" t="s">
        <v>30</v>
      </c>
      <c r="ES464" s="56" t="s">
        <v>20</v>
      </c>
      <c r="ET464" s="64" t="n">
        <v>77</v>
      </c>
      <c r="EU464" s="65" t="n">
        <v>1001</v>
      </c>
      <c r="EV464" s="65" t="n">
        <v>231</v>
      </c>
      <c r="EW464" s="65" t="n">
        <v>44103</v>
      </c>
      <c r="EX464" s="66" t="n">
        <v>44103</v>
      </c>
      <c r="EY464" s="0" t="n">
        <f aca="false">COUNTIF(DatasourceNameRange,EQ464)</f>
        <v>1</v>
      </c>
    </row>
    <row r="465" customFormat="false" ht="15" hidden="false" customHeight="false" outlineLevel="0" collapsed="false">
      <c r="X465" s="35" t="s">
        <v>1059</v>
      </c>
      <c r="Y465" s="36" t="n">
        <v>12</v>
      </c>
      <c r="Z465" s="37" t="n">
        <v>200</v>
      </c>
      <c r="AA465" s="37" t="n">
        <v>2</v>
      </c>
      <c r="AB465" s="37" t="n">
        <v>200</v>
      </c>
      <c r="AC465" s="37" t="n">
        <v>44061</v>
      </c>
      <c r="AD465" s="38" t="n">
        <v>44067</v>
      </c>
      <c r="AE465" s="0" t="str">
        <f aca="false">IF(AB465&lt;=10,"Top Buyer",IF(AB465&lt;=21,"2nd Top Buyer","Average Buyer"))</f>
        <v>Average Buyer</v>
      </c>
      <c r="AF465" s="0" t="str">
        <f aca="false">(IF(AC465=AD465,$AL$9,$AL$10))</f>
        <v>Old Customer</v>
      </c>
      <c r="AG465" s="0" t="str">
        <f aca="false">VLOOKUP(X465,LookupRange,2,0)</f>
        <v>Male</v>
      </c>
      <c r="AH465" s="0" t="str">
        <f aca="false">VLOOKUP(X465,LookupRange,3,0)</f>
        <v>Hudson</v>
      </c>
      <c r="AW465" s="55" t="s">
        <v>1044</v>
      </c>
      <c r="AX465" s="56" t="s">
        <v>20</v>
      </c>
      <c r="AY465" s="56" t="s">
        <v>119</v>
      </c>
      <c r="AZ465" s="57"/>
      <c r="CJ465" s="35" t="s">
        <v>228</v>
      </c>
      <c r="CK465" s="59"/>
      <c r="CN465" s="35" t="n">
        <v>88065565816</v>
      </c>
      <c r="CO465" s="59"/>
      <c r="EP465" s="0" t="n">
        <v>462</v>
      </c>
      <c r="EQ465" s="55" t="s">
        <v>816</v>
      </c>
      <c r="ER465" s="56" t="s">
        <v>156</v>
      </c>
      <c r="ES465" s="56" t="s">
        <v>29</v>
      </c>
      <c r="ET465" s="64" t="n">
        <v>6</v>
      </c>
      <c r="EU465" s="65" t="n">
        <v>60</v>
      </c>
      <c r="EV465" s="65" t="n">
        <v>18</v>
      </c>
      <c r="EW465" s="65" t="n">
        <v>44068</v>
      </c>
      <c r="EX465" s="66" t="n">
        <v>44068</v>
      </c>
      <c r="EY465" s="0" t="n">
        <f aca="false">COUNTIF(DatasourceNameRange,EQ465)</f>
        <v>1</v>
      </c>
    </row>
    <row r="466" customFormat="false" ht="15" hidden="false" customHeight="false" outlineLevel="0" collapsed="false">
      <c r="X466" s="35" t="s">
        <v>890</v>
      </c>
      <c r="Y466" s="36" t="n">
        <v>10</v>
      </c>
      <c r="Z466" s="37" t="n">
        <v>200</v>
      </c>
      <c r="AA466" s="37" t="n">
        <v>1</v>
      </c>
      <c r="AB466" s="37" t="n">
        <v>200</v>
      </c>
      <c r="AC466" s="37" t="n">
        <v>44092</v>
      </c>
      <c r="AD466" s="38" t="n">
        <v>44092</v>
      </c>
      <c r="AE466" s="0" t="str">
        <f aca="false">IF(AB466&lt;=10,"Top Buyer",IF(AB466&lt;=21,"2nd Top Buyer","Average Buyer"))</f>
        <v>Average Buyer</v>
      </c>
      <c r="AF466" s="0" t="str">
        <f aca="false">(IF(AC466=AD466,$AL$9,$AL$10))</f>
        <v>One-Time Buyer</v>
      </c>
      <c r="AG466" s="0" t="str">
        <f aca="false">VLOOKUP(X466,LookupRange,2,0)</f>
        <v>Female</v>
      </c>
      <c r="AH466" s="0" t="str">
        <f aca="false">VLOOKUP(X466,LookupRange,3,0)</f>
        <v>Fulton</v>
      </c>
      <c r="AW466" s="55" t="s">
        <v>141</v>
      </c>
      <c r="AX466" s="56" t="s">
        <v>20</v>
      </c>
      <c r="AY466" s="56" t="s">
        <v>52</v>
      </c>
      <c r="AZ466" s="57"/>
      <c r="CJ466" s="35" t="s">
        <v>1073</v>
      </c>
      <c r="CK466" s="59"/>
      <c r="CN466" s="35" t="n">
        <v>88065565817</v>
      </c>
      <c r="CO466" s="59"/>
      <c r="EP466" s="0" t="n">
        <v>463</v>
      </c>
      <c r="EQ466" s="55" t="s">
        <v>1044</v>
      </c>
      <c r="ER466" s="56" t="s">
        <v>119</v>
      </c>
      <c r="ES466" s="56" t="s">
        <v>20</v>
      </c>
      <c r="ET466" s="64" t="n">
        <v>4</v>
      </c>
      <c r="EU466" s="65" t="n">
        <v>20</v>
      </c>
      <c r="EV466" s="65" t="n">
        <v>12</v>
      </c>
      <c r="EW466" s="65" t="n">
        <v>44052</v>
      </c>
      <c r="EX466" s="66" t="n">
        <v>44052</v>
      </c>
      <c r="EY466" s="0" t="n">
        <f aca="false">COUNTIF(DatasourceNameRange,EQ466)</f>
        <v>1</v>
      </c>
    </row>
    <row r="467" customFormat="false" ht="15" hidden="false" customHeight="false" outlineLevel="0" collapsed="false">
      <c r="X467" s="35" t="s">
        <v>489</v>
      </c>
      <c r="Y467" s="36" t="n">
        <v>10</v>
      </c>
      <c r="Z467" s="37" t="n">
        <v>200</v>
      </c>
      <c r="AA467" s="37" t="n">
        <v>1</v>
      </c>
      <c r="AB467" s="37" t="n">
        <v>200</v>
      </c>
      <c r="AC467" s="37" t="n">
        <v>44083</v>
      </c>
      <c r="AD467" s="38" t="n">
        <v>44083</v>
      </c>
      <c r="AE467" s="0" t="str">
        <f aca="false">IF(AB467&lt;=10,"Top Buyer",IF(AB467&lt;=21,"2nd Top Buyer","Average Buyer"))</f>
        <v>Average Buyer</v>
      </c>
      <c r="AF467" s="0" t="str">
        <f aca="false">(IF(AC467=AD467,$AL$9,$AL$10))</f>
        <v>One-Time Buyer</v>
      </c>
      <c r="AG467" s="0" t="str">
        <f aca="false">VLOOKUP(X467,LookupRange,2,0)</f>
        <v>Female</v>
      </c>
      <c r="AH467" s="0" t="str">
        <f aca="false">VLOOKUP(X467,LookupRange,3,0)</f>
        <v>Johnstown</v>
      </c>
      <c r="AW467" s="55" t="s">
        <v>228</v>
      </c>
      <c r="AX467" s="56" t="s">
        <v>20</v>
      </c>
      <c r="AY467" s="56" t="s">
        <v>48</v>
      </c>
      <c r="AZ467" s="57"/>
      <c r="CJ467" s="35" t="s">
        <v>788</v>
      </c>
      <c r="CK467" s="59"/>
      <c r="CN467" s="35" t="n">
        <v>88065565818</v>
      </c>
      <c r="CO467" s="59"/>
      <c r="EP467" s="0" t="n">
        <v>464</v>
      </c>
      <c r="EQ467" s="55" t="s">
        <v>141</v>
      </c>
      <c r="ER467" s="56" t="s">
        <v>52</v>
      </c>
      <c r="ES467" s="56" t="s">
        <v>20</v>
      </c>
      <c r="ET467" s="64" t="n">
        <v>6</v>
      </c>
      <c r="EU467" s="65" t="n">
        <v>60</v>
      </c>
      <c r="EV467" s="65" t="n">
        <v>18</v>
      </c>
      <c r="EW467" s="65" t="n">
        <v>44053</v>
      </c>
      <c r="EX467" s="66" t="n">
        <v>44053</v>
      </c>
      <c r="EY467" s="0" t="n">
        <f aca="false">COUNTIF(DatasourceNameRange,EQ467)</f>
        <v>1</v>
      </c>
    </row>
    <row r="468" customFormat="false" ht="15" hidden="false" customHeight="false" outlineLevel="0" collapsed="false">
      <c r="X468" s="35" t="s">
        <v>956</v>
      </c>
      <c r="Y468" s="36" t="n">
        <v>10</v>
      </c>
      <c r="Z468" s="37" t="n">
        <v>200</v>
      </c>
      <c r="AA468" s="37" t="n">
        <v>1</v>
      </c>
      <c r="AB468" s="37" t="n">
        <v>200</v>
      </c>
      <c r="AC468" s="37" t="n">
        <v>44102</v>
      </c>
      <c r="AD468" s="38" t="n">
        <v>44102</v>
      </c>
      <c r="AE468" s="0" t="str">
        <f aca="false">IF(AB468&lt;=10,"Top Buyer",IF(AB468&lt;=21,"2nd Top Buyer","Average Buyer"))</f>
        <v>Average Buyer</v>
      </c>
      <c r="AF468" s="0" t="str">
        <f aca="false">(IF(AC468=AD468,$AL$9,$AL$10))</f>
        <v>One-Time Buyer</v>
      </c>
      <c r="AG468" s="0" t="str">
        <f aca="false">VLOOKUP(X468,LookupRange,2,0)</f>
        <v>Male</v>
      </c>
      <c r="AH468" s="0" t="str">
        <f aca="false">VLOOKUP(X468,LookupRange,3,0)</f>
        <v>Elmira</v>
      </c>
      <c r="AW468" s="55" t="s">
        <v>1073</v>
      </c>
      <c r="AX468" s="56" t="s">
        <v>20</v>
      </c>
      <c r="AY468" s="56" t="s">
        <v>149</v>
      </c>
      <c r="AZ468" s="57"/>
      <c r="CJ468" s="35" t="s">
        <v>428</v>
      </c>
      <c r="CK468" s="59"/>
      <c r="CN468" s="35" t="n">
        <v>88065565819</v>
      </c>
      <c r="CO468" s="59"/>
      <c r="EP468" s="0" t="n">
        <v>465</v>
      </c>
      <c r="EQ468" s="55" t="s">
        <v>228</v>
      </c>
      <c r="ER468" s="56" t="s">
        <v>48</v>
      </c>
      <c r="ES468" s="56" t="s">
        <v>20</v>
      </c>
      <c r="ET468" s="64" t="n">
        <v>68</v>
      </c>
      <c r="EU468" s="65" t="n">
        <v>1360</v>
      </c>
      <c r="EV468" s="65" t="n">
        <v>204</v>
      </c>
      <c r="EW468" s="65" t="n">
        <v>44062</v>
      </c>
      <c r="EX468" s="66" t="n">
        <v>44062</v>
      </c>
      <c r="EY468" s="0" t="n">
        <f aca="false">COUNTIF(DatasourceNameRange,EQ468)</f>
        <v>1</v>
      </c>
    </row>
    <row r="469" customFormat="false" ht="15" hidden="false" customHeight="false" outlineLevel="0" collapsed="false">
      <c r="X469" s="35" t="s">
        <v>710</v>
      </c>
      <c r="Y469" s="36" t="n">
        <v>10</v>
      </c>
      <c r="Z469" s="37" t="n">
        <v>200</v>
      </c>
      <c r="AA469" s="37" t="n">
        <v>1</v>
      </c>
      <c r="AB469" s="37" t="n">
        <v>200</v>
      </c>
      <c r="AC469" s="37" t="n">
        <v>44102</v>
      </c>
      <c r="AD469" s="38" t="n">
        <v>44102</v>
      </c>
      <c r="AE469" s="0" t="str">
        <f aca="false">IF(AB469&lt;=10,"Top Buyer",IF(AB469&lt;=21,"2nd Top Buyer","Average Buyer"))</f>
        <v>Average Buyer</v>
      </c>
      <c r="AF469" s="0" t="str">
        <f aca="false">(IF(AC469=AD469,$AL$9,$AL$10))</f>
        <v>One-Time Buyer</v>
      </c>
      <c r="AG469" s="0" t="str">
        <f aca="false">VLOOKUP(X469,LookupRange,2,0)</f>
        <v>Female</v>
      </c>
      <c r="AH469" s="0" t="str">
        <f aca="false">VLOOKUP(X469,LookupRange,3,0)</f>
        <v>Hempstead</v>
      </c>
      <c r="AW469" s="55" t="s">
        <v>788</v>
      </c>
      <c r="AX469" s="56" t="s">
        <v>29</v>
      </c>
      <c r="AY469" s="56" t="s">
        <v>104</v>
      </c>
      <c r="AZ469" s="57"/>
      <c r="CJ469" s="35" t="s">
        <v>701</v>
      </c>
      <c r="CK469" s="59"/>
      <c r="CN469" s="35" t="n">
        <v>88065565820</v>
      </c>
      <c r="CO469" s="59"/>
      <c r="EP469" s="0" t="n">
        <v>466</v>
      </c>
      <c r="EQ469" s="55" t="s">
        <v>1073</v>
      </c>
      <c r="ER469" s="56" t="s">
        <v>149</v>
      </c>
      <c r="ES469" s="56" t="s">
        <v>20</v>
      </c>
      <c r="ET469" s="64" t="n">
        <v>27</v>
      </c>
      <c r="EU469" s="65" t="n">
        <v>476</v>
      </c>
      <c r="EV469" s="65" t="n">
        <v>81</v>
      </c>
      <c r="EW469" s="65" t="n">
        <v>44052</v>
      </c>
      <c r="EX469" s="66" t="n">
        <v>44094</v>
      </c>
      <c r="EY469" s="0" t="n">
        <f aca="false">COUNTIF(DatasourceNameRange,EQ469)</f>
        <v>5</v>
      </c>
    </row>
    <row r="470" customFormat="false" ht="15" hidden="false" customHeight="false" outlineLevel="0" collapsed="false">
      <c r="X470" s="35" t="s">
        <v>611</v>
      </c>
      <c r="Y470" s="36" t="n">
        <v>10</v>
      </c>
      <c r="Z470" s="37" t="n">
        <v>200</v>
      </c>
      <c r="AA470" s="37" t="n">
        <v>1</v>
      </c>
      <c r="AB470" s="37" t="n">
        <v>200</v>
      </c>
      <c r="AC470" s="37" t="n">
        <v>44102</v>
      </c>
      <c r="AD470" s="38" t="n">
        <v>44102</v>
      </c>
      <c r="AE470" s="0" t="str">
        <f aca="false">IF(AB470&lt;=10,"Top Buyer",IF(AB470&lt;=21,"2nd Top Buyer","Average Buyer"))</f>
        <v>Average Buyer</v>
      </c>
      <c r="AF470" s="0" t="str">
        <f aca="false">(IF(AC470=AD470,$AL$9,$AL$10))</f>
        <v>One-Time Buyer</v>
      </c>
      <c r="AG470" s="0" t="str">
        <f aca="false">VLOOKUP(X470,LookupRange,2,0)</f>
        <v>Female</v>
      </c>
      <c r="AH470" s="0" t="str">
        <f aca="false">VLOOKUP(X470,LookupRange,3,0)</f>
        <v>Glen Cove</v>
      </c>
      <c r="AW470" s="55" t="s">
        <v>428</v>
      </c>
      <c r="AX470" s="56" t="s">
        <v>29</v>
      </c>
      <c r="AY470" s="56" t="s">
        <v>69</v>
      </c>
      <c r="AZ470" s="57"/>
      <c r="CJ470" s="35" t="s">
        <v>665</v>
      </c>
      <c r="CK470" s="59"/>
      <c r="CN470" s="35" t="n">
        <v>88065565821</v>
      </c>
      <c r="CO470" s="59"/>
      <c r="EP470" s="0" t="n">
        <v>467</v>
      </c>
      <c r="EQ470" s="55" t="s">
        <v>788</v>
      </c>
      <c r="ER470" s="56" t="s">
        <v>104</v>
      </c>
      <c r="ES470" s="56" t="s">
        <v>29</v>
      </c>
      <c r="ET470" s="64" t="n">
        <v>7</v>
      </c>
      <c r="EU470" s="65" t="n">
        <v>84</v>
      </c>
      <c r="EV470" s="65" t="n">
        <v>21</v>
      </c>
      <c r="EW470" s="65" t="n">
        <v>44102</v>
      </c>
      <c r="EX470" s="66" t="n">
        <v>44102</v>
      </c>
      <c r="EY470" s="0" t="n">
        <f aca="false">COUNTIF(DatasourceNameRange,EQ470)</f>
        <v>1</v>
      </c>
    </row>
    <row r="471" customFormat="false" ht="15" hidden="false" customHeight="false" outlineLevel="0" collapsed="false">
      <c r="X471" s="35" t="s">
        <v>408</v>
      </c>
      <c r="Y471" s="36" t="n">
        <v>10</v>
      </c>
      <c r="Z471" s="37" t="n">
        <v>200</v>
      </c>
      <c r="AA471" s="37" t="n">
        <v>1</v>
      </c>
      <c r="AB471" s="37" t="n">
        <v>200</v>
      </c>
      <c r="AC471" s="37" t="n">
        <v>44094</v>
      </c>
      <c r="AD471" s="38" t="n">
        <v>44094</v>
      </c>
      <c r="AE471" s="0" t="str">
        <f aca="false">IF(AB471&lt;=10,"Top Buyer",IF(AB471&lt;=21,"2nd Top Buyer","Average Buyer"))</f>
        <v>Average Buyer</v>
      </c>
      <c r="AF471" s="0" t="str">
        <f aca="false">(IF(AC471=AD471,$AL$9,$AL$10))</f>
        <v>One-Time Buyer</v>
      </c>
      <c r="AG471" s="0" t="str">
        <f aca="false">VLOOKUP(X471,LookupRange,2,0)</f>
        <v>Female</v>
      </c>
      <c r="AH471" s="0" t="str">
        <f aca="false">VLOOKUP(X471,LookupRange,3,0)</f>
        <v>Lockport</v>
      </c>
      <c r="AW471" s="55" t="s">
        <v>701</v>
      </c>
      <c r="AX471" s="56" t="s">
        <v>29</v>
      </c>
      <c r="AY471" s="56" t="s">
        <v>96</v>
      </c>
      <c r="AZ471" s="57"/>
      <c r="CJ471" s="35" t="s">
        <v>1015</v>
      </c>
      <c r="CK471" s="59"/>
      <c r="CN471" s="35" t="n">
        <v>88065565822</v>
      </c>
      <c r="CO471" s="59"/>
      <c r="EP471" s="0" t="n">
        <v>468</v>
      </c>
      <c r="EQ471" s="55" t="s">
        <v>428</v>
      </c>
      <c r="ER471" s="56" t="s">
        <v>69</v>
      </c>
      <c r="ES471" s="56" t="s">
        <v>29</v>
      </c>
      <c r="ET471" s="64" t="n">
        <v>60</v>
      </c>
      <c r="EU471" s="65" t="n">
        <v>840</v>
      </c>
      <c r="EV471" s="65" t="n">
        <v>180</v>
      </c>
      <c r="EW471" s="65" t="n">
        <v>44053</v>
      </c>
      <c r="EX471" s="66" t="n">
        <v>44053</v>
      </c>
      <c r="EY471" s="0" t="n">
        <f aca="false">COUNTIF(DatasourceNameRange,EQ471)</f>
        <v>1</v>
      </c>
    </row>
    <row r="472" customFormat="false" ht="15" hidden="false" customHeight="false" outlineLevel="0" collapsed="false">
      <c r="X472" s="35" t="s">
        <v>1096</v>
      </c>
      <c r="Y472" s="36" t="n">
        <v>11</v>
      </c>
      <c r="Z472" s="37" t="n">
        <v>198</v>
      </c>
      <c r="AA472" s="37" t="n">
        <v>1</v>
      </c>
      <c r="AB472" s="37" t="n">
        <v>198</v>
      </c>
      <c r="AC472" s="37" t="n">
        <v>44097</v>
      </c>
      <c r="AD472" s="38" t="n">
        <v>44097</v>
      </c>
      <c r="AE472" s="0" t="str">
        <f aca="false">IF(AB472&lt;=10,"Top Buyer",IF(AB472&lt;=21,"2nd Top Buyer","Average Buyer"))</f>
        <v>Average Buyer</v>
      </c>
      <c r="AF472" s="0" t="str">
        <f aca="false">(IF(AC472=AD472,$AL$9,$AL$10))</f>
        <v>One-Time Buyer</v>
      </c>
      <c r="AG472" s="0" t="str">
        <f aca="false">VLOOKUP(X472,LookupRange,2,0)</f>
        <v>Male</v>
      </c>
      <c r="AH472" s="0" t="str">
        <f aca="false">VLOOKUP(X472,LookupRange,3,0)</f>
        <v>Sherrill</v>
      </c>
      <c r="AW472" s="55" t="s">
        <v>665</v>
      </c>
      <c r="AX472" s="56" t="s">
        <v>29</v>
      </c>
      <c r="AY472" s="56" t="s">
        <v>114</v>
      </c>
      <c r="AZ472" s="57"/>
      <c r="CJ472" s="35" t="s">
        <v>257</v>
      </c>
      <c r="CK472" s="59"/>
      <c r="CN472" s="35" t="n">
        <v>88065565823</v>
      </c>
      <c r="CO472" s="59"/>
      <c r="EP472" s="0" t="n">
        <v>469</v>
      </c>
      <c r="EQ472" s="55" t="s">
        <v>701</v>
      </c>
      <c r="ER472" s="56" t="s">
        <v>96</v>
      </c>
      <c r="ES472" s="56" t="s">
        <v>29</v>
      </c>
      <c r="ET472" s="64" t="n">
        <v>7</v>
      </c>
      <c r="EU472" s="65" t="n">
        <v>91</v>
      </c>
      <c r="EV472" s="65" t="n">
        <v>21</v>
      </c>
      <c r="EW472" s="65" t="n">
        <v>44092</v>
      </c>
      <c r="EX472" s="66" t="n">
        <v>44092</v>
      </c>
      <c r="EY472" s="0" t="n">
        <f aca="false">COUNTIF(DatasourceNameRange,EQ472)</f>
        <v>1</v>
      </c>
    </row>
    <row r="473" customFormat="false" ht="15" hidden="false" customHeight="false" outlineLevel="0" collapsed="false">
      <c r="X473" s="35" t="s">
        <v>603</v>
      </c>
      <c r="Y473" s="36" t="n">
        <v>11</v>
      </c>
      <c r="Z473" s="37" t="n">
        <v>198</v>
      </c>
      <c r="AA473" s="37" t="n">
        <v>1</v>
      </c>
      <c r="AB473" s="37" t="n">
        <v>198</v>
      </c>
      <c r="AC473" s="37" t="n">
        <v>44094</v>
      </c>
      <c r="AD473" s="38" t="n">
        <v>44094</v>
      </c>
      <c r="AE473" s="0" t="str">
        <f aca="false">IF(AB473&lt;=10,"Top Buyer",IF(AB473&lt;=21,"2nd Top Buyer","Average Buyer"))</f>
        <v>Average Buyer</v>
      </c>
      <c r="AF473" s="0" t="str">
        <f aca="false">(IF(AC473=AD473,$AL$9,$AL$10))</f>
        <v>One-Time Buyer</v>
      </c>
      <c r="AG473" s="0" t="str">
        <f aca="false">VLOOKUP(X473,LookupRange,2,0)</f>
        <v>Female</v>
      </c>
      <c r="AH473" s="0" t="str">
        <f aca="false">VLOOKUP(X473,LookupRange,3,0)</f>
        <v>Albany</v>
      </c>
      <c r="AW473" s="55" t="s">
        <v>1015</v>
      </c>
      <c r="AX473" s="56" t="s">
        <v>20</v>
      </c>
      <c r="AY473" s="56" t="s">
        <v>125</v>
      </c>
      <c r="AZ473" s="57"/>
      <c r="CJ473" s="35" t="s">
        <v>478</v>
      </c>
      <c r="CK473" s="59"/>
      <c r="CN473" s="35" t="n">
        <v>88065565824</v>
      </c>
      <c r="CO473" s="59"/>
      <c r="EP473" s="0" t="n">
        <v>470</v>
      </c>
      <c r="EQ473" s="55" t="s">
        <v>665</v>
      </c>
      <c r="ER473" s="56" t="s">
        <v>114</v>
      </c>
      <c r="ES473" s="56" t="s">
        <v>29</v>
      </c>
      <c r="ET473" s="64" t="n">
        <v>10</v>
      </c>
      <c r="EU473" s="65" t="n">
        <v>90</v>
      </c>
      <c r="EV473" s="65" t="n">
        <v>30</v>
      </c>
      <c r="EW473" s="65" t="n">
        <v>44056</v>
      </c>
      <c r="EX473" s="66" t="n">
        <v>44056</v>
      </c>
      <c r="EY473" s="0" t="n">
        <f aca="false">COUNTIF(DatasourceNameRange,EQ473)</f>
        <v>1</v>
      </c>
    </row>
    <row r="474" customFormat="false" ht="15" hidden="false" customHeight="false" outlineLevel="0" collapsed="false">
      <c r="X474" s="35" t="s">
        <v>269</v>
      </c>
      <c r="Y474" s="36" t="n">
        <v>11</v>
      </c>
      <c r="Z474" s="37" t="n">
        <v>198</v>
      </c>
      <c r="AA474" s="37" t="n">
        <v>1</v>
      </c>
      <c r="AB474" s="37" t="n">
        <v>198</v>
      </c>
      <c r="AC474" s="37" t="n">
        <v>44072</v>
      </c>
      <c r="AD474" s="38" t="n">
        <v>44072</v>
      </c>
      <c r="AE474" s="0" t="str">
        <f aca="false">IF(AB474&lt;=10,"Top Buyer",IF(AB474&lt;=21,"2nd Top Buyer","Average Buyer"))</f>
        <v>Average Buyer</v>
      </c>
      <c r="AF474" s="0" t="str">
        <f aca="false">(IF(AC474=AD474,$AL$9,$AL$10))</f>
        <v>One-Time Buyer</v>
      </c>
      <c r="AG474" s="0" t="str">
        <f aca="false">VLOOKUP(X474,LookupRange,2,0)</f>
        <v>Male</v>
      </c>
      <c r="AH474" s="0" t="str">
        <f aca="false">VLOOKUP(X474,LookupRange,3,0)</f>
        <v>Betavia</v>
      </c>
      <c r="AW474" s="55" t="s">
        <v>257</v>
      </c>
      <c r="AX474" s="56" t="s">
        <v>20</v>
      </c>
      <c r="AY474" s="56" t="s">
        <v>156</v>
      </c>
      <c r="AZ474" s="57"/>
      <c r="CJ474" s="35" t="s">
        <v>382</v>
      </c>
      <c r="CK474" s="59"/>
      <c r="CN474" s="35" t="n">
        <v>88065565825</v>
      </c>
      <c r="CO474" s="59"/>
      <c r="EP474" s="0" t="n">
        <v>471</v>
      </c>
      <c r="EQ474" s="55" t="s">
        <v>1015</v>
      </c>
      <c r="ER474" s="56" t="s">
        <v>125</v>
      </c>
      <c r="ES474" s="56" t="s">
        <v>20</v>
      </c>
      <c r="ET474" s="64" t="n">
        <v>1</v>
      </c>
      <c r="EU474" s="65" t="n">
        <v>18</v>
      </c>
      <c r="EV474" s="65" t="n">
        <v>3</v>
      </c>
      <c r="EW474" s="65" t="n">
        <v>44086</v>
      </c>
      <c r="EX474" s="66" t="n">
        <v>44086</v>
      </c>
      <c r="EY474" s="0" t="n">
        <f aca="false">COUNTIF(DatasourceNameRange,EQ474)</f>
        <v>1</v>
      </c>
    </row>
    <row r="475" customFormat="false" ht="15" hidden="false" customHeight="false" outlineLevel="0" collapsed="false">
      <c r="X475" s="35" t="s">
        <v>589</v>
      </c>
      <c r="Y475" s="36" t="n">
        <v>11</v>
      </c>
      <c r="Z475" s="37" t="n">
        <v>198</v>
      </c>
      <c r="AA475" s="37" t="n">
        <v>1</v>
      </c>
      <c r="AB475" s="37" t="n">
        <v>198</v>
      </c>
      <c r="AC475" s="37" t="n">
        <v>44083</v>
      </c>
      <c r="AD475" s="38" t="n">
        <v>44083</v>
      </c>
      <c r="AE475" s="0" t="str">
        <f aca="false">IF(AB475&lt;=10,"Top Buyer",IF(AB475&lt;=21,"2nd Top Buyer","Average Buyer"))</f>
        <v>Average Buyer</v>
      </c>
      <c r="AF475" s="0" t="str">
        <f aca="false">(IF(AC475=AD475,$AL$9,$AL$10))</f>
        <v>One-Time Buyer</v>
      </c>
      <c r="AG475" s="0" t="str">
        <f aca="false">VLOOKUP(X475,LookupRange,2,0)</f>
        <v>Male</v>
      </c>
      <c r="AH475" s="0" t="str">
        <f aca="false">VLOOKUP(X475,LookupRange,3,0)</f>
        <v>Kingston</v>
      </c>
      <c r="AW475" s="55" t="s">
        <v>478</v>
      </c>
      <c r="AX475" s="56" t="s">
        <v>20</v>
      </c>
      <c r="AY475" s="56" t="s">
        <v>37</v>
      </c>
      <c r="AZ475" s="57"/>
      <c r="CJ475" s="35" t="s">
        <v>650</v>
      </c>
      <c r="CK475" s="59"/>
      <c r="CN475" s="35" t="n">
        <v>88065565826</v>
      </c>
      <c r="CO475" s="59"/>
      <c r="EP475" s="0" t="n">
        <v>472</v>
      </c>
      <c r="EQ475" s="55" t="s">
        <v>257</v>
      </c>
      <c r="ER475" s="56" t="s">
        <v>156</v>
      </c>
      <c r="ES475" s="56" t="s">
        <v>20</v>
      </c>
      <c r="ET475" s="64" t="n">
        <v>47</v>
      </c>
      <c r="EU475" s="65" t="n">
        <v>470</v>
      </c>
      <c r="EV475" s="65" t="n">
        <v>141</v>
      </c>
      <c r="EW475" s="65" t="n">
        <v>44057</v>
      </c>
      <c r="EX475" s="66" t="n">
        <v>44057</v>
      </c>
      <c r="EY475" s="0" t="n">
        <f aca="false">COUNTIF(DatasourceNameRange,EQ475)</f>
        <v>1</v>
      </c>
    </row>
    <row r="476" customFormat="false" ht="15" hidden="false" customHeight="false" outlineLevel="0" collapsed="false">
      <c r="X476" s="35" t="s">
        <v>774</v>
      </c>
      <c r="Y476" s="36" t="n">
        <v>11</v>
      </c>
      <c r="Z476" s="37" t="n">
        <v>198</v>
      </c>
      <c r="AA476" s="37" t="n">
        <v>1</v>
      </c>
      <c r="AB476" s="37" t="n">
        <v>198</v>
      </c>
      <c r="AC476" s="37" t="n">
        <v>44088</v>
      </c>
      <c r="AD476" s="38" t="n">
        <v>44088</v>
      </c>
      <c r="AE476" s="0" t="str">
        <f aca="false">IF(AB476&lt;=10,"Top Buyer",IF(AB476&lt;=21,"2nd Top Buyer","Average Buyer"))</f>
        <v>Average Buyer</v>
      </c>
      <c r="AF476" s="0" t="str">
        <f aca="false">(IF(AC476=AD476,$AL$9,$AL$10))</f>
        <v>One-Time Buyer</v>
      </c>
      <c r="AG476" s="0" t="str">
        <f aca="false">VLOOKUP(X476,LookupRange,2,0)</f>
        <v>Male</v>
      </c>
      <c r="AH476" s="0" t="str">
        <f aca="false">VLOOKUP(X476,LookupRange,3,0)</f>
        <v>Middletown</v>
      </c>
      <c r="AW476" s="22" t="s">
        <v>382</v>
      </c>
      <c r="AX476" s="87" t="s">
        <v>29</v>
      </c>
      <c r="AY476" s="87" t="s">
        <v>98</v>
      </c>
      <c r="AZ476" s="42"/>
      <c r="CJ476" s="35" t="s">
        <v>1034</v>
      </c>
      <c r="CK476" s="59"/>
      <c r="CN476" s="35" t="n">
        <v>88065565827</v>
      </c>
      <c r="CO476" s="59"/>
      <c r="EP476" s="0" t="n">
        <v>473</v>
      </c>
      <c r="EQ476" s="55" t="s">
        <v>478</v>
      </c>
      <c r="ER476" s="56" t="s">
        <v>37</v>
      </c>
      <c r="ES476" s="56" t="s">
        <v>20</v>
      </c>
      <c r="ET476" s="64" t="n">
        <v>47</v>
      </c>
      <c r="EU476" s="65" t="n">
        <v>1081</v>
      </c>
      <c r="EV476" s="65" t="n">
        <v>141</v>
      </c>
      <c r="EW476" s="65" t="n">
        <v>44072</v>
      </c>
      <c r="EX476" s="66" t="n">
        <v>44072</v>
      </c>
      <c r="EY476" s="0" t="n">
        <f aca="false">COUNTIF(DatasourceNameRange,EQ476)</f>
        <v>1</v>
      </c>
    </row>
    <row r="477" customFormat="false" ht="15" hidden="false" customHeight="false" outlineLevel="0" collapsed="false">
      <c r="X477" s="35" t="s">
        <v>666</v>
      </c>
      <c r="Y477" s="36" t="n">
        <v>11</v>
      </c>
      <c r="Z477" s="37" t="n">
        <v>198</v>
      </c>
      <c r="AA477" s="37" t="n">
        <v>1</v>
      </c>
      <c r="AB477" s="37" t="n">
        <v>198</v>
      </c>
      <c r="AC477" s="37" t="n">
        <v>44057</v>
      </c>
      <c r="AD477" s="38" t="n">
        <v>44057</v>
      </c>
      <c r="AE477" s="0" t="str">
        <f aca="false">IF(AB477&lt;=10,"Top Buyer",IF(AB477&lt;=21,"2nd Top Buyer","Average Buyer"))</f>
        <v>Average Buyer</v>
      </c>
      <c r="AF477" s="0" t="str">
        <f aca="false">(IF(AC477=AD477,$AL$9,$AL$10))</f>
        <v>One-Time Buyer</v>
      </c>
      <c r="AG477" s="0" t="str">
        <f aca="false">VLOOKUP(X477,LookupRange,2,0)</f>
        <v>Male</v>
      </c>
      <c r="AH477" s="0" t="str">
        <f aca="false">VLOOKUP(X477,LookupRange,3,0)</f>
        <v>New York</v>
      </c>
      <c r="AW477" s="88"/>
      <c r="AX477" s="89"/>
      <c r="AY477" s="89" t="s">
        <v>104</v>
      </c>
      <c r="AZ477" s="63"/>
      <c r="CJ477" s="35" t="s">
        <v>570</v>
      </c>
      <c r="CK477" s="59"/>
      <c r="CN477" s="35" t="n">
        <v>88065565828</v>
      </c>
      <c r="CO477" s="59"/>
      <c r="EP477" s="0" t="n">
        <v>474</v>
      </c>
      <c r="EQ477" s="22" t="s">
        <v>382</v>
      </c>
      <c r="ER477" s="56" t="s">
        <v>98</v>
      </c>
      <c r="ES477" s="56" t="s">
        <v>29</v>
      </c>
      <c r="ET477" s="64" t="n">
        <v>3</v>
      </c>
      <c r="EU477" s="65" t="n">
        <v>30</v>
      </c>
      <c r="EV477" s="65" t="n">
        <v>9</v>
      </c>
      <c r="EW477" s="65" t="n">
        <v>44071</v>
      </c>
      <c r="EX477" s="66" t="n">
        <v>44071</v>
      </c>
      <c r="EY477" s="0" t="n">
        <f aca="false">COUNTIF(DatasourceNameRange,EQ477)</f>
        <v>3</v>
      </c>
    </row>
    <row r="478" customFormat="false" ht="15" hidden="false" customHeight="false" outlineLevel="0" collapsed="false">
      <c r="X478" s="35" t="s">
        <v>1041</v>
      </c>
      <c r="Y478" s="36" t="n">
        <v>11</v>
      </c>
      <c r="Z478" s="37" t="n">
        <v>198</v>
      </c>
      <c r="AA478" s="37" t="n">
        <v>1</v>
      </c>
      <c r="AB478" s="37" t="n">
        <v>198</v>
      </c>
      <c r="AC478" s="37" t="n">
        <v>44046</v>
      </c>
      <c r="AD478" s="38" t="n">
        <v>44046</v>
      </c>
      <c r="AE478" s="0" t="str">
        <f aca="false">IF(AB478&lt;=10,"Top Buyer",IF(AB478&lt;=21,"2nd Top Buyer","Average Buyer"))</f>
        <v>Average Buyer</v>
      </c>
      <c r="AF478" s="0" t="str">
        <f aca="false">(IF(AC478=AD478,$AL$9,$AL$10))</f>
        <v>One-Time Buyer</v>
      </c>
      <c r="AG478" s="0" t="str">
        <f aca="false">VLOOKUP(X478,LookupRange,2,0)</f>
        <v>Female</v>
      </c>
      <c r="AH478" s="0" t="str">
        <f aca="false">VLOOKUP(X478,LookupRange,3,0)</f>
        <v>Troy</v>
      </c>
      <c r="AW478" s="55" t="s">
        <v>650</v>
      </c>
      <c r="AX478" s="56" t="s">
        <v>20</v>
      </c>
      <c r="AY478" s="56" t="s">
        <v>69</v>
      </c>
      <c r="AZ478" s="57"/>
      <c r="CJ478" s="35" t="s">
        <v>793</v>
      </c>
      <c r="CK478" s="59"/>
      <c r="CN478" s="35" t="n">
        <v>88065565829</v>
      </c>
      <c r="CO478" s="59"/>
      <c r="EP478" s="0" t="n">
        <v>475</v>
      </c>
      <c r="EQ478" s="88"/>
      <c r="ER478" s="56" t="s">
        <v>104</v>
      </c>
      <c r="ES478" s="56" t="s">
        <v>29</v>
      </c>
      <c r="ET478" s="64" t="n">
        <v>14</v>
      </c>
      <c r="EU478" s="65" t="n">
        <v>182</v>
      </c>
      <c r="EV478" s="65" t="n">
        <v>42</v>
      </c>
      <c r="EW478" s="65" t="n">
        <v>44079</v>
      </c>
      <c r="EX478" s="66" t="n">
        <v>44079</v>
      </c>
      <c r="EY478" s="0" t="n">
        <f aca="false">COUNTIF(DatasourceNameRange,EQ478)</f>
        <v>0</v>
      </c>
    </row>
    <row r="479" customFormat="false" ht="15" hidden="false" customHeight="false" outlineLevel="0" collapsed="false">
      <c r="X479" s="35" t="s">
        <v>692</v>
      </c>
      <c r="Y479" s="36" t="n">
        <v>11</v>
      </c>
      <c r="Z479" s="37" t="n">
        <v>198</v>
      </c>
      <c r="AA479" s="37" t="n">
        <v>1</v>
      </c>
      <c r="AB479" s="37" t="n">
        <v>198</v>
      </c>
      <c r="AC479" s="37" t="n">
        <v>44083</v>
      </c>
      <c r="AD479" s="38" t="n">
        <v>44083</v>
      </c>
      <c r="AE479" s="0" t="str">
        <f aca="false">IF(AB479&lt;=10,"Top Buyer",IF(AB479&lt;=21,"2nd Top Buyer","Average Buyer"))</f>
        <v>Average Buyer</v>
      </c>
      <c r="AF479" s="0" t="str">
        <f aca="false">(IF(AC479=AD479,$AL$9,$AL$10))</f>
        <v>One-Time Buyer</v>
      </c>
      <c r="AG479" s="0" t="str">
        <f aca="false">VLOOKUP(X479,LookupRange,2,0)</f>
        <v>Male</v>
      </c>
      <c r="AH479" s="0" t="str">
        <f aca="false">VLOOKUP(X479,LookupRange,3,0)</f>
        <v>New York</v>
      </c>
      <c r="AW479" s="55" t="s">
        <v>1034</v>
      </c>
      <c r="AX479" s="56" t="s">
        <v>20</v>
      </c>
      <c r="AY479" s="56" t="s">
        <v>78</v>
      </c>
      <c r="AZ479" s="57"/>
      <c r="CJ479" s="35" t="s">
        <v>614</v>
      </c>
      <c r="CK479" s="59"/>
      <c r="CN479" s="35" t="n">
        <v>88065565830</v>
      </c>
      <c r="CO479" s="59"/>
      <c r="EP479" s="0" t="n">
        <v>476</v>
      </c>
      <c r="EQ479" s="55" t="s">
        <v>650</v>
      </c>
      <c r="ER479" s="56" t="s">
        <v>69</v>
      </c>
      <c r="ES479" s="56" t="s">
        <v>20</v>
      </c>
      <c r="ET479" s="64" t="n">
        <v>89</v>
      </c>
      <c r="EU479" s="65" t="n">
        <v>1335</v>
      </c>
      <c r="EV479" s="65" t="n">
        <v>267</v>
      </c>
      <c r="EW479" s="65" t="n">
        <v>44072</v>
      </c>
      <c r="EX479" s="66" t="n">
        <v>44072</v>
      </c>
      <c r="EY479" s="0" t="n">
        <f aca="false">COUNTIF(DatasourceNameRange,EQ479)</f>
        <v>1</v>
      </c>
    </row>
    <row r="480" customFormat="false" ht="15" hidden="false" customHeight="false" outlineLevel="0" collapsed="false">
      <c r="X480" s="35" t="s">
        <v>872</v>
      </c>
      <c r="Y480" s="36" t="n">
        <v>11</v>
      </c>
      <c r="Z480" s="37" t="n">
        <v>198</v>
      </c>
      <c r="AA480" s="37" t="n">
        <v>1</v>
      </c>
      <c r="AB480" s="37" t="n">
        <v>198</v>
      </c>
      <c r="AC480" s="37" t="n">
        <v>44093</v>
      </c>
      <c r="AD480" s="38" t="n">
        <v>44093</v>
      </c>
      <c r="AE480" s="0" t="str">
        <f aca="false">IF(AB480&lt;=10,"Top Buyer",IF(AB480&lt;=21,"2nd Top Buyer","Average Buyer"))</f>
        <v>Average Buyer</v>
      </c>
      <c r="AF480" s="0" t="str">
        <f aca="false">(IF(AC480=AD480,$AL$9,$AL$10))</f>
        <v>One-Time Buyer</v>
      </c>
      <c r="AG480" s="0" t="str">
        <f aca="false">VLOOKUP(X480,LookupRange,2,0)</f>
        <v>Male</v>
      </c>
      <c r="AH480" s="0" t="str">
        <f aca="false">VLOOKUP(X480,LookupRange,3,0)</f>
        <v>Babylon</v>
      </c>
      <c r="AW480" s="55" t="s">
        <v>570</v>
      </c>
      <c r="AX480" s="56" t="s">
        <v>29</v>
      </c>
      <c r="AY480" s="56" t="s">
        <v>52</v>
      </c>
      <c r="AZ480" s="57"/>
      <c r="CJ480" s="35" t="s">
        <v>491</v>
      </c>
      <c r="CK480" s="59"/>
      <c r="CN480" s="35" t="n">
        <v>88065565831</v>
      </c>
      <c r="CO480" s="59"/>
      <c r="EP480" s="0" t="n">
        <v>477</v>
      </c>
      <c r="EQ480" s="55" t="s">
        <v>1034</v>
      </c>
      <c r="ER480" s="56" t="s">
        <v>78</v>
      </c>
      <c r="ES480" s="56" t="s">
        <v>20</v>
      </c>
      <c r="ET480" s="64" t="n">
        <v>8</v>
      </c>
      <c r="EU480" s="65" t="n">
        <v>240</v>
      </c>
      <c r="EV480" s="65" t="n">
        <v>24</v>
      </c>
      <c r="EW480" s="65" t="n">
        <v>44097</v>
      </c>
      <c r="EX480" s="66" t="n">
        <v>44097</v>
      </c>
      <c r="EY480" s="0" t="n">
        <f aca="false">COUNTIF(DatasourceNameRange,EQ480)</f>
        <v>1</v>
      </c>
    </row>
    <row r="481" customFormat="false" ht="15" hidden="false" customHeight="false" outlineLevel="0" collapsed="false">
      <c r="X481" s="35" t="s">
        <v>278</v>
      </c>
      <c r="Y481" s="36" t="n">
        <v>11</v>
      </c>
      <c r="Z481" s="37" t="n">
        <v>198</v>
      </c>
      <c r="AA481" s="37" t="n">
        <v>1</v>
      </c>
      <c r="AB481" s="37" t="n">
        <v>198</v>
      </c>
      <c r="AC481" s="37" t="n">
        <v>44078</v>
      </c>
      <c r="AD481" s="38" t="n">
        <v>44078</v>
      </c>
      <c r="AE481" s="0" t="str">
        <f aca="false">IF(AB481&lt;=10,"Top Buyer",IF(AB481&lt;=21,"2nd Top Buyer","Average Buyer"))</f>
        <v>Average Buyer</v>
      </c>
      <c r="AF481" s="0" t="str">
        <f aca="false">(IF(AC481=AD481,$AL$9,$AL$10))</f>
        <v>One-Time Buyer</v>
      </c>
      <c r="AG481" s="0" t="str">
        <f aca="false">VLOOKUP(X481,LookupRange,2,0)</f>
        <v>Female</v>
      </c>
      <c r="AH481" s="0" t="str">
        <f aca="false">VLOOKUP(X481,LookupRange,3,0)</f>
        <v>Hudson</v>
      </c>
      <c r="AW481" s="55" t="s">
        <v>793</v>
      </c>
      <c r="AX481" s="56" t="s">
        <v>29</v>
      </c>
      <c r="AY481" s="56" t="s">
        <v>69</v>
      </c>
      <c r="AZ481" s="57"/>
      <c r="CJ481" s="35" t="s">
        <v>828</v>
      </c>
      <c r="CK481" s="59"/>
      <c r="CN481" s="35" t="n">
        <v>88065565832</v>
      </c>
      <c r="CO481" s="59"/>
      <c r="EP481" s="0" t="n">
        <v>478</v>
      </c>
      <c r="EQ481" s="55" t="s">
        <v>570</v>
      </c>
      <c r="ER481" s="56" t="s">
        <v>52</v>
      </c>
      <c r="ES481" s="56" t="s">
        <v>29</v>
      </c>
      <c r="ET481" s="64" t="n">
        <v>10</v>
      </c>
      <c r="EU481" s="65" t="n">
        <v>230</v>
      </c>
      <c r="EV481" s="65" t="n">
        <v>30</v>
      </c>
      <c r="EW481" s="65" t="n">
        <v>44061</v>
      </c>
      <c r="EX481" s="66" t="n">
        <v>44061</v>
      </c>
      <c r="EY481" s="0" t="n">
        <f aca="false">COUNTIF(DatasourceNameRange,EQ481)</f>
        <v>1</v>
      </c>
    </row>
    <row r="482" customFormat="false" ht="15" hidden="false" customHeight="false" outlineLevel="0" collapsed="false">
      <c r="X482" s="35" t="s">
        <v>103</v>
      </c>
      <c r="Y482" s="36" t="n">
        <v>15</v>
      </c>
      <c r="Z482" s="37" t="n">
        <v>195</v>
      </c>
      <c r="AA482" s="37" t="n">
        <v>1</v>
      </c>
      <c r="AB482" s="37" t="n">
        <v>195</v>
      </c>
      <c r="AC482" s="37" t="n">
        <v>44064</v>
      </c>
      <c r="AD482" s="38" t="n">
        <v>44064</v>
      </c>
      <c r="AE482" s="0" t="str">
        <f aca="false">IF(AB482&lt;=10,"Top Buyer",IF(AB482&lt;=21,"2nd Top Buyer","Average Buyer"))</f>
        <v>Average Buyer</v>
      </c>
      <c r="AF482" s="0" t="str">
        <f aca="false">(IF(AC482=AD482,$AL$9,$AL$10))</f>
        <v>One-Time Buyer</v>
      </c>
      <c r="AG482" s="0" t="str">
        <f aca="false">VLOOKUP(X482,LookupRange,2,0)</f>
        <v>Male</v>
      </c>
      <c r="AH482" s="0" t="str">
        <f aca="false">VLOOKUP(X482,LookupRange,3,0)</f>
        <v>Syracuse</v>
      </c>
      <c r="AW482" s="55" t="s">
        <v>614</v>
      </c>
      <c r="AX482" s="56" t="s">
        <v>20</v>
      </c>
      <c r="AY482" s="56" t="s">
        <v>58</v>
      </c>
      <c r="AZ482" s="57"/>
      <c r="CJ482" s="35" t="s">
        <v>696</v>
      </c>
      <c r="CK482" s="59"/>
      <c r="CN482" s="35" t="n">
        <v>88065565833</v>
      </c>
      <c r="CO482" s="59"/>
      <c r="EP482" s="0" t="n">
        <v>479</v>
      </c>
      <c r="EQ482" s="55" t="s">
        <v>793</v>
      </c>
      <c r="ER482" s="56" t="s">
        <v>69</v>
      </c>
      <c r="ES482" s="56" t="s">
        <v>29</v>
      </c>
      <c r="ET482" s="64" t="n">
        <v>5</v>
      </c>
      <c r="EU482" s="65" t="n">
        <v>100</v>
      </c>
      <c r="EV482" s="65" t="n">
        <v>15</v>
      </c>
      <c r="EW482" s="65" t="n">
        <v>44045</v>
      </c>
      <c r="EX482" s="66" t="n">
        <v>44045</v>
      </c>
      <c r="EY482" s="0" t="n">
        <f aca="false">COUNTIF(DatasourceNameRange,EQ482)</f>
        <v>1</v>
      </c>
    </row>
    <row r="483" customFormat="false" ht="15" hidden="false" customHeight="false" outlineLevel="0" collapsed="false">
      <c r="X483" s="35" t="s">
        <v>405</v>
      </c>
      <c r="Y483" s="36" t="n">
        <v>15</v>
      </c>
      <c r="Z483" s="37" t="n">
        <v>195</v>
      </c>
      <c r="AA483" s="37" t="n">
        <v>1</v>
      </c>
      <c r="AB483" s="37" t="n">
        <v>195</v>
      </c>
      <c r="AC483" s="37" t="n">
        <v>44102</v>
      </c>
      <c r="AD483" s="38" t="n">
        <v>44102</v>
      </c>
      <c r="AE483" s="0" t="str">
        <f aca="false">IF(AB483&lt;=10,"Top Buyer",IF(AB483&lt;=21,"2nd Top Buyer","Average Buyer"))</f>
        <v>Average Buyer</v>
      </c>
      <c r="AF483" s="0" t="str">
        <f aca="false">(IF(AC483=AD483,$AL$9,$AL$10))</f>
        <v>One-Time Buyer</v>
      </c>
      <c r="AG483" s="0" t="str">
        <f aca="false">VLOOKUP(X483,LookupRange,2,0)</f>
        <v>Female</v>
      </c>
      <c r="AH483" s="0" t="str">
        <f aca="false">VLOOKUP(X483,LookupRange,3,0)</f>
        <v>Johnstown</v>
      </c>
      <c r="AW483" s="55" t="s">
        <v>491</v>
      </c>
      <c r="AX483" s="56" t="s">
        <v>20</v>
      </c>
      <c r="AY483" s="56" t="s">
        <v>21</v>
      </c>
      <c r="AZ483" s="57"/>
      <c r="CJ483" s="35" t="s">
        <v>308</v>
      </c>
      <c r="CK483" s="59"/>
      <c r="CN483" s="35" t="n">
        <v>88065565834</v>
      </c>
      <c r="CO483" s="59"/>
      <c r="EP483" s="0" t="n">
        <v>480</v>
      </c>
      <c r="EQ483" s="55" t="s">
        <v>614</v>
      </c>
      <c r="ER483" s="56" t="s">
        <v>58</v>
      </c>
      <c r="ES483" s="56" t="s">
        <v>20</v>
      </c>
      <c r="ET483" s="64" t="n">
        <v>89</v>
      </c>
      <c r="EU483" s="65" t="n">
        <v>1335</v>
      </c>
      <c r="EV483" s="65" t="n">
        <v>267</v>
      </c>
      <c r="EW483" s="65" t="n">
        <v>44102</v>
      </c>
      <c r="EX483" s="66" t="n">
        <v>44102</v>
      </c>
      <c r="EY483" s="0" t="n">
        <f aca="false">COUNTIF(DatasourceNameRange,EQ483)</f>
        <v>1</v>
      </c>
    </row>
    <row r="484" customFormat="false" ht="15" hidden="false" customHeight="false" outlineLevel="0" collapsed="false">
      <c r="X484" s="35" t="s">
        <v>935</v>
      </c>
      <c r="Y484" s="36" t="n">
        <v>14</v>
      </c>
      <c r="Z484" s="37" t="n">
        <v>195</v>
      </c>
      <c r="AA484" s="37" t="n">
        <v>2</v>
      </c>
      <c r="AB484" s="37" t="n">
        <v>195</v>
      </c>
      <c r="AC484" s="37" t="n">
        <v>44099</v>
      </c>
      <c r="AD484" s="38" t="n">
        <v>44099</v>
      </c>
      <c r="AE484" s="0" t="str">
        <f aca="false">IF(AB484&lt;=10,"Top Buyer",IF(AB484&lt;=21,"2nd Top Buyer","Average Buyer"))</f>
        <v>Average Buyer</v>
      </c>
      <c r="AF484" s="0" t="str">
        <f aca="false">(IF(AC484=AD484,$AL$9,$AL$10))</f>
        <v>One-Time Buyer</v>
      </c>
      <c r="AG484" s="0" t="str">
        <f aca="false">VLOOKUP(X484,LookupRange,2,0)</f>
        <v>Male</v>
      </c>
      <c r="AH484" s="0" t="str">
        <f aca="false">VLOOKUP(X484,LookupRange,3,0)</f>
        <v>Salamanca</v>
      </c>
      <c r="AW484" s="55" t="s">
        <v>828</v>
      </c>
      <c r="AX484" s="56" t="s">
        <v>20</v>
      </c>
      <c r="AY484" s="56" t="s">
        <v>21</v>
      </c>
      <c r="AZ484" s="57"/>
      <c r="CJ484" s="35" t="s">
        <v>194</v>
      </c>
      <c r="CK484" s="59"/>
      <c r="CN484" s="35" t="n">
        <v>88065565835</v>
      </c>
      <c r="CO484" s="59"/>
      <c r="EP484" s="0" t="n">
        <v>481</v>
      </c>
      <c r="EQ484" s="55" t="s">
        <v>491</v>
      </c>
      <c r="ER484" s="56" t="s">
        <v>21</v>
      </c>
      <c r="ES484" s="56" t="s">
        <v>20</v>
      </c>
      <c r="ET484" s="64" t="n">
        <v>60</v>
      </c>
      <c r="EU484" s="65" t="n">
        <v>960</v>
      </c>
      <c r="EV484" s="65" t="n">
        <v>180</v>
      </c>
      <c r="EW484" s="65" t="n">
        <v>44085</v>
      </c>
      <c r="EX484" s="66" t="n">
        <v>44085</v>
      </c>
      <c r="EY484" s="0" t="n">
        <f aca="false">COUNTIF(DatasourceNameRange,EQ484)</f>
        <v>1</v>
      </c>
    </row>
    <row r="485" customFormat="false" ht="15" hidden="false" customHeight="false" outlineLevel="0" collapsed="false">
      <c r="X485" s="35" t="s">
        <v>724</v>
      </c>
      <c r="Y485" s="36" t="n">
        <v>15</v>
      </c>
      <c r="Z485" s="37" t="n">
        <v>195</v>
      </c>
      <c r="AA485" s="37" t="n">
        <v>1</v>
      </c>
      <c r="AB485" s="37" t="n">
        <v>195</v>
      </c>
      <c r="AC485" s="37" t="n">
        <v>44072</v>
      </c>
      <c r="AD485" s="38" t="n">
        <v>44072</v>
      </c>
      <c r="AE485" s="0" t="str">
        <f aca="false">IF(AB485&lt;=10,"Top Buyer",IF(AB485&lt;=21,"2nd Top Buyer","Average Buyer"))</f>
        <v>Average Buyer</v>
      </c>
      <c r="AF485" s="0" t="str">
        <f aca="false">(IF(AC485=AD485,$AL$9,$AL$10))</f>
        <v>One-Time Buyer</v>
      </c>
      <c r="AG485" s="0" t="str">
        <f aca="false">VLOOKUP(X485,LookupRange,2,0)</f>
        <v>Male</v>
      </c>
      <c r="AH485" s="0" t="str">
        <f aca="false">VLOOKUP(X485,LookupRange,3,0)</f>
        <v>Glens Falls</v>
      </c>
      <c r="AW485" s="55" t="s">
        <v>696</v>
      </c>
      <c r="AX485" s="56" t="s">
        <v>20</v>
      </c>
      <c r="AY485" s="56" t="s">
        <v>81</v>
      </c>
      <c r="AZ485" s="57"/>
      <c r="CJ485" s="35" t="s">
        <v>134</v>
      </c>
      <c r="CK485" s="59"/>
      <c r="CN485" s="35" t="n">
        <v>88065565836</v>
      </c>
      <c r="CO485" s="59"/>
      <c r="EP485" s="0" t="n">
        <v>482</v>
      </c>
      <c r="EQ485" s="55" t="s">
        <v>828</v>
      </c>
      <c r="ER485" s="56" t="s">
        <v>21</v>
      </c>
      <c r="ES485" s="56" t="s">
        <v>20</v>
      </c>
      <c r="ET485" s="64" t="n">
        <v>2</v>
      </c>
      <c r="EU485" s="65" t="n">
        <v>36</v>
      </c>
      <c r="EV485" s="65" t="n">
        <v>6</v>
      </c>
      <c r="EW485" s="65" t="n">
        <v>44083</v>
      </c>
      <c r="EX485" s="66" t="n">
        <v>44083</v>
      </c>
      <c r="EY485" s="0" t="n">
        <f aca="false">COUNTIF(DatasourceNameRange,EQ485)</f>
        <v>1</v>
      </c>
    </row>
    <row r="486" customFormat="false" ht="15" hidden="false" customHeight="false" outlineLevel="0" collapsed="false">
      <c r="X486" s="35" t="s">
        <v>202</v>
      </c>
      <c r="Y486" s="36" t="n">
        <v>15</v>
      </c>
      <c r="Z486" s="37" t="n">
        <v>195</v>
      </c>
      <c r="AA486" s="37" t="n">
        <v>1</v>
      </c>
      <c r="AB486" s="37" t="n">
        <v>195</v>
      </c>
      <c r="AC486" s="37" t="n">
        <v>44094</v>
      </c>
      <c r="AD486" s="38" t="n">
        <v>44094</v>
      </c>
      <c r="AE486" s="0" t="str">
        <f aca="false">IF(AB486&lt;=10,"Top Buyer",IF(AB486&lt;=21,"2nd Top Buyer","Average Buyer"))</f>
        <v>Average Buyer</v>
      </c>
      <c r="AF486" s="0" t="str">
        <f aca="false">(IF(AC486=AD486,$AL$9,$AL$10))</f>
        <v>One-Time Buyer</v>
      </c>
      <c r="AG486" s="0" t="str">
        <f aca="false">VLOOKUP(X486,LookupRange,2,0)</f>
        <v>Female</v>
      </c>
      <c r="AH486" s="0" t="str">
        <f aca="false">VLOOKUP(X486,LookupRange,3,0)</f>
        <v>New York</v>
      </c>
      <c r="AW486" s="55" t="s">
        <v>308</v>
      </c>
      <c r="AX486" s="56" t="s">
        <v>29</v>
      </c>
      <c r="AY486" s="56" t="s">
        <v>125</v>
      </c>
      <c r="AZ486" s="57"/>
      <c r="CJ486" s="35" t="s">
        <v>111</v>
      </c>
      <c r="CK486" s="59"/>
      <c r="CN486" s="35" t="n">
        <v>88065565837</v>
      </c>
      <c r="CO486" s="59"/>
      <c r="EP486" s="0" t="n">
        <v>483</v>
      </c>
      <c r="EQ486" s="55" t="s">
        <v>696</v>
      </c>
      <c r="ER486" s="56" t="s">
        <v>81</v>
      </c>
      <c r="ES486" s="56" t="s">
        <v>20</v>
      </c>
      <c r="ET486" s="64" t="n">
        <v>1</v>
      </c>
      <c r="EU486" s="65" t="n">
        <v>10</v>
      </c>
      <c r="EV486" s="65" t="n">
        <v>3</v>
      </c>
      <c r="EW486" s="65" t="n">
        <v>44087</v>
      </c>
      <c r="EX486" s="66" t="n">
        <v>44087</v>
      </c>
      <c r="EY486" s="0" t="n">
        <f aca="false">COUNTIF(DatasourceNameRange,EQ486)</f>
        <v>1</v>
      </c>
    </row>
    <row r="487" customFormat="false" ht="15" hidden="false" customHeight="false" outlineLevel="0" collapsed="false">
      <c r="X487" s="35" t="s">
        <v>310</v>
      </c>
      <c r="Y487" s="36" t="n">
        <v>15</v>
      </c>
      <c r="Z487" s="37" t="n">
        <v>195</v>
      </c>
      <c r="AA487" s="37" t="n">
        <v>1</v>
      </c>
      <c r="AB487" s="37" t="n">
        <v>195</v>
      </c>
      <c r="AC487" s="37" t="n">
        <v>44099</v>
      </c>
      <c r="AD487" s="38" t="n">
        <v>44099</v>
      </c>
      <c r="AE487" s="0" t="str">
        <f aca="false">IF(AB487&lt;=10,"Top Buyer",IF(AB487&lt;=21,"2nd Top Buyer","Average Buyer"))</f>
        <v>Average Buyer</v>
      </c>
      <c r="AF487" s="0" t="str">
        <f aca="false">(IF(AC487=AD487,$AL$9,$AL$10))</f>
        <v>One-Time Buyer</v>
      </c>
      <c r="AG487" s="0" t="str">
        <f aca="false">VLOOKUP(X487,LookupRange,2,0)</f>
        <v>Male</v>
      </c>
      <c r="AH487" s="0" t="str">
        <f aca="false">VLOOKUP(X487,LookupRange,3,0)</f>
        <v>Betavia</v>
      </c>
      <c r="AW487" s="55" t="s">
        <v>194</v>
      </c>
      <c r="AX487" s="56" t="s">
        <v>29</v>
      </c>
      <c r="AY487" s="56" t="s">
        <v>58</v>
      </c>
      <c r="AZ487" s="57"/>
      <c r="CJ487" s="35" t="s">
        <v>886</v>
      </c>
      <c r="CK487" s="59"/>
      <c r="CN487" s="35" t="n">
        <v>88065565838</v>
      </c>
      <c r="CO487" s="59"/>
      <c r="EP487" s="0" t="n">
        <v>484</v>
      </c>
      <c r="EQ487" s="55" t="s">
        <v>308</v>
      </c>
      <c r="ER487" s="56" t="s">
        <v>125</v>
      </c>
      <c r="ES487" s="56" t="s">
        <v>29</v>
      </c>
      <c r="ET487" s="64" t="n">
        <v>77</v>
      </c>
      <c r="EU487" s="65" t="n">
        <v>1078</v>
      </c>
      <c r="EV487" s="65" t="n">
        <v>231</v>
      </c>
      <c r="EW487" s="65" t="n">
        <v>44097</v>
      </c>
      <c r="EX487" s="66" t="n">
        <v>44097</v>
      </c>
      <c r="EY487" s="0" t="n">
        <f aca="false">COUNTIF(DatasourceNameRange,EQ487)</f>
        <v>1</v>
      </c>
    </row>
    <row r="488" customFormat="false" ht="15" hidden="false" customHeight="false" outlineLevel="0" collapsed="false">
      <c r="X488" s="35" t="s">
        <v>381</v>
      </c>
      <c r="Y488" s="36" t="n">
        <v>16</v>
      </c>
      <c r="Z488" s="37" t="n">
        <v>192</v>
      </c>
      <c r="AA488" s="37" t="n">
        <v>2</v>
      </c>
      <c r="AB488" s="37" t="n">
        <v>192</v>
      </c>
      <c r="AC488" s="37" t="n">
        <v>44078</v>
      </c>
      <c r="AD488" s="38" t="n">
        <v>44078</v>
      </c>
      <c r="AE488" s="0" t="str">
        <f aca="false">IF(AB488&lt;=10,"Top Buyer",IF(AB488&lt;=21,"2nd Top Buyer","Average Buyer"))</f>
        <v>Average Buyer</v>
      </c>
      <c r="AF488" s="0" t="str">
        <f aca="false">(IF(AC488=AD488,$AL$9,$AL$10))</f>
        <v>One-Time Buyer</v>
      </c>
      <c r="AG488" s="0" t="str">
        <f aca="false">VLOOKUP(X488,LookupRange,2,0)</f>
        <v>Female</v>
      </c>
      <c r="AH488" s="0" t="str">
        <f aca="false">VLOOKUP(X488,LookupRange,3,0)</f>
        <v>Sherrill</v>
      </c>
      <c r="AW488" s="55" t="s">
        <v>134</v>
      </c>
      <c r="AX488" s="56" t="s">
        <v>29</v>
      </c>
      <c r="AY488" s="56" t="s">
        <v>48</v>
      </c>
      <c r="AZ488" s="57"/>
      <c r="CJ488" s="35" t="s">
        <v>910</v>
      </c>
      <c r="CK488" s="59"/>
      <c r="CN488" s="35" t="n">
        <v>88065565839</v>
      </c>
      <c r="CO488" s="59"/>
      <c r="EP488" s="0" t="n">
        <v>485</v>
      </c>
      <c r="EQ488" s="55" t="s">
        <v>194</v>
      </c>
      <c r="ER488" s="56" t="s">
        <v>58</v>
      </c>
      <c r="ES488" s="56" t="s">
        <v>29</v>
      </c>
      <c r="ET488" s="64" t="n">
        <v>47</v>
      </c>
      <c r="EU488" s="65" t="n">
        <v>752</v>
      </c>
      <c r="EV488" s="65" t="n">
        <v>141</v>
      </c>
      <c r="EW488" s="65" t="n">
        <v>44097</v>
      </c>
      <c r="EX488" s="66" t="n">
        <v>44097</v>
      </c>
      <c r="EY488" s="0" t="n">
        <f aca="false">COUNTIF(DatasourceNameRange,EQ488)</f>
        <v>1</v>
      </c>
    </row>
    <row r="489" customFormat="false" ht="15" hidden="false" customHeight="false" outlineLevel="0" collapsed="false">
      <c r="X489" s="35" t="s">
        <v>945</v>
      </c>
      <c r="Y489" s="36" t="n">
        <v>12</v>
      </c>
      <c r="Z489" s="37" t="n">
        <v>183</v>
      </c>
      <c r="AA489" s="37" t="n">
        <v>2</v>
      </c>
      <c r="AB489" s="37" t="n">
        <v>183</v>
      </c>
      <c r="AC489" s="37" t="n">
        <v>44078</v>
      </c>
      <c r="AD489" s="38" t="n">
        <v>44078</v>
      </c>
      <c r="AE489" s="0" t="str">
        <f aca="false">IF(AB489&lt;=10,"Top Buyer",IF(AB489&lt;=21,"2nd Top Buyer","Average Buyer"))</f>
        <v>Average Buyer</v>
      </c>
      <c r="AF489" s="0" t="str">
        <f aca="false">(IF(AC489=AD489,$AL$9,$AL$10))</f>
        <v>One-Time Buyer</v>
      </c>
      <c r="AG489" s="0" t="str">
        <f aca="false">VLOOKUP(X489,LookupRange,2,0)</f>
        <v>Male</v>
      </c>
      <c r="AH489" s="0" t="str">
        <f aca="false">VLOOKUP(X489,LookupRange,3,0)</f>
        <v>Lockport</v>
      </c>
      <c r="AW489" s="55" t="s">
        <v>111</v>
      </c>
      <c r="AX489" s="56" t="s">
        <v>20</v>
      </c>
      <c r="AY489" s="56" t="s">
        <v>112</v>
      </c>
      <c r="AZ489" s="57"/>
      <c r="CJ489" s="35" t="s">
        <v>216</v>
      </c>
      <c r="CK489" s="59"/>
      <c r="CN489" s="35" t="n">
        <v>88065565840</v>
      </c>
      <c r="CO489" s="59"/>
      <c r="EP489" s="0" t="n">
        <v>486</v>
      </c>
      <c r="EQ489" s="55" t="s">
        <v>134</v>
      </c>
      <c r="ER489" s="56" t="s">
        <v>48</v>
      </c>
      <c r="ES489" s="56" t="s">
        <v>29</v>
      </c>
      <c r="ET489" s="64" t="n">
        <v>60</v>
      </c>
      <c r="EU489" s="65" t="n">
        <v>840</v>
      </c>
      <c r="EV489" s="65" t="n">
        <v>180</v>
      </c>
      <c r="EW489" s="65" t="n">
        <v>44047</v>
      </c>
      <c r="EX489" s="66" t="n">
        <v>44047</v>
      </c>
      <c r="EY489" s="0" t="n">
        <f aca="false">COUNTIF(DatasourceNameRange,EQ489)</f>
        <v>1</v>
      </c>
    </row>
    <row r="490" customFormat="false" ht="15" hidden="false" customHeight="false" outlineLevel="0" collapsed="false">
      <c r="X490" s="35" t="s">
        <v>863</v>
      </c>
      <c r="Y490" s="36" t="n">
        <v>9</v>
      </c>
      <c r="Z490" s="37" t="n">
        <v>180</v>
      </c>
      <c r="AA490" s="37" t="n">
        <v>1</v>
      </c>
      <c r="AB490" s="37" t="n">
        <v>180</v>
      </c>
      <c r="AC490" s="37" t="n">
        <v>44084</v>
      </c>
      <c r="AD490" s="38" t="n">
        <v>44084</v>
      </c>
      <c r="AE490" s="0" t="str">
        <f aca="false">IF(AB490&lt;=10,"Top Buyer",IF(AB490&lt;=21,"2nd Top Buyer","Average Buyer"))</f>
        <v>Average Buyer</v>
      </c>
      <c r="AF490" s="0" t="str">
        <f aca="false">(IF(AC490=AD490,$AL$9,$AL$10))</f>
        <v>One-Time Buyer</v>
      </c>
      <c r="AG490" s="0" t="str">
        <f aca="false">VLOOKUP(X490,LookupRange,2,0)</f>
        <v>Male</v>
      </c>
      <c r="AH490" s="0" t="str">
        <f aca="false">VLOOKUP(X490,LookupRange,3,0)</f>
        <v>Lockport</v>
      </c>
      <c r="AW490" s="55" t="s">
        <v>886</v>
      </c>
      <c r="AX490" s="56" t="s">
        <v>20</v>
      </c>
      <c r="AY490" s="56" t="s">
        <v>186</v>
      </c>
      <c r="AZ490" s="57"/>
      <c r="CJ490" s="35" t="s">
        <v>1031</v>
      </c>
      <c r="CK490" s="59"/>
      <c r="CN490" s="35" t="n">
        <v>88065565841</v>
      </c>
      <c r="CO490" s="59"/>
      <c r="EP490" s="0" t="n">
        <v>487</v>
      </c>
      <c r="EQ490" s="55" t="s">
        <v>111</v>
      </c>
      <c r="ER490" s="56" t="s">
        <v>112</v>
      </c>
      <c r="ES490" s="56" t="s">
        <v>20</v>
      </c>
      <c r="ET490" s="64" t="n">
        <v>10</v>
      </c>
      <c r="EU490" s="65" t="n">
        <v>120</v>
      </c>
      <c r="EV490" s="65" t="n">
        <v>30</v>
      </c>
      <c r="EW490" s="65" t="n">
        <v>44067</v>
      </c>
      <c r="EX490" s="66" t="n">
        <v>44067</v>
      </c>
      <c r="EY490" s="0" t="n">
        <f aca="false">COUNTIF(DatasourceNameRange,EQ490)</f>
        <v>1</v>
      </c>
    </row>
    <row r="491" customFormat="false" ht="15" hidden="false" customHeight="false" outlineLevel="0" collapsed="false">
      <c r="X491" s="35" t="s">
        <v>628</v>
      </c>
      <c r="Y491" s="36" t="n">
        <v>6</v>
      </c>
      <c r="Z491" s="37" t="n">
        <v>180</v>
      </c>
      <c r="AA491" s="37" t="n">
        <v>1</v>
      </c>
      <c r="AB491" s="37" t="n">
        <v>180</v>
      </c>
      <c r="AC491" s="37" t="n">
        <v>44051</v>
      </c>
      <c r="AD491" s="38" t="n">
        <v>44051</v>
      </c>
      <c r="AE491" s="0" t="str">
        <f aca="false">IF(AB491&lt;=10,"Top Buyer",IF(AB491&lt;=21,"2nd Top Buyer","Average Buyer"))</f>
        <v>Average Buyer</v>
      </c>
      <c r="AF491" s="0" t="str">
        <f aca="false">(IF(AC491=AD491,$AL$9,$AL$10))</f>
        <v>One-Time Buyer</v>
      </c>
      <c r="AG491" s="0" t="str">
        <f aca="false">VLOOKUP(X491,LookupRange,2,0)</f>
        <v>Female</v>
      </c>
      <c r="AH491" s="0" t="str">
        <f aca="false">VLOOKUP(X491,LookupRange,3,0)</f>
        <v>Islip</v>
      </c>
      <c r="AW491" s="55" t="s">
        <v>910</v>
      </c>
      <c r="AX491" s="56" t="s">
        <v>20</v>
      </c>
      <c r="AY491" s="56" t="s">
        <v>186</v>
      </c>
      <c r="AZ491" s="57"/>
      <c r="CJ491" s="35" t="s">
        <v>463</v>
      </c>
      <c r="CK491" s="59"/>
      <c r="CN491" s="35" t="n">
        <v>88065565842</v>
      </c>
      <c r="CO491" s="59"/>
      <c r="EP491" s="0" t="n">
        <v>488</v>
      </c>
      <c r="EQ491" s="55" t="s">
        <v>886</v>
      </c>
      <c r="ER491" s="56" t="s">
        <v>186</v>
      </c>
      <c r="ES491" s="56" t="s">
        <v>20</v>
      </c>
      <c r="ET491" s="64" t="n">
        <v>2</v>
      </c>
      <c r="EU491" s="65" t="n">
        <v>30</v>
      </c>
      <c r="EV491" s="65" t="n">
        <v>6</v>
      </c>
      <c r="EW491" s="65" t="n">
        <v>44076</v>
      </c>
      <c r="EX491" s="66" t="n">
        <v>44076</v>
      </c>
      <c r="EY491" s="0" t="n">
        <f aca="false">COUNTIF(DatasourceNameRange,EQ491)</f>
        <v>1</v>
      </c>
    </row>
    <row r="492" customFormat="false" ht="15" hidden="false" customHeight="false" outlineLevel="0" collapsed="false">
      <c r="X492" s="35" t="s">
        <v>760</v>
      </c>
      <c r="Y492" s="36" t="n">
        <v>15</v>
      </c>
      <c r="Z492" s="37" t="n">
        <v>180</v>
      </c>
      <c r="AA492" s="37" t="n">
        <v>1</v>
      </c>
      <c r="AB492" s="37" t="n">
        <v>180</v>
      </c>
      <c r="AC492" s="37" t="n">
        <v>44074</v>
      </c>
      <c r="AD492" s="38" t="n">
        <v>44074</v>
      </c>
      <c r="AE492" s="0" t="str">
        <f aca="false">IF(AB492&lt;=10,"Top Buyer",IF(AB492&lt;=21,"2nd Top Buyer","Average Buyer"))</f>
        <v>Average Buyer</v>
      </c>
      <c r="AF492" s="0" t="str">
        <f aca="false">(IF(AC492=AD492,$AL$9,$AL$10))</f>
        <v>One-Time Buyer</v>
      </c>
      <c r="AG492" s="0" t="str">
        <f aca="false">VLOOKUP(X492,LookupRange,2,0)</f>
        <v>Male</v>
      </c>
      <c r="AH492" s="0" t="str">
        <f aca="false">VLOOKUP(X492,LookupRange,3,0)</f>
        <v>Beacon</v>
      </c>
      <c r="AW492" s="55" t="s">
        <v>216</v>
      </c>
      <c r="AX492" s="56" t="s">
        <v>29</v>
      </c>
      <c r="AY492" s="56" t="s">
        <v>110</v>
      </c>
      <c r="AZ492" s="57"/>
      <c r="CJ492" s="35" t="s">
        <v>638</v>
      </c>
      <c r="CK492" s="59"/>
      <c r="CN492" s="35" t="n">
        <v>88065565843</v>
      </c>
      <c r="CO492" s="59"/>
      <c r="EP492" s="0" t="n">
        <v>489</v>
      </c>
      <c r="EQ492" s="55" t="s">
        <v>910</v>
      </c>
      <c r="ER492" s="56" t="s">
        <v>186</v>
      </c>
      <c r="ES492" s="56" t="s">
        <v>20</v>
      </c>
      <c r="ET492" s="64" t="n">
        <v>1</v>
      </c>
      <c r="EU492" s="65" t="n">
        <v>18</v>
      </c>
      <c r="EV492" s="65" t="n">
        <v>3</v>
      </c>
      <c r="EW492" s="65" t="n">
        <v>44093</v>
      </c>
      <c r="EX492" s="66" t="n">
        <v>44093</v>
      </c>
      <c r="EY492" s="0" t="n">
        <f aca="false">COUNTIF(DatasourceNameRange,EQ492)</f>
        <v>1</v>
      </c>
    </row>
    <row r="493" customFormat="false" ht="15" hidden="false" customHeight="false" outlineLevel="0" collapsed="false">
      <c r="X493" s="35" t="s">
        <v>480</v>
      </c>
      <c r="Y493" s="36" t="n">
        <v>10</v>
      </c>
      <c r="Z493" s="37" t="n">
        <v>180</v>
      </c>
      <c r="AA493" s="37" t="n">
        <v>1</v>
      </c>
      <c r="AB493" s="37" t="n">
        <v>180</v>
      </c>
      <c r="AC493" s="37" t="n">
        <v>44074</v>
      </c>
      <c r="AD493" s="38" t="n">
        <v>44074</v>
      </c>
      <c r="AE493" s="0" t="str">
        <f aca="false">IF(AB493&lt;=10,"Top Buyer",IF(AB493&lt;=21,"2nd Top Buyer","Average Buyer"))</f>
        <v>Average Buyer</v>
      </c>
      <c r="AF493" s="0" t="str">
        <f aca="false">(IF(AC493=AD493,$AL$9,$AL$10))</f>
        <v>One-Time Buyer</v>
      </c>
      <c r="AG493" s="0" t="str">
        <f aca="false">VLOOKUP(X493,LookupRange,2,0)</f>
        <v>Female</v>
      </c>
      <c r="AH493" s="0" t="str">
        <f aca="false">VLOOKUP(X493,LookupRange,3,0)</f>
        <v>Elmira</v>
      </c>
      <c r="AW493" s="55" t="s">
        <v>1031</v>
      </c>
      <c r="AX493" s="56" t="s">
        <v>20</v>
      </c>
      <c r="AY493" s="56" t="s">
        <v>69</v>
      </c>
      <c r="AZ493" s="57"/>
      <c r="CJ493" s="35" t="s">
        <v>462</v>
      </c>
      <c r="CK493" s="59"/>
      <c r="CN493" s="35" t="n">
        <v>88065565844</v>
      </c>
      <c r="CO493" s="59"/>
      <c r="EP493" s="0" t="n">
        <v>490</v>
      </c>
      <c r="EQ493" s="55" t="s">
        <v>216</v>
      </c>
      <c r="ER493" s="56" t="s">
        <v>110</v>
      </c>
      <c r="ES493" s="56" t="s">
        <v>29</v>
      </c>
      <c r="ET493" s="64" t="n">
        <v>282</v>
      </c>
      <c r="EU493" s="65" t="n">
        <v>3346</v>
      </c>
      <c r="EV493" s="65" t="n">
        <v>846</v>
      </c>
      <c r="EW493" s="65" t="n">
        <v>44044</v>
      </c>
      <c r="EX493" s="66" t="n">
        <v>44097</v>
      </c>
      <c r="EY493" s="0" t="n">
        <f aca="false">COUNTIF(DatasourceNameRange,EQ493)</f>
        <v>6</v>
      </c>
    </row>
    <row r="494" customFormat="false" ht="15" hidden="false" customHeight="false" outlineLevel="0" collapsed="false">
      <c r="X494" s="35" t="s">
        <v>441</v>
      </c>
      <c r="Y494" s="36" t="n">
        <v>15</v>
      </c>
      <c r="Z494" s="37" t="n">
        <v>180</v>
      </c>
      <c r="AA494" s="37" t="n">
        <v>1</v>
      </c>
      <c r="AB494" s="37" t="n">
        <v>180</v>
      </c>
      <c r="AC494" s="37" t="n">
        <v>44066</v>
      </c>
      <c r="AD494" s="38" t="n">
        <v>44066</v>
      </c>
      <c r="AE494" s="0" t="str">
        <f aca="false">IF(AB494&lt;=10,"Top Buyer",IF(AB494&lt;=21,"2nd Top Buyer","Average Buyer"))</f>
        <v>Average Buyer</v>
      </c>
      <c r="AF494" s="0" t="str">
        <f aca="false">(IF(AC494=AD494,$AL$9,$AL$10))</f>
        <v>One-Time Buyer</v>
      </c>
      <c r="AG494" s="0" t="str">
        <f aca="false">VLOOKUP(X494,LookupRange,2,0)</f>
        <v>Male</v>
      </c>
      <c r="AH494" s="0" t="str">
        <f aca="false">VLOOKUP(X494,LookupRange,3,0)</f>
        <v>Geneva</v>
      </c>
      <c r="AW494" s="55" t="s">
        <v>463</v>
      </c>
      <c r="AX494" s="56" t="s">
        <v>20</v>
      </c>
      <c r="AY494" s="56" t="s">
        <v>96</v>
      </c>
      <c r="AZ494" s="57"/>
      <c r="CJ494" s="35" t="s">
        <v>189</v>
      </c>
      <c r="CK494" s="59"/>
      <c r="CN494" s="35" t="n">
        <v>88065565845</v>
      </c>
      <c r="CO494" s="59"/>
      <c r="EP494" s="0" t="n">
        <v>491</v>
      </c>
      <c r="EQ494" s="55" t="s">
        <v>1031</v>
      </c>
      <c r="ER494" s="56" t="s">
        <v>69</v>
      </c>
      <c r="ES494" s="56" t="s">
        <v>20</v>
      </c>
      <c r="ET494" s="64" t="n">
        <v>3</v>
      </c>
      <c r="EU494" s="65" t="n">
        <v>39</v>
      </c>
      <c r="EV494" s="65" t="n">
        <v>9</v>
      </c>
      <c r="EW494" s="65" t="n">
        <v>44094</v>
      </c>
      <c r="EX494" s="66" t="n">
        <v>44094</v>
      </c>
      <c r="EY494" s="0" t="n">
        <f aca="false">COUNTIF(DatasourceNameRange,EQ494)</f>
        <v>1</v>
      </c>
    </row>
    <row r="495" customFormat="false" ht="15" hidden="false" customHeight="false" outlineLevel="0" collapsed="false">
      <c r="X495" s="35" t="s">
        <v>173</v>
      </c>
      <c r="Y495" s="36" t="n">
        <v>15</v>
      </c>
      <c r="Z495" s="37" t="n">
        <v>180</v>
      </c>
      <c r="AA495" s="37" t="n">
        <v>1</v>
      </c>
      <c r="AB495" s="37" t="n">
        <v>180</v>
      </c>
      <c r="AC495" s="37" t="n">
        <v>44078</v>
      </c>
      <c r="AD495" s="38" t="n">
        <v>44078</v>
      </c>
      <c r="AE495" s="0" t="str">
        <f aca="false">IF(AB495&lt;=10,"Top Buyer",IF(AB495&lt;=21,"2nd Top Buyer","Average Buyer"))</f>
        <v>Average Buyer</v>
      </c>
      <c r="AF495" s="0" t="str">
        <f aca="false">(IF(AC495=AD495,$AL$9,$AL$10))</f>
        <v>One-Time Buyer</v>
      </c>
      <c r="AG495" s="0" t="str">
        <f aca="false">VLOOKUP(X495,LookupRange,2,0)</f>
        <v>Male</v>
      </c>
      <c r="AH495" s="0" t="str">
        <f aca="false">VLOOKUP(X495,LookupRange,3,0)</f>
        <v>Yakers</v>
      </c>
      <c r="AW495" s="55" t="s">
        <v>638</v>
      </c>
      <c r="AX495" s="56" t="s">
        <v>20</v>
      </c>
      <c r="AY495" s="56" t="s">
        <v>119</v>
      </c>
      <c r="AZ495" s="57"/>
      <c r="CJ495" s="35" t="s">
        <v>328</v>
      </c>
      <c r="CK495" s="59"/>
      <c r="CN495" s="35" t="n">
        <v>88065565846</v>
      </c>
      <c r="CO495" s="59"/>
      <c r="EP495" s="0" t="n">
        <v>492</v>
      </c>
      <c r="EQ495" s="55" t="s">
        <v>463</v>
      </c>
      <c r="ER495" s="56" t="s">
        <v>96</v>
      </c>
      <c r="ES495" s="56" t="s">
        <v>20</v>
      </c>
      <c r="ET495" s="64" t="n">
        <v>11</v>
      </c>
      <c r="EU495" s="65" t="n">
        <v>143</v>
      </c>
      <c r="EV495" s="65" t="n">
        <v>33</v>
      </c>
      <c r="EW495" s="65" t="n">
        <v>44057</v>
      </c>
      <c r="EX495" s="66" t="n">
        <v>44057</v>
      </c>
      <c r="EY495" s="0" t="n">
        <f aca="false">COUNTIF(DatasourceNameRange,EQ495)</f>
        <v>1</v>
      </c>
    </row>
    <row r="496" customFormat="false" ht="15" hidden="false" customHeight="false" outlineLevel="0" collapsed="false">
      <c r="X496" s="35" t="s">
        <v>531</v>
      </c>
      <c r="Y496" s="36" t="n">
        <v>15</v>
      </c>
      <c r="Z496" s="37" t="n">
        <v>180</v>
      </c>
      <c r="AA496" s="37" t="n">
        <v>1</v>
      </c>
      <c r="AB496" s="37" t="n">
        <v>180</v>
      </c>
      <c r="AC496" s="37" t="n">
        <v>44053</v>
      </c>
      <c r="AD496" s="38" t="n">
        <v>44053</v>
      </c>
      <c r="AE496" s="0" t="str">
        <f aca="false">IF(AB496&lt;=10,"Top Buyer",IF(AB496&lt;=21,"2nd Top Buyer","Average Buyer"))</f>
        <v>Average Buyer</v>
      </c>
      <c r="AF496" s="0" t="str">
        <f aca="false">(IF(AC496=AD496,$AL$9,$AL$10))</f>
        <v>One-Time Buyer</v>
      </c>
      <c r="AG496" s="0" t="str">
        <f aca="false">VLOOKUP(X496,LookupRange,2,0)</f>
        <v>Female</v>
      </c>
      <c r="AH496" s="0" t="str">
        <f aca="false">VLOOKUP(X496,LookupRange,3,0)</f>
        <v>Johnstown</v>
      </c>
      <c r="AW496" s="55" t="s">
        <v>462</v>
      </c>
      <c r="AX496" s="56" t="s">
        <v>20</v>
      </c>
      <c r="AY496" s="56" t="s">
        <v>93</v>
      </c>
      <c r="AZ496" s="57"/>
      <c r="CJ496" s="35" t="s">
        <v>250</v>
      </c>
      <c r="CK496" s="59"/>
      <c r="CN496" s="35" t="n">
        <v>88065565847</v>
      </c>
      <c r="CO496" s="59"/>
      <c r="EP496" s="0" t="n">
        <v>493</v>
      </c>
      <c r="EQ496" s="55" t="s">
        <v>638</v>
      </c>
      <c r="ER496" s="56" t="s">
        <v>119</v>
      </c>
      <c r="ES496" s="56" t="s">
        <v>20</v>
      </c>
      <c r="ET496" s="64" t="n">
        <v>10</v>
      </c>
      <c r="EU496" s="65" t="n">
        <v>180</v>
      </c>
      <c r="EV496" s="65" t="n">
        <v>30</v>
      </c>
      <c r="EW496" s="65" t="n">
        <v>44061</v>
      </c>
      <c r="EX496" s="66" t="n">
        <v>44061</v>
      </c>
      <c r="EY496" s="0" t="n">
        <f aca="false">COUNTIF(DatasourceNameRange,EQ496)</f>
        <v>1</v>
      </c>
    </row>
    <row r="497" customFormat="false" ht="15" hidden="false" customHeight="false" outlineLevel="0" collapsed="false">
      <c r="X497" s="35" t="s">
        <v>880</v>
      </c>
      <c r="Y497" s="36" t="n">
        <v>6</v>
      </c>
      <c r="Z497" s="37" t="n">
        <v>180</v>
      </c>
      <c r="AA497" s="37" t="n">
        <v>1</v>
      </c>
      <c r="AB497" s="37" t="n">
        <v>180</v>
      </c>
      <c r="AC497" s="37" t="n">
        <v>44102</v>
      </c>
      <c r="AD497" s="38" t="n">
        <v>44102</v>
      </c>
      <c r="AE497" s="0" t="str">
        <f aca="false">IF(AB497&lt;=10,"Top Buyer",IF(AB497&lt;=21,"2nd Top Buyer","Average Buyer"))</f>
        <v>Average Buyer</v>
      </c>
      <c r="AF497" s="0" t="str">
        <f aca="false">(IF(AC497=AD497,$AL$9,$AL$10))</f>
        <v>One-Time Buyer</v>
      </c>
      <c r="AG497" s="0" t="str">
        <f aca="false">VLOOKUP(X497,LookupRange,2,0)</f>
        <v>Female</v>
      </c>
      <c r="AH497" s="0" t="str">
        <f aca="false">VLOOKUP(X497,LookupRange,3,0)</f>
        <v>Choes</v>
      </c>
      <c r="AW497" s="55" t="s">
        <v>189</v>
      </c>
      <c r="AX497" s="56" t="s">
        <v>20</v>
      </c>
      <c r="AY497" s="56" t="s">
        <v>46</v>
      </c>
      <c r="AZ497" s="57"/>
      <c r="CJ497" s="35" t="s">
        <v>820</v>
      </c>
      <c r="CK497" s="59"/>
      <c r="CN497" s="35" t="n">
        <v>88065565848</v>
      </c>
      <c r="CO497" s="59"/>
      <c r="EP497" s="0" t="n">
        <v>494</v>
      </c>
      <c r="EQ497" s="55" t="s">
        <v>462</v>
      </c>
      <c r="ER497" s="56" t="s">
        <v>93</v>
      </c>
      <c r="ES497" s="56" t="s">
        <v>20</v>
      </c>
      <c r="ET497" s="64" t="n">
        <v>10</v>
      </c>
      <c r="EU497" s="65" t="n">
        <v>100</v>
      </c>
      <c r="EV497" s="65" t="n">
        <v>30</v>
      </c>
      <c r="EW497" s="65" t="n">
        <v>44056</v>
      </c>
      <c r="EX497" s="66" t="n">
        <v>44056</v>
      </c>
      <c r="EY497" s="0" t="n">
        <f aca="false">COUNTIF(DatasourceNameRange,EQ497)</f>
        <v>1</v>
      </c>
    </row>
    <row r="498" customFormat="false" ht="15" hidden="false" customHeight="false" outlineLevel="0" collapsed="false">
      <c r="X498" s="35" t="s">
        <v>274</v>
      </c>
      <c r="Y498" s="36" t="n">
        <v>15</v>
      </c>
      <c r="Z498" s="37" t="n">
        <v>180</v>
      </c>
      <c r="AA498" s="37" t="n">
        <v>1</v>
      </c>
      <c r="AB498" s="37" t="n">
        <v>180</v>
      </c>
      <c r="AC498" s="37" t="n">
        <v>44074</v>
      </c>
      <c r="AD498" s="38" t="n">
        <v>44074</v>
      </c>
      <c r="AE498" s="0" t="str">
        <f aca="false">IF(AB498&lt;=10,"Top Buyer",IF(AB498&lt;=21,"2nd Top Buyer","Average Buyer"))</f>
        <v>Average Buyer</v>
      </c>
      <c r="AF498" s="0" t="str">
        <f aca="false">(IF(AC498=AD498,$AL$9,$AL$10))</f>
        <v>One-Time Buyer</v>
      </c>
      <c r="AG498" s="0" t="str">
        <f aca="false">VLOOKUP(X498,LookupRange,2,0)</f>
        <v>Female</v>
      </c>
      <c r="AH498" s="0" t="str">
        <f aca="false">VLOOKUP(X498,LookupRange,3,0)</f>
        <v>Elmira</v>
      </c>
      <c r="AW498" s="55" t="s">
        <v>328</v>
      </c>
      <c r="AX498" s="56" t="s">
        <v>20</v>
      </c>
      <c r="AY498" s="56" t="s">
        <v>69</v>
      </c>
      <c r="AZ498" s="57"/>
      <c r="CJ498" s="35" t="s">
        <v>1107</v>
      </c>
      <c r="CK498" s="59"/>
      <c r="CN498" s="35" t="n">
        <v>88065565849</v>
      </c>
      <c r="CO498" s="59"/>
      <c r="EP498" s="0" t="n">
        <v>495</v>
      </c>
      <c r="EQ498" s="55" t="s">
        <v>189</v>
      </c>
      <c r="ER498" s="56" t="s">
        <v>46</v>
      </c>
      <c r="ES498" s="56" t="s">
        <v>20</v>
      </c>
      <c r="ET498" s="64" t="n">
        <v>60</v>
      </c>
      <c r="EU498" s="65" t="n">
        <v>360</v>
      </c>
      <c r="EV498" s="65" t="n">
        <v>180</v>
      </c>
      <c r="EW498" s="65" t="n">
        <v>44092</v>
      </c>
      <c r="EX498" s="66" t="n">
        <v>44092</v>
      </c>
      <c r="EY498" s="0" t="n">
        <f aca="false">COUNTIF(DatasourceNameRange,EQ498)</f>
        <v>1</v>
      </c>
    </row>
    <row r="499" customFormat="false" ht="15" hidden="false" customHeight="false" outlineLevel="0" collapsed="false">
      <c r="X499" s="35" t="s">
        <v>229</v>
      </c>
      <c r="Y499" s="36" t="n">
        <v>15</v>
      </c>
      <c r="Z499" s="37" t="n">
        <v>180</v>
      </c>
      <c r="AA499" s="37" t="n">
        <v>1</v>
      </c>
      <c r="AB499" s="37" t="n">
        <v>180</v>
      </c>
      <c r="AC499" s="37" t="n">
        <v>44061</v>
      </c>
      <c r="AD499" s="38" t="n">
        <v>44061</v>
      </c>
      <c r="AE499" s="0" t="str">
        <f aca="false">IF(AB499&lt;=10,"Top Buyer",IF(AB499&lt;=21,"2nd Top Buyer","Average Buyer"))</f>
        <v>Average Buyer</v>
      </c>
      <c r="AF499" s="0" t="str">
        <f aca="false">(IF(AC499=AD499,$AL$9,$AL$10))</f>
        <v>One-Time Buyer</v>
      </c>
      <c r="AG499" s="0" t="str">
        <f aca="false">VLOOKUP(X499,LookupRange,2,0)</f>
        <v>Male</v>
      </c>
      <c r="AH499" s="0" t="str">
        <f aca="false">VLOOKUP(X499,LookupRange,3,0)</f>
        <v>Glen Cove</v>
      </c>
      <c r="AW499" s="55" t="s">
        <v>250</v>
      </c>
      <c r="AX499" s="56" t="s">
        <v>20</v>
      </c>
      <c r="AY499" s="56" t="s">
        <v>75</v>
      </c>
      <c r="AZ499" s="57"/>
      <c r="CJ499" s="35" t="s">
        <v>900</v>
      </c>
      <c r="CK499" s="59"/>
      <c r="CN499" s="35" t="n">
        <v>88065565850</v>
      </c>
      <c r="CO499" s="59"/>
      <c r="EP499" s="0" t="n">
        <v>496</v>
      </c>
      <c r="EQ499" s="55" t="s">
        <v>328</v>
      </c>
      <c r="ER499" s="56" t="s">
        <v>69</v>
      </c>
      <c r="ES499" s="56" t="s">
        <v>20</v>
      </c>
      <c r="ET499" s="64" t="n">
        <v>15</v>
      </c>
      <c r="EU499" s="65" t="n">
        <v>75</v>
      </c>
      <c r="EV499" s="65" t="n">
        <v>45</v>
      </c>
      <c r="EW499" s="65" t="n">
        <v>44056</v>
      </c>
      <c r="EX499" s="66" t="n">
        <v>44056</v>
      </c>
      <c r="EY499" s="0" t="n">
        <f aca="false">COUNTIF(DatasourceNameRange,EQ499)</f>
        <v>1</v>
      </c>
    </row>
    <row r="500" customFormat="false" ht="15" hidden="false" customHeight="false" outlineLevel="0" collapsed="false">
      <c r="X500" s="35" t="s">
        <v>683</v>
      </c>
      <c r="Y500" s="36" t="n">
        <v>9</v>
      </c>
      <c r="Z500" s="37" t="n">
        <v>180</v>
      </c>
      <c r="AA500" s="37" t="n">
        <v>1</v>
      </c>
      <c r="AB500" s="37" t="n">
        <v>180</v>
      </c>
      <c r="AC500" s="37" t="n">
        <v>44074</v>
      </c>
      <c r="AD500" s="38" t="n">
        <v>44074</v>
      </c>
      <c r="AE500" s="0" t="str">
        <f aca="false">IF(AB500&lt;=10,"Top Buyer",IF(AB500&lt;=21,"2nd Top Buyer","Average Buyer"))</f>
        <v>Average Buyer</v>
      </c>
      <c r="AF500" s="0" t="str">
        <f aca="false">(IF(AC500=AD500,$AL$9,$AL$10))</f>
        <v>One-Time Buyer</v>
      </c>
      <c r="AG500" s="0" t="str">
        <f aca="false">VLOOKUP(X500,LookupRange,2,0)</f>
        <v>Male</v>
      </c>
      <c r="AH500" s="0" t="str">
        <f aca="false">VLOOKUP(X500,LookupRange,3,0)</f>
        <v>Hornell </v>
      </c>
      <c r="AW500" s="55" t="s">
        <v>820</v>
      </c>
      <c r="AX500" s="56" t="s">
        <v>29</v>
      </c>
      <c r="AY500" s="56" t="s">
        <v>98</v>
      </c>
      <c r="AZ500" s="57"/>
      <c r="CJ500" s="35" t="s">
        <v>51</v>
      </c>
      <c r="CK500" s="59"/>
      <c r="CN500" s="35" t="n">
        <v>88065565851</v>
      </c>
      <c r="CO500" s="59"/>
      <c r="EP500" s="0" t="n">
        <v>497</v>
      </c>
      <c r="EQ500" s="55" t="s">
        <v>250</v>
      </c>
      <c r="ER500" s="56" t="s">
        <v>75</v>
      </c>
      <c r="ES500" s="56" t="s">
        <v>20</v>
      </c>
      <c r="ET500" s="64" t="n">
        <v>10</v>
      </c>
      <c r="EU500" s="65" t="n">
        <v>130</v>
      </c>
      <c r="EV500" s="65" t="n">
        <v>30</v>
      </c>
      <c r="EW500" s="65" t="n">
        <v>44051</v>
      </c>
      <c r="EX500" s="66" t="n">
        <v>44051</v>
      </c>
      <c r="EY500" s="0" t="n">
        <f aca="false">COUNTIF(DatasourceNameRange,EQ500)</f>
        <v>1</v>
      </c>
    </row>
    <row r="501" customFormat="false" ht="15" hidden="false" customHeight="false" outlineLevel="0" collapsed="false">
      <c r="X501" s="35" t="s">
        <v>193</v>
      </c>
      <c r="Y501" s="36" t="n">
        <v>15</v>
      </c>
      <c r="Z501" s="37" t="n">
        <v>180</v>
      </c>
      <c r="AA501" s="37" t="n">
        <v>1</v>
      </c>
      <c r="AB501" s="37" t="n">
        <v>180</v>
      </c>
      <c r="AC501" s="37" t="n">
        <v>44096</v>
      </c>
      <c r="AD501" s="38" t="n">
        <v>44096</v>
      </c>
      <c r="AE501" s="0" t="str">
        <f aca="false">IF(AB501&lt;=10,"Top Buyer",IF(AB501&lt;=21,"2nd Top Buyer","Average Buyer"))</f>
        <v>Average Buyer</v>
      </c>
      <c r="AF501" s="0" t="str">
        <f aca="false">(IF(AC501=AD501,$AL$9,$AL$10))</f>
        <v>One-Time Buyer</v>
      </c>
      <c r="AG501" s="0" t="str">
        <f aca="false">VLOOKUP(X501,LookupRange,2,0)</f>
        <v>Male</v>
      </c>
      <c r="AH501" s="0" t="str">
        <f aca="false">VLOOKUP(X501,LookupRange,3,0)</f>
        <v>Hornell </v>
      </c>
      <c r="AW501" s="55" t="s">
        <v>1107</v>
      </c>
      <c r="AX501" s="56" t="s">
        <v>29</v>
      </c>
      <c r="AY501" s="56" t="s">
        <v>55</v>
      </c>
      <c r="AZ501" s="57"/>
      <c r="CJ501" s="35" t="s">
        <v>225</v>
      </c>
      <c r="CK501" s="59"/>
      <c r="CN501" s="35" t="n">
        <v>88065565852</v>
      </c>
      <c r="CO501" s="59"/>
      <c r="EP501" s="0" t="n">
        <v>498</v>
      </c>
      <c r="EQ501" s="55" t="s">
        <v>820</v>
      </c>
      <c r="ER501" s="56" t="s">
        <v>98</v>
      </c>
      <c r="ES501" s="56" t="s">
        <v>29</v>
      </c>
      <c r="ET501" s="64" t="n">
        <v>4</v>
      </c>
      <c r="EU501" s="65" t="n">
        <v>48</v>
      </c>
      <c r="EV501" s="65" t="n">
        <v>12</v>
      </c>
      <c r="EW501" s="65" t="n">
        <v>44072</v>
      </c>
      <c r="EX501" s="66" t="n">
        <v>44072</v>
      </c>
      <c r="EY501" s="0" t="n">
        <f aca="false">COUNTIF(DatasourceNameRange,EQ501)</f>
        <v>1</v>
      </c>
    </row>
    <row r="502" customFormat="false" ht="15" hidden="false" customHeight="false" outlineLevel="0" collapsed="false">
      <c r="X502" s="35" t="s">
        <v>425</v>
      </c>
      <c r="Y502" s="36" t="n">
        <v>6</v>
      </c>
      <c r="Z502" s="37" t="n">
        <v>180</v>
      </c>
      <c r="AA502" s="37" t="n">
        <v>1</v>
      </c>
      <c r="AB502" s="37" t="n">
        <v>180</v>
      </c>
      <c r="AC502" s="37" t="n">
        <v>44051</v>
      </c>
      <c r="AD502" s="38" t="n">
        <v>44051</v>
      </c>
      <c r="AE502" s="0" t="str">
        <f aca="false">IF(AB502&lt;=10,"Top Buyer",IF(AB502&lt;=21,"2nd Top Buyer","Average Buyer"))</f>
        <v>Average Buyer</v>
      </c>
      <c r="AF502" s="0" t="str">
        <f aca="false">(IF(AC502=AD502,$AL$9,$AL$10))</f>
        <v>One-Time Buyer</v>
      </c>
      <c r="AG502" s="0" t="str">
        <f aca="false">VLOOKUP(X502,LookupRange,2,0)</f>
        <v>Female</v>
      </c>
      <c r="AH502" s="0" t="str">
        <f aca="false">VLOOKUP(X502,LookupRange,3,0)</f>
        <v>Middletown</v>
      </c>
      <c r="AW502" s="55" t="s">
        <v>900</v>
      </c>
      <c r="AX502" s="56" t="s">
        <v>29</v>
      </c>
      <c r="AY502" s="56" t="s">
        <v>42</v>
      </c>
      <c r="AZ502" s="57"/>
      <c r="CJ502" s="35" t="s">
        <v>727</v>
      </c>
      <c r="CK502" s="59"/>
      <c r="CN502" s="35" t="n">
        <v>88065565853</v>
      </c>
      <c r="CO502" s="59"/>
      <c r="EP502" s="0" t="n">
        <v>499</v>
      </c>
      <c r="EQ502" s="55" t="s">
        <v>1107</v>
      </c>
      <c r="ER502" s="56" t="s">
        <v>55</v>
      </c>
      <c r="ES502" s="56" t="s">
        <v>29</v>
      </c>
      <c r="ET502" s="64" t="n">
        <v>15</v>
      </c>
      <c r="EU502" s="65" t="n">
        <v>225</v>
      </c>
      <c r="EV502" s="65" t="n">
        <v>45</v>
      </c>
      <c r="EW502" s="65" t="n">
        <v>44047</v>
      </c>
      <c r="EX502" s="66" t="n">
        <v>44047</v>
      </c>
      <c r="EY502" s="0" t="n">
        <f aca="false">COUNTIF(DatasourceNameRange,EQ502)</f>
        <v>1</v>
      </c>
    </row>
    <row r="503" customFormat="false" ht="15" hidden="false" customHeight="false" outlineLevel="0" collapsed="false">
      <c r="X503" s="35" t="s">
        <v>256</v>
      </c>
      <c r="Y503" s="36" t="n">
        <v>15</v>
      </c>
      <c r="Z503" s="37" t="n">
        <v>180</v>
      </c>
      <c r="AA503" s="37" t="n">
        <v>1</v>
      </c>
      <c r="AB503" s="37" t="n">
        <v>180</v>
      </c>
      <c r="AC503" s="37" t="n">
        <v>44056</v>
      </c>
      <c r="AD503" s="38" t="n">
        <v>44056</v>
      </c>
      <c r="AE503" s="0" t="str">
        <f aca="false">IF(AB503&lt;=10,"Top Buyer",IF(AB503&lt;=21,"2nd Top Buyer","Average Buyer"))</f>
        <v>Average Buyer</v>
      </c>
      <c r="AF503" s="0" t="str">
        <f aca="false">(IF(AC503=AD503,$AL$9,$AL$10))</f>
        <v>One-Time Buyer</v>
      </c>
      <c r="AG503" s="0" t="str">
        <f aca="false">VLOOKUP(X503,LookupRange,2,0)</f>
        <v>Female</v>
      </c>
      <c r="AH503" s="0" t="str">
        <f aca="false">VLOOKUP(X503,LookupRange,3,0)</f>
        <v>Long Beach</v>
      </c>
      <c r="AW503" s="55" t="s">
        <v>51</v>
      </c>
      <c r="AX503" s="56" t="s">
        <v>29</v>
      </c>
      <c r="AY503" s="56" t="s">
        <v>52</v>
      </c>
      <c r="AZ503" s="57"/>
      <c r="CJ503" s="35" t="s">
        <v>173</v>
      </c>
      <c r="CK503" s="59"/>
      <c r="CN503" s="35" t="n">
        <v>88065565854</v>
      </c>
      <c r="CO503" s="59"/>
      <c r="EP503" s="0" t="n">
        <v>500</v>
      </c>
      <c r="EQ503" s="55" t="s">
        <v>900</v>
      </c>
      <c r="ER503" s="56" t="s">
        <v>42</v>
      </c>
      <c r="ES503" s="56" t="s">
        <v>29</v>
      </c>
      <c r="ET503" s="64" t="n">
        <v>2</v>
      </c>
      <c r="EU503" s="65" t="n">
        <v>60</v>
      </c>
      <c r="EV503" s="65" t="n">
        <v>6</v>
      </c>
      <c r="EW503" s="65" t="n">
        <v>44102</v>
      </c>
      <c r="EX503" s="66" t="n">
        <v>44102</v>
      </c>
      <c r="EY503" s="0" t="n">
        <f aca="false">COUNTIF(DatasourceNameRange,EQ503)</f>
        <v>1</v>
      </c>
    </row>
    <row r="504" customFormat="false" ht="15" hidden="false" customHeight="false" outlineLevel="0" collapsed="false">
      <c r="X504" s="35" t="s">
        <v>1121</v>
      </c>
      <c r="Y504" s="36" t="n">
        <v>15</v>
      </c>
      <c r="Z504" s="37" t="n">
        <v>180</v>
      </c>
      <c r="AA504" s="37" t="n">
        <v>1</v>
      </c>
      <c r="AB504" s="37" t="n">
        <v>180</v>
      </c>
      <c r="AC504" s="37" t="n">
        <v>44052</v>
      </c>
      <c r="AD504" s="38" t="n">
        <v>44052</v>
      </c>
      <c r="AE504" s="0" t="str">
        <f aca="false">IF(AB504&lt;=10,"Top Buyer",IF(AB504&lt;=21,"2nd Top Buyer","Average Buyer"))</f>
        <v>Average Buyer</v>
      </c>
      <c r="AF504" s="0" t="str">
        <f aca="false">(IF(AC504=AD504,$AL$9,$AL$10))</f>
        <v>One-Time Buyer</v>
      </c>
      <c r="AG504" s="0" t="str">
        <f aca="false">VLOOKUP(X504,LookupRange,2,0)</f>
        <v>Female</v>
      </c>
      <c r="AH504" s="0" t="str">
        <f aca="false">VLOOKUP(X504,LookupRange,3,0)</f>
        <v>Choes</v>
      </c>
      <c r="AW504" s="55" t="s">
        <v>225</v>
      </c>
      <c r="AX504" s="56" t="s">
        <v>29</v>
      </c>
      <c r="AY504" s="56" t="s">
        <v>69</v>
      </c>
      <c r="AZ504" s="57"/>
      <c r="CJ504" s="35" t="s">
        <v>702</v>
      </c>
      <c r="CK504" s="59"/>
      <c r="CN504" s="35" t="n">
        <v>88065565855</v>
      </c>
      <c r="CO504" s="59"/>
      <c r="EP504" s="0" t="n">
        <v>501</v>
      </c>
      <c r="EQ504" s="55" t="s">
        <v>51</v>
      </c>
      <c r="ER504" s="56" t="s">
        <v>52</v>
      </c>
      <c r="ES504" s="56" t="s">
        <v>29</v>
      </c>
      <c r="ET504" s="64" t="n">
        <v>154</v>
      </c>
      <c r="EU504" s="65" t="n">
        <v>3419</v>
      </c>
      <c r="EV504" s="65" t="n">
        <v>462</v>
      </c>
      <c r="EW504" s="65" t="n">
        <v>44047</v>
      </c>
      <c r="EX504" s="66" t="n">
        <v>44103</v>
      </c>
      <c r="EY504" s="0" t="n">
        <f aca="false">COUNTIF(DatasourceNameRange,EQ504)</f>
        <v>4</v>
      </c>
    </row>
    <row r="505" customFormat="false" ht="15" hidden="false" customHeight="false" outlineLevel="0" collapsed="false">
      <c r="X505" s="35" t="s">
        <v>1007</v>
      </c>
      <c r="Y505" s="36" t="n">
        <v>15</v>
      </c>
      <c r="Z505" s="37" t="n">
        <v>180</v>
      </c>
      <c r="AA505" s="37" t="n">
        <v>1</v>
      </c>
      <c r="AB505" s="37" t="n">
        <v>180</v>
      </c>
      <c r="AC505" s="37" t="n">
        <v>44078</v>
      </c>
      <c r="AD505" s="38" t="n">
        <v>44078</v>
      </c>
      <c r="AE505" s="0" t="str">
        <f aca="false">IF(AB505&lt;=10,"Top Buyer",IF(AB505&lt;=21,"2nd Top Buyer","Average Buyer"))</f>
        <v>Average Buyer</v>
      </c>
      <c r="AF505" s="0" t="str">
        <f aca="false">(IF(AC505=AD505,$AL$9,$AL$10))</f>
        <v>One-Time Buyer</v>
      </c>
      <c r="AG505" s="0" t="str">
        <f aca="false">VLOOKUP(X505,LookupRange,2,0)</f>
        <v>Female</v>
      </c>
      <c r="AH505" s="0" t="str">
        <f aca="false">VLOOKUP(X505,LookupRange,3,0)</f>
        <v>Yakers</v>
      </c>
      <c r="AW505" s="55" t="s">
        <v>727</v>
      </c>
      <c r="AX505" s="56" t="s">
        <v>20</v>
      </c>
      <c r="AY505" s="56" t="s">
        <v>147</v>
      </c>
      <c r="AZ505" s="57"/>
      <c r="CJ505" s="35" t="s">
        <v>1116</v>
      </c>
      <c r="CK505" s="59"/>
      <c r="CN505" s="35" t="n">
        <v>88065565856</v>
      </c>
      <c r="CO505" s="59"/>
      <c r="EP505" s="0" t="n">
        <v>502</v>
      </c>
      <c r="EQ505" s="55" t="s">
        <v>225</v>
      </c>
      <c r="ER505" s="56" t="s">
        <v>69</v>
      </c>
      <c r="ES505" s="56" t="s">
        <v>29</v>
      </c>
      <c r="ET505" s="64" t="n">
        <v>282</v>
      </c>
      <c r="EU505" s="65" t="n">
        <v>6163</v>
      </c>
      <c r="EV505" s="65" t="n">
        <v>846</v>
      </c>
      <c r="EW505" s="65" t="n">
        <v>44045</v>
      </c>
      <c r="EX505" s="66" t="n">
        <v>44071</v>
      </c>
      <c r="EY505" s="0" t="n">
        <f aca="false">COUNTIF(DatasourceNameRange,EQ505)</f>
        <v>6</v>
      </c>
    </row>
    <row r="506" customFormat="false" ht="15" hidden="false" customHeight="false" outlineLevel="0" collapsed="false">
      <c r="X506" s="35" t="s">
        <v>638</v>
      </c>
      <c r="Y506" s="36" t="n">
        <v>10</v>
      </c>
      <c r="Z506" s="37" t="n">
        <v>180</v>
      </c>
      <c r="AA506" s="37" t="n">
        <v>1</v>
      </c>
      <c r="AB506" s="37" t="n">
        <v>180</v>
      </c>
      <c r="AC506" s="37" t="n">
        <v>44061</v>
      </c>
      <c r="AD506" s="38" t="n">
        <v>44061</v>
      </c>
      <c r="AE506" s="0" t="str">
        <f aca="false">IF(AB506&lt;=10,"Top Buyer",IF(AB506&lt;=21,"2nd Top Buyer","Average Buyer"))</f>
        <v>Average Buyer</v>
      </c>
      <c r="AF506" s="0" t="str">
        <f aca="false">(IF(AC506=AD506,$AL$9,$AL$10))</f>
        <v>One-Time Buyer</v>
      </c>
      <c r="AG506" s="0" t="str">
        <f aca="false">VLOOKUP(X506,LookupRange,2,0)</f>
        <v>Male</v>
      </c>
      <c r="AH506" s="0" t="str">
        <f aca="false">VLOOKUP(X506,LookupRange,3,0)</f>
        <v>Brookhaven</v>
      </c>
      <c r="AW506" s="55" t="s">
        <v>173</v>
      </c>
      <c r="AX506" s="56" t="s">
        <v>20</v>
      </c>
      <c r="AY506" s="56" t="s">
        <v>114</v>
      </c>
      <c r="AZ506" s="57"/>
      <c r="CJ506" s="35" t="s">
        <v>1001</v>
      </c>
      <c r="CK506" s="59"/>
      <c r="CN506" s="35" t="n">
        <v>88065565857</v>
      </c>
      <c r="CO506" s="59"/>
      <c r="EP506" s="0" t="n">
        <v>503</v>
      </c>
      <c r="EQ506" s="55" t="s">
        <v>727</v>
      </c>
      <c r="ER506" s="56" t="s">
        <v>147</v>
      </c>
      <c r="ES506" s="56" t="s">
        <v>20</v>
      </c>
      <c r="ET506" s="64" t="n">
        <v>10</v>
      </c>
      <c r="EU506" s="65" t="n">
        <v>200</v>
      </c>
      <c r="EV506" s="65" t="n">
        <v>30</v>
      </c>
      <c r="EW506" s="65" t="n">
        <v>44072</v>
      </c>
      <c r="EX506" s="66" t="n">
        <v>44072</v>
      </c>
      <c r="EY506" s="0" t="n">
        <f aca="false">COUNTIF(DatasourceNameRange,EQ506)</f>
        <v>1</v>
      </c>
    </row>
    <row r="507" customFormat="false" ht="15" hidden="false" customHeight="false" outlineLevel="0" collapsed="false">
      <c r="X507" s="35" t="s">
        <v>744</v>
      </c>
      <c r="Y507" s="36" t="n">
        <v>6</v>
      </c>
      <c r="Z507" s="37" t="n">
        <v>180</v>
      </c>
      <c r="AA507" s="37" t="n">
        <v>1</v>
      </c>
      <c r="AB507" s="37" t="n">
        <v>180</v>
      </c>
      <c r="AC507" s="37" t="n">
        <v>44058</v>
      </c>
      <c r="AD507" s="38" t="n">
        <v>44058</v>
      </c>
      <c r="AE507" s="0" t="str">
        <f aca="false">IF(AB507&lt;=10,"Top Buyer",IF(AB507&lt;=21,"2nd Top Buyer","Average Buyer"))</f>
        <v>Average Buyer</v>
      </c>
      <c r="AF507" s="0" t="str">
        <f aca="false">(IF(AC507=AD507,$AL$9,$AL$10))</f>
        <v>One-Time Buyer</v>
      </c>
      <c r="AG507" s="0" t="str">
        <f aca="false">VLOOKUP(X507,LookupRange,2,0)</f>
        <v>Female</v>
      </c>
      <c r="AH507" s="0" t="str">
        <f aca="false">VLOOKUP(X507,LookupRange,3,0)</f>
        <v>Little Falls</v>
      </c>
      <c r="AW507" s="55" t="s">
        <v>702</v>
      </c>
      <c r="AX507" s="56" t="s">
        <v>20</v>
      </c>
      <c r="AY507" s="56" t="s">
        <v>98</v>
      </c>
      <c r="AZ507" s="57"/>
      <c r="CJ507" s="35" t="s">
        <v>713</v>
      </c>
      <c r="CK507" s="59"/>
      <c r="CN507" s="35" t="n">
        <v>88065565858</v>
      </c>
      <c r="CO507" s="59"/>
      <c r="EP507" s="0" t="n">
        <v>504</v>
      </c>
      <c r="EQ507" s="55" t="s">
        <v>173</v>
      </c>
      <c r="ER507" s="56" t="s">
        <v>114</v>
      </c>
      <c r="ES507" s="56" t="s">
        <v>20</v>
      </c>
      <c r="ET507" s="64" t="n">
        <v>15</v>
      </c>
      <c r="EU507" s="65" t="n">
        <v>180</v>
      </c>
      <c r="EV507" s="65" t="n">
        <v>45</v>
      </c>
      <c r="EW507" s="65" t="n">
        <v>44078</v>
      </c>
      <c r="EX507" s="66" t="n">
        <v>44078</v>
      </c>
      <c r="EY507" s="0" t="n">
        <f aca="false">COUNTIF(DatasourceNameRange,EQ507)</f>
        <v>1</v>
      </c>
    </row>
    <row r="508" customFormat="false" ht="15" hidden="false" customHeight="false" outlineLevel="0" collapsed="false">
      <c r="X508" s="35" t="s">
        <v>602</v>
      </c>
      <c r="Y508" s="36" t="n">
        <v>10</v>
      </c>
      <c r="Z508" s="37" t="n">
        <v>180</v>
      </c>
      <c r="AA508" s="37" t="n">
        <v>1</v>
      </c>
      <c r="AB508" s="37" t="n">
        <v>180</v>
      </c>
      <c r="AC508" s="37" t="n">
        <v>44093</v>
      </c>
      <c r="AD508" s="38" t="n">
        <v>44093</v>
      </c>
      <c r="AE508" s="0" t="str">
        <f aca="false">IF(AB508&lt;=10,"Top Buyer",IF(AB508&lt;=21,"2nd Top Buyer","Average Buyer"))</f>
        <v>Average Buyer</v>
      </c>
      <c r="AF508" s="0" t="str">
        <f aca="false">(IF(AC508=AD508,$AL$9,$AL$10))</f>
        <v>One-Time Buyer</v>
      </c>
      <c r="AG508" s="0" t="str">
        <f aca="false">VLOOKUP(X508,LookupRange,2,0)</f>
        <v>Male</v>
      </c>
      <c r="AH508" s="0" t="str">
        <f aca="false">VLOOKUP(X508,LookupRange,3,0)</f>
        <v>Babylon</v>
      </c>
      <c r="AW508" s="55" t="s">
        <v>1116</v>
      </c>
      <c r="AX508" s="56" t="s">
        <v>20</v>
      </c>
      <c r="AY508" s="56" t="s">
        <v>152</v>
      </c>
      <c r="AZ508" s="57"/>
      <c r="CJ508" s="35" t="s">
        <v>1043</v>
      </c>
      <c r="CK508" s="59"/>
      <c r="CN508" s="35" t="n">
        <v>88065565859</v>
      </c>
      <c r="CO508" s="59"/>
      <c r="EP508" s="0" t="n">
        <v>505</v>
      </c>
      <c r="EQ508" s="55" t="s">
        <v>702</v>
      </c>
      <c r="ER508" s="56" t="s">
        <v>98</v>
      </c>
      <c r="ES508" s="56" t="s">
        <v>20</v>
      </c>
      <c r="ET508" s="64" t="n">
        <v>11</v>
      </c>
      <c r="EU508" s="65" t="n">
        <v>165</v>
      </c>
      <c r="EV508" s="65" t="n">
        <v>33</v>
      </c>
      <c r="EW508" s="65" t="n">
        <v>44093</v>
      </c>
      <c r="EX508" s="66" t="n">
        <v>44093</v>
      </c>
      <c r="EY508" s="0" t="n">
        <f aca="false">COUNTIF(DatasourceNameRange,EQ508)</f>
        <v>1</v>
      </c>
    </row>
    <row r="509" customFormat="false" ht="15" hidden="false" customHeight="false" outlineLevel="0" collapsed="false">
      <c r="X509" s="35" t="s">
        <v>417</v>
      </c>
      <c r="Y509" s="36" t="n">
        <v>10</v>
      </c>
      <c r="Z509" s="37" t="n">
        <v>180</v>
      </c>
      <c r="AA509" s="37" t="n">
        <v>1</v>
      </c>
      <c r="AB509" s="37" t="n">
        <v>180</v>
      </c>
      <c r="AC509" s="37" t="n">
        <v>44103</v>
      </c>
      <c r="AD509" s="38" t="n">
        <v>44103</v>
      </c>
      <c r="AE509" s="0" t="str">
        <f aca="false">IF(AB509&lt;=10,"Top Buyer",IF(AB509&lt;=21,"2nd Top Buyer","Average Buyer"))</f>
        <v>Average Buyer</v>
      </c>
      <c r="AF509" s="0" t="str">
        <f aca="false">(IF(AC509=AD509,$AL$9,$AL$10))</f>
        <v>One-Time Buyer</v>
      </c>
      <c r="AG509" s="0" t="str">
        <f aca="false">VLOOKUP(X509,LookupRange,2,0)</f>
        <v>Female</v>
      </c>
      <c r="AH509" s="0" t="str">
        <f aca="false">VLOOKUP(X509,LookupRange,3,0)</f>
        <v>Troy</v>
      </c>
      <c r="AW509" s="55" t="s">
        <v>1001</v>
      </c>
      <c r="AX509" s="56" t="s">
        <v>29</v>
      </c>
      <c r="AY509" s="56" t="s">
        <v>75</v>
      </c>
      <c r="AZ509" s="57"/>
      <c r="CJ509" s="35" t="s">
        <v>1005</v>
      </c>
      <c r="CK509" s="59"/>
      <c r="CN509" s="35" t="n">
        <v>88065565860</v>
      </c>
      <c r="CO509" s="59"/>
      <c r="EP509" s="0" t="n">
        <v>506</v>
      </c>
      <c r="EQ509" s="55" t="s">
        <v>1116</v>
      </c>
      <c r="ER509" s="56" t="s">
        <v>152</v>
      </c>
      <c r="ES509" s="56" t="s">
        <v>20</v>
      </c>
      <c r="ET509" s="64" t="n">
        <v>6</v>
      </c>
      <c r="EU509" s="65" t="n">
        <v>312</v>
      </c>
      <c r="EV509" s="65" t="n">
        <v>18</v>
      </c>
      <c r="EW509" s="65" t="n">
        <v>44067</v>
      </c>
      <c r="EX509" s="66" t="n">
        <v>44067</v>
      </c>
      <c r="EY509" s="0" t="n">
        <f aca="false">COUNTIF(DatasourceNameRange,EQ509)</f>
        <v>1</v>
      </c>
    </row>
    <row r="510" customFormat="false" ht="15" hidden="false" customHeight="false" outlineLevel="0" collapsed="false">
      <c r="X510" s="35" t="s">
        <v>113</v>
      </c>
      <c r="Y510" s="36" t="n">
        <v>11</v>
      </c>
      <c r="Z510" s="37" t="n">
        <v>176</v>
      </c>
      <c r="AA510" s="37" t="n">
        <v>1</v>
      </c>
      <c r="AB510" s="37" t="n">
        <v>176</v>
      </c>
      <c r="AC510" s="37" t="n">
        <v>44068</v>
      </c>
      <c r="AD510" s="38" t="n">
        <v>44068</v>
      </c>
      <c r="AE510" s="0" t="str">
        <f aca="false">IF(AB510&lt;=10,"Top Buyer",IF(AB510&lt;=21,"2nd Top Buyer","Average Buyer"))</f>
        <v>Average Buyer</v>
      </c>
      <c r="AF510" s="0" t="str">
        <f aca="false">(IF(AC510=AD510,$AL$9,$AL$10))</f>
        <v>One-Time Buyer</v>
      </c>
      <c r="AG510" s="0" t="str">
        <f aca="false">VLOOKUP(X510,LookupRange,2,0)</f>
        <v>Female</v>
      </c>
      <c r="AH510" s="0" t="str">
        <f aca="false">VLOOKUP(X510,LookupRange,3,0)</f>
        <v>Yakers</v>
      </c>
      <c r="AW510" s="55" t="s">
        <v>713</v>
      </c>
      <c r="AX510" s="56" t="s">
        <v>29</v>
      </c>
      <c r="AY510" s="56" t="s">
        <v>123</v>
      </c>
      <c r="AZ510" s="57"/>
      <c r="CJ510" s="35" t="s">
        <v>304</v>
      </c>
      <c r="CK510" s="59"/>
      <c r="CN510" s="35" t="n">
        <v>88065565861</v>
      </c>
      <c r="CO510" s="59"/>
      <c r="EP510" s="0" t="n">
        <v>507</v>
      </c>
      <c r="EQ510" s="55" t="s">
        <v>1001</v>
      </c>
      <c r="ER510" s="56" t="s">
        <v>75</v>
      </c>
      <c r="ES510" s="56" t="s">
        <v>29</v>
      </c>
      <c r="ET510" s="64" t="n">
        <v>3</v>
      </c>
      <c r="EU510" s="65" t="n">
        <v>60</v>
      </c>
      <c r="EV510" s="65" t="n">
        <v>9</v>
      </c>
      <c r="EW510" s="65" t="n">
        <v>44072</v>
      </c>
      <c r="EX510" s="66" t="n">
        <v>44072</v>
      </c>
      <c r="EY510" s="0" t="n">
        <f aca="false">COUNTIF(DatasourceNameRange,EQ510)</f>
        <v>1</v>
      </c>
    </row>
    <row r="511" customFormat="false" ht="15" hidden="false" customHeight="false" outlineLevel="0" collapsed="false">
      <c r="X511" s="35" t="s">
        <v>233</v>
      </c>
      <c r="Y511" s="36" t="n">
        <v>11</v>
      </c>
      <c r="Z511" s="37" t="n">
        <v>176</v>
      </c>
      <c r="AA511" s="37" t="n">
        <v>1</v>
      </c>
      <c r="AB511" s="37" t="n">
        <v>176</v>
      </c>
      <c r="AC511" s="37" t="n">
        <v>44064</v>
      </c>
      <c r="AD511" s="38" t="n">
        <v>44064</v>
      </c>
      <c r="AE511" s="0" t="str">
        <f aca="false">IF(AB511&lt;=10,"Top Buyer",IF(AB511&lt;=21,"2nd Top Buyer","Average Buyer"))</f>
        <v>Average Buyer</v>
      </c>
      <c r="AF511" s="0" t="str">
        <f aca="false">(IF(AC511=AD511,$AL$9,$AL$10))</f>
        <v>One-Time Buyer</v>
      </c>
      <c r="AG511" s="0" t="str">
        <f aca="false">VLOOKUP(X511,LookupRange,2,0)</f>
        <v>Male</v>
      </c>
      <c r="AH511" s="0" t="str">
        <f aca="false">VLOOKUP(X511,LookupRange,3,0)</f>
        <v>Glen Cove</v>
      </c>
      <c r="AW511" s="55" t="s">
        <v>1043</v>
      </c>
      <c r="AX511" s="56" t="s">
        <v>29</v>
      </c>
      <c r="AY511" s="56" t="s">
        <v>112</v>
      </c>
      <c r="AZ511" s="57"/>
      <c r="CJ511" s="35" t="s">
        <v>730</v>
      </c>
      <c r="CK511" s="59"/>
      <c r="CN511" s="35" t="n">
        <v>88065565862</v>
      </c>
      <c r="CO511" s="59"/>
      <c r="EP511" s="0" t="n">
        <v>508</v>
      </c>
      <c r="EQ511" s="55" t="s">
        <v>713</v>
      </c>
      <c r="ER511" s="56" t="s">
        <v>123</v>
      </c>
      <c r="ES511" s="56" t="s">
        <v>29</v>
      </c>
      <c r="ET511" s="64" t="n">
        <v>5</v>
      </c>
      <c r="EU511" s="65" t="n">
        <v>60</v>
      </c>
      <c r="EV511" s="65" t="n">
        <v>15</v>
      </c>
      <c r="EW511" s="65" t="n">
        <v>44058</v>
      </c>
      <c r="EX511" s="66" t="n">
        <v>44058</v>
      </c>
      <c r="EY511" s="0" t="n">
        <f aca="false">COUNTIF(DatasourceNameRange,EQ511)</f>
        <v>1</v>
      </c>
    </row>
    <row r="512" customFormat="false" ht="15" hidden="false" customHeight="false" outlineLevel="0" collapsed="false">
      <c r="X512" s="35" t="s">
        <v>314</v>
      </c>
      <c r="Y512" s="36" t="n">
        <v>11</v>
      </c>
      <c r="Z512" s="37" t="n">
        <v>176</v>
      </c>
      <c r="AA512" s="37" t="n">
        <v>1</v>
      </c>
      <c r="AB512" s="37" t="n">
        <v>176</v>
      </c>
      <c r="AC512" s="37" t="n">
        <v>44103</v>
      </c>
      <c r="AD512" s="38" t="n">
        <v>44103</v>
      </c>
      <c r="AE512" s="0" t="str">
        <f aca="false">IF(AB512&lt;=10,"Top Buyer",IF(AB512&lt;=21,"2nd Top Buyer","Average Buyer"))</f>
        <v>Average Buyer</v>
      </c>
      <c r="AF512" s="0" t="str">
        <f aca="false">(IF(AC512=AD512,$AL$9,$AL$10))</f>
        <v>One-Time Buyer</v>
      </c>
      <c r="AG512" s="0" t="str">
        <f aca="false">VLOOKUP(X512,LookupRange,2,0)</f>
        <v>Female</v>
      </c>
      <c r="AH512" s="0" t="str">
        <f aca="false">VLOOKUP(X512,LookupRange,3,0)</f>
        <v>New York</v>
      </c>
      <c r="AW512" s="55" t="s">
        <v>1005</v>
      </c>
      <c r="AX512" s="56" t="s">
        <v>20</v>
      </c>
      <c r="AY512" s="56" t="s">
        <v>156</v>
      </c>
      <c r="AZ512" s="57"/>
      <c r="CJ512" s="35" t="s">
        <v>1092</v>
      </c>
      <c r="CK512" s="59"/>
      <c r="CN512" s="35" t="n">
        <v>88065565863</v>
      </c>
      <c r="CO512" s="59"/>
      <c r="EP512" s="0" t="n">
        <v>509</v>
      </c>
      <c r="EQ512" s="55" t="s">
        <v>1043</v>
      </c>
      <c r="ER512" s="56" t="s">
        <v>112</v>
      </c>
      <c r="ES512" s="56" t="s">
        <v>29</v>
      </c>
      <c r="ET512" s="64" t="n">
        <v>1</v>
      </c>
      <c r="EU512" s="65" t="n">
        <v>9</v>
      </c>
      <c r="EV512" s="65" t="n">
        <v>3</v>
      </c>
      <c r="EW512" s="65" t="n">
        <v>44048</v>
      </c>
      <c r="EX512" s="66" t="n">
        <v>44048</v>
      </c>
      <c r="EY512" s="0" t="n">
        <f aca="false">COUNTIF(DatasourceNameRange,EQ512)</f>
        <v>1</v>
      </c>
    </row>
    <row r="513" customFormat="false" ht="15" hidden="false" customHeight="false" outlineLevel="0" collapsed="false">
      <c r="X513" s="35" t="s">
        <v>168</v>
      </c>
      <c r="Y513" s="36" t="n">
        <v>11</v>
      </c>
      <c r="Z513" s="37" t="n">
        <v>176</v>
      </c>
      <c r="AA513" s="37" t="n">
        <v>1</v>
      </c>
      <c r="AB513" s="37" t="n">
        <v>176</v>
      </c>
      <c r="AC513" s="37" t="n">
        <v>44073</v>
      </c>
      <c r="AD513" s="38" t="n">
        <v>44073</v>
      </c>
      <c r="AE513" s="0" t="str">
        <f aca="false">IF(AB513&lt;=10,"Top Buyer",IF(AB513&lt;=21,"2nd Top Buyer","Average Buyer"))</f>
        <v>Average Buyer</v>
      </c>
      <c r="AF513" s="0" t="str">
        <f aca="false">(IF(AC513=AD513,$AL$9,$AL$10))</f>
        <v>One-Time Buyer</v>
      </c>
      <c r="AG513" s="0" t="str">
        <f aca="false">VLOOKUP(X513,LookupRange,2,0)</f>
        <v>Female</v>
      </c>
      <c r="AH513" s="0" t="str">
        <f aca="false">VLOOKUP(X513,LookupRange,3,0)</f>
        <v>Little Falls</v>
      </c>
      <c r="AW513" s="55" t="s">
        <v>304</v>
      </c>
      <c r="AX513" s="56" t="s">
        <v>20</v>
      </c>
      <c r="AY513" s="56" t="s">
        <v>117</v>
      </c>
      <c r="AZ513" s="57"/>
      <c r="CJ513" s="35" t="s">
        <v>923</v>
      </c>
      <c r="CK513" s="59"/>
      <c r="CN513" s="35" t="n">
        <v>88065565864</v>
      </c>
      <c r="CO513" s="59"/>
      <c r="EP513" s="0" t="n">
        <v>510</v>
      </c>
      <c r="EQ513" s="55" t="s">
        <v>1005</v>
      </c>
      <c r="ER513" s="56" t="s">
        <v>156</v>
      </c>
      <c r="ES513" s="56" t="s">
        <v>20</v>
      </c>
      <c r="ET513" s="64" t="n">
        <v>7</v>
      </c>
      <c r="EU513" s="65" t="n">
        <v>112</v>
      </c>
      <c r="EV513" s="65" t="n">
        <v>21</v>
      </c>
      <c r="EW513" s="65" t="n">
        <v>44076</v>
      </c>
      <c r="EX513" s="66" t="n">
        <v>44076</v>
      </c>
      <c r="EY513" s="0" t="n">
        <f aca="false">COUNTIF(DatasourceNameRange,EQ513)</f>
        <v>1</v>
      </c>
    </row>
    <row r="514" customFormat="false" ht="15" hidden="false" customHeight="false" outlineLevel="0" collapsed="false">
      <c r="X514" s="35" t="s">
        <v>206</v>
      </c>
      <c r="Y514" s="36" t="n">
        <v>11</v>
      </c>
      <c r="Z514" s="37" t="n">
        <v>176</v>
      </c>
      <c r="AA514" s="37" t="n">
        <v>1</v>
      </c>
      <c r="AB514" s="37" t="n">
        <v>176</v>
      </c>
      <c r="AC514" s="37" t="n">
        <v>44098</v>
      </c>
      <c r="AD514" s="38" t="n">
        <v>44098</v>
      </c>
      <c r="AE514" s="0" t="str">
        <f aca="false">IF(AB514&lt;=10,"Top Buyer",IF(AB514&lt;=21,"2nd Top Buyer","Average Buyer"))</f>
        <v>Average Buyer</v>
      </c>
      <c r="AF514" s="0" t="str">
        <f aca="false">(IF(AC514=AD514,$AL$9,$AL$10))</f>
        <v>One-Time Buyer</v>
      </c>
      <c r="AG514" s="0" t="str">
        <f aca="false">VLOOKUP(X514,LookupRange,2,0)</f>
        <v>Male</v>
      </c>
      <c r="AH514" s="0" t="str">
        <f aca="false">VLOOKUP(X514,LookupRange,3,0)</f>
        <v>Port Jervis</v>
      </c>
      <c r="AW514" s="55" t="s">
        <v>730</v>
      </c>
      <c r="AX514" s="56" t="s">
        <v>20</v>
      </c>
      <c r="AY514" s="56" t="s">
        <v>152</v>
      </c>
      <c r="AZ514" s="57"/>
      <c r="CJ514" s="35" t="s">
        <v>997</v>
      </c>
      <c r="CK514" s="59"/>
      <c r="CN514" s="35" t="n">
        <v>88065565865</v>
      </c>
      <c r="CO514" s="59"/>
      <c r="EP514" s="0" t="n">
        <v>511</v>
      </c>
      <c r="EQ514" s="55" t="s">
        <v>304</v>
      </c>
      <c r="ER514" s="56" t="s">
        <v>117</v>
      </c>
      <c r="ES514" s="56" t="s">
        <v>20</v>
      </c>
      <c r="ET514" s="64" t="n">
        <v>10</v>
      </c>
      <c r="EU514" s="65" t="n">
        <v>140</v>
      </c>
      <c r="EV514" s="65" t="n">
        <v>30</v>
      </c>
      <c r="EW514" s="65" t="n">
        <v>44104</v>
      </c>
      <c r="EX514" s="66" t="n">
        <v>44104</v>
      </c>
      <c r="EY514" s="0" t="n">
        <f aca="false">COUNTIF(DatasourceNameRange,EQ514)</f>
        <v>1</v>
      </c>
    </row>
    <row r="515" customFormat="false" ht="15" hidden="false" customHeight="false" outlineLevel="0" collapsed="false">
      <c r="X515" s="35" t="s">
        <v>390</v>
      </c>
      <c r="Y515" s="36" t="n">
        <v>17</v>
      </c>
      <c r="Z515" s="37" t="n">
        <v>170</v>
      </c>
      <c r="AA515" s="37" t="n">
        <v>2</v>
      </c>
      <c r="AB515" s="37" t="n">
        <v>170</v>
      </c>
      <c r="AC515" s="37" t="n">
        <v>44087</v>
      </c>
      <c r="AD515" s="38" t="n">
        <v>44087</v>
      </c>
      <c r="AE515" s="0" t="str">
        <f aca="false">IF(AB515&lt;=10,"Top Buyer",IF(AB515&lt;=21,"2nd Top Buyer","Average Buyer"))</f>
        <v>Average Buyer</v>
      </c>
      <c r="AF515" s="0" t="str">
        <f aca="false">(IF(AC515=AD515,$AL$9,$AL$10))</f>
        <v>One-Time Buyer</v>
      </c>
      <c r="AG515" s="0" t="str">
        <f aca="false">VLOOKUP(X515,LookupRange,2,0)</f>
        <v>Female</v>
      </c>
      <c r="AH515" s="0" t="str">
        <f aca="false">VLOOKUP(X515,LookupRange,3,0)</f>
        <v>Islip</v>
      </c>
      <c r="AW515" s="55" t="s">
        <v>1092</v>
      </c>
      <c r="AX515" s="56" t="s">
        <v>29</v>
      </c>
      <c r="AY515" s="56" t="s">
        <v>90</v>
      </c>
      <c r="AZ515" s="57"/>
      <c r="CJ515" s="35" t="s">
        <v>497</v>
      </c>
      <c r="CK515" s="59"/>
      <c r="CN515" s="35" t="n">
        <v>88065565866</v>
      </c>
      <c r="CO515" s="59"/>
      <c r="EP515" s="0" t="n">
        <v>512</v>
      </c>
      <c r="EQ515" s="55" t="s">
        <v>730</v>
      </c>
      <c r="ER515" s="56" t="s">
        <v>152</v>
      </c>
      <c r="ES515" s="56" t="s">
        <v>20</v>
      </c>
      <c r="ET515" s="64" t="n">
        <v>1</v>
      </c>
      <c r="EU515" s="65" t="n">
        <v>70</v>
      </c>
      <c r="EV515" s="65" t="n">
        <v>3</v>
      </c>
      <c r="EW515" s="65" t="n">
        <v>44044</v>
      </c>
      <c r="EX515" s="66" t="n">
        <v>44044</v>
      </c>
      <c r="EY515" s="0" t="n">
        <f aca="false">COUNTIF(DatasourceNameRange,EQ515)</f>
        <v>1</v>
      </c>
    </row>
    <row r="516" customFormat="false" ht="15" hidden="false" customHeight="false" outlineLevel="0" collapsed="false">
      <c r="X516" s="35" t="s">
        <v>1070</v>
      </c>
      <c r="Y516" s="36" t="n">
        <v>13</v>
      </c>
      <c r="Z516" s="37" t="n">
        <v>166</v>
      </c>
      <c r="AA516" s="37" t="n">
        <v>2</v>
      </c>
      <c r="AB516" s="37" t="n">
        <v>166</v>
      </c>
      <c r="AC516" s="37" t="n">
        <v>44051</v>
      </c>
      <c r="AD516" s="38" t="n">
        <v>44074</v>
      </c>
      <c r="AE516" s="0" t="str">
        <f aca="false">IF(AB516&lt;=10,"Top Buyer",IF(AB516&lt;=21,"2nd Top Buyer","Average Buyer"))</f>
        <v>Average Buyer</v>
      </c>
      <c r="AF516" s="0" t="str">
        <f aca="false">(IF(AC516=AD516,$AL$9,$AL$10))</f>
        <v>Old Customer</v>
      </c>
      <c r="AG516" s="0" t="str">
        <f aca="false">VLOOKUP(X516,LookupRange,2,0)</f>
        <v>Female</v>
      </c>
      <c r="AH516" s="0" t="str">
        <f aca="false">VLOOKUP(X516,LookupRange,3,0)</f>
        <v>Olean</v>
      </c>
      <c r="AW516" s="55" t="s">
        <v>923</v>
      </c>
      <c r="AX516" s="56" t="s">
        <v>20</v>
      </c>
      <c r="AY516" s="56" t="s">
        <v>50</v>
      </c>
      <c r="AZ516" s="57"/>
      <c r="CJ516" s="35" t="s">
        <v>1103</v>
      </c>
      <c r="CK516" s="59"/>
      <c r="CN516" s="35" t="n">
        <v>88065565867</v>
      </c>
      <c r="CO516" s="59"/>
      <c r="EP516" s="0" t="n">
        <v>513</v>
      </c>
      <c r="EQ516" s="55" t="s">
        <v>1092</v>
      </c>
      <c r="ER516" s="56" t="s">
        <v>90</v>
      </c>
      <c r="ES516" s="56" t="s">
        <v>29</v>
      </c>
      <c r="ET516" s="64" t="n">
        <v>4</v>
      </c>
      <c r="EU516" s="65" t="n">
        <v>64</v>
      </c>
      <c r="EV516" s="65" t="n">
        <v>12</v>
      </c>
      <c r="EW516" s="65" t="n">
        <v>44093</v>
      </c>
      <c r="EX516" s="66" t="n">
        <v>44093</v>
      </c>
      <c r="EY516" s="0" t="n">
        <f aca="false">COUNTIF(DatasourceNameRange,EQ516)</f>
        <v>1</v>
      </c>
    </row>
    <row r="517" customFormat="false" ht="15" hidden="false" customHeight="false" outlineLevel="0" collapsed="false">
      <c r="X517" s="35" t="s">
        <v>738</v>
      </c>
      <c r="Y517" s="36" t="n">
        <v>11</v>
      </c>
      <c r="Z517" s="37" t="n">
        <v>165</v>
      </c>
      <c r="AA517" s="37" t="n">
        <v>1</v>
      </c>
      <c r="AB517" s="37" t="n">
        <v>165</v>
      </c>
      <c r="AC517" s="37" t="n">
        <v>44052</v>
      </c>
      <c r="AD517" s="38" t="n">
        <v>44052</v>
      </c>
      <c r="AE517" s="0" t="str">
        <f aca="false">IF(AB517&lt;=10,"Top Buyer",IF(AB517&lt;=21,"2nd Top Buyer","Average Buyer"))</f>
        <v>Average Buyer</v>
      </c>
      <c r="AF517" s="0" t="str">
        <f aca="false">(IF(AC517=AD517,$AL$9,$AL$10))</f>
        <v>One-Time Buyer</v>
      </c>
      <c r="AG517" s="0" t="str">
        <f aca="false">VLOOKUP(X517,LookupRange,2,0)</f>
        <v>Male</v>
      </c>
      <c r="AH517" s="0" t="str">
        <f aca="false">VLOOKUP(X517,LookupRange,3,0)</f>
        <v>Syracuse</v>
      </c>
      <c r="AW517" s="55" t="s">
        <v>997</v>
      </c>
      <c r="AX517" s="56" t="s">
        <v>29</v>
      </c>
      <c r="AY517" s="56" t="s">
        <v>98</v>
      </c>
      <c r="AZ517" s="57"/>
      <c r="CJ517" s="35" t="s">
        <v>957</v>
      </c>
      <c r="CK517" s="59"/>
      <c r="CN517" s="35" t="n">
        <v>88065565868</v>
      </c>
      <c r="CO517" s="59"/>
      <c r="EP517" s="0" t="n">
        <v>514</v>
      </c>
      <c r="EQ517" s="55" t="s">
        <v>923</v>
      </c>
      <c r="ER517" s="56" t="s">
        <v>50</v>
      </c>
      <c r="ES517" s="56" t="s">
        <v>20</v>
      </c>
      <c r="ET517" s="64" t="n">
        <v>1</v>
      </c>
      <c r="EU517" s="65" t="n">
        <v>20</v>
      </c>
      <c r="EV517" s="65" t="n">
        <v>3</v>
      </c>
      <c r="EW517" s="65" t="n">
        <v>44075</v>
      </c>
      <c r="EX517" s="66" t="n">
        <v>44075</v>
      </c>
      <c r="EY517" s="0" t="n">
        <f aca="false">COUNTIF(DatasourceNameRange,EQ517)</f>
        <v>1</v>
      </c>
    </row>
    <row r="518" customFormat="false" ht="15" hidden="false" customHeight="false" outlineLevel="0" collapsed="false">
      <c r="X518" s="35" t="s">
        <v>1086</v>
      </c>
      <c r="Y518" s="36" t="n">
        <v>11</v>
      </c>
      <c r="Z518" s="37" t="n">
        <v>165</v>
      </c>
      <c r="AA518" s="37" t="n">
        <v>1</v>
      </c>
      <c r="AB518" s="37" t="n">
        <v>165</v>
      </c>
      <c r="AC518" s="37" t="n">
        <v>44087</v>
      </c>
      <c r="AD518" s="38" t="n">
        <v>44087</v>
      </c>
      <c r="AE518" s="0" t="str">
        <f aca="false">IF(AB518&lt;=10,"Top Buyer",IF(AB518&lt;=21,"2nd Top Buyer","Average Buyer"))</f>
        <v>Average Buyer</v>
      </c>
      <c r="AF518" s="0" t="str">
        <f aca="false">(IF(AC518=AD518,$AL$9,$AL$10))</f>
        <v>One-Time Buyer</v>
      </c>
      <c r="AG518" s="0" t="str">
        <f aca="false">VLOOKUP(X518,LookupRange,2,0)</f>
        <v>Female</v>
      </c>
      <c r="AH518" s="0" t="str">
        <f aca="false">VLOOKUP(X518,LookupRange,3,0)</f>
        <v>Newburgh</v>
      </c>
      <c r="AW518" s="55" t="s">
        <v>497</v>
      </c>
      <c r="AX518" s="56" t="s">
        <v>20</v>
      </c>
      <c r="AY518" s="56" t="s">
        <v>96</v>
      </c>
      <c r="AZ518" s="57"/>
      <c r="CJ518" s="35" t="s">
        <v>138</v>
      </c>
      <c r="CK518" s="59"/>
      <c r="CN518" s="35" t="n">
        <v>88065565869</v>
      </c>
      <c r="CO518" s="59"/>
      <c r="EP518" s="0" t="n">
        <v>515</v>
      </c>
      <c r="EQ518" s="55" t="s">
        <v>997</v>
      </c>
      <c r="ER518" s="56" t="s">
        <v>98</v>
      </c>
      <c r="ES518" s="56" t="s">
        <v>29</v>
      </c>
      <c r="ET518" s="64" t="n">
        <v>3</v>
      </c>
      <c r="EU518" s="65" t="n">
        <v>42</v>
      </c>
      <c r="EV518" s="65" t="n">
        <v>9</v>
      </c>
      <c r="EW518" s="65" t="n">
        <v>44065</v>
      </c>
      <c r="EX518" s="66" t="n">
        <v>44065</v>
      </c>
      <c r="EY518" s="0" t="n">
        <f aca="false">COUNTIF(DatasourceNameRange,EQ518)</f>
        <v>1</v>
      </c>
    </row>
    <row r="519" customFormat="false" ht="15" hidden="false" customHeight="false" outlineLevel="0" collapsed="false">
      <c r="X519" s="35" t="s">
        <v>984</v>
      </c>
      <c r="Y519" s="36" t="n">
        <v>11</v>
      </c>
      <c r="Z519" s="37" t="n">
        <v>165</v>
      </c>
      <c r="AA519" s="37" t="n">
        <v>1</v>
      </c>
      <c r="AB519" s="37" t="n">
        <v>165</v>
      </c>
      <c r="AC519" s="37" t="n">
        <v>44046</v>
      </c>
      <c r="AD519" s="38" t="n">
        <v>44046</v>
      </c>
      <c r="AE519" s="0" t="str">
        <f aca="false">IF(AB519&lt;=10,"Top Buyer",IF(AB519&lt;=21,"2nd Top Buyer","Average Buyer"))</f>
        <v>Average Buyer</v>
      </c>
      <c r="AF519" s="0" t="str">
        <f aca="false">(IF(AC519=AD519,$AL$9,$AL$10))</f>
        <v>One-Time Buyer</v>
      </c>
      <c r="AG519" s="0" t="str">
        <f aca="false">VLOOKUP(X519,LookupRange,2,0)</f>
        <v>Male</v>
      </c>
      <c r="AH519" s="0" t="str">
        <f aca="false">VLOOKUP(X519,LookupRange,3,0)</f>
        <v>Beacon</v>
      </c>
      <c r="AW519" s="55" t="s">
        <v>1103</v>
      </c>
      <c r="AX519" s="56" t="s">
        <v>20</v>
      </c>
      <c r="AY519" s="56" t="s">
        <v>117</v>
      </c>
      <c r="AZ519" s="57"/>
      <c r="CJ519" s="35" t="s">
        <v>420</v>
      </c>
      <c r="CK519" s="59"/>
      <c r="CN519" s="35" t="n">
        <v>88065565870</v>
      </c>
      <c r="CO519" s="59"/>
      <c r="EP519" s="0" t="n">
        <v>516</v>
      </c>
      <c r="EQ519" s="55" t="s">
        <v>497</v>
      </c>
      <c r="ER519" s="56" t="s">
        <v>96</v>
      </c>
      <c r="ES519" s="56" t="s">
        <v>20</v>
      </c>
      <c r="ET519" s="64" t="n">
        <v>6</v>
      </c>
      <c r="EU519" s="65" t="n">
        <v>120</v>
      </c>
      <c r="EV519" s="65" t="n">
        <v>18</v>
      </c>
      <c r="EW519" s="65" t="n">
        <v>44092</v>
      </c>
      <c r="EX519" s="66" t="n">
        <v>44092</v>
      </c>
      <c r="EY519" s="0" t="n">
        <f aca="false">COUNTIF(DatasourceNameRange,EQ519)</f>
        <v>1</v>
      </c>
    </row>
    <row r="520" customFormat="false" ht="15" hidden="false" customHeight="false" outlineLevel="0" collapsed="false">
      <c r="X520" s="35" t="s">
        <v>251</v>
      </c>
      <c r="Y520" s="36" t="n">
        <v>11</v>
      </c>
      <c r="Z520" s="37" t="n">
        <v>165</v>
      </c>
      <c r="AA520" s="37" t="n">
        <v>1</v>
      </c>
      <c r="AB520" s="37" t="n">
        <v>165</v>
      </c>
      <c r="AC520" s="37" t="n">
        <v>44051</v>
      </c>
      <c r="AD520" s="38" t="n">
        <v>44051</v>
      </c>
      <c r="AE520" s="0" t="str">
        <f aca="false">IF(AB520&lt;=10,"Top Buyer",IF(AB520&lt;=21,"2nd Top Buyer","Average Buyer"))</f>
        <v>Average Buyer</v>
      </c>
      <c r="AF520" s="0" t="str">
        <f aca="false">(IF(AC520=AD520,$AL$9,$AL$10))</f>
        <v>One-Time Buyer</v>
      </c>
      <c r="AG520" s="0" t="str">
        <f aca="false">VLOOKUP(X520,LookupRange,2,0)</f>
        <v>Male</v>
      </c>
      <c r="AH520" s="0" t="str">
        <f aca="false">VLOOKUP(X520,LookupRange,3,0)</f>
        <v>Peekskill</v>
      </c>
      <c r="AW520" s="55" t="s">
        <v>957</v>
      </c>
      <c r="AX520" s="56" t="s">
        <v>29</v>
      </c>
      <c r="AY520" s="56" t="s">
        <v>50</v>
      </c>
      <c r="AZ520" s="57"/>
      <c r="CJ520" s="35" t="s">
        <v>981</v>
      </c>
      <c r="CK520" s="59"/>
      <c r="CN520" s="35" t="n">
        <v>88065565871</v>
      </c>
      <c r="CO520" s="59"/>
      <c r="EP520" s="0" t="n">
        <v>517</v>
      </c>
      <c r="EQ520" s="55" t="s">
        <v>1103</v>
      </c>
      <c r="ER520" s="56" t="s">
        <v>117</v>
      </c>
      <c r="ES520" s="56" t="s">
        <v>20</v>
      </c>
      <c r="ET520" s="64" t="n">
        <v>2</v>
      </c>
      <c r="EU520" s="65" t="n">
        <v>40</v>
      </c>
      <c r="EV520" s="65" t="n">
        <v>6</v>
      </c>
      <c r="EW520" s="65" t="n">
        <v>44104</v>
      </c>
      <c r="EX520" s="66" t="n">
        <v>44104</v>
      </c>
      <c r="EY520" s="0" t="n">
        <f aca="false">COUNTIF(DatasourceNameRange,EQ520)</f>
        <v>1</v>
      </c>
    </row>
    <row r="521" customFormat="false" ht="15" hidden="false" customHeight="false" outlineLevel="0" collapsed="false">
      <c r="X521" s="35" t="s">
        <v>177</v>
      </c>
      <c r="Y521" s="36" t="n">
        <v>11</v>
      </c>
      <c r="Z521" s="37" t="n">
        <v>165</v>
      </c>
      <c r="AA521" s="37" t="n">
        <v>1</v>
      </c>
      <c r="AB521" s="37" t="n">
        <v>165</v>
      </c>
      <c r="AC521" s="37" t="n">
        <v>44082</v>
      </c>
      <c r="AD521" s="38" t="n">
        <v>44082</v>
      </c>
      <c r="AE521" s="0" t="str">
        <f aca="false">IF(AB521&lt;=10,"Top Buyer",IF(AB521&lt;=21,"2nd Top Buyer","Average Buyer"))</f>
        <v>Average Buyer</v>
      </c>
      <c r="AF521" s="0" t="str">
        <f aca="false">(IF(AC521=AD521,$AL$9,$AL$10))</f>
        <v>One-Time Buyer</v>
      </c>
      <c r="AG521" s="0" t="str">
        <f aca="false">VLOOKUP(X521,LookupRange,2,0)</f>
        <v>Male</v>
      </c>
      <c r="AH521" s="0" t="str">
        <f aca="false">VLOOKUP(X521,LookupRange,3,0)</f>
        <v>Hempstead</v>
      </c>
      <c r="AW521" s="55" t="s">
        <v>138</v>
      </c>
      <c r="AX521" s="56" t="s">
        <v>20</v>
      </c>
      <c r="AY521" s="56" t="s">
        <v>119</v>
      </c>
      <c r="AZ521" s="57"/>
      <c r="CJ521" s="35" t="s">
        <v>1048</v>
      </c>
      <c r="CK521" s="59"/>
      <c r="CN521" s="35" t="n">
        <v>88065565872</v>
      </c>
      <c r="CO521" s="59"/>
      <c r="EP521" s="0" t="n">
        <v>518</v>
      </c>
      <c r="EQ521" s="55" t="s">
        <v>957</v>
      </c>
      <c r="ER521" s="56" t="s">
        <v>50</v>
      </c>
      <c r="ES521" s="56" t="s">
        <v>29</v>
      </c>
      <c r="ET521" s="64" t="n">
        <v>11</v>
      </c>
      <c r="EU521" s="65" t="n">
        <v>165</v>
      </c>
      <c r="EV521" s="65" t="n">
        <v>33</v>
      </c>
      <c r="EW521" s="65" t="n">
        <v>44102</v>
      </c>
      <c r="EX521" s="66" t="n">
        <v>44102</v>
      </c>
      <c r="EY521" s="0" t="n">
        <f aca="false">COUNTIF(DatasourceNameRange,EQ521)</f>
        <v>1</v>
      </c>
    </row>
    <row r="522" customFormat="false" ht="15" hidden="false" customHeight="false" outlineLevel="0" collapsed="false">
      <c r="X522" s="35" t="s">
        <v>553</v>
      </c>
      <c r="Y522" s="36" t="n">
        <v>11</v>
      </c>
      <c r="Z522" s="37" t="n">
        <v>165</v>
      </c>
      <c r="AA522" s="37" t="n">
        <v>1</v>
      </c>
      <c r="AB522" s="37" t="n">
        <v>165</v>
      </c>
      <c r="AC522" s="37" t="n">
        <v>44044</v>
      </c>
      <c r="AD522" s="38" t="n">
        <v>44044</v>
      </c>
      <c r="AE522" s="0" t="str">
        <f aca="false">IF(AB522&lt;=10,"Top Buyer",IF(AB522&lt;=21,"2nd Top Buyer","Average Buyer"))</f>
        <v>Average Buyer</v>
      </c>
      <c r="AF522" s="0" t="str">
        <f aca="false">(IF(AC522=AD522,$AL$9,$AL$10))</f>
        <v>One-Time Buyer</v>
      </c>
      <c r="AG522" s="0" t="str">
        <f aca="false">VLOOKUP(X522,LookupRange,2,0)</f>
        <v>Male</v>
      </c>
      <c r="AH522" s="0" t="str">
        <f aca="false">VLOOKUP(X522,LookupRange,3,0)</f>
        <v>Watervliet</v>
      </c>
      <c r="AW522" s="55" t="s">
        <v>420</v>
      </c>
      <c r="AX522" s="56" t="s">
        <v>20</v>
      </c>
      <c r="AY522" s="56" t="s">
        <v>81</v>
      </c>
      <c r="AZ522" s="57"/>
      <c r="CJ522" s="35" t="s">
        <v>761</v>
      </c>
      <c r="CK522" s="59"/>
      <c r="CN522" s="35" t="n">
        <v>88065565873</v>
      </c>
      <c r="CO522" s="59"/>
      <c r="EP522" s="0" t="n">
        <v>519</v>
      </c>
      <c r="EQ522" s="55" t="s">
        <v>138</v>
      </c>
      <c r="ER522" s="56" t="s">
        <v>119</v>
      </c>
      <c r="ES522" s="56" t="s">
        <v>20</v>
      </c>
      <c r="ET522" s="64" t="n">
        <v>15</v>
      </c>
      <c r="EU522" s="65" t="n">
        <v>75</v>
      </c>
      <c r="EV522" s="65" t="n">
        <v>45</v>
      </c>
      <c r="EW522" s="65" t="n">
        <v>44051</v>
      </c>
      <c r="EX522" s="66" t="n">
        <v>44051</v>
      </c>
      <c r="EY522" s="0" t="n">
        <f aca="false">COUNTIF(DatasourceNameRange,EQ522)</f>
        <v>1</v>
      </c>
    </row>
    <row r="523" customFormat="false" ht="15" hidden="false" customHeight="false" outlineLevel="0" collapsed="false">
      <c r="X523" s="35" t="s">
        <v>702</v>
      </c>
      <c r="Y523" s="36" t="n">
        <v>11</v>
      </c>
      <c r="Z523" s="37" t="n">
        <v>165</v>
      </c>
      <c r="AA523" s="37" t="n">
        <v>1</v>
      </c>
      <c r="AB523" s="37" t="n">
        <v>165</v>
      </c>
      <c r="AC523" s="37" t="n">
        <v>44093</v>
      </c>
      <c r="AD523" s="38" t="n">
        <v>44093</v>
      </c>
      <c r="AE523" s="0" t="str">
        <f aca="false">IF(AB523&lt;=10,"Top Buyer",IF(AB523&lt;=21,"2nd Top Buyer","Average Buyer"))</f>
        <v>Average Buyer</v>
      </c>
      <c r="AF523" s="0" t="str">
        <f aca="false">(IF(AC523=AD523,$AL$9,$AL$10))</f>
        <v>One-Time Buyer</v>
      </c>
      <c r="AG523" s="0" t="str">
        <f aca="false">VLOOKUP(X523,LookupRange,2,0)</f>
        <v>Male</v>
      </c>
      <c r="AH523" s="0" t="str">
        <f aca="false">VLOOKUP(X523,LookupRange,3,0)</f>
        <v>Springs</v>
      </c>
      <c r="AW523" s="55" t="s">
        <v>981</v>
      </c>
      <c r="AX523" s="56" t="s">
        <v>29</v>
      </c>
      <c r="AY523" s="56" t="s">
        <v>125</v>
      </c>
      <c r="AZ523" s="57"/>
      <c r="CJ523" s="35" t="s">
        <v>939</v>
      </c>
      <c r="CK523" s="59"/>
      <c r="CN523" s="35" t="n">
        <v>88065565874</v>
      </c>
      <c r="CO523" s="59"/>
      <c r="EP523" s="0" t="n">
        <v>520</v>
      </c>
      <c r="EQ523" s="55" t="s">
        <v>420</v>
      </c>
      <c r="ER523" s="56" t="s">
        <v>81</v>
      </c>
      <c r="ES523" s="56" t="s">
        <v>20</v>
      </c>
      <c r="ET523" s="64" t="n">
        <v>89</v>
      </c>
      <c r="EU523" s="65" t="n">
        <v>1335</v>
      </c>
      <c r="EV523" s="65" t="n">
        <v>267</v>
      </c>
      <c r="EW523" s="65" t="n">
        <v>44045</v>
      </c>
      <c r="EX523" s="66" t="n">
        <v>44045</v>
      </c>
      <c r="EY523" s="0" t="n">
        <f aca="false">COUNTIF(DatasourceNameRange,EQ523)</f>
        <v>1</v>
      </c>
    </row>
    <row r="524" customFormat="false" ht="15" hidden="false" customHeight="false" outlineLevel="0" collapsed="false">
      <c r="X524" s="35" t="s">
        <v>132</v>
      </c>
      <c r="Y524" s="36" t="n">
        <v>11</v>
      </c>
      <c r="Z524" s="37" t="n">
        <v>165</v>
      </c>
      <c r="AA524" s="37" t="n">
        <v>1</v>
      </c>
      <c r="AB524" s="37" t="n">
        <v>165</v>
      </c>
      <c r="AC524" s="37" t="n">
        <v>44046</v>
      </c>
      <c r="AD524" s="38" t="n">
        <v>44046</v>
      </c>
      <c r="AE524" s="0" t="str">
        <f aca="false">IF(AB524&lt;=10,"Top Buyer",IF(AB524&lt;=21,"2nd Top Buyer","Average Buyer"))</f>
        <v>Average Buyer</v>
      </c>
      <c r="AF524" s="0" t="str">
        <f aca="false">(IF(AC524=AD524,$AL$9,$AL$10))</f>
        <v>One-Time Buyer</v>
      </c>
      <c r="AG524" s="0" t="str">
        <f aca="false">VLOOKUP(X524,LookupRange,2,0)</f>
        <v>Female</v>
      </c>
      <c r="AH524" s="0" t="str">
        <f aca="false">VLOOKUP(X524,LookupRange,3,0)</f>
        <v>Beacon</v>
      </c>
      <c r="AW524" s="55" t="s">
        <v>1048</v>
      </c>
      <c r="AX524" s="56" t="s">
        <v>29</v>
      </c>
      <c r="AY524" s="56" t="s">
        <v>30</v>
      </c>
      <c r="AZ524" s="57"/>
      <c r="CJ524" s="35" t="s">
        <v>895</v>
      </c>
      <c r="CK524" s="59"/>
      <c r="CN524" s="35" t="n">
        <v>88065565875</v>
      </c>
      <c r="CO524" s="59"/>
      <c r="EP524" s="0" t="n">
        <v>521</v>
      </c>
      <c r="EQ524" s="55" t="s">
        <v>981</v>
      </c>
      <c r="ER524" s="56" t="s">
        <v>125</v>
      </c>
      <c r="ES524" s="56" t="s">
        <v>29</v>
      </c>
      <c r="ET524" s="64" t="n">
        <v>3</v>
      </c>
      <c r="EU524" s="65" t="n">
        <v>60</v>
      </c>
      <c r="EV524" s="65" t="n">
        <v>9</v>
      </c>
      <c r="EW524" s="65" t="n">
        <v>44074</v>
      </c>
      <c r="EX524" s="66" t="n">
        <v>44074</v>
      </c>
      <c r="EY524" s="0" t="n">
        <f aca="false">COUNTIF(DatasourceNameRange,EQ524)</f>
        <v>1</v>
      </c>
    </row>
    <row r="525" customFormat="false" ht="15" hidden="false" customHeight="false" outlineLevel="0" collapsed="false">
      <c r="X525" s="35" t="s">
        <v>957</v>
      </c>
      <c r="Y525" s="36" t="n">
        <v>11</v>
      </c>
      <c r="Z525" s="37" t="n">
        <v>165</v>
      </c>
      <c r="AA525" s="37" t="n">
        <v>1</v>
      </c>
      <c r="AB525" s="37" t="n">
        <v>165</v>
      </c>
      <c r="AC525" s="37" t="n">
        <v>44102</v>
      </c>
      <c r="AD525" s="38" t="n">
        <v>44102</v>
      </c>
      <c r="AE525" s="0" t="str">
        <f aca="false">IF(AB525&lt;=10,"Top Buyer",IF(AB525&lt;=21,"2nd Top Buyer","Average Buyer"))</f>
        <v>Average Buyer</v>
      </c>
      <c r="AF525" s="0" t="str">
        <f aca="false">(IF(AC525=AD525,$AL$9,$AL$10))</f>
        <v>One-Time Buyer</v>
      </c>
      <c r="AG525" s="0" t="str">
        <f aca="false">VLOOKUP(X525,LookupRange,2,0)</f>
        <v>Female</v>
      </c>
      <c r="AH525" s="0" t="str">
        <f aca="false">VLOOKUP(X525,LookupRange,3,0)</f>
        <v>Glen Cove</v>
      </c>
      <c r="AW525" s="55" t="s">
        <v>761</v>
      </c>
      <c r="AX525" s="56" t="s">
        <v>20</v>
      </c>
      <c r="AY525" s="56" t="s">
        <v>186</v>
      </c>
      <c r="AZ525" s="57"/>
      <c r="CJ525" s="35" t="s">
        <v>869</v>
      </c>
      <c r="CK525" s="59"/>
      <c r="CN525" s="35" t="n">
        <v>88065565876</v>
      </c>
      <c r="CO525" s="59"/>
      <c r="EP525" s="0" t="n">
        <v>522</v>
      </c>
      <c r="EQ525" s="55" t="s">
        <v>1048</v>
      </c>
      <c r="ER525" s="56" t="s">
        <v>30</v>
      </c>
      <c r="ES525" s="56" t="s">
        <v>29</v>
      </c>
      <c r="ET525" s="64" t="n">
        <v>11</v>
      </c>
      <c r="EU525" s="65" t="n">
        <v>143</v>
      </c>
      <c r="EV525" s="65" t="n">
        <v>33</v>
      </c>
      <c r="EW525" s="65" t="n">
        <v>44056</v>
      </c>
      <c r="EX525" s="66" t="n">
        <v>44056</v>
      </c>
      <c r="EY525" s="0" t="n">
        <f aca="false">COUNTIF(DatasourceNameRange,EQ525)</f>
        <v>1</v>
      </c>
    </row>
    <row r="526" customFormat="false" ht="15" hidden="false" customHeight="false" outlineLevel="0" collapsed="false">
      <c r="X526" s="35" t="s">
        <v>1011</v>
      </c>
      <c r="Y526" s="36" t="n">
        <v>11</v>
      </c>
      <c r="Z526" s="37" t="n">
        <v>165</v>
      </c>
      <c r="AA526" s="37" t="n">
        <v>1</v>
      </c>
      <c r="AB526" s="37" t="n">
        <v>165</v>
      </c>
      <c r="AC526" s="37" t="n">
        <v>44082</v>
      </c>
      <c r="AD526" s="38" t="n">
        <v>44082</v>
      </c>
      <c r="AE526" s="0" t="str">
        <f aca="false">IF(AB526&lt;=10,"Top Buyer",IF(AB526&lt;=21,"2nd Top Buyer","Average Buyer"))</f>
        <v>Average Buyer</v>
      </c>
      <c r="AF526" s="0" t="str">
        <f aca="false">(IF(AC526=AD526,$AL$9,$AL$10))</f>
        <v>One-Time Buyer</v>
      </c>
      <c r="AG526" s="0" t="str">
        <f aca="false">VLOOKUP(X526,LookupRange,2,0)</f>
        <v>Male</v>
      </c>
      <c r="AH526" s="0" t="str">
        <f aca="false">VLOOKUP(X526,LookupRange,3,0)</f>
        <v>Hempstead</v>
      </c>
      <c r="AW526" s="55" t="s">
        <v>939</v>
      </c>
      <c r="AX526" s="56" t="s">
        <v>29</v>
      </c>
      <c r="AY526" s="56" t="s">
        <v>107</v>
      </c>
      <c r="AZ526" s="57"/>
      <c r="CJ526" s="35" t="s">
        <v>132</v>
      </c>
      <c r="CK526" s="59"/>
      <c r="CN526" s="35" t="n">
        <v>88065565877</v>
      </c>
      <c r="CO526" s="59"/>
      <c r="EP526" s="0" t="n">
        <v>523</v>
      </c>
      <c r="EQ526" s="55" t="s">
        <v>761</v>
      </c>
      <c r="ER526" s="56" t="s">
        <v>186</v>
      </c>
      <c r="ES526" s="56" t="s">
        <v>20</v>
      </c>
      <c r="ET526" s="64" t="n">
        <v>3</v>
      </c>
      <c r="EU526" s="65" t="n">
        <v>39</v>
      </c>
      <c r="EV526" s="65" t="n">
        <v>9</v>
      </c>
      <c r="EW526" s="65" t="n">
        <v>44075</v>
      </c>
      <c r="EX526" s="66" t="n">
        <v>44075</v>
      </c>
      <c r="EY526" s="0" t="n">
        <f aca="false">COUNTIF(DatasourceNameRange,EQ526)</f>
        <v>1</v>
      </c>
    </row>
    <row r="527" customFormat="false" ht="15" hidden="false" customHeight="false" outlineLevel="0" collapsed="false">
      <c r="X527" s="35" t="s">
        <v>810</v>
      </c>
      <c r="Y527" s="36" t="n">
        <v>11</v>
      </c>
      <c r="Z527" s="37" t="n">
        <v>165</v>
      </c>
      <c r="AA527" s="37" t="n">
        <v>1</v>
      </c>
      <c r="AB527" s="37" t="n">
        <v>165</v>
      </c>
      <c r="AC527" s="37" t="n">
        <v>44062</v>
      </c>
      <c r="AD527" s="38" t="n">
        <v>44062</v>
      </c>
      <c r="AE527" s="0" t="str">
        <f aca="false">IF(AB527&lt;=10,"Top Buyer",IF(AB527&lt;=21,"2nd Top Buyer","Average Buyer"))</f>
        <v>Average Buyer</v>
      </c>
      <c r="AF527" s="0" t="str">
        <f aca="false">(IF(AC527=AD527,$AL$9,$AL$10))</f>
        <v>One-Time Buyer</v>
      </c>
      <c r="AG527" s="0" t="str">
        <f aca="false">VLOOKUP(X527,LookupRange,2,0)</f>
        <v>Male</v>
      </c>
      <c r="AH527" s="0" t="str">
        <f aca="false">VLOOKUP(X527,LookupRange,3,0)</f>
        <v>Hudson</v>
      </c>
      <c r="AW527" s="55" t="s">
        <v>895</v>
      </c>
      <c r="AX527" s="56" t="s">
        <v>29</v>
      </c>
      <c r="AY527" s="56" t="s">
        <v>186</v>
      </c>
      <c r="AZ527" s="57"/>
      <c r="CJ527" s="35" t="s">
        <v>822</v>
      </c>
      <c r="CK527" s="59"/>
      <c r="CN527" s="35" t="n">
        <v>88065565878</v>
      </c>
      <c r="CO527" s="59"/>
      <c r="EP527" s="0" t="n">
        <v>524</v>
      </c>
      <c r="EQ527" s="55" t="s">
        <v>939</v>
      </c>
      <c r="ER527" s="56" t="s">
        <v>107</v>
      </c>
      <c r="ES527" s="56" t="s">
        <v>29</v>
      </c>
      <c r="ET527" s="64" t="n">
        <v>9</v>
      </c>
      <c r="EU527" s="65" t="n">
        <v>138</v>
      </c>
      <c r="EV527" s="65" t="n">
        <v>27</v>
      </c>
      <c r="EW527" s="65" t="n">
        <v>44103</v>
      </c>
      <c r="EX527" s="66" t="n">
        <v>44103</v>
      </c>
      <c r="EY527" s="0" t="n">
        <f aca="false">COUNTIF(DatasourceNameRange,EQ527)</f>
        <v>2</v>
      </c>
    </row>
    <row r="528" customFormat="false" ht="15" hidden="false" customHeight="false" outlineLevel="0" collapsed="false">
      <c r="X528" s="35" t="s">
        <v>991</v>
      </c>
      <c r="Y528" s="36" t="n">
        <v>11</v>
      </c>
      <c r="Z528" s="37" t="n">
        <v>165</v>
      </c>
      <c r="AA528" s="37" t="n">
        <v>1</v>
      </c>
      <c r="AB528" s="37" t="n">
        <v>165</v>
      </c>
      <c r="AC528" s="37" t="n">
        <v>44056</v>
      </c>
      <c r="AD528" s="38" t="n">
        <v>44056</v>
      </c>
      <c r="AE528" s="0" t="str">
        <f aca="false">IF(AB528&lt;=10,"Top Buyer",IF(AB528&lt;=21,"2nd Top Buyer","Average Buyer"))</f>
        <v>Average Buyer</v>
      </c>
      <c r="AF528" s="0" t="str">
        <f aca="false">(IF(AC528=AD528,$AL$9,$AL$10))</f>
        <v>One-Time Buyer</v>
      </c>
      <c r="AG528" s="0" t="str">
        <f aca="false">VLOOKUP(X528,LookupRange,2,0)</f>
        <v>Female</v>
      </c>
      <c r="AH528" s="0" t="str">
        <f aca="false">VLOOKUP(X528,LookupRange,3,0)</f>
        <v>Johnstown</v>
      </c>
      <c r="AW528" s="55" t="s">
        <v>869</v>
      </c>
      <c r="AX528" s="56" t="s">
        <v>29</v>
      </c>
      <c r="AY528" s="56" t="s">
        <v>117</v>
      </c>
      <c r="AZ528" s="57"/>
      <c r="CJ528" s="35" t="s">
        <v>711</v>
      </c>
      <c r="CK528" s="59"/>
      <c r="CN528" s="35" t="n">
        <v>88065565879</v>
      </c>
      <c r="CO528" s="59"/>
      <c r="EP528" s="0" t="n">
        <v>525</v>
      </c>
      <c r="EQ528" s="55" t="s">
        <v>895</v>
      </c>
      <c r="ER528" s="56" t="s">
        <v>186</v>
      </c>
      <c r="ES528" s="56" t="s">
        <v>29</v>
      </c>
      <c r="ET528" s="64" t="n">
        <v>3</v>
      </c>
      <c r="EU528" s="65" t="n">
        <v>60</v>
      </c>
      <c r="EV528" s="65" t="n">
        <v>9</v>
      </c>
      <c r="EW528" s="65" t="n">
        <v>44097</v>
      </c>
      <c r="EX528" s="66" t="n">
        <v>44097</v>
      </c>
      <c r="EY528" s="0" t="n">
        <f aca="false">COUNTIF(DatasourceNameRange,EQ528)</f>
        <v>1</v>
      </c>
    </row>
    <row r="529" customFormat="false" ht="15" hidden="false" customHeight="false" outlineLevel="0" collapsed="false">
      <c r="X529" s="35" t="s">
        <v>287</v>
      </c>
      <c r="Y529" s="36" t="n">
        <v>11</v>
      </c>
      <c r="Z529" s="37" t="n">
        <v>165</v>
      </c>
      <c r="AA529" s="37" t="n">
        <v>1</v>
      </c>
      <c r="AB529" s="37" t="n">
        <v>165</v>
      </c>
      <c r="AC529" s="37" t="n">
        <v>44087</v>
      </c>
      <c r="AD529" s="38" t="n">
        <v>44087</v>
      </c>
      <c r="AE529" s="0" t="str">
        <f aca="false">IF(AB529&lt;=10,"Top Buyer",IF(AB529&lt;=21,"2nd Top Buyer","Average Buyer"))</f>
        <v>Average Buyer</v>
      </c>
      <c r="AF529" s="0" t="str">
        <f aca="false">(IF(AC529=AD529,$AL$9,$AL$10))</f>
        <v>One-Time Buyer</v>
      </c>
      <c r="AG529" s="0" t="str">
        <f aca="false">VLOOKUP(X529,LookupRange,2,0)</f>
        <v>Male</v>
      </c>
      <c r="AH529" s="0" t="str">
        <f aca="false">VLOOKUP(X529,LookupRange,3,0)</f>
        <v>Newburgh</v>
      </c>
      <c r="AW529" s="55" t="s">
        <v>132</v>
      </c>
      <c r="AX529" s="56" t="s">
        <v>29</v>
      </c>
      <c r="AY529" s="56" t="s">
        <v>42</v>
      </c>
      <c r="AZ529" s="57"/>
      <c r="CJ529" s="35" t="s">
        <v>374</v>
      </c>
      <c r="CK529" s="59"/>
      <c r="CN529" s="35" t="n">
        <v>88065565880</v>
      </c>
      <c r="CO529" s="59"/>
      <c r="EP529" s="0" t="n">
        <v>526</v>
      </c>
      <c r="EQ529" s="55" t="s">
        <v>869</v>
      </c>
      <c r="ER529" s="56" t="s">
        <v>117</v>
      </c>
      <c r="ES529" s="56" t="s">
        <v>29</v>
      </c>
      <c r="ET529" s="64" t="n">
        <v>3</v>
      </c>
      <c r="EU529" s="65" t="n">
        <v>60</v>
      </c>
      <c r="EV529" s="65" t="n">
        <v>9</v>
      </c>
      <c r="EW529" s="65" t="n">
        <v>44093</v>
      </c>
      <c r="EX529" s="66" t="n">
        <v>44093</v>
      </c>
      <c r="EY529" s="0" t="n">
        <f aca="false">COUNTIF(DatasourceNameRange,EQ529)</f>
        <v>1</v>
      </c>
    </row>
    <row r="530" customFormat="false" ht="15" hidden="false" customHeight="false" outlineLevel="0" collapsed="false">
      <c r="X530" s="35" t="s">
        <v>908</v>
      </c>
      <c r="Y530" s="36" t="n">
        <v>11</v>
      </c>
      <c r="Z530" s="37" t="n">
        <v>165</v>
      </c>
      <c r="AA530" s="37" t="n">
        <v>1</v>
      </c>
      <c r="AB530" s="37" t="n">
        <v>165</v>
      </c>
      <c r="AC530" s="37" t="n">
        <v>44092</v>
      </c>
      <c r="AD530" s="38" t="n">
        <v>44092</v>
      </c>
      <c r="AE530" s="0" t="str">
        <f aca="false">IF(AB530&lt;=10,"Top Buyer",IF(AB530&lt;=21,"2nd Top Buyer","Average Buyer"))</f>
        <v>Average Buyer</v>
      </c>
      <c r="AF530" s="0" t="str">
        <f aca="false">(IF(AC530=AD530,$AL$9,$AL$10))</f>
        <v>One-Time Buyer</v>
      </c>
      <c r="AG530" s="0" t="str">
        <f aca="false">VLOOKUP(X530,LookupRange,2,0)</f>
        <v>Female</v>
      </c>
      <c r="AH530" s="0" t="str">
        <f aca="false">VLOOKUP(X530,LookupRange,3,0)</f>
        <v>Fulton</v>
      </c>
      <c r="AW530" s="55" t="s">
        <v>822</v>
      </c>
      <c r="AX530" s="56" t="s">
        <v>29</v>
      </c>
      <c r="AY530" s="56" t="s">
        <v>104</v>
      </c>
      <c r="AZ530" s="57"/>
      <c r="CJ530" s="35" t="s">
        <v>378</v>
      </c>
      <c r="CK530" s="59"/>
      <c r="CN530" s="35" t="n">
        <v>88065565881</v>
      </c>
      <c r="CO530" s="59"/>
      <c r="EP530" s="0" t="n">
        <v>527</v>
      </c>
      <c r="EQ530" s="55" t="s">
        <v>132</v>
      </c>
      <c r="ER530" s="56" t="s">
        <v>42</v>
      </c>
      <c r="ES530" s="56" t="s">
        <v>29</v>
      </c>
      <c r="ET530" s="64" t="n">
        <v>11</v>
      </c>
      <c r="EU530" s="65" t="n">
        <v>165</v>
      </c>
      <c r="EV530" s="65" t="n">
        <v>33</v>
      </c>
      <c r="EW530" s="65" t="n">
        <v>44046</v>
      </c>
      <c r="EX530" s="66" t="n">
        <v>44046</v>
      </c>
      <c r="EY530" s="0" t="n">
        <f aca="false">COUNTIF(DatasourceNameRange,EQ530)</f>
        <v>1</v>
      </c>
    </row>
    <row r="531" customFormat="false" ht="15" hidden="false" customHeight="false" outlineLevel="0" collapsed="false">
      <c r="X531" s="35" t="s">
        <v>323</v>
      </c>
      <c r="Y531" s="36" t="n">
        <v>11</v>
      </c>
      <c r="Z531" s="37" t="n">
        <v>165</v>
      </c>
      <c r="AA531" s="37" t="n">
        <v>1</v>
      </c>
      <c r="AB531" s="37" t="n">
        <v>165</v>
      </c>
      <c r="AC531" s="37" t="n">
        <v>44051</v>
      </c>
      <c r="AD531" s="38" t="n">
        <v>44051</v>
      </c>
      <c r="AE531" s="0" t="str">
        <f aca="false">IF(AB531&lt;=10,"Top Buyer",IF(AB531&lt;=21,"2nd Top Buyer","Average Buyer"))</f>
        <v>Average Buyer</v>
      </c>
      <c r="AF531" s="0" t="str">
        <f aca="false">(IF(AC531=AD531,$AL$9,$AL$10))</f>
        <v>One-Time Buyer</v>
      </c>
      <c r="AG531" s="0" t="str">
        <f aca="false">VLOOKUP(X531,LookupRange,2,0)</f>
        <v>Male</v>
      </c>
      <c r="AH531" s="0" t="str">
        <f aca="false">VLOOKUP(X531,LookupRange,3,0)</f>
        <v>Little Falls</v>
      </c>
      <c r="AW531" s="55" t="s">
        <v>711</v>
      </c>
      <c r="AX531" s="56" t="s">
        <v>20</v>
      </c>
      <c r="AY531" s="56" t="s">
        <v>119</v>
      </c>
      <c r="AZ531" s="57"/>
      <c r="CJ531" s="35" t="s">
        <v>982</v>
      </c>
      <c r="CK531" s="59"/>
      <c r="CN531" s="35" t="n">
        <v>88065565882</v>
      </c>
      <c r="CO531" s="59"/>
      <c r="EP531" s="0" t="n">
        <v>528</v>
      </c>
      <c r="EQ531" s="55" t="s">
        <v>822</v>
      </c>
      <c r="ER531" s="56" t="s">
        <v>104</v>
      </c>
      <c r="ES531" s="56" t="s">
        <v>29</v>
      </c>
      <c r="ET531" s="64" t="n">
        <v>6</v>
      </c>
      <c r="EU531" s="65" t="n">
        <v>90</v>
      </c>
      <c r="EV531" s="65" t="n">
        <v>18</v>
      </c>
      <c r="EW531" s="65" t="n">
        <v>44074</v>
      </c>
      <c r="EX531" s="66" t="n">
        <v>44074</v>
      </c>
      <c r="EY531" s="0" t="n">
        <f aca="false">COUNTIF(DatasourceNameRange,EQ531)</f>
        <v>1</v>
      </c>
    </row>
    <row r="532" customFormat="false" ht="15" hidden="false" customHeight="false" outlineLevel="0" collapsed="false">
      <c r="X532" s="35" t="s">
        <v>853</v>
      </c>
      <c r="Y532" s="36" t="n">
        <v>9</v>
      </c>
      <c r="Z532" s="37" t="n">
        <v>162</v>
      </c>
      <c r="AA532" s="37" t="n">
        <v>1</v>
      </c>
      <c r="AB532" s="37" t="n">
        <v>162</v>
      </c>
      <c r="AC532" s="37" t="n">
        <v>44074</v>
      </c>
      <c r="AD532" s="38" t="n">
        <v>44074</v>
      </c>
      <c r="AE532" s="0" t="str">
        <f aca="false">IF(AB532&lt;=10,"Top Buyer",IF(AB532&lt;=21,"2nd Top Buyer","Average Buyer"))</f>
        <v>Average Buyer</v>
      </c>
      <c r="AF532" s="0" t="str">
        <f aca="false">(IF(AC532=AD532,$AL$9,$AL$10))</f>
        <v>One-Time Buyer</v>
      </c>
      <c r="AG532" s="0" t="str">
        <f aca="false">VLOOKUP(X532,LookupRange,2,0)</f>
        <v>Male</v>
      </c>
      <c r="AH532" s="0" t="str">
        <f aca="false">VLOOKUP(X532,LookupRange,3,0)</f>
        <v>New York</v>
      </c>
      <c r="AW532" s="55" t="s">
        <v>374</v>
      </c>
      <c r="AX532" s="56" t="s">
        <v>29</v>
      </c>
      <c r="AY532" s="56" t="s">
        <v>81</v>
      </c>
      <c r="AZ532" s="57"/>
      <c r="CJ532" s="35" t="s">
        <v>580</v>
      </c>
      <c r="CK532" s="59"/>
      <c r="CN532" s="35" t="n">
        <v>88065565883</v>
      </c>
      <c r="CO532" s="59"/>
      <c r="EP532" s="0" t="n">
        <v>529</v>
      </c>
      <c r="EQ532" s="55" t="s">
        <v>711</v>
      </c>
      <c r="ER532" s="56" t="s">
        <v>119</v>
      </c>
      <c r="ES532" s="56" t="s">
        <v>20</v>
      </c>
      <c r="ET532" s="64" t="n">
        <v>3</v>
      </c>
      <c r="EU532" s="65" t="n">
        <v>210</v>
      </c>
      <c r="EV532" s="65" t="n">
        <v>9</v>
      </c>
      <c r="EW532" s="65" t="n">
        <v>44102</v>
      </c>
      <c r="EX532" s="66" t="n">
        <v>44102</v>
      </c>
      <c r="EY532" s="0" t="n">
        <f aca="false">COUNTIF(DatasourceNameRange,EQ532)</f>
        <v>1</v>
      </c>
    </row>
    <row r="533" customFormat="false" ht="15" hidden="false" customHeight="false" outlineLevel="0" collapsed="false">
      <c r="X533" s="35" t="s">
        <v>1113</v>
      </c>
      <c r="Y533" s="36" t="n">
        <v>7</v>
      </c>
      <c r="Z533" s="37" t="n">
        <v>161</v>
      </c>
      <c r="AA533" s="37" t="n">
        <v>1</v>
      </c>
      <c r="AB533" s="37" t="n">
        <v>161</v>
      </c>
      <c r="AC533" s="37" t="n">
        <v>44064</v>
      </c>
      <c r="AD533" s="38" t="n">
        <v>44064</v>
      </c>
      <c r="AE533" s="0" t="str">
        <f aca="false">IF(AB533&lt;=10,"Top Buyer",IF(AB533&lt;=21,"2nd Top Buyer","Average Buyer"))</f>
        <v>Average Buyer</v>
      </c>
      <c r="AF533" s="0" t="str">
        <f aca="false">(IF(AC533=AD533,$AL$9,$AL$10))</f>
        <v>One-Time Buyer</v>
      </c>
      <c r="AG533" s="0" t="str">
        <f aca="false">VLOOKUP(X533,LookupRange,2,0)</f>
        <v>Female</v>
      </c>
      <c r="AH533" s="0" t="str">
        <f aca="false">VLOOKUP(X533,LookupRange,3,0)</f>
        <v>Port Jervis</v>
      </c>
      <c r="AW533" s="55" t="s">
        <v>378</v>
      </c>
      <c r="AX533" s="56" t="s">
        <v>29</v>
      </c>
      <c r="AY533" s="56" t="s">
        <v>93</v>
      </c>
      <c r="AZ533" s="57"/>
      <c r="CJ533" s="35" t="s">
        <v>821</v>
      </c>
      <c r="CK533" s="59"/>
      <c r="CN533" s="35" t="n">
        <v>88065565884</v>
      </c>
      <c r="CO533" s="59"/>
      <c r="EP533" s="0" t="n">
        <v>530</v>
      </c>
      <c r="EQ533" s="55" t="s">
        <v>374</v>
      </c>
      <c r="ER533" s="56" t="s">
        <v>81</v>
      </c>
      <c r="ES533" s="56" t="s">
        <v>29</v>
      </c>
      <c r="ET533" s="64" t="n">
        <v>130</v>
      </c>
      <c r="EU533" s="65" t="n">
        <v>2080</v>
      </c>
      <c r="EV533" s="65" t="n">
        <v>390</v>
      </c>
      <c r="EW533" s="65" t="n">
        <v>44071</v>
      </c>
      <c r="EX533" s="66" t="n">
        <v>44071</v>
      </c>
      <c r="EY533" s="0" t="n">
        <f aca="false">COUNTIF(DatasourceNameRange,EQ533)</f>
        <v>2</v>
      </c>
    </row>
    <row r="534" customFormat="false" ht="15" hidden="false" customHeight="false" outlineLevel="0" collapsed="false">
      <c r="X534" s="35" t="s">
        <v>471</v>
      </c>
      <c r="Y534" s="36" t="n">
        <v>10</v>
      </c>
      <c r="Z534" s="37" t="n">
        <v>160</v>
      </c>
      <c r="AA534" s="37" t="n">
        <v>1</v>
      </c>
      <c r="AB534" s="37" t="n">
        <v>160</v>
      </c>
      <c r="AC534" s="37" t="n">
        <v>44065</v>
      </c>
      <c r="AD534" s="38" t="n">
        <v>44065</v>
      </c>
      <c r="AE534" s="0" t="str">
        <f aca="false">IF(AB534&lt;=10,"Top Buyer",IF(AB534&lt;=21,"2nd Top Buyer","Average Buyer"))</f>
        <v>Average Buyer</v>
      </c>
      <c r="AF534" s="0" t="str">
        <f aca="false">(IF(AC534=AD534,$AL$9,$AL$10))</f>
        <v>One-Time Buyer</v>
      </c>
      <c r="AG534" s="0" t="str">
        <f aca="false">VLOOKUP(X534,LookupRange,2,0)</f>
        <v>Male</v>
      </c>
      <c r="AH534" s="0" t="str">
        <f aca="false">VLOOKUP(X534,LookupRange,3,0)</f>
        <v>New York</v>
      </c>
      <c r="AW534" s="55" t="s">
        <v>982</v>
      </c>
      <c r="AX534" s="56" t="s">
        <v>29</v>
      </c>
      <c r="AY534" s="56" t="s">
        <v>30</v>
      </c>
      <c r="AZ534" s="57"/>
      <c r="CJ534" s="35" t="s">
        <v>398</v>
      </c>
      <c r="CK534" s="59"/>
      <c r="CN534" s="35" t="n">
        <v>88065565885</v>
      </c>
      <c r="CO534" s="59"/>
      <c r="EP534" s="0" t="n">
        <v>531</v>
      </c>
      <c r="EQ534" s="55" t="s">
        <v>378</v>
      </c>
      <c r="ER534" s="56" t="s">
        <v>93</v>
      </c>
      <c r="ES534" s="56" t="s">
        <v>29</v>
      </c>
      <c r="ET534" s="64" t="n">
        <v>83</v>
      </c>
      <c r="EU534" s="65" t="n">
        <v>1245</v>
      </c>
      <c r="EV534" s="65" t="n">
        <v>249</v>
      </c>
      <c r="EW534" s="65" t="n">
        <v>44075</v>
      </c>
      <c r="EX534" s="66" t="n">
        <v>44075</v>
      </c>
      <c r="EY534" s="0" t="n">
        <f aca="false">COUNTIF(DatasourceNameRange,EQ534)</f>
        <v>2</v>
      </c>
    </row>
    <row r="535" customFormat="false" ht="15" hidden="false" customHeight="false" outlineLevel="0" collapsed="false">
      <c r="X535" s="35" t="s">
        <v>426</v>
      </c>
      <c r="Y535" s="36" t="n">
        <v>10</v>
      </c>
      <c r="Z535" s="37" t="n">
        <v>160</v>
      </c>
      <c r="AA535" s="37" t="n">
        <v>1</v>
      </c>
      <c r="AB535" s="37" t="n">
        <v>160</v>
      </c>
      <c r="AC535" s="37" t="n">
        <v>44051</v>
      </c>
      <c r="AD535" s="38" t="n">
        <v>44051</v>
      </c>
      <c r="AE535" s="0" t="str">
        <f aca="false">IF(AB535&lt;=10,"Top Buyer",IF(AB535&lt;=21,"2nd Top Buyer","Average Buyer"))</f>
        <v>Average Buyer</v>
      </c>
      <c r="AF535" s="0" t="str">
        <f aca="false">(IF(AC535=AD535,$AL$9,$AL$10))</f>
        <v>One-Time Buyer</v>
      </c>
      <c r="AG535" s="0" t="str">
        <f aca="false">VLOOKUP(X535,LookupRange,2,0)</f>
        <v>Male</v>
      </c>
      <c r="AH535" s="0" t="str">
        <f aca="false">VLOOKUP(X535,LookupRange,3,0)</f>
        <v>Watervliet</v>
      </c>
      <c r="AW535" s="55" t="s">
        <v>580</v>
      </c>
      <c r="AX535" s="56" t="s">
        <v>29</v>
      </c>
      <c r="AY535" s="56" t="s">
        <v>69</v>
      </c>
      <c r="AZ535" s="57"/>
      <c r="CJ535" s="35" t="s">
        <v>314</v>
      </c>
      <c r="CK535" s="59"/>
      <c r="CN535" s="35" t="n">
        <v>88065565886</v>
      </c>
      <c r="CO535" s="59"/>
      <c r="EP535" s="0" t="n">
        <v>532</v>
      </c>
      <c r="EQ535" s="55" t="s">
        <v>982</v>
      </c>
      <c r="ER535" s="56" t="s">
        <v>30</v>
      </c>
      <c r="ES535" s="56" t="s">
        <v>29</v>
      </c>
      <c r="ET535" s="64" t="n">
        <v>6</v>
      </c>
      <c r="EU535" s="65" t="n">
        <v>72</v>
      </c>
      <c r="EV535" s="65" t="n">
        <v>18</v>
      </c>
      <c r="EW535" s="65" t="n">
        <v>44044</v>
      </c>
      <c r="EX535" s="66" t="n">
        <v>44044</v>
      </c>
      <c r="EY535" s="0" t="n">
        <f aca="false">COUNTIF(DatasourceNameRange,EQ535)</f>
        <v>1</v>
      </c>
    </row>
    <row r="536" customFormat="false" ht="15" hidden="false" customHeight="false" outlineLevel="0" collapsed="false">
      <c r="X536" s="35" t="s">
        <v>656</v>
      </c>
      <c r="Y536" s="36" t="n">
        <v>10</v>
      </c>
      <c r="Z536" s="37" t="n">
        <v>160</v>
      </c>
      <c r="AA536" s="37" t="n">
        <v>1</v>
      </c>
      <c r="AB536" s="37" t="n">
        <v>160</v>
      </c>
      <c r="AC536" s="37" t="n">
        <v>44047</v>
      </c>
      <c r="AD536" s="38" t="n">
        <v>44047</v>
      </c>
      <c r="AE536" s="0" t="str">
        <f aca="false">IF(AB536&lt;=10,"Top Buyer",IF(AB536&lt;=21,"2nd Top Buyer","Average Buyer"))</f>
        <v>Average Buyer</v>
      </c>
      <c r="AF536" s="0" t="str">
        <f aca="false">(IF(AC536=AD536,$AL$9,$AL$10))</f>
        <v>One-Time Buyer</v>
      </c>
      <c r="AG536" s="0" t="str">
        <f aca="false">VLOOKUP(X536,LookupRange,2,0)</f>
        <v>Male</v>
      </c>
      <c r="AH536" s="0" t="str">
        <f aca="false">VLOOKUP(X536,LookupRange,3,0)</f>
        <v>Olean</v>
      </c>
      <c r="AW536" s="55" t="s">
        <v>821</v>
      </c>
      <c r="AX536" s="56" t="s">
        <v>20</v>
      </c>
      <c r="AY536" s="56" t="s">
        <v>101</v>
      </c>
      <c r="AZ536" s="57"/>
      <c r="CJ536" s="35" t="s">
        <v>583</v>
      </c>
      <c r="CK536" s="59"/>
      <c r="CN536" s="35" t="n">
        <v>88065565887</v>
      </c>
      <c r="CO536" s="59"/>
      <c r="EP536" s="0" t="n">
        <v>533</v>
      </c>
      <c r="EQ536" s="55" t="s">
        <v>580</v>
      </c>
      <c r="ER536" s="56" t="s">
        <v>69</v>
      </c>
      <c r="ES536" s="56" t="s">
        <v>29</v>
      </c>
      <c r="ET536" s="64" t="n">
        <v>11</v>
      </c>
      <c r="EU536" s="65" t="n">
        <v>220</v>
      </c>
      <c r="EV536" s="65" t="n">
        <v>33</v>
      </c>
      <c r="EW536" s="65" t="n">
        <v>44071</v>
      </c>
      <c r="EX536" s="66" t="n">
        <v>44071</v>
      </c>
      <c r="EY536" s="0" t="n">
        <f aca="false">COUNTIF(DatasourceNameRange,EQ536)</f>
        <v>1</v>
      </c>
    </row>
    <row r="537" customFormat="false" ht="15" hidden="false" customHeight="false" outlineLevel="0" collapsed="false">
      <c r="X537" s="35" t="s">
        <v>525</v>
      </c>
      <c r="Y537" s="36" t="n">
        <v>10</v>
      </c>
      <c r="Z537" s="37" t="n">
        <v>160</v>
      </c>
      <c r="AA537" s="37" t="n">
        <v>1</v>
      </c>
      <c r="AB537" s="37" t="n">
        <v>160</v>
      </c>
      <c r="AC537" s="37" t="n">
        <v>44047</v>
      </c>
      <c r="AD537" s="38" t="n">
        <v>44047</v>
      </c>
      <c r="AE537" s="0" t="str">
        <f aca="false">IF(AB537&lt;=10,"Top Buyer",IF(AB537&lt;=21,"2nd Top Buyer","Average Buyer"))</f>
        <v>Average Buyer</v>
      </c>
      <c r="AF537" s="0" t="str">
        <f aca="false">(IF(AC537=AD537,$AL$9,$AL$10))</f>
        <v>One-Time Buyer</v>
      </c>
      <c r="AG537" s="0" t="str">
        <f aca="false">VLOOKUP(X537,LookupRange,2,0)</f>
        <v>Male</v>
      </c>
      <c r="AH537" s="0" t="str">
        <f aca="false">VLOOKUP(X537,LookupRange,3,0)</f>
        <v>Geneva</v>
      </c>
      <c r="AW537" s="55" t="s">
        <v>398</v>
      </c>
      <c r="AX537" s="56" t="s">
        <v>20</v>
      </c>
      <c r="AY537" s="56" t="s">
        <v>69</v>
      </c>
      <c r="AZ537" s="57"/>
      <c r="CJ537" s="35" t="s">
        <v>1085</v>
      </c>
      <c r="CK537" s="59"/>
      <c r="CN537" s="35" t="n">
        <v>88065565888</v>
      </c>
      <c r="CO537" s="59"/>
      <c r="EP537" s="0" t="n">
        <v>534</v>
      </c>
      <c r="EQ537" s="55" t="s">
        <v>821</v>
      </c>
      <c r="ER537" s="56" t="s">
        <v>101</v>
      </c>
      <c r="ES537" s="56" t="s">
        <v>20</v>
      </c>
      <c r="ET537" s="64" t="n">
        <v>5</v>
      </c>
      <c r="EU537" s="65" t="n">
        <v>65</v>
      </c>
      <c r="EV537" s="65" t="n">
        <v>15</v>
      </c>
      <c r="EW537" s="65" t="n">
        <v>44073</v>
      </c>
      <c r="EX537" s="66" t="n">
        <v>44073</v>
      </c>
      <c r="EY537" s="0" t="n">
        <f aca="false">COUNTIF(DatasourceNameRange,EQ537)</f>
        <v>1</v>
      </c>
    </row>
    <row r="538" customFormat="false" ht="15" hidden="false" customHeight="false" outlineLevel="0" collapsed="false">
      <c r="X538" s="35" t="s">
        <v>754</v>
      </c>
      <c r="Y538" s="36" t="n">
        <v>8</v>
      </c>
      <c r="Z538" s="37" t="n">
        <v>160</v>
      </c>
      <c r="AA538" s="37" t="n">
        <v>1</v>
      </c>
      <c r="AB538" s="37" t="n">
        <v>160</v>
      </c>
      <c r="AC538" s="37" t="n">
        <v>44068</v>
      </c>
      <c r="AD538" s="38" t="n">
        <v>44068</v>
      </c>
      <c r="AE538" s="0" t="str">
        <f aca="false">IF(AB538&lt;=10,"Top Buyer",IF(AB538&lt;=21,"2nd Top Buyer","Average Buyer"))</f>
        <v>Average Buyer</v>
      </c>
      <c r="AF538" s="0" t="str">
        <f aca="false">(IF(AC538=AD538,$AL$9,$AL$10))</f>
        <v>One-Time Buyer</v>
      </c>
      <c r="AG538" s="0" t="str">
        <f aca="false">VLOOKUP(X538,LookupRange,2,0)</f>
        <v>Female</v>
      </c>
      <c r="AH538" s="0" t="str">
        <f aca="false">VLOOKUP(X538,LookupRange,3,0)</f>
        <v>Brookhaven</v>
      </c>
      <c r="AW538" s="55" t="s">
        <v>314</v>
      </c>
      <c r="AX538" s="56" t="s">
        <v>29</v>
      </c>
      <c r="AY538" s="56" t="s">
        <v>69</v>
      </c>
      <c r="AZ538" s="57"/>
      <c r="CJ538" s="35" t="s">
        <v>1115</v>
      </c>
      <c r="CK538" s="59"/>
      <c r="CN538" s="35" t="n">
        <v>88065565889</v>
      </c>
      <c r="CO538" s="59"/>
      <c r="EP538" s="0" t="n">
        <v>535</v>
      </c>
      <c r="EQ538" s="55" t="s">
        <v>398</v>
      </c>
      <c r="ER538" s="56" t="s">
        <v>69</v>
      </c>
      <c r="ES538" s="56" t="s">
        <v>20</v>
      </c>
      <c r="ET538" s="64" t="n">
        <v>6</v>
      </c>
      <c r="EU538" s="65" t="n">
        <v>108</v>
      </c>
      <c r="EV538" s="65" t="n">
        <v>18</v>
      </c>
      <c r="EW538" s="65" t="n">
        <v>44095</v>
      </c>
      <c r="EX538" s="66" t="n">
        <v>44095</v>
      </c>
      <c r="EY538" s="0" t="n">
        <f aca="false">COUNTIF(DatasourceNameRange,EQ538)</f>
        <v>1</v>
      </c>
    </row>
    <row r="539" customFormat="false" ht="15" hidden="false" customHeight="false" outlineLevel="0" collapsed="false">
      <c r="X539" s="35" t="s">
        <v>1056</v>
      </c>
      <c r="Y539" s="36" t="n">
        <v>10</v>
      </c>
      <c r="Z539" s="37" t="n">
        <v>160</v>
      </c>
      <c r="AA539" s="37" t="n">
        <v>1</v>
      </c>
      <c r="AB539" s="37" t="n">
        <v>160</v>
      </c>
      <c r="AC539" s="37" t="n">
        <v>44064</v>
      </c>
      <c r="AD539" s="38" t="n">
        <v>44064</v>
      </c>
      <c r="AE539" s="0" t="str">
        <f aca="false">IF(AB539&lt;=10,"Top Buyer",IF(AB539&lt;=21,"2nd Top Buyer","Average Buyer"))</f>
        <v>Average Buyer</v>
      </c>
      <c r="AF539" s="0" t="str">
        <f aca="false">(IF(AC539=AD539,$AL$9,$AL$10))</f>
        <v>One-Time Buyer</v>
      </c>
      <c r="AG539" s="0" t="str">
        <f aca="false">VLOOKUP(X539,LookupRange,2,0)</f>
        <v>Male</v>
      </c>
      <c r="AH539" s="0" t="str">
        <f aca="false">VLOOKUP(X539,LookupRange,3,0)</f>
        <v>Glen Cove</v>
      </c>
      <c r="AW539" s="55" t="s">
        <v>583</v>
      </c>
      <c r="AX539" s="56" t="s">
        <v>20</v>
      </c>
      <c r="AY539" s="56" t="s">
        <v>101</v>
      </c>
      <c r="AZ539" s="57"/>
      <c r="CJ539" s="35" t="s">
        <v>956</v>
      </c>
      <c r="CK539" s="59"/>
      <c r="CN539" s="35" t="n">
        <v>88065565890</v>
      </c>
      <c r="CO539" s="59"/>
      <c r="EP539" s="0" t="n">
        <v>536</v>
      </c>
      <c r="EQ539" s="55" t="s">
        <v>314</v>
      </c>
      <c r="ER539" s="56" t="s">
        <v>69</v>
      </c>
      <c r="ES539" s="56" t="s">
        <v>29</v>
      </c>
      <c r="ET539" s="64" t="n">
        <v>11</v>
      </c>
      <c r="EU539" s="65" t="n">
        <v>176</v>
      </c>
      <c r="EV539" s="65" t="n">
        <v>33</v>
      </c>
      <c r="EW539" s="65" t="n">
        <v>44103</v>
      </c>
      <c r="EX539" s="66" t="n">
        <v>44103</v>
      </c>
      <c r="EY539" s="0" t="n">
        <f aca="false">COUNTIF(DatasourceNameRange,EQ539)</f>
        <v>1</v>
      </c>
    </row>
    <row r="540" customFormat="false" ht="15" hidden="false" customHeight="false" outlineLevel="0" collapsed="false">
      <c r="X540" s="35" t="s">
        <v>629</v>
      </c>
      <c r="Y540" s="36" t="n">
        <v>10</v>
      </c>
      <c r="Z540" s="37" t="n">
        <v>160</v>
      </c>
      <c r="AA540" s="37" t="n">
        <v>1</v>
      </c>
      <c r="AB540" s="37" t="n">
        <v>160</v>
      </c>
      <c r="AC540" s="37" t="n">
        <v>44051</v>
      </c>
      <c r="AD540" s="38" t="n">
        <v>44051</v>
      </c>
      <c r="AE540" s="0" t="str">
        <f aca="false">IF(AB540&lt;=10,"Top Buyer",IF(AB540&lt;=21,"2nd Top Buyer","Average Buyer"))</f>
        <v>Average Buyer</v>
      </c>
      <c r="AF540" s="0" t="str">
        <f aca="false">(IF(AC540=AD540,$AL$9,$AL$10))</f>
        <v>One-Time Buyer</v>
      </c>
      <c r="AG540" s="0" t="str">
        <f aca="false">VLOOKUP(X540,LookupRange,2,0)</f>
        <v>Female</v>
      </c>
      <c r="AH540" s="0" t="str">
        <f aca="false">VLOOKUP(X540,LookupRange,3,0)</f>
        <v>Babylon</v>
      </c>
      <c r="AW540" s="55" t="s">
        <v>1085</v>
      </c>
      <c r="AX540" s="56" t="s">
        <v>20</v>
      </c>
      <c r="AY540" s="56" t="s">
        <v>69</v>
      </c>
      <c r="AZ540" s="57"/>
      <c r="CJ540" s="35" t="s">
        <v>241</v>
      </c>
      <c r="CK540" s="59"/>
      <c r="CN540" s="35" t="n">
        <v>88065565891</v>
      </c>
      <c r="CO540" s="59"/>
      <c r="EP540" s="0" t="n">
        <v>537</v>
      </c>
      <c r="EQ540" s="55" t="s">
        <v>583</v>
      </c>
      <c r="ER540" s="56" t="s">
        <v>101</v>
      </c>
      <c r="ES540" s="56" t="s">
        <v>20</v>
      </c>
      <c r="ET540" s="64" t="n">
        <v>77</v>
      </c>
      <c r="EU540" s="65" t="n">
        <v>5390</v>
      </c>
      <c r="EV540" s="65" t="n">
        <v>231</v>
      </c>
      <c r="EW540" s="65" t="n">
        <v>44074</v>
      </c>
      <c r="EX540" s="66" t="n">
        <v>44074</v>
      </c>
      <c r="EY540" s="0" t="n">
        <f aca="false">COUNTIF(DatasourceNameRange,EQ540)</f>
        <v>1</v>
      </c>
    </row>
    <row r="541" customFormat="false" ht="15" hidden="false" customHeight="false" outlineLevel="0" collapsed="false">
      <c r="X541" s="35" t="s">
        <v>373</v>
      </c>
      <c r="Y541" s="36" t="n">
        <v>13</v>
      </c>
      <c r="Z541" s="37" t="n">
        <v>156</v>
      </c>
      <c r="AA541" s="37" t="n">
        <v>2</v>
      </c>
      <c r="AB541" s="37" t="n">
        <v>156</v>
      </c>
      <c r="AC541" s="37" t="n">
        <v>44071</v>
      </c>
      <c r="AD541" s="38" t="n">
        <v>44071</v>
      </c>
      <c r="AE541" s="0" t="str">
        <f aca="false">IF(AB541&lt;=10,"Top Buyer",IF(AB541&lt;=21,"2nd Top Buyer","Average Buyer"))</f>
        <v>Average Buyer</v>
      </c>
      <c r="AF541" s="0" t="str">
        <f aca="false">(IF(AC541=AD541,$AL$9,$AL$10))</f>
        <v>One-Time Buyer</v>
      </c>
      <c r="AG541" s="0" t="str">
        <f aca="false">VLOOKUP(X541,LookupRange,2,0)</f>
        <v>Female</v>
      </c>
      <c r="AH541" s="0" t="str">
        <f aca="false">VLOOKUP(X541,LookupRange,3,0)</f>
        <v>Peekskill</v>
      </c>
      <c r="AW541" s="55" t="s">
        <v>1115</v>
      </c>
      <c r="AX541" s="56" t="s">
        <v>20</v>
      </c>
      <c r="AY541" s="56" t="s">
        <v>21</v>
      </c>
      <c r="AZ541" s="57"/>
      <c r="CJ541" s="35" t="s">
        <v>868</v>
      </c>
      <c r="CK541" s="59"/>
      <c r="CN541" s="35" t="n">
        <v>88065565892</v>
      </c>
      <c r="CO541" s="59"/>
      <c r="EP541" s="0" t="n">
        <v>538</v>
      </c>
      <c r="EQ541" s="55" t="s">
        <v>1085</v>
      </c>
      <c r="ER541" s="56" t="s">
        <v>69</v>
      </c>
      <c r="ES541" s="56" t="s">
        <v>20</v>
      </c>
      <c r="ET541" s="64" t="n">
        <v>62</v>
      </c>
      <c r="EU541" s="65" t="n">
        <v>1021</v>
      </c>
      <c r="EV541" s="65" t="n">
        <v>186</v>
      </c>
      <c r="EW541" s="65" t="n">
        <v>44051</v>
      </c>
      <c r="EX541" s="66" t="n">
        <v>44103</v>
      </c>
      <c r="EY541" s="0" t="n">
        <f aca="false">COUNTIF(DatasourceNameRange,EQ541)</f>
        <v>4</v>
      </c>
    </row>
    <row r="542" customFormat="false" ht="15" hidden="false" customHeight="false" outlineLevel="0" collapsed="false">
      <c r="X542" s="35" t="s">
        <v>369</v>
      </c>
      <c r="Y542" s="36" t="n">
        <v>26</v>
      </c>
      <c r="Z542" s="37" t="n">
        <v>156</v>
      </c>
      <c r="AA542" s="37" t="n">
        <v>2</v>
      </c>
      <c r="AB542" s="37" t="n">
        <v>156</v>
      </c>
      <c r="AC542" s="37" t="n">
        <v>44066</v>
      </c>
      <c r="AD542" s="38" t="n">
        <v>44066</v>
      </c>
      <c r="AE542" s="0" t="str">
        <f aca="false">IF(AB542&lt;=10,"Top Buyer",IF(AB542&lt;=21,"2nd Top Buyer","Average Buyer"))</f>
        <v>Average Buyer</v>
      </c>
      <c r="AF542" s="0" t="str">
        <f aca="false">(IF(AC542=AD542,$AL$9,$AL$10))</f>
        <v>One-Time Buyer</v>
      </c>
      <c r="AG542" s="0" t="str">
        <f aca="false">VLOOKUP(X542,LookupRange,2,0)</f>
        <v>Male</v>
      </c>
      <c r="AH542" s="0" t="str">
        <f aca="false">VLOOKUP(X542,LookupRange,3,0)</f>
        <v>Mount</v>
      </c>
      <c r="AW542" s="55" t="s">
        <v>956</v>
      </c>
      <c r="AX542" s="56" t="s">
        <v>20</v>
      </c>
      <c r="AY542" s="56" t="s">
        <v>48</v>
      </c>
      <c r="AZ542" s="57"/>
      <c r="CJ542" s="35" t="s">
        <v>976</v>
      </c>
      <c r="CK542" s="59"/>
      <c r="CN542" s="35" t="n">
        <v>88065565893</v>
      </c>
      <c r="CO542" s="59"/>
      <c r="EP542" s="0" t="n">
        <v>539</v>
      </c>
      <c r="EQ542" s="55" t="s">
        <v>1115</v>
      </c>
      <c r="ER542" s="56" t="s">
        <v>21</v>
      </c>
      <c r="ES542" s="56" t="s">
        <v>20</v>
      </c>
      <c r="ET542" s="64" t="n">
        <v>1</v>
      </c>
      <c r="EU542" s="65" t="n">
        <v>18</v>
      </c>
      <c r="EV542" s="65" t="n">
        <v>3</v>
      </c>
      <c r="EW542" s="65" t="n">
        <v>44066</v>
      </c>
      <c r="EX542" s="66" t="n">
        <v>44066</v>
      </c>
      <c r="EY542" s="0" t="n">
        <f aca="false">COUNTIF(DatasourceNameRange,EQ542)</f>
        <v>1</v>
      </c>
    </row>
    <row r="543" customFormat="false" ht="15" hidden="false" customHeight="false" outlineLevel="0" collapsed="false">
      <c r="X543" s="35" t="s">
        <v>187</v>
      </c>
      <c r="Y543" s="36" t="n">
        <v>11</v>
      </c>
      <c r="Z543" s="37" t="n">
        <v>154</v>
      </c>
      <c r="AA543" s="37" t="n">
        <v>1</v>
      </c>
      <c r="AB543" s="37" t="n">
        <v>154</v>
      </c>
      <c r="AC543" s="37" t="n">
        <v>44092</v>
      </c>
      <c r="AD543" s="38" t="n">
        <v>44092</v>
      </c>
      <c r="AE543" s="0" t="str">
        <f aca="false">IF(AB543&lt;=10,"Top Buyer",IF(AB543&lt;=21,"2nd Top Buyer","Average Buyer"))</f>
        <v>Average Buyer</v>
      </c>
      <c r="AF543" s="0" t="str">
        <f aca="false">(IF(AC543=AD543,$AL$9,$AL$10))</f>
        <v>One-Time Buyer</v>
      </c>
      <c r="AG543" s="0" t="str">
        <f aca="false">VLOOKUP(X543,LookupRange,2,0)</f>
        <v>Female</v>
      </c>
      <c r="AH543" s="0" t="str">
        <f aca="false">VLOOKUP(X543,LookupRange,3,0)</f>
        <v>Fulton</v>
      </c>
      <c r="AW543" s="55" t="s">
        <v>241</v>
      </c>
      <c r="AX543" s="56" t="s">
        <v>29</v>
      </c>
      <c r="AY543" s="56" t="s">
        <v>154</v>
      </c>
      <c r="AZ543" s="57"/>
      <c r="CJ543" s="35" t="s">
        <v>815</v>
      </c>
      <c r="CK543" s="59"/>
      <c r="CN543" s="35" t="n">
        <v>88065565894</v>
      </c>
      <c r="CO543" s="59"/>
      <c r="EP543" s="0" t="n">
        <v>540</v>
      </c>
      <c r="EQ543" s="55" t="s">
        <v>956</v>
      </c>
      <c r="ER543" s="56" t="s">
        <v>48</v>
      </c>
      <c r="ES543" s="56" t="s">
        <v>20</v>
      </c>
      <c r="ET543" s="64" t="n">
        <v>10</v>
      </c>
      <c r="EU543" s="65" t="n">
        <v>200</v>
      </c>
      <c r="EV543" s="65" t="n">
        <v>30</v>
      </c>
      <c r="EW543" s="65" t="n">
        <v>44102</v>
      </c>
      <c r="EX543" s="66" t="n">
        <v>44102</v>
      </c>
      <c r="EY543" s="0" t="n">
        <f aca="false">COUNTIF(DatasourceNameRange,EQ543)</f>
        <v>1</v>
      </c>
    </row>
    <row r="544" customFormat="false" ht="15" hidden="false" customHeight="false" outlineLevel="0" collapsed="false">
      <c r="X544" s="35" t="s">
        <v>517</v>
      </c>
      <c r="Y544" s="36" t="n">
        <v>11</v>
      </c>
      <c r="Z544" s="37" t="n">
        <v>154</v>
      </c>
      <c r="AA544" s="37" t="n">
        <v>1</v>
      </c>
      <c r="AB544" s="37" t="n">
        <v>154</v>
      </c>
      <c r="AC544" s="37" t="n">
        <v>44103</v>
      </c>
      <c r="AD544" s="38" t="n">
        <v>44103</v>
      </c>
      <c r="AE544" s="0" t="str">
        <f aca="false">IF(AB544&lt;=10,"Top Buyer",IF(AB544&lt;=21,"2nd Top Buyer","Average Buyer"))</f>
        <v>Average Buyer</v>
      </c>
      <c r="AF544" s="0" t="str">
        <f aca="false">(IF(AC544=AD544,$AL$9,$AL$10))</f>
        <v>One-Time Buyer</v>
      </c>
      <c r="AG544" s="0" t="str">
        <f aca="false">VLOOKUP(X544,LookupRange,2,0)</f>
        <v>Female</v>
      </c>
      <c r="AH544" s="0" t="str">
        <f aca="false">VLOOKUP(X544,LookupRange,3,0)</f>
        <v>Islip</v>
      </c>
      <c r="AW544" s="55" t="s">
        <v>868</v>
      </c>
      <c r="AX544" s="56" t="s">
        <v>20</v>
      </c>
      <c r="AY544" s="56" t="s">
        <v>69</v>
      </c>
      <c r="AZ544" s="57"/>
      <c r="CJ544" s="35" t="s">
        <v>408</v>
      </c>
      <c r="CK544" s="59"/>
      <c r="CN544" s="35" t="n">
        <v>88065565895</v>
      </c>
      <c r="CO544" s="59"/>
      <c r="EP544" s="0" t="n">
        <v>541</v>
      </c>
      <c r="EQ544" s="55" t="s">
        <v>241</v>
      </c>
      <c r="ER544" s="56" t="s">
        <v>154</v>
      </c>
      <c r="ES544" s="56" t="s">
        <v>29</v>
      </c>
      <c r="ET544" s="64" t="n">
        <v>10</v>
      </c>
      <c r="EU544" s="65" t="n">
        <v>230</v>
      </c>
      <c r="EV544" s="65" t="n">
        <v>30</v>
      </c>
      <c r="EW544" s="65" t="n">
        <v>44072</v>
      </c>
      <c r="EX544" s="66" t="n">
        <v>44072</v>
      </c>
      <c r="EY544" s="0" t="n">
        <f aca="false">COUNTIF(DatasourceNameRange,EQ544)</f>
        <v>1</v>
      </c>
    </row>
    <row r="545" customFormat="false" ht="15" hidden="false" customHeight="false" outlineLevel="0" collapsed="false">
      <c r="X545" s="35" t="s">
        <v>481</v>
      </c>
      <c r="Y545" s="36" t="n">
        <v>11</v>
      </c>
      <c r="Z545" s="37" t="n">
        <v>154</v>
      </c>
      <c r="AA545" s="37" t="n">
        <v>1</v>
      </c>
      <c r="AB545" s="37" t="n">
        <v>154</v>
      </c>
      <c r="AC545" s="37" t="n">
        <v>44075</v>
      </c>
      <c r="AD545" s="38" t="n">
        <v>44075</v>
      </c>
      <c r="AE545" s="0" t="str">
        <f aca="false">IF(AB545&lt;=10,"Top Buyer",IF(AB545&lt;=21,"2nd Top Buyer","Average Buyer"))</f>
        <v>Average Buyer</v>
      </c>
      <c r="AF545" s="0" t="str">
        <f aca="false">(IF(AC545=AD545,$AL$9,$AL$10))</f>
        <v>One-Time Buyer</v>
      </c>
      <c r="AG545" s="0" t="str">
        <f aca="false">VLOOKUP(X545,LookupRange,2,0)</f>
        <v>Male</v>
      </c>
      <c r="AH545" s="0" t="str">
        <f aca="false">VLOOKUP(X545,LookupRange,3,0)</f>
        <v>Glen Cove</v>
      </c>
      <c r="AW545" s="55" t="s">
        <v>976</v>
      </c>
      <c r="AX545" s="56" t="s">
        <v>20</v>
      </c>
      <c r="AY545" s="56" t="s">
        <v>110</v>
      </c>
      <c r="AZ545" s="57"/>
      <c r="CJ545" s="35" t="s">
        <v>338</v>
      </c>
      <c r="CK545" s="59"/>
      <c r="CN545" s="35" t="n">
        <v>88065565896</v>
      </c>
      <c r="CO545" s="59"/>
      <c r="EP545" s="0" t="n">
        <v>542</v>
      </c>
      <c r="EQ545" s="55" t="s">
        <v>868</v>
      </c>
      <c r="ER545" s="56" t="s">
        <v>69</v>
      </c>
      <c r="ES545" s="56" t="s">
        <v>20</v>
      </c>
      <c r="ET545" s="64" t="n">
        <v>15</v>
      </c>
      <c r="EU545" s="65" t="n">
        <v>240</v>
      </c>
      <c r="EV545" s="65" t="n">
        <v>45</v>
      </c>
      <c r="EW545" s="65" t="n">
        <v>44089</v>
      </c>
      <c r="EX545" s="66" t="n">
        <v>44089</v>
      </c>
      <c r="EY545" s="0" t="n">
        <f aca="false">COUNTIF(DatasourceNameRange,EQ545)</f>
        <v>1</v>
      </c>
    </row>
    <row r="546" customFormat="false" ht="15" hidden="false" customHeight="false" outlineLevel="0" collapsed="false">
      <c r="X546" s="35" t="s">
        <v>387</v>
      </c>
      <c r="Y546" s="36" t="n">
        <v>17</v>
      </c>
      <c r="Z546" s="37" t="n">
        <v>153</v>
      </c>
      <c r="AA546" s="37" t="n">
        <v>2</v>
      </c>
      <c r="AB546" s="37" t="n">
        <v>153</v>
      </c>
      <c r="AC546" s="37" t="n">
        <v>44084</v>
      </c>
      <c r="AD546" s="38" t="n">
        <v>44084</v>
      </c>
      <c r="AE546" s="0" t="str">
        <f aca="false">IF(AB546&lt;=10,"Top Buyer",IF(AB546&lt;=21,"2nd Top Buyer","Average Buyer"))</f>
        <v>Average Buyer</v>
      </c>
      <c r="AF546" s="0" t="str">
        <f aca="false">(IF(AC546=AD546,$AL$9,$AL$10))</f>
        <v>One-Time Buyer</v>
      </c>
      <c r="AG546" s="0" t="str">
        <f aca="false">VLOOKUP(X546,LookupRange,2,0)</f>
        <v>Male</v>
      </c>
      <c r="AH546" s="0" t="str">
        <f aca="false">VLOOKUP(X546,LookupRange,3,0)</f>
        <v>New York</v>
      </c>
      <c r="AW546" s="55" t="s">
        <v>815</v>
      </c>
      <c r="AX546" s="56" t="s">
        <v>20</v>
      </c>
      <c r="AY546" s="56" t="s">
        <v>154</v>
      </c>
      <c r="AZ546" s="57"/>
      <c r="CJ546" s="35" t="s">
        <v>576</v>
      </c>
      <c r="CK546" s="59"/>
      <c r="CN546" s="35" t="n">
        <v>88065565897</v>
      </c>
      <c r="CO546" s="59"/>
      <c r="EP546" s="0" t="n">
        <v>543</v>
      </c>
      <c r="EQ546" s="55" t="s">
        <v>976</v>
      </c>
      <c r="ER546" s="56" t="s">
        <v>110</v>
      </c>
      <c r="ES546" s="56" t="s">
        <v>20</v>
      </c>
      <c r="ET546" s="64" t="n">
        <v>5</v>
      </c>
      <c r="EU546" s="65" t="n">
        <v>100</v>
      </c>
      <c r="EV546" s="65" t="n">
        <v>15</v>
      </c>
      <c r="EW546" s="65" t="n">
        <v>44066</v>
      </c>
      <c r="EX546" s="66" t="n">
        <v>44066</v>
      </c>
      <c r="EY546" s="0" t="n">
        <f aca="false">COUNTIF(DatasourceNameRange,EQ546)</f>
        <v>1</v>
      </c>
    </row>
    <row r="547" customFormat="false" ht="15" hidden="false" customHeight="false" outlineLevel="0" collapsed="false">
      <c r="X547" s="35" t="s">
        <v>937</v>
      </c>
      <c r="Y547" s="36" t="n">
        <v>12</v>
      </c>
      <c r="Z547" s="37" t="n">
        <v>150</v>
      </c>
      <c r="AA547" s="37" t="n">
        <v>2</v>
      </c>
      <c r="AB547" s="37" t="n">
        <v>150</v>
      </c>
      <c r="AC547" s="37" t="n">
        <v>44102</v>
      </c>
      <c r="AD547" s="38" t="n">
        <v>44102</v>
      </c>
      <c r="AE547" s="0" t="str">
        <f aca="false">IF(AB547&lt;=10,"Top Buyer",IF(AB547&lt;=21,"2nd Top Buyer","Average Buyer"))</f>
        <v>Average Buyer</v>
      </c>
      <c r="AF547" s="0" t="str">
        <f aca="false">(IF(AC547=AD547,$AL$9,$AL$10))</f>
        <v>One-Time Buyer</v>
      </c>
      <c r="AG547" s="0" t="str">
        <f aca="false">VLOOKUP(X547,LookupRange,2,0)</f>
        <v>Male</v>
      </c>
      <c r="AH547" s="0" t="str">
        <f aca="false">VLOOKUP(X547,LookupRange,3,0)</f>
        <v>Sherrill</v>
      </c>
      <c r="AW547" s="55" t="s">
        <v>408</v>
      </c>
      <c r="AX547" s="56" t="s">
        <v>29</v>
      </c>
      <c r="AY547" s="56" t="s">
        <v>152</v>
      </c>
      <c r="AZ547" s="57"/>
      <c r="CJ547" s="35" t="s">
        <v>288</v>
      </c>
      <c r="CK547" s="59"/>
      <c r="CN547" s="35" t="n">
        <v>88065565898</v>
      </c>
      <c r="CO547" s="59"/>
      <c r="EP547" s="0" t="n">
        <v>544</v>
      </c>
      <c r="EQ547" s="55" t="s">
        <v>815</v>
      </c>
      <c r="ER547" s="56" t="s">
        <v>154</v>
      </c>
      <c r="ES547" s="56" t="s">
        <v>20</v>
      </c>
      <c r="ET547" s="64" t="n">
        <v>1</v>
      </c>
      <c r="EU547" s="65" t="n">
        <v>12</v>
      </c>
      <c r="EV547" s="65" t="n">
        <v>3</v>
      </c>
      <c r="EW547" s="65" t="n">
        <v>44067</v>
      </c>
      <c r="EX547" s="66" t="n">
        <v>44067</v>
      </c>
      <c r="EY547" s="0" t="n">
        <f aca="false">COUNTIF(DatasourceNameRange,EQ547)</f>
        <v>1</v>
      </c>
    </row>
    <row r="548" customFormat="false" ht="15" hidden="false" customHeight="false" outlineLevel="0" collapsed="false">
      <c r="X548" s="35" t="s">
        <v>674</v>
      </c>
      <c r="Y548" s="36" t="n">
        <v>10</v>
      </c>
      <c r="Z548" s="37" t="n">
        <v>150</v>
      </c>
      <c r="AA548" s="37" t="n">
        <v>1</v>
      </c>
      <c r="AB548" s="37" t="n">
        <v>150</v>
      </c>
      <c r="AC548" s="37" t="n">
        <v>44065</v>
      </c>
      <c r="AD548" s="38" t="n">
        <v>44065</v>
      </c>
      <c r="AE548" s="0" t="str">
        <f aca="false">IF(AB548&lt;=10,"Top Buyer",IF(AB548&lt;=21,"2nd Top Buyer","Average Buyer"))</f>
        <v>Average Buyer</v>
      </c>
      <c r="AF548" s="0" t="str">
        <f aca="false">(IF(AC548=AD548,$AL$9,$AL$10))</f>
        <v>One-Time Buyer</v>
      </c>
      <c r="AG548" s="0" t="str">
        <f aca="false">VLOOKUP(X548,LookupRange,2,0)</f>
        <v>Female</v>
      </c>
      <c r="AH548" s="0" t="str">
        <f aca="false">VLOOKUP(X548,LookupRange,3,0)</f>
        <v>Auburn</v>
      </c>
      <c r="AW548" s="55" t="s">
        <v>338</v>
      </c>
      <c r="AX548" s="56" t="s">
        <v>29</v>
      </c>
      <c r="AY548" s="56" t="s">
        <v>21</v>
      </c>
      <c r="AZ548" s="57"/>
      <c r="CJ548" s="35" t="s">
        <v>706</v>
      </c>
      <c r="CK548" s="59"/>
      <c r="CN548" s="35" t="n">
        <v>88065565899</v>
      </c>
      <c r="CO548" s="59"/>
      <c r="EP548" s="0" t="n">
        <v>545</v>
      </c>
      <c r="EQ548" s="55" t="s">
        <v>408</v>
      </c>
      <c r="ER548" s="56" t="s">
        <v>152</v>
      </c>
      <c r="ES548" s="56" t="s">
        <v>29</v>
      </c>
      <c r="ET548" s="64" t="n">
        <v>10</v>
      </c>
      <c r="EU548" s="65" t="n">
        <v>200</v>
      </c>
      <c r="EV548" s="65" t="n">
        <v>30</v>
      </c>
      <c r="EW548" s="65" t="n">
        <v>44094</v>
      </c>
      <c r="EX548" s="66" t="n">
        <v>44094</v>
      </c>
      <c r="EY548" s="0" t="n">
        <f aca="false">COUNTIF(DatasourceNameRange,EQ548)</f>
        <v>1</v>
      </c>
    </row>
    <row r="549" customFormat="false" ht="15" hidden="false" customHeight="false" outlineLevel="0" collapsed="false">
      <c r="X549" s="35" t="s">
        <v>579</v>
      </c>
      <c r="Y549" s="36" t="n">
        <v>10</v>
      </c>
      <c r="Z549" s="37" t="n">
        <v>150</v>
      </c>
      <c r="AA549" s="37" t="n">
        <v>1</v>
      </c>
      <c r="AB549" s="37" t="n">
        <v>150</v>
      </c>
      <c r="AC549" s="37" t="n">
        <v>44071</v>
      </c>
      <c r="AD549" s="38" t="n">
        <v>44071</v>
      </c>
      <c r="AE549" s="0" t="str">
        <f aca="false">IF(AB549&lt;=10,"Top Buyer",IF(AB549&lt;=21,"2nd Top Buyer","Average Buyer"))</f>
        <v>Average Buyer</v>
      </c>
      <c r="AF549" s="0" t="str">
        <f aca="false">(IF(AC549=AD549,$AL$9,$AL$10))</f>
        <v>One-Time Buyer</v>
      </c>
      <c r="AG549" s="0" t="str">
        <f aca="false">VLOOKUP(X549,LookupRange,2,0)</f>
        <v>Male</v>
      </c>
      <c r="AH549" s="0" t="str">
        <f aca="false">VLOOKUP(X549,LookupRange,3,0)</f>
        <v>Mount</v>
      </c>
      <c r="AW549" s="55" t="s">
        <v>576</v>
      </c>
      <c r="AX549" s="56" t="s">
        <v>29</v>
      </c>
      <c r="AY549" s="56" t="s">
        <v>152</v>
      </c>
      <c r="AZ549" s="57"/>
      <c r="CJ549" s="35" t="s">
        <v>644</v>
      </c>
      <c r="CK549" s="59"/>
      <c r="CN549" s="35" t="n">
        <v>88065565900</v>
      </c>
      <c r="CO549" s="59"/>
      <c r="EP549" s="0" t="n">
        <v>546</v>
      </c>
      <c r="EQ549" s="55" t="s">
        <v>338</v>
      </c>
      <c r="ER549" s="56" t="s">
        <v>21</v>
      </c>
      <c r="ES549" s="56" t="s">
        <v>29</v>
      </c>
      <c r="ET549" s="64" t="n">
        <v>47</v>
      </c>
      <c r="EU549" s="65" t="n">
        <v>846</v>
      </c>
      <c r="EV549" s="65" t="n">
        <v>141</v>
      </c>
      <c r="EW549" s="65" t="n">
        <v>44066</v>
      </c>
      <c r="EX549" s="66" t="n">
        <v>44066</v>
      </c>
      <c r="EY549" s="0" t="n">
        <f aca="false">COUNTIF(DatasourceNameRange,EQ549)</f>
        <v>1</v>
      </c>
    </row>
    <row r="550" customFormat="false" ht="15" hidden="false" customHeight="false" outlineLevel="0" collapsed="false">
      <c r="X550" s="35" t="s">
        <v>259</v>
      </c>
      <c r="Y550" s="36" t="n">
        <v>10</v>
      </c>
      <c r="Z550" s="37" t="n">
        <v>150</v>
      </c>
      <c r="AA550" s="37" t="n">
        <v>1</v>
      </c>
      <c r="AB550" s="37" t="n">
        <v>150</v>
      </c>
      <c r="AC550" s="37" t="n">
        <v>44062</v>
      </c>
      <c r="AD550" s="38" t="n">
        <v>44062</v>
      </c>
      <c r="AE550" s="0" t="str">
        <f aca="false">IF(AB550&lt;=10,"Top Buyer",IF(AB550&lt;=21,"2nd Top Buyer","Average Buyer"))</f>
        <v>Average Buyer</v>
      </c>
      <c r="AF550" s="0" t="str">
        <f aca="false">(IF(AC550=AD550,$AL$9,$AL$10))</f>
        <v>One-Time Buyer</v>
      </c>
      <c r="AG550" s="0" t="str">
        <f aca="false">VLOOKUP(X550,LookupRange,2,0)</f>
        <v>Male</v>
      </c>
      <c r="AH550" s="0" t="str">
        <f aca="false">VLOOKUP(X550,LookupRange,3,0)</f>
        <v>Yakers</v>
      </c>
      <c r="AW550" s="55" t="s">
        <v>288</v>
      </c>
      <c r="AX550" s="56" t="s">
        <v>20</v>
      </c>
      <c r="AY550" s="56" t="s">
        <v>75</v>
      </c>
      <c r="AZ550" s="57"/>
      <c r="CJ550" s="35" t="s">
        <v>489</v>
      </c>
      <c r="CK550" s="59"/>
      <c r="CN550" s="35" t="n">
        <v>88065565901</v>
      </c>
      <c r="CO550" s="59"/>
      <c r="EP550" s="0" t="n">
        <v>547</v>
      </c>
      <c r="EQ550" s="55" t="s">
        <v>576</v>
      </c>
      <c r="ER550" s="56" t="s">
        <v>152</v>
      </c>
      <c r="ES550" s="56" t="s">
        <v>29</v>
      </c>
      <c r="ET550" s="64" t="n">
        <v>15</v>
      </c>
      <c r="EU550" s="65" t="n">
        <v>150</v>
      </c>
      <c r="EV550" s="65" t="n">
        <v>45</v>
      </c>
      <c r="EW550" s="65" t="n">
        <v>44067</v>
      </c>
      <c r="EX550" s="66" t="n">
        <v>44067</v>
      </c>
      <c r="EY550" s="0" t="n">
        <f aca="false">COUNTIF(DatasourceNameRange,EQ550)</f>
        <v>1</v>
      </c>
    </row>
    <row r="551" customFormat="false" ht="15" hidden="false" customHeight="false" outlineLevel="0" collapsed="false">
      <c r="X551" s="35" t="s">
        <v>818</v>
      </c>
      <c r="Y551" s="36" t="n">
        <v>10</v>
      </c>
      <c r="Z551" s="37" t="n">
        <v>150</v>
      </c>
      <c r="AA551" s="37" t="n">
        <v>1</v>
      </c>
      <c r="AB551" s="37" t="n">
        <v>150</v>
      </c>
      <c r="AC551" s="37" t="n">
        <v>44071</v>
      </c>
      <c r="AD551" s="38" t="n">
        <v>44071</v>
      </c>
      <c r="AE551" s="0" t="str">
        <f aca="false">IF(AB551&lt;=10,"Top Buyer",IF(AB551&lt;=21,"2nd Top Buyer","Average Buyer"))</f>
        <v>Average Buyer</v>
      </c>
      <c r="AF551" s="0" t="str">
        <f aca="false">(IF(AC551=AD551,$AL$9,$AL$10))</f>
        <v>One-Time Buyer</v>
      </c>
      <c r="AG551" s="0" t="str">
        <f aca="false">VLOOKUP(X551,LookupRange,2,0)</f>
        <v>Female</v>
      </c>
      <c r="AH551" s="0" t="str">
        <f aca="false">VLOOKUP(X551,LookupRange,3,0)</f>
        <v>New York</v>
      </c>
      <c r="AW551" s="55" t="s">
        <v>706</v>
      </c>
      <c r="AX551" s="56" t="s">
        <v>20</v>
      </c>
      <c r="AY551" s="56" t="s">
        <v>110</v>
      </c>
      <c r="AZ551" s="57"/>
      <c r="CJ551" s="35" t="s">
        <v>948</v>
      </c>
      <c r="CK551" s="59"/>
      <c r="CN551" s="35" t="n">
        <v>88065565902</v>
      </c>
      <c r="CO551" s="59"/>
      <c r="EP551" s="0" t="n">
        <v>548</v>
      </c>
      <c r="EQ551" s="55" t="s">
        <v>288</v>
      </c>
      <c r="ER551" s="56" t="s">
        <v>75</v>
      </c>
      <c r="ES551" s="56" t="s">
        <v>20</v>
      </c>
      <c r="ET551" s="64" t="n">
        <v>60</v>
      </c>
      <c r="EU551" s="65" t="n">
        <v>1200</v>
      </c>
      <c r="EV551" s="65" t="n">
        <v>180</v>
      </c>
      <c r="EW551" s="65" t="n">
        <v>44088</v>
      </c>
      <c r="EX551" s="66" t="n">
        <v>44088</v>
      </c>
      <c r="EY551" s="0" t="n">
        <f aca="false">COUNTIF(DatasourceNameRange,EQ551)</f>
        <v>1</v>
      </c>
    </row>
    <row r="552" customFormat="false" ht="15" hidden="false" customHeight="false" outlineLevel="0" collapsed="false">
      <c r="X552" s="35" t="s">
        <v>799</v>
      </c>
      <c r="Y552" s="36" t="n">
        <v>10</v>
      </c>
      <c r="Z552" s="37" t="n">
        <v>150</v>
      </c>
      <c r="AA552" s="37" t="n">
        <v>1</v>
      </c>
      <c r="AB552" s="37" t="n">
        <v>150</v>
      </c>
      <c r="AC552" s="37" t="n">
        <v>44051</v>
      </c>
      <c r="AD552" s="38" t="n">
        <v>44051</v>
      </c>
      <c r="AE552" s="0" t="str">
        <f aca="false">IF(AB552&lt;=10,"Top Buyer",IF(AB552&lt;=21,"2nd Top Buyer","Average Buyer"))</f>
        <v>Average Buyer</v>
      </c>
      <c r="AF552" s="0" t="str">
        <f aca="false">(IF(AC552=AD552,$AL$9,$AL$10))</f>
        <v>One-Time Buyer</v>
      </c>
      <c r="AG552" s="0" t="str">
        <f aca="false">VLOOKUP(X552,LookupRange,2,0)</f>
        <v>Female</v>
      </c>
      <c r="AH552" s="0" t="str">
        <f aca="false">VLOOKUP(X552,LookupRange,3,0)</f>
        <v>Auburn</v>
      </c>
      <c r="AW552" s="55" t="s">
        <v>644</v>
      </c>
      <c r="AX552" s="56" t="s">
        <v>29</v>
      </c>
      <c r="AY552" s="56" t="s">
        <v>149</v>
      </c>
      <c r="AZ552" s="57"/>
      <c r="CJ552" s="35" t="s">
        <v>495</v>
      </c>
      <c r="CK552" s="59"/>
      <c r="CN552" s="35" t="n">
        <v>88065565903</v>
      </c>
      <c r="CO552" s="59"/>
      <c r="EP552" s="0" t="n">
        <v>549</v>
      </c>
      <c r="EQ552" s="55" t="s">
        <v>706</v>
      </c>
      <c r="ER552" s="56" t="s">
        <v>110</v>
      </c>
      <c r="ES552" s="56" t="s">
        <v>20</v>
      </c>
      <c r="ET552" s="64" t="n">
        <v>2</v>
      </c>
      <c r="EU552" s="65" t="n">
        <v>18</v>
      </c>
      <c r="EV552" s="65" t="n">
        <v>6</v>
      </c>
      <c r="EW552" s="65" t="n">
        <v>44097</v>
      </c>
      <c r="EX552" s="66" t="n">
        <v>44097</v>
      </c>
      <c r="EY552" s="0" t="n">
        <f aca="false">COUNTIF(DatasourceNameRange,EQ552)</f>
        <v>1</v>
      </c>
    </row>
    <row r="553" customFormat="false" ht="15" hidden="false" customHeight="false" outlineLevel="0" collapsed="false">
      <c r="X553" s="35" t="s">
        <v>552</v>
      </c>
      <c r="Y553" s="36" t="n">
        <v>10</v>
      </c>
      <c r="Z553" s="37" t="n">
        <v>150</v>
      </c>
      <c r="AA553" s="37" t="n">
        <v>1</v>
      </c>
      <c r="AB553" s="37" t="n">
        <v>150</v>
      </c>
      <c r="AC553" s="37" t="n">
        <v>44074</v>
      </c>
      <c r="AD553" s="38" t="n">
        <v>44074</v>
      </c>
      <c r="AE553" s="0" t="str">
        <f aca="false">IF(AB553&lt;=10,"Top Buyer",IF(AB553&lt;=21,"2nd Top Buyer","Average Buyer"))</f>
        <v>Average Buyer</v>
      </c>
      <c r="AF553" s="0" t="str">
        <f aca="false">(IF(AC553=AD553,$AL$9,$AL$10))</f>
        <v>One-Time Buyer</v>
      </c>
      <c r="AG553" s="0" t="str">
        <f aca="false">VLOOKUP(X553,LookupRange,2,0)</f>
        <v>Male</v>
      </c>
      <c r="AH553" s="0" t="str">
        <f aca="false">VLOOKUP(X553,LookupRange,3,0)</f>
        <v>Watertown</v>
      </c>
      <c r="AW553" s="55" t="s">
        <v>489</v>
      </c>
      <c r="AX553" s="56" t="s">
        <v>29</v>
      </c>
      <c r="AY553" s="56" t="s">
        <v>147</v>
      </c>
      <c r="AZ553" s="57"/>
      <c r="CJ553" s="35" t="s">
        <v>1111</v>
      </c>
      <c r="CK553" s="59"/>
      <c r="CN553" s="35" t="n">
        <v>88065565904</v>
      </c>
      <c r="CO553" s="59"/>
      <c r="EP553" s="0" t="n">
        <v>550</v>
      </c>
      <c r="EQ553" s="55" t="s">
        <v>644</v>
      </c>
      <c r="ER553" s="56" t="s">
        <v>149</v>
      </c>
      <c r="ES553" s="56" t="s">
        <v>29</v>
      </c>
      <c r="ET553" s="64" t="n">
        <v>15</v>
      </c>
      <c r="EU553" s="65" t="n">
        <v>75</v>
      </c>
      <c r="EV553" s="65" t="n">
        <v>45</v>
      </c>
      <c r="EW553" s="65" t="n">
        <v>44066</v>
      </c>
      <c r="EX553" s="66" t="n">
        <v>44066</v>
      </c>
      <c r="EY553" s="0" t="n">
        <f aca="false">COUNTIF(DatasourceNameRange,EQ553)</f>
        <v>1</v>
      </c>
    </row>
    <row r="554" customFormat="false" ht="15" hidden="false" customHeight="false" outlineLevel="0" collapsed="false">
      <c r="X554" s="35" t="s">
        <v>832</v>
      </c>
      <c r="Y554" s="36" t="n">
        <v>15</v>
      </c>
      <c r="Z554" s="37" t="n">
        <v>150</v>
      </c>
      <c r="AA554" s="37" t="n">
        <v>1</v>
      </c>
      <c r="AB554" s="37" t="n">
        <v>150</v>
      </c>
      <c r="AC554" s="37" t="n">
        <v>44084</v>
      </c>
      <c r="AD554" s="38" t="n">
        <v>44084</v>
      </c>
      <c r="AE554" s="0" t="str">
        <f aca="false">IF(AB554&lt;=10,"Top Buyer",IF(AB554&lt;=21,"2nd Top Buyer","Average Buyer"))</f>
        <v>Average Buyer</v>
      </c>
      <c r="AF554" s="0" t="str">
        <f aca="false">(IF(AC554=AD554,$AL$9,$AL$10))</f>
        <v>One-Time Buyer</v>
      </c>
      <c r="AG554" s="0" t="str">
        <f aca="false">VLOOKUP(X554,LookupRange,2,0)</f>
        <v>Male</v>
      </c>
      <c r="AH554" s="0" t="str">
        <f aca="false">VLOOKUP(X554,LookupRange,3,0)</f>
        <v>Watervliet</v>
      </c>
      <c r="AW554" s="55" t="s">
        <v>948</v>
      </c>
      <c r="AX554" s="56" t="s">
        <v>29</v>
      </c>
      <c r="AY554" s="56" t="s">
        <v>112</v>
      </c>
      <c r="AZ554" s="57"/>
      <c r="CJ554" s="35" t="s">
        <v>513</v>
      </c>
      <c r="CK554" s="59"/>
      <c r="CN554" s="35" t="n">
        <v>88065565905</v>
      </c>
      <c r="CO554" s="59"/>
      <c r="EP554" s="0" t="n">
        <v>551</v>
      </c>
      <c r="EQ554" s="55" t="s">
        <v>489</v>
      </c>
      <c r="ER554" s="56" t="s">
        <v>147</v>
      </c>
      <c r="ES554" s="56" t="s">
        <v>29</v>
      </c>
      <c r="ET554" s="64" t="n">
        <v>10</v>
      </c>
      <c r="EU554" s="65" t="n">
        <v>200</v>
      </c>
      <c r="EV554" s="65" t="n">
        <v>30</v>
      </c>
      <c r="EW554" s="65" t="n">
        <v>44083</v>
      </c>
      <c r="EX554" s="66" t="n">
        <v>44083</v>
      </c>
      <c r="EY554" s="0" t="n">
        <f aca="false">COUNTIF(DatasourceNameRange,EQ554)</f>
        <v>1</v>
      </c>
    </row>
    <row r="555" customFormat="false" ht="15" hidden="false" customHeight="false" outlineLevel="0" collapsed="false">
      <c r="X555" s="35" t="s">
        <v>534</v>
      </c>
      <c r="Y555" s="36" t="n">
        <v>10</v>
      </c>
      <c r="Z555" s="37" t="n">
        <v>150</v>
      </c>
      <c r="AA555" s="37" t="n">
        <v>1</v>
      </c>
      <c r="AB555" s="37" t="n">
        <v>150</v>
      </c>
      <c r="AC555" s="37" t="n">
        <v>44056</v>
      </c>
      <c r="AD555" s="38" t="n">
        <v>44056</v>
      </c>
      <c r="AE555" s="0" t="str">
        <f aca="false">IF(AB555&lt;=10,"Top Buyer",IF(AB555&lt;=21,"2nd Top Buyer","Average Buyer"))</f>
        <v>Average Buyer</v>
      </c>
      <c r="AF555" s="0" t="str">
        <f aca="false">(IF(AC555=AD555,$AL$9,$AL$10))</f>
        <v>One-Time Buyer</v>
      </c>
      <c r="AG555" s="0" t="str">
        <f aca="false">VLOOKUP(X555,LookupRange,2,0)</f>
        <v>Female</v>
      </c>
      <c r="AH555" s="0" t="str">
        <f aca="false">VLOOKUP(X555,LookupRange,3,0)</f>
        <v>Lockport</v>
      </c>
      <c r="AW555" s="55" t="s">
        <v>495</v>
      </c>
      <c r="AX555" s="56" t="s">
        <v>20</v>
      </c>
      <c r="AY555" s="56" t="s">
        <v>66</v>
      </c>
      <c r="AZ555" s="57"/>
      <c r="CJ555" s="35" t="s">
        <v>695</v>
      </c>
      <c r="CK555" s="59"/>
      <c r="CN555" s="35" t="n">
        <v>88065565906</v>
      </c>
      <c r="CO555" s="59"/>
      <c r="EP555" s="0" t="n">
        <v>552</v>
      </c>
      <c r="EQ555" s="55" t="s">
        <v>948</v>
      </c>
      <c r="ER555" s="56" t="s">
        <v>112</v>
      </c>
      <c r="ES555" s="56" t="s">
        <v>29</v>
      </c>
      <c r="ET555" s="64" t="n">
        <v>5</v>
      </c>
      <c r="EU555" s="65" t="n">
        <v>84</v>
      </c>
      <c r="EV555" s="65" t="n">
        <v>15</v>
      </c>
      <c r="EW555" s="65" t="n">
        <v>44093</v>
      </c>
      <c r="EX555" s="66" t="n">
        <v>44093</v>
      </c>
      <c r="EY555" s="0" t="n">
        <f aca="false">COUNTIF(DatasourceNameRange,EQ555)</f>
        <v>2</v>
      </c>
    </row>
    <row r="556" customFormat="false" ht="15" hidden="false" customHeight="false" outlineLevel="0" collapsed="false">
      <c r="X556" s="35" t="s">
        <v>453</v>
      </c>
      <c r="Y556" s="36" t="n">
        <v>10</v>
      </c>
      <c r="Z556" s="37" t="n">
        <v>150</v>
      </c>
      <c r="AA556" s="37" t="n">
        <v>1</v>
      </c>
      <c r="AB556" s="37" t="n">
        <v>150</v>
      </c>
      <c r="AC556" s="37" t="n">
        <v>44047</v>
      </c>
      <c r="AD556" s="38" t="n">
        <v>44047</v>
      </c>
      <c r="AE556" s="0" t="str">
        <f aca="false">IF(AB556&lt;=10,"Top Buyer",IF(AB556&lt;=21,"2nd Top Buyer","Average Buyer"))</f>
        <v>Average Buyer</v>
      </c>
      <c r="AF556" s="0" t="str">
        <f aca="false">(IF(AC556=AD556,$AL$9,$AL$10))</f>
        <v>One-Time Buyer</v>
      </c>
      <c r="AG556" s="0" t="str">
        <f aca="false">VLOOKUP(X556,LookupRange,2,0)</f>
        <v>Male</v>
      </c>
      <c r="AH556" s="0" t="str">
        <f aca="false">VLOOKUP(X556,LookupRange,3,0)</f>
        <v>Mount</v>
      </c>
      <c r="AW556" s="55" t="s">
        <v>1111</v>
      </c>
      <c r="AX556" s="56" t="s">
        <v>29</v>
      </c>
      <c r="AY556" s="56" t="s">
        <v>75</v>
      </c>
      <c r="AZ556" s="57"/>
      <c r="CJ556" s="35" t="s">
        <v>729</v>
      </c>
      <c r="CK556" s="59"/>
      <c r="CN556" s="35" t="n">
        <v>88065565907</v>
      </c>
      <c r="CO556" s="59"/>
      <c r="EP556" s="0" t="n">
        <v>553</v>
      </c>
      <c r="EQ556" s="55" t="s">
        <v>495</v>
      </c>
      <c r="ER556" s="56" t="s">
        <v>66</v>
      </c>
      <c r="ES556" s="56" t="s">
        <v>20</v>
      </c>
      <c r="ET556" s="64" t="n">
        <v>15</v>
      </c>
      <c r="EU556" s="65" t="n">
        <v>225</v>
      </c>
      <c r="EV556" s="65" t="n">
        <v>45</v>
      </c>
      <c r="EW556" s="65" t="n">
        <v>44089</v>
      </c>
      <c r="EX556" s="66" t="n">
        <v>44089</v>
      </c>
      <c r="EY556" s="0" t="n">
        <f aca="false">COUNTIF(DatasourceNameRange,EQ556)</f>
        <v>1</v>
      </c>
    </row>
    <row r="557" customFormat="false" ht="15" hidden="false" customHeight="false" outlineLevel="0" collapsed="false">
      <c r="X557" s="35" t="s">
        <v>450</v>
      </c>
      <c r="Y557" s="36" t="n">
        <v>15</v>
      </c>
      <c r="Z557" s="37" t="n">
        <v>150</v>
      </c>
      <c r="AA557" s="37" t="n">
        <v>1</v>
      </c>
      <c r="AB557" s="37" t="n">
        <v>150</v>
      </c>
      <c r="AC557" s="37" t="n">
        <v>44044</v>
      </c>
      <c r="AD557" s="38" t="n">
        <v>44044</v>
      </c>
      <c r="AE557" s="0" t="str">
        <f aca="false">IF(AB557&lt;=10,"Top Buyer",IF(AB557&lt;=21,"2nd Top Buyer","Average Buyer"))</f>
        <v>Average Buyer</v>
      </c>
      <c r="AF557" s="0" t="str">
        <f aca="false">(IF(AC557=AD557,$AL$9,$AL$10))</f>
        <v>One-Time Buyer</v>
      </c>
      <c r="AG557" s="0" t="str">
        <f aca="false">VLOOKUP(X557,LookupRange,2,0)</f>
        <v>Male</v>
      </c>
      <c r="AH557" s="0" t="str">
        <f aca="false">VLOOKUP(X557,LookupRange,3,0)</f>
        <v>Lockport</v>
      </c>
      <c r="AW557" s="55" t="s">
        <v>513</v>
      </c>
      <c r="AX557" s="56" t="s">
        <v>29</v>
      </c>
      <c r="AY557" s="56" t="s">
        <v>117</v>
      </c>
      <c r="AZ557" s="57"/>
      <c r="CJ557" s="35" t="s">
        <v>656</v>
      </c>
      <c r="CK557" s="59"/>
      <c r="CN557" s="35" t="n">
        <v>88065565908</v>
      </c>
      <c r="CO557" s="59"/>
      <c r="EP557" s="0" t="n">
        <v>554</v>
      </c>
      <c r="EQ557" s="55" t="s">
        <v>1111</v>
      </c>
      <c r="ER557" s="56" t="s">
        <v>75</v>
      </c>
      <c r="ES557" s="56" t="s">
        <v>29</v>
      </c>
      <c r="ET557" s="64" t="n">
        <v>50</v>
      </c>
      <c r="EU557" s="65" t="n">
        <v>600</v>
      </c>
      <c r="EV557" s="65" t="n">
        <v>150</v>
      </c>
      <c r="EW557" s="65" t="n">
        <v>44062</v>
      </c>
      <c r="EX557" s="66" t="n">
        <v>44062</v>
      </c>
      <c r="EY557" s="0" t="n">
        <f aca="false">COUNTIF(DatasourceNameRange,EQ557)</f>
        <v>1</v>
      </c>
    </row>
    <row r="558" customFormat="false" ht="15" hidden="false" customHeight="false" outlineLevel="0" collapsed="false">
      <c r="X558" s="35" t="s">
        <v>232</v>
      </c>
      <c r="Y558" s="36" t="n">
        <v>10</v>
      </c>
      <c r="Z558" s="37" t="n">
        <v>150</v>
      </c>
      <c r="AA558" s="37" t="n">
        <v>1</v>
      </c>
      <c r="AB558" s="37" t="n">
        <v>150</v>
      </c>
      <c r="AC558" s="37" t="n">
        <v>44063</v>
      </c>
      <c r="AD558" s="38" t="n">
        <v>44063</v>
      </c>
      <c r="AE558" s="0" t="str">
        <f aca="false">IF(AB558&lt;=10,"Top Buyer",IF(AB558&lt;=21,"2nd Top Buyer","Average Buyer"))</f>
        <v>Average Buyer</v>
      </c>
      <c r="AF558" s="0" t="str">
        <f aca="false">(IF(AC558=AD558,$AL$9,$AL$10))</f>
        <v>One-Time Buyer</v>
      </c>
      <c r="AG558" s="0" t="str">
        <f aca="false">VLOOKUP(X558,LookupRange,2,0)</f>
        <v>Female</v>
      </c>
      <c r="AH558" s="0" t="str">
        <f aca="false">VLOOKUP(X558,LookupRange,3,0)</f>
        <v>Brookhaven</v>
      </c>
      <c r="AW558" s="55" t="s">
        <v>695</v>
      </c>
      <c r="AX558" s="56" t="s">
        <v>29</v>
      </c>
      <c r="AY558" s="56" t="s">
        <v>78</v>
      </c>
      <c r="AZ558" s="57"/>
      <c r="CJ558" s="35" t="s">
        <v>405</v>
      </c>
      <c r="CK558" s="59"/>
      <c r="CN558" s="35" t="n">
        <v>88065565909</v>
      </c>
      <c r="CO558" s="59"/>
      <c r="EP558" s="0" t="n">
        <v>555</v>
      </c>
      <c r="EQ558" s="55" t="s">
        <v>513</v>
      </c>
      <c r="ER558" s="56" t="s">
        <v>117</v>
      </c>
      <c r="ES558" s="56" t="s">
        <v>29</v>
      </c>
      <c r="ET558" s="64" t="n">
        <v>15</v>
      </c>
      <c r="EU558" s="65" t="n">
        <v>345</v>
      </c>
      <c r="EV558" s="65" t="n">
        <v>45</v>
      </c>
      <c r="EW558" s="65" t="n">
        <v>44096</v>
      </c>
      <c r="EX558" s="66" t="n">
        <v>44096</v>
      </c>
      <c r="EY558" s="0" t="n">
        <f aca="false">COUNTIF(DatasourceNameRange,EQ558)</f>
        <v>1</v>
      </c>
    </row>
    <row r="559" customFormat="false" ht="15" hidden="false" customHeight="false" outlineLevel="0" collapsed="false">
      <c r="X559" s="35" t="s">
        <v>576</v>
      </c>
      <c r="Y559" s="36" t="n">
        <v>15</v>
      </c>
      <c r="Z559" s="37" t="n">
        <v>150</v>
      </c>
      <c r="AA559" s="37" t="n">
        <v>1</v>
      </c>
      <c r="AB559" s="37" t="n">
        <v>150</v>
      </c>
      <c r="AC559" s="37" t="n">
        <v>44067</v>
      </c>
      <c r="AD559" s="38" t="n">
        <v>44067</v>
      </c>
      <c r="AE559" s="0" t="str">
        <f aca="false">IF(AB559&lt;=10,"Top Buyer",IF(AB559&lt;=21,"2nd Top Buyer","Average Buyer"))</f>
        <v>Average Buyer</v>
      </c>
      <c r="AF559" s="0" t="str">
        <f aca="false">(IF(AC559=AD559,$AL$9,$AL$10))</f>
        <v>One-Time Buyer</v>
      </c>
      <c r="AG559" s="0" t="str">
        <f aca="false">VLOOKUP(X559,LookupRange,2,0)</f>
        <v>Female</v>
      </c>
      <c r="AH559" s="0" t="str">
        <f aca="false">VLOOKUP(X559,LookupRange,3,0)</f>
        <v>Lockport</v>
      </c>
      <c r="AW559" s="55" t="s">
        <v>729</v>
      </c>
      <c r="AX559" s="56" t="s">
        <v>20</v>
      </c>
      <c r="AY559" s="56" t="s">
        <v>21</v>
      </c>
      <c r="AZ559" s="57"/>
      <c r="CJ559" s="35" t="s">
        <v>846</v>
      </c>
      <c r="CK559" s="59"/>
      <c r="CN559" s="35" t="n">
        <v>88065565910</v>
      </c>
      <c r="CO559" s="59"/>
      <c r="EP559" s="0" t="n">
        <v>556</v>
      </c>
      <c r="EQ559" s="55" t="s">
        <v>695</v>
      </c>
      <c r="ER559" s="56" t="s">
        <v>78</v>
      </c>
      <c r="ES559" s="56" t="s">
        <v>29</v>
      </c>
      <c r="ET559" s="64" t="n">
        <v>1</v>
      </c>
      <c r="EU559" s="65" t="n">
        <v>12</v>
      </c>
      <c r="EV559" s="65" t="n">
        <v>3</v>
      </c>
      <c r="EW559" s="65" t="n">
        <v>44086</v>
      </c>
      <c r="EX559" s="66" t="n">
        <v>44086</v>
      </c>
      <c r="EY559" s="0" t="n">
        <f aca="false">COUNTIF(DatasourceNameRange,EQ559)</f>
        <v>1</v>
      </c>
    </row>
    <row r="560" customFormat="false" ht="15" hidden="false" customHeight="false" outlineLevel="0" collapsed="false">
      <c r="X560" s="35" t="s">
        <v>238</v>
      </c>
      <c r="Y560" s="36" t="n">
        <v>15</v>
      </c>
      <c r="Z560" s="37" t="n">
        <v>150</v>
      </c>
      <c r="AA560" s="37" t="n">
        <v>1</v>
      </c>
      <c r="AB560" s="37" t="n">
        <v>150</v>
      </c>
      <c r="AC560" s="37" t="n">
        <v>44072</v>
      </c>
      <c r="AD560" s="38" t="n">
        <v>44072</v>
      </c>
      <c r="AE560" s="0" t="str">
        <f aca="false">IF(AB560&lt;=10,"Top Buyer",IF(AB560&lt;=21,"2nd Top Buyer","Average Buyer"))</f>
        <v>Average Buyer</v>
      </c>
      <c r="AF560" s="0" t="str">
        <f aca="false">(IF(AC560=AD560,$AL$9,$AL$10))</f>
        <v>One-Time Buyer</v>
      </c>
      <c r="AG560" s="0" t="str">
        <f aca="false">VLOOKUP(X560,LookupRange,2,0)</f>
        <v>Female</v>
      </c>
      <c r="AH560" s="0" t="str">
        <f aca="false">VLOOKUP(X560,LookupRange,3,0)</f>
        <v>Kingston</v>
      </c>
      <c r="AW560" s="55" t="s">
        <v>656</v>
      </c>
      <c r="AX560" s="56" t="s">
        <v>20</v>
      </c>
      <c r="AY560" s="56" t="s">
        <v>75</v>
      </c>
      <c r="AZ560" s="57"/>
      <c r="CJ560" s="35" t="s">
        <v>1081</v>
      </c>
      <c r="CK560" s="59"/>
      <c r="CN560" s="35" t="n">
        <v>88065565911</v>
      </c>
      <c r="CO560" s="59"/>
      <c r="EP560" s="0" t="n">
        <v>557</v>
      </c>
      <c r="EQ560" s="55" t="s">
        <v>729</v>
      </c>
      <c r="ER560" s="56" t="s">
        <v>21</v>
      </c>
      <c r="ES560" s="56" t="s">
        <v>20</v>
      </c>
      <c r="ET560" s="64" t="n">
        <v>3</v>
      </c>
      <c r="EU560" s="65" t="n">
        <v>48</v>
      </c>
      <c r="EV560" s="65" t="n">
        <v>9</v>
      </c>
      <c r="EW560" s="65" t="n">
        <v>44074</v>
      </c>
      <c r="EX560" s="66" t="n">
        <v>44074</v>
      </c>
      <c r="EY560" s="0" t="n">
        <f aca="false">COUNTIF(DatasourceNameRange,EQ560)</f>
        <v>1</v>
      </c>
    </row>
    <row r="561" customFormat="false" ht="15" hidden="false" customHeight="false" outlineLevel="0" collapsed="false">
      <c r="X561" s="35" t="s">
        <v>745</v>
      </c>
      <c r="Y561" s="36" t="n">
        <v>9</v>
      </c>
      <c r="Z561" s="37" t="n">
        <v>144</v>
      </c>
      <c r="AA561" s="37" t="n">
        <v>1</v>
      </c>
      <c r="AB561" s="37" t="n">
        <v>144</v>
      </c>
      <c r="AC561" s="37" t="n">
        <v>44062</v>
      </c>
      <c r="AD561" s="38" t="n">
        <v>44062</v>
      </c>
      <c r="AE561" s="0" t="str">
        <f aca="false">IF(AB561&lt;=10,"Top Buyer",IF(AB561&lt;=21,"2nd Top Buyer","Average Buyer"))</f>
        <v>Average Buyer</v>
      </c>
      <c r="AF561" s="0" t="str">
        <f aca="false">(IF(AC561=AD561,$AL$9,$AL$10))</f>
        <v>One-Time Buyer</v>
      </c>
      <c r="AG561" s="0" t="str">
        <f aca="false">VLOOKUP(X561,LookupRange,2,0)</f>
        <v>Female</v>
      </c>
      <c r="AH561" s="0" t="str">
        <f aca="false">VLOOKUP(X561,LookupRange,3,0)</f>
        <v>Lockport</v>
      </c>
      <c r="AW561" s="55" t="s">
        <v>405</v>
      </c>
      <c r="AX561" s="56" t="s">
        <v>29</v>
      </c>
      <c r="AY561" s="56" t="s">
        <v>147</v>
      </c>
      <c r="AZ561" s="57"/>
      <c r="CJ561" s="35" t="s">
        <v>505</v>
      </c>
      <c r="CK561" s="59"/>
      <c r="CN561" s="35" t="n">
        <v>88065565912</v>
      </c>
      <c r="CO561" s="59"/>
      <c r="EP561" s="0" t="n">
        <v>558</v>
      </c>
      <c r="EQ561" s="55" t="s">
        <v>656</v>
      </c>
      <c r="ER561" s="56" t="s">
        <v>75</v>
      </c>
      <c r="ES561" s="56" t="s">
        <v>20</v>
      </c>
      <c r="ET561" s="64" t="n">
        <v>10</v>
      </c>
      <c r="EU561" s="65" t="n">
        <v>160</v>
      </c>
      <c r="EV561" s="65" t="n">
        <v>30</v>
      </c>
      <c r="EW561" s="65" t="n">
        <v>44047</v>
      </c>
      <c r="EX561" s="66" t="n">
        <v>44047</v>
      </c>
      <c r="EY561" s="0" t="n">
        <f aca="false">COUNTIF(DatasourceNameRange,EQ561)</f>
        <v>1</v>
      </c>
    </row>
    <row r="562" customFormat="false" ht="15" hidden="false" customHeight="false" outlineLevel="0" collapsed="false">
      <c r="X562" s="35" t="s">
        <v>889</v>
      </c>
      <c r="Y562" s="36" t="n">
        <v>9</v>
      </c>
      <c r="Z562" s="37" t="n">
        <v>144</v>
      </c>
      <c r="AA562" s="37" t="n">
        <v>1</v>
      </c>
      <c r="AB562" s="37" t="n">
        <v>144</v>
      </c>
      <c r="AC562" s="37" t="n">
        <v>44092</v>
      </c>
      <c r="AD562" s="38" t="n">
        <v>44092</v>
      </c>
      <c r="AE562" s="0" t="str">
        <f aca="false">IF(AB562&lt;=10,"Top Buyer",IF(AB562&lt;=21,"2nd Top Buyer","Average Buyer"))</f>
        <v>Average Buyer</v>
      </c>
      <c r="AF562" s="0" t="str">
        <f aca="false">(IF(AC562=AD562,$AL$9,$AL$10))</f>
        <v>One-Time Buyer</v>
      </c>
      <c r="AG562" s="0" t="str">
        <f aca="false">VLOOKUP(X562,LookupRange,2,0)</f>
        <v>Female</v>
      </c>
      <c r="AH562" s="0" t="str">
        <f aca="false">VLOOKUP(X562,LookupRange,3,0)</f>
        <v>Choes</v>
      </c>
      <c r="AW562" s="55" t="s">
        <v>846</v>
      </c>
      <c r="AX562" s="56" t="s">
        <v>20</v>
      </c>
      <c r="AY562" s="56" t="s">
        <v>188</v>
      </c>
      <c r="AZ562" s="57"/>
      <c r="CJ562" s="35" t="s">
        <v>914</v>
      </c>
      <c r="CK562" s="59"/>
      <c r="CN562" s="35" t="n">
        <v>88065565913</v>
      </c>
      <c r="CO562" s="59"/>
      <c r="EP562" s="0" t="n">
        <v>559</v>
      </c>
      <c r="EQ562" s="55" t="s">
        <v>405</v>
      </c>
      <c r="ER562" s="56" t="s">
        <v>147</v>
      </c>
      <c r="ES562" s="56" t="s">
        <v>29</v>
      </c>
      <c r="ET562" s="64" t="n">
        <v>15</v>
      </c>
      <c r="EU562" s="65" t="n">
        <v>195</v>
      </c>
      <c r="EV562" s="65" t="n">
        <v>45</v>
      </c>
      <c r="EW562" s="65" t="n">
        <v>44102</v>
      </c>
      <c r="EX562" s="66" t="n">
        <v>44102</v>
      </c>
      <c r="EY562" s="0" t="n">
        <f aca="false">COUNTIF(DatasourceNameRange,EQ562)</f>
        <v>1</v>
      </c>
    </row>
    <row r="563" customFormat="false" ht="15" hidden="false" customHeight="false" outlineLevel="0" collapsed="false">
      <c r="X563" s="35" t="s">
        <v>925</v>
      </c>
      <c r="Y563" s="36" t="n">
        <v>9</v>
      </c>
      <c r="Z563" s="37" t="n">
        <v>144</v>
      </c>
      <c r="AA563" s="37" t="n">
        <v>1</v>
      </c>
      <c r="AB563" s="37" t="n">
        <v>144</v>
      </c>
      <c r="AC563" s="37" t="n">
        <v>44077</v>
      </c>
      <c r="AD563" s="38" t="n">
        <v>44077</v>
      </c>
      <c r="AE563" s="0" t="str">
        <f aca="false">IF(AB563&lt;=10,"Top Buyer",IF(AB563&lt;=21,"2nd Top Buyer","Average Buyer"))</f>
        <v>Average Buyer</v>
      </c>
      <c r="AF563" s="0" t="str">
        <f aca="false">(IF(AC563=AD563,$AL$9,$AL$10))</f>
        <v>One-Time Buyer</v>
      </c>
      <c r="AG563" s="0" t="str">
        <f aca="false">VLOOKUP(X563,LookupRange,2,0)</f>
        <v>Female</v>
      </c>
      <c r="AH563" s="0" t="str">
        <f aca="false">VLOOKUP(X563,LookupRange,3,0)</f>
        <v>Hornell </v>
      </c>
      <c r="AW563" s="55" t="s">
        <v>1081</v>
      </c>
      <c r="AX563" s="56" t="s">
        <v>20</v>
      </c>
      <c r="AY563" s="56" t="s">
        <v>152</v>
      </c>
      <c r="AZ563" s="57"/>
      <c r="CJ563" s="35" t="s">
        <v>790</v>
      </c>
      <c r="CK563" s="59"/>
      <c r="CN563" s="35" t="n">
        <v>88065565914</v>
      </c>
      <c r="CO563" s="59"/>
      <c r="EP563" s="0" t="n">
        <v>560</v>
      </c>
      <c r="EQ563" s="55" t="s">
        <v>846</v>
      </c>
      <c r="ER563" s="56" t="s">
        <v>188</v>
      </c>
      <c r="ES563" s="56" t="s">
        <v>20</v>
      </c>
      <c r="ET563" s="64" t="n">
        <v>11</v>
      </c>
      <c r="EU563" s="65" t="n">
        <v>220</v>
      </c>
      <c r="EV563" s="65" t="n">
        <v>33</v>
      </c>
      <c r="EW563" s="65" t="n">
        <v>44098</v>
      </c>
      <c r="EX563" s="66" t="n">
        <v>44098</v>
      </c>
      <c r="EY563" s="0" t="n">
        <f aca="false">COUNTIF(DatasourceNameRange,EQ563)</f>
        <v>1</v>
      </c>
    </row>
    <row r="564" customFormat="false" ht="15" hidden="false" customHeight="false" outlineLevel="0" collapsed="false">
      <c r="X564" s="35" t="s">
        <v>978</v>
      </c>
      <c r="Y564" s="36" t="n">
        <v>9</v>
      </c>
      <c r="Z564" s="37" t="n">
        <v>144</v>
      </c>
      <c r="AA564" s="37" t="n">
        <v>1</v>
      </c>
      <c r="AB564" s="37" t="n">
        <v>144</v>
      </c>
      <c r="AC564" s="37" t="n">
        <v>44068</v>
      </c>
      <c r="AD564" s="38" t="n">
        <v>44068</v>
      </c>
      <c r="AE564" s="0" t="str">
        <f aca="false">IF(AB564&lt;=10,"Top Buyer",IF(AB564&lt;=21,"2nd Top Buyer","Average Buyer"))</f>
        <v>Average Buyer</v>
      </c>
      <c r="AF564" s="0" t="str">
        <f aca="false">(IF(AC564=AD564,$AL$9,$AL$10))</f>
        <v>One-Time Buyer</v>
      </c>
      <c r="AG564" s="0" t="str">
        <f aca="false">VLOOKUP(X564,LookupRange,2,0)</f>
        <v>Female</v>
      </c>
      <c r="AH564" s="0" t="str">
        <f aca="false">VLOOKUP(X564,LookupRange,3,0)</f>
        <v>Yakers</v>
      </c>
      <c r="AW564" s="55" t="s">
        <v>505</v>
      </c>
      <c r="AX564" s="56" t="s">
        <v>29</v>
      </c>
      <c r="AY564" s="56" t="s">
        <v>149</v>
      </c>
      <c r="AZ564" s="57"/>
      <c r="CJ564" s="35" t="s">
        <v>466</v>
      </c>
      <c r="CK564" s="59"/>
      <c r="CN564" s="35" t="n">
        <v>88065565915</v>
      </c>
      <c r="CO564" s="59"/>
      <c r="EP564" s="0" t="n">
        <v>561</v>
      </c>
      <c r="EQ564" s="55" t="s">
        <v>1081</v>
      </c>
      <c r="ER564" s="56" t="s">
        <v>152</v>
      </c>
      <c r="ES564" s="56" t="s">
        <v>20</v>
      </c>
      <c r="ET564" s="64" t="n">
        <v>22</v>
      </c>
      <c r="EU564" s="65" t="n">
        <v>305</v>
      </c>
      <c r="EV564" s="65" t="n">
        <v>66</v>
      </c>
      <c r="EW564" s="65" t="n">
        <v>44046</v>
      </c>
      <c r="EX564" s="66" t="n">
        <v>44099</v>
      </c>
      <c r="EY564" s="0" t="n">
        <f aca="false">COUNTIF(DatasourceNameRange,EQ564)</f>
        <v>4</v>
      </c>
    </row>
    <row r="565" customFormat="false" ht="15" hidden="false" customHeight="false" outlineLevel="0" collapsed="false">
      <c r="X565" s="35" t="s">
        <v>1048</v>
      </c>
      <c r="Y565" s="36" t="n">
        <v>11</v>
      </c>
      <c r="Z565" s="37" t="n">
        <v>143</v>
      </c>
      <c r="AA565" s="37" t="n">
        <v>1</v>
      </c>
      <c r="AB565" s="37" t="n">
        <v>143</v>
      </c>
      <c r="AC565" s="37" t="n">
        <v>44056</v>
      </c>
      <c r="AD565" s="38" t="n">
        <v>44056</v>
      </c>
      <c r="AE565" s="0" t="str">
        <f aca="false">IF(AB565&lt;=10,"Top Buyer",IF(AB565&lt;=21,"2nd Top Buyer","Average Buyer"))</f>
        <v>Average Buyer</v>
      </c>
      <c r="AF565" s="0" t="str">
        <f aca="false">(IF(AC565=AD565,$AL$9,$AL$10))</f>
        <v>One-Time Buyer</v>
      </c>
      <c r="AG565" s="0" t="str">
        <f aca="false">VLOOKUP(X565,LookupRange,2,0)</f>
        <v>Female</v>
      </c>
      <c r="AH565" s="0" t="str">
        <f aca="false">VLOOKUP(X565,LookupRange,3,0)</f>
        <v>Auburn</v>
      </c>
      <c r="AW565" s="55" t="s">
        <v>914</v>
      </c>
      <c r="AX565" s="56" t="s">
        <v>29</v>
      </c>
      <c r="AY565" s="56" t="s">
        <v>188</v>
      </c>
      <c r="AZ565" s="57"/>
      <c r="CJ565" s="35" t="s">
        <v>613</v>
      </c>
      <c r="CK565" s="59"/>
      <c r="CN565" s="35" t="n">
        <v>88065565916</v>
      </c>
      <c r="CO565" s="59"/>
      <c r="EP565" s="0" t="n">
        <v>562</v>
      </c>
      <c r="EQ565" s="55" t="s">
        <v>505</v>
      </c>
      <c r="ER565" s="56" t="s">
        <v>149</v>
      </c>
      <c r="ES565" s="56" t="s">
        <v>29</v>
      </c>
      <c r="ET565" s="64" t="n">
        <v>47</v>
      </c>
      <c r="EU565" s="65" t="n">
        <v>235</v>
      </c>
      <c r="EV565" s="65" t="n">
        <v>141</v>
      </c>
      <c r="EW565" s="65" t="n">
        <v>44099</v>
      </c>
      <c r="EX565" s="66" t="n">
        <v>44099</v>
      </c>
      <c r="EY565" s="0" t="n">
        <f aca="false">COUNTIF(DatasourceNameRange,EQ565)</f>
        <v>1</v>
      </c>
    </row>
    <row r="566" customFormat="false" ht="15" hidden="false" customHeight="false" outlineLevel="0" collapsed="false">
      <c r="X566" s="35" t="s">
        <v>648</v>
      </c>
      <c r="Y566" s="36" t="n">
        <v>11</v>
      </c>
      <c r="Z566" s="37" t="n">
        <v>143</v>
      </c>
      <c r="AA566" s="37" t="n">
        <v>1</v>
      </c>
      <c r="AB566" s="37" t="n">
        <v>143</v>
      </c>
      <c r="AC566" s="37" t="n">
        <v>44071</v>
      </c>
      <c r="AD566" s="38" t="n">
        <v>44071</v>
      </c>
      <c r="AE566" s="0" t="str">
        <f aca="false">IF(AB566&lt;=10,"Top Buyer",IF(AB566&lt;=21,"2nd Top Buyer","Average Buyer"))</f>
        <v>Average Buyer</v>
      </c>
      <c r="AF566" s="0" t="str">
        <f aca="false">(IF(AC566=AD566,$AL$9,$AL$10))</f>
        <v>One-Time Buyer</v>
      </c>
      <c r="AG566" s="0" t="str">
        <f aca="false">VLOOKUP(X566,LookupRange,2,0)</f>
        <v>Male</v>
      </c>
      <c r="AH566" s="0" t="str">
        <f aca="false">VLOOKUP(X566,LookupRange,3,0)</f>
        <v>Middletown</v>
      </c>
      <c r="AW566" s="55" t="s">
        <v>790</v>
      </c>
      <c r="AX566" s="56" t="s">
        <v>29</v>
      </c>
      <c r="AY566" s="56" t="s">
        <v>110</v>
      </c>
      <c r="AZ566" s="57"/>
      <c r="CJ566" s="35" t="s">
        <v>674</v>
      </c>
      <c r="CK566" s="59"/>
      <c r="CN566" s="35" t="n">
        <v>88065565917</v>
      </c>
      <c r="CO566" s="59"/>
      <c r="EP566" s="0" t="n">
        <v>563</v>
      </c>
      <c r="EQ566" s="55" t="s">
        <v>914</v>
      </c>
      <c r="ER566" s="56" t="s">
        <v>188</v>
      </c>
      <c r="ES566" s="56" t="s">
        <v>29</v>
      </c>
      <c r="ET566" s="64" t="n">
        <v>4</v>
      </c>
      <c r="EU566" s="65" t="n">
        <v>208</v>
      </c>
      <c r="EV566" s="65" t="n">
        <v>12</v>
      </c>
      <c r="EW566" s="65" t="n">
        <v>44097</v>
      </c>
      <c r="EX566" s="66" t="n">
        <v>44097</v>
      </c>
      <c r="EY566" s="0" t="n">
        <f aca="false">COUNTIF(DatasourceNameRange,EQ566)</f>
        <v>1</v>
      </c>
    </row>
    <row r="567" customFormat="false" ht="15" hidden="false" customHeight="false" outlineLevel="0" collapsed="false">
      <c r="X567" s="35" t="s">
        <v>463</v>
      </c>
      <c r="Y567" s="36" t="n">
        <v>11</v>
      </c>
      <c r="Z567" s="37" t="n">
        <v>143</v>
      </c>
      <c r="AA567" s="37" t="n">
        <v>1</v>
      </c>
      <c r="AB567" s="37" t="n">
        <v>143</v>
      </c>
      <c r="AC567" s="37" t="n">
        <v>44057</v>
      </c>
      <c r="AD567" s="38" t="n">
        <v>44057</v>
      </c>
      <c r="AE567" s="0" t="str">
        <f aca="false">IF(AB567&lt;=10,"Top Buyer",IF(AB567&lt;=21,"2nd Top Buyer","Average Buyer"))</f>
        <v>Average Buyer</v>
      </c>
      <c r="AF567" s="0" t="str">
        <f aca="false">(IF(AC567=AD567,$AL$9,$AL$10))</f>
        <v>One-Time Buyer</v>
      </c>
      <c r="AG567" s="0" t="str">
        <f aca="false">VLOOKUP(X567,LookupRange,2,0)</f>
        <v>Male</v>
      </c>
      <c r="AH567" s="0" t="str">
        <f aca="false">VLOOKUP(X567,LookupRange,3,0)</f>
        <v>Salamanca</v>
      </c>
      <c r="AW567" s="55" t="s">
        <v>466</v>
      </c>
      <c r="AX567" s="56" t="s">
        <v>29</v>
      </c>
      <c r="AY567" s="56" t="s">
        <v>104</v>
      </c>
      <c r="AZ567" s="57"/>
      <c r="CJ567" s="35" t="s">
        <v>264</v>
      </c>
      <c r="CK567" s="59"/>
      <c r="CN567" s="35" t="n">
        <v>88065565918</v>
      </c>
      <c r="CO567" s="59"/>
      <c r="EP567" s="0" t="n">
        <v>564</v>
      </c>
      <c r="EQ567" s="55" t="s">
        <v>790</v>
      </c>
      <c r="ER567" s="56" t="s">
        <v>110</v>
      </c>
      <c r="ES567" s="56" t="s">
        <v>29</v>
      </c>
      <c r="ET567" s="64" t="n">
        <v>8</v>
      </c>
      <c r="EU567" s="65" t="n">
        <v>560</v>
      </c>
      <c r="EV567" s="65" t="n">
        <v>24</v>
      </c>
      <c r="EW567" s="65" t="n">
        <v>44073</v>
      </c>
      <c r="EX567" s="66" t="n">
        <v>44073</v>
      </c>
      <c r="EY567" s="0" t="n">
        <f aca="false">COUNTIF(DatasourceNameRange,EQ567)</f>
        <v>1</v>
      </c>
    </row>
    <row r="568" customFormat="false" ht="15" hidden="false" customHeight="false" outlineLevel="0" collapsed="false">
      <c r="X568" s="35" t="s">
        <v>544</v>
      </c>
      <c r="Y568" s="36" t="n">
        <v>11</v>
      </c>
      <c r="Z568" s="37" t="n">
        <v>143</v>
      </c>
      <c r="AA568" s="37" t="n">
        <v>1</v>
      </c>
      <c r="AB568" s="37" t="n">
        <v>143</v>
      </c>
      <c r="AC568" s="37" t="n">
        <v>44066</v>
      </c>
      <c r="AD568" s="38" t="n">
        <v>44066</v>
      </c>
      <c r="AE568" s="0" t="str">
        <f aca="false">IF(AB568&lt;=10,"Top Buyer",IF(AB568&lt;=21,"2nd Top Buyer","Average Buyer"))</f>
        <v>Average Buyer</v>
      </c>
      <c r="AF568" s="0" t="str">
        <f aca="false">(IF(AC568=AD568,$AL$9,$AL$10))</f>
        <v>One-Time Buyer</v>
      </c>
      <c r="AG568" s="0" t="str">
        <f aca="false">VLOOKUP(X568,LookupRange,2,0)</f>
        <v>Female</v>
      </c>
      <c r="AH568" s="0" t="str">
        <f aca="false">VLOOKUP(X568,LookupRange,3,0)</f>
        <v>Rye </v>
      </c>
      <c r="AW568" s="55" t="s">
        <v>613</v>
      </c>
      <c r="AX568" s="56" t="s">
        <v>29</v>
      </c>
      <c r="AY568" s="56" t="s">
        <v>55</v>
      </c>
      <c r="AZ568" s="57"/>
      <c r="CJ568" s="35" t="s">
        <v>594</v>
      </c>
      <c r="CK568" s="59"/>
      <c r="CN568" s="35" t="n">
        <v>88065565919</v>
      </c>
      <c r="CO568" s="59"/>
      <c r="EP568" s="0" t="n">
        <v>565</v>
      </c>
      <c r="EQ568" s="55" t="s">
        <v>466</v>
      </c>
      <c r="ER568" s="56" t="s">
        <v>104</v>
      </c>
      <c r="ES568" s="56" t="s">
        <v>29</v>
      </c>
      <c r="ET568" s="64" t="n">
        <v>77</v>
      </c>
      <c r="EU568" s="65" t="n">
        <v>1540</v>
      </c>
      <c r="EV568" s="65" t="n">
        <v>231</v>
      </c>
      <c r="EW568" s="65" t="n">
        <v>44061</v>
      </c>
      <c r="EX568" s="66" t="n">
        <v>44061</v>
      </c>
      <c r="EY568" s="0" t="n">
        <f aca="false">COUNTIF(DatasourceNameRange,EQ568)</f>
        <v>1</v>
      </c>
    </row>
    <row r="569" customFormat="false" ht="15" hidden="false" customHeight="false" outlineLevel="0" collapsed="false">
      <c r="X569" s="35" t="s">
        <v>499</v>
      </c>
      <c r="Y569" s="36" t="n">
        <v>11</v>
      </c>
      <c r="Z569" s="37" t="n">
        <v>143</v>
      </c>
      <c r="AA569" s="37" t="n">
        <v>1</v>
      </c>
      <c r="AB569" s="37" t="n">
        <v>143</v>
      </c>
      <c r="AC569" s="37" t="n">
        <v>44093</v>
      </c>
      <c r="AD569" s="38" t="n">
        <v>44093</v>
      </c>
      <c r="AE569" s="0" t="str">
        <f aca="false">IF(AB569&lt;=10,"Top Buyer",IF(AB569&lt;=21,"2nd Top Buyer","Average Buyer"))</f>
        <v>Average Buyer</v>
      </c>
      <c r="AF569" s="0" t="str">
        <f aca="false">(IF(AC569=AD569,$AL$9,$AL$10))</f>
        <v>One-Time Buyer</v>
      </c>
      <c r="AG569" s="0" t="str">
        <f aca="false">VLOOKUP(X569,LookupRange,2,0)</f>
        <v>Male</v>
      </c>
      <c r="AH569" s="0" t="str">
        <f aca="false">VLOOKUP(X569,LookupRange,3,0)</f>
        <v>Sherrill</v>
      </c>
      <c r="AW569" s="55" t="s">
        <v>674</v>
      </c>
      <c r="AX569" s="56" t="s">
        <v>29</v>
      </c>
      <c r="AY569" s="56" t="s">
        <v>30</v>
      </c>
      <c r="AZ569" s="57"/>
      <c r="CJ569" s="35" t="s">
        <v>227</v>
      </c>
      <c r="CK569" s="59"/>
      <c r="CN569" s="35" t="n">
        <v>88065565920</v>
      </c>
      <c r="CO569" s="59"/>
      <c r="EP569" s="0" t="n">
        <v>566</v>
      </c>
      <c r="EQ569" s="55" t="s">
        <v>613</v>
      </c>
      <c r="ER569" s="56" t="s">
        <v>55</v>
      </c>
      <c r="ES569" s="56" t="s">
        <v>29</v>
      </c>
      <c r="ET569" s="64" t="n">
        <v>60</v>
      </c>
      <c r="EU569" s="65" t="n">
        <v>780</v>
      </c>
      <c r="EV569" s="65" t="n">
        <v>180</v>
      </c>
      <c r="EW569" s="65" t="n">
        <v>44104</v>
      </c>
      <c r="EX569" s="66" t="n">
        <v>44104</v>
      </c>
      <c r="EY569" s="0" t="n">
        <f aca="false">COUNTIF(DatasourceNameRange,EQ569)</f>
        <v>1</v>
      </c>
    </row>
    <row r="570" customFormat="false" ht="15" hidden="false" customHeight="false" outlineLevel="0" collapsed="false">
      <c r="X570" s="35" t="s">
        <v>86</v>
      </c>
      <c r="Y570" s="36" t="n">
        <v>10</v>
      </c>
      <c r="Z570" s="37" t="n">
        <v>140</v>
      </c>
      <c r="AA570" s="37" t="n">
        <v>1</v>
      </c>
      <c r="AB570" s="37" t="n">
        <v>140</v>
      </c>
      <c r="AC570" s="37" t="n">
        <v>44058</v>
      </c>
      <c r="AD570" s="38" t="n">
        <v>44058</v>
      </c>
      <c r="AE570" s="0" t="str">
        <f aca="false">IF(AB570&lt;=10,"Top Buyer",IF(AB570&lt;=21,"2nd Top Buyer","Average Buyer"))</f>
        <v>Average Buyer</v>
      </c>
      <c r="AF570" s="0" t="str">
        <f aca="false">(IF(AC570=AD570,$AL$9,$AL$10))</f>
        <v>One-Time Buyer</v>
      </c>
      <c r="AG570" s="0" t="str">
        <f aca="false">VLOOKUP(X570,LookupRange,2,0)</f>
        <v>Male</v>
      </c>
      <c r="AH570" s="0" t="str">
        <f aca="false">VLOOKUP(X570,LookupRange,3,0)</f>
        <v>Rye </v>
      </c>
      <c r="AW570" s="55" t="s">
        <v>264</v>
      </c>
      <c r="AX570" s="56" t="s">
        <v>20</v>
      </c>
      <c r="AY570" s="56" t="s">
        <v>119</v>
      </c>
      <c r="AZ570" s="57"/>
      <c r="CJ570" s="35" t="s">
        <v>504</v>
      </c>
      <c r="CK570" s="59"/>
      <c r="CN570" s="35" t="n">
        <v>88065565921</v>
      </c>
      <c r="CO570" s="59"/>
      <c r="EP570" s="0" t="n">
        <v>567</v>
      </c>
      <c r="EQ570" s="55" t="s">
        <v>674</v>
      </c>
      <c r="ER570" s="56" t="s">
        <v>30</v>
      </c>
      <c r="ES570" s="56" t="s">
        <v>29</v>
      </c>
      <c r="ET570" s="64" t="n">
        <v>10</v>
      </c>
      <c r="EU570" s="65" t="n">
        <v>150</v>
      </c>
      <c r="EV570" s="65" t="n">
        <v>30</v>
      </c>
      <c r="EW570" s="65" t="n">
        <v>44065</v>
      </c>
      <c r="EX570" s="66" t="n">
        <v>44065</v>
      </c>
      <c r="EY570" s="0" t="n">
        <f aca="false">COUNTIF(DatasourceNameRange,EQ570)</f>
        <v>1</v>
      </c>
    </row>
    <row r="571" customFormat="false" ht="15" hidden="false" customHeight="false" outlineLevel="0" collapsed="false">
      <c r="X571" s="35" t="s">
        <v>847</v>
      </c>
      <c r="Y571" s="36" t="n">
        <v>2</v>
      </c>
      <c r="Z571" s="37" t="n">
        <v>140</v>
      </c>
      <c r="AA571" s="37" t="n">
        <v>1</v>
      </c>
      <c r="AB571" s="37" t="n">
        <v>140</v>
      </c>
      <c r="AC571" s="37" t="n">
        <v>44099</v>
      </c>
      <c r="AD571" s="38" t="n">
        <v>44099</v>
      </c>
      <c r="AE571" s="0" t="str">
        <f aca="false">IF(AB571&lt;=10,"Top Buyer",IF(AB571&lt;=21,"2nd Top Buyer","Average Buyer"))</f>
        <v>Average Buyer</v>
      </c>
      <c r="AF571" s="0" t="str">
        <f aca="false">(IF(AC571=AD571,$AL$9,$AL$10))</f>
        <v>One-Time Buyer</v>
      </c>
      <c r="AG571" s="0" t="str">
        <f aca="false">VLOOKUP(X571,LookupRange,2,0)</f>
        <v>Male</v>
      </c>
      <c r="AH571" s="0" t="str">
        <f aca="false">VLOOKUP(X571,LookupRange,3,0)</f>
        <v>Geneva</v>
      </c>
      <c r="AW571" s="55" t="s">
        <v>594</v>
      </c>
      <c r="AX571" s="56" t="s">
        <v>20</v>
      </c>
      <c r="AY571" s="56" t="s">
        <v>112</v>
      </c>
      <c r="AZ571" s="57"/>
      <c r="CJ571" s="35" t="s">
        <v>971</v>
      </c>
      <c r="CK571" s="59"/>
      <c r="CN571" s="35" t="n">
        <v>88065565922</v>
      </c>
      <c r="CO571" s="59"/>
      <c r="EP571" s="0" t="n">
        <v>568</v>
      </c>
      <c r="EQ571" s="55" t="s">
        <v>264</v>
      </c>
      <c r="ER571" s="56" t="s">
        <v>119</v>
      </c>
      <c r="ES571" s="56" t="s">
        <v>20</v>
      </c>
      <c r="ET571" s="64" t="n">
        <v>68</v>
      </c>
      <c r="EU571" s="65" t="n">
        <v>952</v>
      </c>
      <c r="EV571" s="65" t="n">
        <v>204</v>
      </c>
      <c r="EW571" s="65" t="n">
        <v>44064</v>
      </c>
      <c r="EX571" s="66" t="n">
        <v>44064</v>
      </c>
      <c r="EY571" s="0" t="n">
        <f aca="false">COUNTIF(DatasourceNameRange,EQ571)</f>
        <v>1</v>
      </c>
    </row>
    <row r="572" customFormat="false" ht="15" hidden="false" customHeight="false" outlineLevel="0" collapsed="false">
      <c r="X572" s="35" t="s">
        <v>1006</v>
      </c>
      <c r="Y572" s="36" t="n">
        <v>7</v>
      </c>
      <c r="Z572" s="37" t="n">
        <v>140</v>
      </c>
      <c r="AA572" s="37" t="n">
        <v>1</v>
      </c>
      <c r="AB572" s="37" t="n">
        <v>140</v>
      </c>
      <c r="AC572" s="37" t="n">
        <v>44077</v>
      </c>
      <c r="AD572" s="38" t="n">
        <v>44077</v>
      </c>
      <c r="AE572" s="0" t="str">
        <f aca="false">IF(AB572&lt;=10,"Top Buyer",IF(AB572&lt;=21,"2nd Top Buyer","Average Buyer"))</f>
        <v>Average Buyer</v>
      </c>
      <c r="AF572" s="0" t="str">
        <f aca="false">(IF(AC572=AD572,$AL$9,$AL$10))</f>
        <v>One-Time Buyer</v>
      </c>
      <c r="AG572" s="0" t="str">
        <f aca="false">VLOOKUP(X572,LookupRange,2,0)</f>
        <v>Male</v>
      </c>
      <c r="AH572" s="0" t="str">
        <f aca="false">VLOOKUP(X572,LookupRange,3,0)</f>
        <v>Watervliet</v>
      </c>
      <c r="AW572" s="55" t="s">
        <v>227</v>
      </c>
      <c r="AX572" s="56" t="s">
        <v>20</v>
      </c>
      <c r="AY572" s="56" t="s">
        <v>42</v>
      </c>
      <c r="AZ572" s="57"/>
      <c r="CJ572" s="35" t="s">
        <v>680</v>
      </c>
      <c r="CK572" s="59"/>
      <c r="CN572" s="35" t="n">
        <v>88065565923</v>
      </c>
      <c r="CO572" s="59"/>
      <c r="EP572" s="0" t="n">
        <v>569</v>
      </c>
      <c r="EQ572" s="55" t="s">
        <v>594</v>
      </c>
      <c r="ER572" s="56" t="s">
        <v>112</v>
      </c>
      <c r="ES572" s="56" t="s">
        <v>20</v>
      </c>
      <c r="ET572" s="64" t="n">
        <v>15</v>
      </c>
      <c r="EU572" s="65" t="n">
        <v>345</v>
      </c>
      <c r="EV572" s="65" t="n">
        <v>45</v>
      </c>
      <c r="EW572" s="65" t="n">
        <v>44085</v>
      </c>
      <c r="EX572" s="66" t="n">
        <v>44085</v>
      </c>
      <c r="EY572" s="0" t="n">
        <f aca="false">COUNTIF(DatasourceNameRange,EQ572)</f>
        <v>1</v>
      </c>
    </row>
    <row r="573" customFormat="false" ht="15" hidden="false" customHeight="false" outlineLevel="0" collapsed="false">
      <c r="X573" s="35" t="s">
        <v>763</v>
      </c>
      <c r="Y573" s="36" t="n">
        <v>10</v>
      </c>
      <c r="Z573" s="37" t="n">
        <v>140</v>
      </c>
      <c r="AA573" s="37" t="n">
        <v>1</v>
      </c>
      <c r="AB573" s="37" t="n">
        <v>140</v>
      </c>
      <c r="AC573" s="37" t="n">
        <v>44077</v>
      </c>
      <c r="AD573" s="38" t="n">
        <v>44077</v>
      </c>
      <c r="AE573" s="0" t="str">
        <f aca="false">IF(AB573&lt;=10,"Top Buyer",IF(AB573&lt;=21,"2nd Top Buyer","Average Buyer"))</f>
        <v>Average Buyer</v>
      </c>
      <c r="AF573" s="0" t="str">
        <f aca="false">(IF(AC573=AD573,$AL$9,$AL$10))</f>
        <v>One-Time Buyer</v>
      </c>
      <c r="AG573" s="0" t="str">
        <f aca="false">VLOOKUP(X573,LookupRange,2,0)</f>
        <v>Female</v>
      </c>
      <c r="AH573" s="0" t="str">
        <f aca="false">VLOOKUP(X573,LookupRange,3,0)</f>
        <v>Geneva</v>
      </c>
      <c r="AW573" s="55" t="s">
        <v>504</v>
      </c>
      <c r="AX573" s="56" t="s">
        <v>29</v>
      </c>
      <c r="AY573" s="56" t="s">
        <v>81</v>
      </c>
      <c r="AZ573" s="57"/>
      <c r="CJ573" s="35" t="s">
        <v>65</v>
      </c>
      <c r="CK573" s="59"/>
      <c r="CN573" s="35" t="n">
        <v>88065565924</v>
      </c>
      <c r="CO573" s="59"/>
      <c r="EP573" s="0" t="n">
        <v>570</v>
      </c>
      <c r="EQ573" s="55" t="s">
        <v>227</v>
      </c>
      <c r="ER573" s="56" t="s">
        <v>42</v>
      </c>
      <c r="ES573" s="56" t="s">
        <v>20</v>
      </c>
      <c r="ET573" s="64" t="n">
        <v>77</v>
      </c>
      <c r="EU573" s="65" t="n">
        <v>1155</v>
      </c>
      <c r="EV573" s="65" t="n">
        <v>231</v>
      </c>
      <c r="EW573" s="65" t="n">
        <v>44058</v>
      </c>
      <c r="EX573" s="66" t="n">
        <v>44058</v>
      </c>
      <c r="EY573" s="0" t="n">
        <f aca="false">COUNTIF(DatasourceNameRange,EQ573)</f>
        <v>1</v>
      </c>
    </row>
    <row r="574" customFormat="false" ht="15" hidden="false" customHeight="false" outlineLevel="0" collapsed="false">
      <c r="X574" s="35" t="s">
        <v>304</v>
      </c>
      <c r="Y574" s="36" t="n">
        <v>10</v>
      </c>
      <c r="Z574" s="37" t="n">
        <v>140</v>
      </c>
      <c r="AA574" s="37" t="n">
        <v>1</v>
      </c>
      <c r="AB574" s="37" t="n">
        <v>140</v>
      </c>
      <c r="AC574" s="37" t="n">
        <v>44104</v>
      </c>
      <c r="AD574" s="38" t="n">
        <v>44104</v>
      </c>
      <c r="AE574" s="0" t="str">
        <f aca="false">IF(AB574&lt;=10,"Top Buyer",IF(AB574&lt;=21,"2nd Top Buyer","Average Buyer"))</f>
        <v>Average Buyer</v>
      </c>
      <c r="AF574" s="0" t="str">
        <f aca="false">(IF(AC574=AD574,$AL$9,$AL$10))</f>
        <v>One-Time Buyer</v>
      </c>
      <c r="AG574" s="0" t="str">
        <f aca="false">VLOOKUP(X574,LookupRange,2,0)</f>
        <v>Male</v>
      </c>
      <c r="AH574" s="0" t="str">
        <f aca="false">VLOOKUP(X574,LookupRange,3,0)</f>
        <v>Hempstead</v>
      </c>
      <c r="AW574" s="55" t="s">
        <v>971</v>
      </c>
      <c r="AX574" s="56" t="s">
        <v>20</v>
      </c>
      <c r="AY574" s="56" t="s">
        <v>87</v>
      </c>
      <c r="AZ574" s="57"/>
      <c r="CJ574" s="35" t="s">
        <v>281</v>
      </c>
      <c r="CK574" s="59"/>
      <c r="CN574" s="35" t="n">
        <v>88065565925</v>
      </c>
      <c r="CO574" s="59"/>
      <c r="EP574" s="0" t="n">
        <v>571</v>
      </c>
      <c r="EQ574" s="55" t="s">
        <v>504</v>
      </c>
      <c r="ER574" s="56" t="s">
        <v>81</v>
      </c>
      <c r="ES574" s="56" t="s">
        <v>29</v>
      </c>
      <c r="ET574" s="64" t="n">
        <v>15</v>
      </c>
      <c r="EU574" s="65" t="n">
        <v>135</v>
      </c>
      <c r="EV574" s="65" t="n">
        <v>45</v>
      </c>
      <c r="EW574" s="65" t="n">
        <v>44098</v>
      </c>
      <c r="EX574" s="66" t="n">
        <v>44098</v>
      </c>
      <c r="EY574" s="0" t="n">
        <f aca="false">COUNTIF(DatasourceNameRange,EQ574)</f>
        <v>1</v>
      </c>
    </row>
    <row r="575" customFormat="false" ht="15" hidden="false" customHeight="false" outlineLevel="0" collapsed="false">
      <c r="X575" s="35" t="s">
        <v>1120</v>
      </c>
      <c r="Y575" s="36" t="n">
        <v>7</v>
      </c>
      <c r="Z575" s="37" t="n">
        <v>140</v>
      </c>
      <c r="AA575" s="37" t="n">
        <v>1</v>
      </c>
      <c r="AB575" s="37" t="n">
        <v>140</v>
      </c>
      <c r="AC575" s="37" t="n">
        <v>44051</v>
      </c>
      <c r="AD575" s="38" t="n">
        <v>44051</v>
      </c>
      <c r="AE575" s="0" t="str">
        <f aca="false">IF(AB575&lt;=10,"Top Buyer",IF(AB575&lt;=21,"2nd Top Buyer","Average Buyer"))</f>
        <v>Average Buyer</v>
      </c>
      <c r="AF575" s="0" t="str">
        <f aca="false">(IF(AC575=AD575,$AL$9,$AL$10))</f>
        <v>One-Time Buyer</v>
      </c>
      <c r="AG575" s="0" t="str">
        <f aca="false">VLOOKUP(X575,LookupRange,2,0)</f>
        <v>Female</v>
      </c>
      <c r="AH575" s="0" t="str">
        <f aca="false">VLOOKUP(X575,LookupRange,3,0)</f>
        <v>Beacon</v>
      </c>
      <c r="AW575" s="55" t="s">
        <v>680</v>
      </c>
      <c r="AX575" s="56" t="s">
        <v>29</v>
      </c>
      <c r="AY575" s="56" t="s">
        <v>48</v>
      </c>
      <c r="AZ575" s="57"/>
      <c r="CJ575" s="35" t="s">
        <v>860</v>
      </c>
      <c r="CK575" s="59"/>
      <c r="CN575" s="35" t="n">
        <v>88065565926</v>
      </c>
      <c r="CO575" s="59"/>
      <c r="EP575" s="0" t="n">
        <v>572</v>
      </c>
      <c r="EQ575" s="55" t="s">
        <v>971</v>
      </c>
      <c r="ER575" s="56" t="s">
        <v>87</v>
      </c>
      <c r="ES575" s="56" t="s">
        <v>20</v>
      </c>
      <c r="ET575" s="64" t="n">
        <v>9</v>
      </c>
      <c r="EU575" s="65" t="n">
        <v>126</v>
      </c>
      <c r="EV575" s="65" t="n">
        <v>27</v>
      </c>
      <c r="EW575" s="65" t="n">
        <v>44058</v>
      </c>
      <c r="EX575" s="66" t="n">
        <v>44058</v>
      </c>
      <c r="EY575" s="0" t="n">
        <f aca="false">COUNTIF(DatasourceNameRange,EQ575)</f>
        <v>1</v>
      </c>
    </row>
    <row r="576" customFormat="false" ht="15" hidden="false" customHeight="false" outlineLevel="0" collapsed="false">
      <c r="X576" s="35" t="s">
        <v>444</v>
      </c>
      <c r="Y576" s="36" t="n">
        <v>10</v>
      </c>
      <c r="Z576" s="37" t="n">
        <v>140</v>
      </c>
      <c r="AA576" s="37" t="n">
        <v>1</v>
      </c>
      <c r="AB576" s="37" t="n">
        <v>140</v>
      </c>
      <c r="AC576" s="37" t="n">
        <v>44072</v>
      </c>
      <c r="AD576" s="38" t="n">
        <v>44072</v>
      </c>
      <c r="AE576" s="0" t="str">
        <f aca="false">IF(AB576&lt;=10,"Top Buyer",IF(AB576&lt;=21,"2nd Top Buyer","Average Buyer"))</f>
        <v>Average Buyer</v>
      </c>
      <c r="AF576" s="0" t="str">
        <f aca="false">(IF(AC576=AD576,$AL$9,$AL$10))</f>
        <v>One-Time Buyer</v>
      </c>
      <c r="AG576" s="0" t="str">
        <f aca="false">VLOOKUP(X576,LookupRange,2,0)</f>
        <v>Female</v>
      </c>
      <c r="AH576" s="0" t="str">
        <f aca="false">VLOOKUP(X576,LookupRange,3,0)</f>
        <v>Glens Falls</v>
      </c>
      <c r="AW576" s="55" t="s">
        <v>65</v>
      </c>
      <c r="AX576" s="56" t="s">
        <v>29</v>
      </c>
      <c r="AY576" s="56" t="s">
        <v>66</v>
      </c>
      <c r="AZ576" s="57"/>
      <c r="CJ576" s="35" t="s">
        <v>691</v>
      </c>
      <c r="CK576" s="59"/>
      <c r="CN576" s="35" t="n">
        <v>88065565927</v>
      </c>
      <c r="CO576" s="59"/>
      <c r="EP576" s="0" t="n">
        <v>573</v>
      </c>
      <c r="EQ576" s="55" t="s">
        <v>680</v>
      </c>
      <c r="ER576" s="56" t="s">
        <v>48</v>
      </c>
      <c r="ES576" s="56" t="s">
        <v>29</v>
      </c>
      <c r="ET576" s="64" t="n">
        <v>7</v>
      </c>
      <c r="EU576" s="65" t="n">
        <v>70</v>
      </c>
      <c r="EV576" s="65" t="n">
        <v>21</v>
      </c>
      <c r="EW576" s="65" t="n">
        <v>44071</v>
      </c>
      <c r="EX576" s="66" t="n">
        <v>44071</v>
      </c>
      <c r="EY576" s="0" t="n">
        <f aca="false">COUNTIF(DatasourceNameRange,EQ576)</f>
        <v>1</v>
      </c>
    </row>
    <row r="577" customFormat="false" ht="15" hidden="false" customHeight="false" outlineLevel="0" collapsed="false">
      <c r="X577" s="35" t="s">
        <v>759</v>
      </c>
      <c r="Y577" s="36" t="n">
        <v>7</v>
      </c>
      <c r="Z577" s="37" t="n">
        <v>140</v>
      </c>
      <c r="AA577" s="37" t="n">
        <v>1</v>
      </c>
      <c r="AB577" s="37" t="n">
        <v>140</v>
      </c>
      <c r="AC577" s="37" t="n">
        <v>44073</v>
      </c>
      <c r="AD577" s="38" t="n">
        <v>44073</v>
      </c>
      <c r="AE577" s="0" t="str">
        <f aca="false">IF(AB577&lt;=10,"Top Buyer",IF(AB577&lt;=21,"2nd Top Buyer","Average Buyer"))</f>
        <v>Average Buyer</v>
      </c>
      <c r="AF577" s="0" t="str">
        <f aca="false">(IF(AC577=AD577,$AL$9,$AL$10))</f>
        <v>One-Time Buyer</v>
      </c>
      <c r="AG577" s="0" t="str">
        <f aca="false">VLOOKUP(X577,LookupRange,2,0)</f>
        <v>Male</v>
      </c>
      <c r="AH577" s="0" t="str">
        <f aca="false">VLOOKUP(X577,LookupRange,3,0)</f>
        <v>Betavia</v>
      </c>
      <c r="AW577" s="55" t="s">
        <v>281</v>
      </c>
      <c r="AX577" s="56" t="s">
        <v>29</v>
      </c>
      <c r="AY577" s="56" t="s">
        <v>21</v>
      </c>
      <c r="AZ577" s="57"/>
      <c r="CJ577" s="35" t="s">
        <v>406</v>
      </c>
      <c r="CK577" s="59"/>
      <c r="CN577" s="35" t="n">
        <v>88065565928</v>
      </c>
      <c r="CO577" s="59"/>
      <c r="EP577" s="0" t="n">
        <v>574</v>
      </c>
      <c r="EQ577" s="55" t="s">
        <v>65</v>
      </c>
      <c r="ER577" s="56" t="s">
        <v>66</v>
      </c>
      <c r="ES577" s="56" t="s">
        <v>29</v>
      </c>
      <c r="ET577" s="64" t="n">
        <v>60</v>
      </c>
      <c r="EU577" s="65" t="n">
        <v>1080</v>
      </c>
      <c r="EV577" s="65" t="n">
        <v>180</v>
      </c>
      <c r="EW577" s="65" t="n">
        <v>44051</v>
      </c>
      <c r="EX577" s="66" t="n">
        <v>44051</v>
      </c>
      <c r="EY577" s="0" t="n">
        <f aca="false">COUNTIF(DatasourceNameRange,EQ577)</f>
        <v>1</v>
      </c>
    </row>
    <row r="578" customFormat="false" ht="15" hidden="false" customHeight="false" outlineLevel="0" collapsed="false">
      <c r="X578" s="35" t="s">
        <v>830</v>
      </c>
      <c r="Y578" s="36" t="n">
        <v>7</v>
      </c>
      <c r="Z578" s="37" t="n">
        <v>140</v>
      </c>
      <c r="AA578" s="37" t="n">
        <v>1</v>
      </c>
      <c r="AB578" s="37" t="n">
        <v>140</v>
      </c>
      <c r="AC578" s="37" t="n">
        <v>44082</v>
      </c>
      <c r="AD578" s="38" t="n">
        <v>44082</v>
      </c>
      <c r="AE578" s="0" t="str">
        <f aca="false">IF(AB578&lt;=10,"Top Buyer",IF(AB578&lt;=21,"2nd Top Buyer","Average Buyer"))</f>
        <v>Average Buyer</v>
      </c>
      <c r="AF578" s="0" t="str">
        <f aca="false">(IF(AC578=AD578,$AL$9,$AL$10))</f>
        <v>One-Time Buyer</v>
      </c>
      <c r="AG578" s="0" t="str">
        <f aca="false">VLOOKUP(X578,LookupRange,2,0)</f>
        <v>Female</v>
      </c>
      <c r="AH578" s="0" t="str">
        <f aca="false">VLOOKUP(X578,LookupRange,3,0)</f>
        <v>Long Beach</v>
      </c>
      <c r="AW578" s="55" t="s">
        <v>860</v>
      </c>
      <c r="AX578" s="56" t="s">
        <v>20</v>
      </c>
      <c r="AY578" s="56" t="s">
        <v>147</v>
      </c>
      <c r="AZ578" s="57"/>
      <c r="CJ578" s="35" t="s">
        <v>699</v>
      </c>
      <c r="CK578" s="59"/>
      <c r="CN578" s="35" t="n">
        <v>88065565929</v>
      </c>
      <c r="CO578" s="59"/>
      <c r="EP578" s="0" t="n">
        <v>575</v>
      </c>
      <c r="EQ578" s="55" t="s">
        <v>281</v>
      </c>
      <c r="ER578" s="56" t="s">
        <v>21</v>
      </c>
      <c r="ES578" s="56" t="s">
        <v>29</v>
      </c>
      <c r="ET578" s="64" t="n">
        <v>77</v>
      </c>
      <c r="EU578" s="65" t="n">
        <v>385</v>
      </c>
      <c r="EV578" s="65" t="n">
        <v>231</v>
      </c>
      <c r="EW578" s="65" t="n">
        <v>44082</v>
      </c>
      <c r="EX578" s="66" t="n">
        <v>44082</v>
      </c>
      <c r="EY578" s="0" t="n">
        <f aca="false">COUNTIF(DatasourceNameRange,EQ578)</f>
        <v>1</v>
      </c>
    </row>
    <row r="579" customFormat="false" ht="15" hidden="false" customHeight="false" outlineLevel="0" collapsed="false">
      <c r="X579" s="35" t="s">
        <v>1058</v>
      </c>
      <c r="Y579" s="36" t="n">
        <v>10</v>
      </c>
      <c r="Z579" s="37" t="n">
        <v>138</v>
      </c>
      <c r="AA579" s="37" t="n">
        <v>2</v>
      </c>
      <c r="AB579" s="37" t="n">
        <v>138</v>
      </c>
      <c r="AC579" s="37" t="n">
        <v>44062</v>
      </c>
      <c r="AD579" s="38" t="n">
        <v>44066</v>
      </c>
      <c r="AE579" s="0" t="str">
        <f aca="false">IF(AB579&lt;=10,"Top Buyer",IF(AB579&lt;=21,"2nd Top Buyer","Average Buyer"))</f>
        <v>Average Buyer</v>
      </c>
      <c r="AF579" s="0" t="str">
        <f aca="false">(IF(AC579=AD579,$AL$9,$AL$10))</f>
        <v>Old Customer</v>
      </c>
      <c r="AG579" s="0" t="str">
        <f aca="false">VLOOKUP(X579,LookupRange,2,0)</f>
        <v>Female</v>
      </c>
      <c r="AH579" s="0" t="str">
        <f aca="false">VLOOKUP(X579,LookupRange,3,0)</f>
        <v>Hornell </v>
      </c>
      <c r="AW579" s="55" t="s">
        <v>691</v>
      </c>
      <c r="AX579" s="56" t="s">
        <v>20</v>
      </c>
      <c r="AY579" s="56" t="s">
        <v>66</v>
      </c>
      <c r="AZ579" s="57"/>
      <c r="CJ579" s="35" t="s">
        <v>411</v>
      </c>
      <c r="CK579" s="59"/>
      <c r="CN579" s="35" t="n">
        <v>88065565930</v>
      </c>
      <c r="CO579" s="59"/>
      <c r="EP579" s="0" t="n">
        <v>576</v>
      </c>
      <c r="EQ579" s="55" t="s">
        <v>860</v>
      </c>
      <c r="ER579" s="56" t="s">
        <v>147</v>
      </c>
      <c r="ES579" s="56" t="s">
        <v>20</v>
      </c>
      <c r="ET579" s="64" t="n">
        <v>7</v>
      </c>
      <c r="EU579" s="65" t="n">
        <v>91</v>
      </c>
      <c r="EV579" s="65" t="n">
        <v>21</v>
      </c>
      <c r="EW579" s="65" t="n">
        <v>44082</v>
      </c>
      <c r="EX579" s="66" t="n">
        <v>44082</v>
      </c>
      <c r="EY579" s="0" t="n">
        <f aca="false">COUNTIF(DatasourceNameRange,EQ579)</f>
        <v>1</v>
      </c>
    </row>
    <row r="580" customFormat="false" ht="15" hidden="false" customHeight="false" outlineLevel="0" collapsed="false">
      <c r="X580" s="35" t="s">
        <v>276</v>
      </c>
      <c r="Y580" s="36" t="n">
        <v>6</v>
      </c>
      <c r="Z580" s="37" t="n">
        <v>138</v>
      </c>
      <c r="AA580" s="37" t="n">
        <v>1</v>
      </c>
      <c r="AB580" s="37" t="n">
        <v>138</v>
      </c>
      <c r="AC580" s="37" t="n">
        <v>44076</v>
      </c>
      <c r="AD580" s="38" t="n">
        <v>44076</v>
      </c>
      <c r="AE580" s="0" t="str">
        <f aca="false">IF(AB580&lt;=10,"Top Buyer",IF(AB580&lt;=21,"2nd Top Buyer","Average Buyer"))</f>
        <v>Average Buyer</v>
      </c>
      <c r="AF580" s="0" t="str">
        <f aca="false">(IF(AC580=AD580,$AL$9,$AL$10))</f>
        <v>One-Time Buyer</v>
      </c>
      <c r="AG580" s="0" t="str">
        <f aca="false">VLOOKUP(X580,LookupRange,2,0)</f>
        <v>Female</v>
      </c>
      <c r="AH580" s="0" t="str">
        <f aca="false">VLOOKUP(X580,LookupRange,3,0)</f>
        <v>Glens Falls</v>
      </c>
      <c r="AW580" s="55" t="s">
        <v>406</v>
      </c>
      <c r="AX580" s="56" t="s">
        <v>20</v>
      </c>
      <c r="AY580" s="56" t="s">
        <v>149</v>
      </c>
      <c r="AZ580" s="57"/>
      <c r="CJ580" s="35" t="s">
        <v>435</v>
      </c>
      <c r="CK580" s="59"/>
      <c r="CN580" s="35" t="n">
        <v>88065565931</v>
      </c>
      <c r="CO580" s="59"/>
      <c r="EP580" s="0" t="n">
        <v>577</v>
      </c>
      <c r="EQ580" s="55" t="s">
        <v>691</v>
      </c>
      <c r="ER580" s="56" t="s">
        <v>66</v>
      </c>
      <c r="ES580" s="56" t="s">
        <v>20</v>
      </c>
      <c r="ET580" s="64" t="n">
        <v>10</v>
      </c>
      <c r="EU580" s="65" t="n">
        <v>50</v>
      </c>
      <c r="EV580" s="65" t="n">
        <v>30</v>
      </c>
      <c r="EW580" s="65" t="n">
        <v>44082</v>
      </c>
      <c r="EX580" s="66" t="n">
        <v>44082</v>
      </c>
      <c r="EY580" s="0" t="n">
        <f aca="false">COUNTIF(DatasourceNameRange,EQ580)</f>
        <v>1</v>
      </c>
    </row>
    <row r="581" customFormat="false" ht="15" hidden="false" customHeight="false" outlineLevel="0" collapsed="false">
      <c r="X581" s="35" t="s">
        <v>939</v>
      </c>
      <c r="Y581" s="36" t="n">
        <v>9</v>
      </c>
      <c r="Z581" s="37" t="n">
        <v>138</v>
      </c>
      <c r="AA581" s="37" t="n">
        <v>2</v>
      </c>
      <c r="AB581" s="37" t="n">
        <v>138</v>
      </c>
      <c r="AC581" s="37" t="n">
        <v>44103</v>
      </c>
      <c r="AD581" s="38" t="n">
        <v>44103</v>
      </c>
      <c r="AE581" s="0" t="str">
        <f aca="false">IF(AB581&lt;=10,"Top Buyer",IF(AB581&lt;=21,"2nd Top Buyer","Average Buyer"))</f>
        <v>Average Buyer</v>
      </c>
      <c r="AF581" s="0" t="str">
        <f aca="false">(IF(AC581=AD581,$AL$9,$AL$10))</f>
        <v>One-Time Buyer</v>
      </c>
      <c r="AG581" s="0" t="str">
        <f aca="false">VLOOKUP(X581,LookupRange,2,0)</f>
        <v>Female</v>
      </c>
      <c r="AH581" s="0" t="str">
        <f aca="false">VLOOKUP(X581,LookupRange,3,0)</f>
        <v>Troy</v>
      </c>
      <c r="AW581" s="55" t="s">
        <v>699</v>
      </c>
      <c r="AX581" s="56" t="s">
        <v>20</v>
      </c>
      <c r="AY581" s="56" t="s">
        <v>90</v>
      </c>
      <c r="AZ581" s="57"/>
      <c r="CJ581" s="35" t="s">
        <v>387</v>
      </c>
      <c r="CK581" s="59"/>
      <c r="CN581" s="35" t="n">
        <v>88065565932</v>
      </c>
      <c r="CO581" s="59"/>
      <c r="EP581" s="0" t="n">
        <v>578</v>
      </c>
      <c r="EQ581" s="55" t="s">
        <v>406</v>
      </c>
      <c r="ER581" s="56" t="s">
        <v>149</v>
      </c>
      <c r="ES581" s="56" t="s">
        <v>20</v>
      </c>
      <c r="ET581" s="64" t="n">
        <v>47</v>
      </c>
      <c r="EU581" s="65" t="n">
        <v>940</v>
      </c>
      <c r="EV581" s="65" t="n">
        <v>141</v>
      </c>
      <c r="EW581" s="65" t="n">
        <v>44103</v>
      </c>
      <c r="EX581" s="66" t="n">
        <v>44103</v>
      </c>
      <c r="EY581" s="0" t="n">
        <f aca="false">COUNTIF(DatasourceNameRange,EQ581)</f>
        <v>1</v>
      </c>
    </row>
    <row r="582" customFormat="false" ht="15" hidden="false" customHeight="false" outlineLevel="0" collapsed="false">
      <c r="X582" s="35" t="s">
        <v>664</v>
      </c>
      <c r="Y582" s="36" t="n">
        <v>6</v>
      </c>
      <c r="Z582" s="37" t="n">
        <v>138</v>
      </c>
      <c r="AA582" s="37" t="n">
        <v>1</v>
      </c>
      <c r="AB582" s="37" t="n">
        <v>138</v>
      </c>
      <c r="AC582" s="37" t="n">
        <v>44055</v>
      </c>
      <c r="AD582" s="38" t="n">
        <v>44055</v>
      </c>
      <c r="AE582" s="0" t="str">
        <f aca="false">IF(AB582&lt;=10,"Top Buyer",IF(AB582&lt;=21,"2nd Top Buyer","Average Buyer"))</f>
        <v>Average Buyer</v>
      </c>
      <c r="AF582" s="0" t="str">
        <f aca="false">(IF(AC582=AD582,$AL$9,$AL$10))</f>
        <v>One-Time Buyer</v>
      </c>
      <c r="AG582" s="0" t="str">
        <f aca="false">VLOOKUP(X582,LookupRange,2,0)</f>
        <v>Male</v>
      </c>
      <c r="AH582" s="0" t="str">
        <f aca="false">VLOOKUP(X582,LookupRange,3,0)</f>
        <v>Watervliet</v>
      </c>
      <c r="AW582" s="55" t="s">
        <v>411</v>
      </c>
      <c r="AX582" s="56" t="s">
        <v>29</v>
      </c>
      <c r="AY582" s="56" t="s">
        <v>66</v>
      </c>
      <c r="AZ582" s="57"/>
      <c r="CJ582" s="35" t="s">
        <v>502</v>
      </c>
      <c r="CK582" s="59"/>
      <c r="CN582" s="35" t="n">
        <v>88065565933</v>
      </c>
      <c r="CO582" s="59"/>
      <c r="EP582" s="0" t="n">
        <v>579</v>
      </c>
      <c r="EQ582" s="55" t="s">
        <v>699</v>
      </c>
      <c r="ER582" s="56" t="s">
        <v>90</v>
      </c>
      <c r="ES582" s="56" t="s">
        <v>20</v>
      </c>
      <c r="ET582" s="64" t="n">
        <v>5</v>
      </c>
      <c r="EU582" s="65" t="n">
        <v>100</v>
      </c>
      <c r="EV582" s="65" t="n">
        <v>15</v>
      </c>
      <c r="EW582" s="65" t="n">
        <v>44093</v>
      </c>
      <c r="EX582" s="66" t="n">
        <v>44093</v>
      </c>
      <c r="EY582" s="0" t="n">
        <f aca="false">COUNTIF(DatasourceNameRange,EQ582)</f>
        <v>1</v>
      </c>
    </row>
    <row r="583" customFormat="false" ht="15" hidden="false" customHeight="false" outlineLevel="0" collapsed="false">
      <c r="X583" s="35" t="s">
        <v>1057</v>
      </c>
      <c r="Y583" s="36" t="n">
        <v>8</v>
      </c>
      <c r="Z583" s="37" t="n">
        <v>135</v>
      </c>
      <c r="AA583" s="37" t="n">
        <v>2</v>
      </c>
      <c r="AB583" s="37" t="n">
        <v>135</v>
      </c>
      <c r="AC583" s="37" t="n">
        <v>44058</v>
      </c>
      <c r="AD583" s="38" t="n">
        <v>44065</v>
      </c>
      <c r="AE583" s="0" t="str">
        <f aca="false">IF(AB583&lt;=10,"Top Buyer",IF(AB583&lt;=21,"2nd Top Buyer","Average Buyer"))</f>
        <v>Average Buyer</v>
      </c>
      <c r="AF583" s="0" t="str">
        <f aca="false">(IF(AC583=AD583,$AL$9,$AL$10))</f>
        <v>Old Customer</v>
      </c>
      <c r="AG583" s="0" t="str">
        <f aca="false">VLOOKUP(X583,LookupRange,2,0)</f>
        <v>Female</v>
      </c>
      <c r="AH583" s="0" t="str">
        <f aca="false">VLOOKUP(X583,LookupRange,3,0)</f>
        <v>Glens Falls</v>
      </c>
      <c r="AW583" s="55" t="s">
        <v>435</v>
      </c>
      <c r="AX583" s="56" t="s">
        <v>29</v>
      </c>
      <c r="AY583" s="56" t="s">
        <v>125</v>
      </c>
      <c r="AZ583" s="57"/>
      <c r="CJ583" s="35" t="s">
        <v>371</v>
      </c>
      <c r="CK583" s="59"/>
      <c r="CN583" s="35" t="n">
        <v>88065565934</v>
      </c>
      <c r="CO583" s="59"/>
      <c r="EP583" s="0" t="n">
        <v>580</v>
      </c>
      <c r="EQ583" s="55" t="s">
        <v>411</v>
      </c>
      <c r="ER583" s="56" t="s">
        <v>66</v>
      </c>
      <c r="ES583" s="56" t="s">
        <v>29</v>
      </c>
      <c r="ET583" s="64" t="n">
        <v>89</v>
      </c>
      <c r="EU583" s="65" t="n">
        <v>6230</v>
      </c>
      <c r="EV583" s="65" t="n">
        <v>267</v>
      </c>
      <c r="EW583" s="65" t="n">
        <v>44097</v>
      </c>
      <c r="EX583" s="66" t="n">
        <v>44097</v>
      </c>
      <c r="EY583" s="0" t="n">
        <f aca="false">COUNTIF(DatasourceNameRange,EQ583)</f>
        <v>1</v>
      </c>
    </row>
    <row r="584" customFormat="false" ht="15" hidden="false" customHeight="false" outlineLevel="0" collapsed="false">
      <c r="X584" s="35" t="s">
        <v>337</v>
      </c>
      <c r="Y584" s="36" t="n">
        <v>15</v>
      </c>
      <c r="Z584" s="37" t="n">
        <v>135</v>
      </c>
      <c r="AA584" s="37" t="n">
        <v>1</v>
      </c>
      <c r="AB584" s="37" t="n">
        <v>135</v>
      </c>
      <c r="AC584" s="37" t="n">
        <v>44065</v>
      </c>
      <c r="AD584" s="38" t="n">
        <v>44065</v>
      </c>
      <c r="AE584" s="0" t="str">
        <f aca="false">IF(AB584&lt;=10,"Top Buyer",IF(AB584&lt;=21,"2nd Top Buyer","Average Buyer"))</f>
        <v>Average Buyer</v>
      </c>
      <c r="AF584" s="0" t="str">
        <f aca="false">(IF(AC584=AD584,$AL$9,$AL$10))</f>
        <v>One-Time Buyer</v>
      </c>
      <c r="AG584" s="0" t="str">
        <f aca="false">VLOOKUP(X584,LookupRange,2,0)</f>
        <v>Female</v>
      </c>
      <c r="AH584" s="0" t="str">
        <f aca="false">VLOOKUP(X584,LookupRange,3,0)</f>
        <v>Kingston</v>
      </c>
      <c r="AW584" s="55" t="s">
        <v>387</v>
      </c>
      <c r="AX584" s="56" t="s">
        <v>20</v>
      </c>
      <c r="AY584" s="56" t="s">
        <v>69</v>
      </c>
      <c r="AZ584" s="57"/>
      <c r="CJ584" s="35" t="s">
        <v>506</v>
      </c>
      <c r="CK584" s="59"/>
      <c r="CN584" s="35" t="n">
        <v>88065565935</v>
      </c>
      <c r="CO584" s="59"/>
      <c r="EP584" s="0" t="n">
        <v>581</v>
      </c>
      <c r="EQ584" s="55" t="s">
        <v>435</v>
      </c>
      <c r="ER584" s="56" t="s">
        <v>125</v>
      </c>
      <c r="ES584" s="56" t="s">
        <v>29</v>
      </c>
      <c r="ET584" s="64" t="n">
        <v>10</v>
      </c>
      <c r="EU584" s="65" t="n">
        <v>200</v>
      </c>
      <c r="EV584" s="65" t="n">
        <v>30</v>
      </c>
      <c r="EW584" s="65" t="n">
        <v>44061</v>
      </c>
      <c r="EX584" s="66" t="n">
        <v>44061</v>
      </c>
      <c r="EY584" s="0" t="n">
        <f aca="false">COUNTIF(DatasourceNameRange,EQ584)</f>
        <v>1</v>
      </c>
    </row>
    <row r="585" customFormat="false" ht="15" hidden="false" customHeight="false" outlineLevel="0" collapsed="false">
      <c r="X585" s="35" t="s">
        <v>153</v>
      </c>
      <c r="Y585" s="36" t="n">
        <v>15</v>
      </c>
      <c r="Z585" s="37" t="n">
        <v>135</v>
      </c>
      <c r="AA585" s="37" t="n">
        <v>1</v>
      </c>
      <c r="AB585" s="37" t="n">
        <v>135</v>
      </c>
      <c r="AC585" s="37" t="n">
        <v>44061</v>
      </c>
      <c r="AD585" s="38" t="n">
        <v>44061</v>
      </c>
      <c r="AE585" s="0" t="str">
        <f aca="false">IF(AB585&lt;=10,"Top Buyer",IF(AB585&lt;=21,"2nd Top Buyer","Average Buyer"))</f>
        <v>Average Buyer</v>
      </c>
      <c r="AF585" s="0" t="str">
        <f aca="false">(IF(AC585=AD585,$AL$9,$AL$10))</f>
        <v>One-Time Buyer</v>
      </c>
      <c r="AG585" s="0" t="str">
        <f aca="false">VLOOKUP(X585,LookupRange,2,0)</f>
        <v>Female</v>
      </c>
      <c r="AH585" s="0" t="str">
        <f aca="false">VLOOKUP(X585,LookupRange,3,0)</f>
        <v>Long Beach</v>
      </c>
      <c r="AW585" s="55" t="s">
        <v>502</v>
      </c>
      <c r="AX585" s="56" t="s">
        <v>29</v>
      </c>
      <c r="AY585" s="56" t="s">
        <v>75</v>
      </c>
      <c r="AZ585" s="57"/>
      <c r="CJ585" s="35" t="s">
        <v>618</v>
      </c>
      <c r="CK585" s="59"/>
      <c r="CN585" s="35" t="n">
        <v>88065565936</v>
      </c>
      <c r="CO585" s="59"/>
      <c r="EP585" s="0" t="n">
        <v>582</v>
      </c>
      <c r="EQ585" s="55" t="s">
        <v>387</v>
      </c>
      <c r="ER585" s="56" t="s">
        <v>69</v>
      </c>
      <c r="ES585" s="56" t="s">
        <v>20</v>
      </c>
      <c r="ET585" s="64" t="n">
        <v>17</v>
      </c>
      <c r="EU585" s="65" t="n">
        <v>153</v>
      </c>
      <c r="EV585" s="65" t="n">
        <v>51</v>
      </c>
      <c r="EW585" s="65" t="n">
        <v>44084</v>
      </c>
      <c r="EX585" s="66" t="n">
        <v>44084</v>
      </c>
      <c r="EY585" s="0" t="n">
        <f aca="false">COUNTIF(DatasourceNameRange,EQ585)</f>
        <v>2</v>
      </c>
    </row>
    <row r="586" customFormat="false" ht="15" hidden="false" customHeight="false" outlineLevel="0" collapsed="false">
      <c r="X586" s="35" t="s">
        <v>1055</v>
      </c>
      <c r="Y586" s="36" t="n">
        <v>9</v>
      </c>
      <c r="Z586" s="37" t="n">
        <v>135</v>
      </c>
      <c r="AA586" s="37" t="n">
        <v>1</v>
      </c>
      <c r="AB586" s="37" t="n">
        <v>135</v>
      </c>
      <c r="AC586" s="37" t="n">
        <v>44063</v>
      </c>
      <c r="AD586" s="38" t="n">
        <v>44063</v>
      </c>
      <c r="AE586" s="0" t="str">
        <f aca="false">IF(AB586&lt;=10,"Top Buyer",IF(AB586&lt;=21,"2nd Top Buyer","Average Buyer"))</f>
        <v>Average Buyer</v>
      </c>
      <c r="AF586" s="0" t="str">
        <f aca="false">(IF(AC586=AD586,$AL$9,$AL$10))</f>
        <v>One-Time Buyer</v>
      </c>
      <c r="AG586" s="0" t="str">
        <f aca="false">VLOOKUP(X586,LookupRange,2,0)</f>
        <v>Female</v>
      </c>
      <c r="AH586" s="0" t="str">
        <f aca="false">VLOOKUP(X586,LookupRange,3,0)</f>
        <v>Brookhaven</v>
      </c>
      <c r="AW586" s="55" t="s">
        <v>371</v>
      </c>
      <c r="AX586" s="56" t="s">
        <v>29</v>
      </c>
      <c r="AY586" s="56" t="s">
        <v>72</v>
      </c>
      <c r="AZ586" s="57"/>
      <c r="CJ586" s="35" t="s">
        <v>352</v>
      </c>
      <c r="CK586" s="59"/>
      <c r="CN586" s="35" t="n">
        <v>88065565937</v>
      </c>
      <c r="CO586" s="59"/>
      <c r="EP586" s="0" t="n">
        <v>583</v>
      </c>
      <c r="EQ586" s="55" t="s">
        <v>502</v>
      </c>
      <c r="ER586" s="56" t="s">
        <v>75</v>
      </c>
      <c r="ES586" s="56" t="s">
        <v>29</v>
      </c>
      <c r="ET586" s="64" t="n">
        <v>77</v>
      </c>
      <c r="EU586" s="65" t="n">
        <v>2310</v>
      </c>
      <c r="EV586" s="65" t="n">
        <v>231</v>
      </c>
      <c r="EW586" s="65" t="n">
        <v>44096</v>
      </c>
      <c r="EX586" s="66" t="n">
        <v>44096</v>
      </c>
      <c r="EY586" s="0" t="n">
        <f aca="false">COUNTIF(DatasourceNameRange,EQ586)</f>
        <v>1</v>
      </c>
    </row>
    <row r="587" customFormat="false" ht="15" hidden="false" customHeight="false" outlineLevel="0" collapsed="false">
      <c r="X587" s="35" t="s">
        <v>791</v>
      </c>
      <c r="Y587" s="36" t="n">
        <v>9</v>
      </c>
      <c r="Z587" s="37" t="n">
        <v>135</v>
      </c>
      <c r="AA587" s="37" t="n">
        <v>1</v>
      </c>
      <c r="AB587" s="37" t="n">
        <v>135</v>
      </c>
      <c r="AC587" s="37" t="n">
        <v>44074</v>
      </c>
      <c r="AD587" s="38" t="n">
        <v>44074</v>
      </c>
      <c r="AE587" s="0" t="str">
        <f aca="false">IF(AB587&lt;=10,"Top Buyer",IF(AB587&lt;=21,"2nd Top Buyer","Average Buyer"))</f>
        <v>Average Buyer</v>
      </c>
      <c r="AF587" s="0" t="str">
        <f aca="false">(IF(AC587=AD587,$AL$9,$AL$10))</f>
        <v>One-Time Buyer</v>
      </c>
      <c r="AG587" s="0" t="str">
        <f aca="false">VLOOKUP(X587,LookupRange,2,0)</f>
        <v>Female</v>
      </c>
      <c r="AH587" s="0" t="str">
        <f aca="false">VLOOKUP(X587,LookupRange,3,0)</f>
        <v>Watervliet</v>
      </c>
      <c r="AW587" s="55" t="s">
        <v>506</v>
      </c>
      <c r="AX587" s="56" t="s">
        <v>29</v>
      </c>
      <c r="AY587" s="56" t="s">
        <v>21</v>
      </c>
      <c r="AZ587" s="57"/>
      <c r="CJ587" s="35" t="s">
        <v>517</v>
      </c>
      <c r="CK587" s="59"/>
      <c r="CN587" s="35" t="n">
        <v>88065565938</v>
      </c>
      <c r="CO587" s="59"/>
      <c r="EP587" s="0" t="n">
        <v>584</v>
      </c>
      <c r="EQ587" s="55" t="s">
        <v>371</v>
      </c>
      <c r="ER587" s="56" t="s">
        <v>72</v>
      </c>
      <c r="ES587" s="56" t="s">
        <v>29</v>
      </c>
      <c r="ET587" s="64" t="n">
        <v>9</v>
      </c>
      <c r="EU587" s="65" t="n">
        <v>135</v>
      </c>
      <c r="EV587" s="65" t="n">
        <v>27</v>
      </c>
      <c r="EW587" s="65" t="n">
        <v>44068</v>
      </c>
      <c r="EX587" s="66" t="n">
        <v>44068</v>
      </c>
      <c r="EY587" s="0" t="n">
        <f aca="false">COUNTIF(DatasourceNameRange,EQ587)</f>
        <v>2</v>
      </c>
    </row>
    <row r="588" customFormat="false" ht="15" hidden="false" customHeight="false" outlineLevel="0" collapsed="false">
      <c r="X588" s="35" t="s">
        <v>817</v>
      </c>
      <c r="Y588" s="36" t="n">
        <v>9</v>
      </c>
      <c r="Z588" s="37" t="n">
        <v>135</v>
      </c>
      <c r="AA588" s="37" t="n">
        <v>1</v>
      </c>
      <c r="AB588" s="37" t="n">
        <v>135</v>
      </c>
      <c r="AC588" s="37" t="n">
        <v>44072</v>
      </c>
      <c r="AD588" s="38" t="n">
        <v>44072</v>
      </c>
      <c r="AE588" s="0" t="str">
        <f aca="false">IF(AB588&lt;=10,"Top Buyer",IF(AB588&lt;=21,"2nd Top Buyer","Average Buyer"))</f>
        <v>Average Buyer</v>
      </c>
      <c r="AF588" s="0" t="str">
        <f aca="false">(IF(AC588=AD588,$AL$9,$AL$10))</f>
        <v>One-Time Buyer</v>
      </c>
      <c r="AG588" s="0" t="str">
        <f aca="false">VLOOKUP(X588,LookupRange,2,0)</f>
        <v>Female</v>
      </c>
      <c r="AH588" s="0" t="str">
        <f aca="false">VLOOKUP(X588,LookupRange,3,0)</f>
        <v>Mount</v>
      </c>
      <c r="AW588" s="55" t="s">
        <v>618</v>
      </c>
      <c r="AX588" s="56" t="s">
        <v>20</v>
      </c>
      <c r="AY588" s="56" t="s">
        <v>156</v>
      </c>
      <c r="AZ588" s="57"/>
      <c r="CJ588" s="35" t="s">
        <v>164</v>
      </c>
      <c r="CK588" s="59"/>
      <c r="CN588" s="35" t="n">
        <v>88065565939</v>
      </c>
      <c r="CO588" s="59"/>
      <c r="EP588" s="0" t="n">
        <v>585</v>
      </c>
      <c r="EQ588" s="55" t="s">
        <v>506</v>
      </c>
      <c r="ER588" s="56" t="s">
        <v>21</v>
      </c>
      <c r="ES588" s="56" t="s">
        <v>29</v>
      </c>
      <c r="ET588" s="64" t="n">
        <v>6</v>
      </c>
      <c r="EU588" s="65" t="n">
        <v>108</v>
      </c>
      <c r="EV588" s="65" t="n">
        <v>18</v>
      </c>
      <c r="EW588" s="65" t="n">
        <v>44103</v>
      </c>
      <c r="EX588" s="66" t="n">
        <v>44103</v>
      </c>
      <c r="EY588" s="0" t="n">
        <f aca="false">COUNTIF(DatasourceNameRange,EQ588)</f>
        <v>1</v>
      </c>
    </row>
    <row r="589" customFormat="false" ht="15" hidden="false" customHeight="false" outlineLevel="0" collapsed="false">
      <c r="X589" s="35" t="s">
        <v>504</v>
      </c>
      <c r="Y589" s="36" t="n">
        <v>15</v>
      </c>
      <c r="Z589" s="37" t="n">
        <v>135</v>
      </c>
      <c r="AA589" s="37" t="n">
        <v>1</v>
      </c>
      <c r="AB589" s="37" t="n">
        <v>135</v>
      </c>
      <c r="AC589" s="37" t="n">
        <v>44098</v>
      </c>
      <c r="AD589" s="38" t="n">
        <v>44098</v>
      </c>
      <c r="AE589" s="0" t="str">
        <f aca="false">IF(AB589&lt;=10,"Top Buyer",IF(AB589&lt;=21,"2nd Top Buyer","Average Buyer"))</f>
        <v>Average Buyer</v>
      </c>
      <c r="AF589" s="0" t="str">
        <f aca="false">(IF(AC589=AD589,$AL$9,$AL$10))</f>
        <v>One-Time Buyer</v>
      </c>
      <c r="AG589" s="0" t="str">
        <f aca="false">VLOOKUP(X589,LookupRange,2,0)</f>
        <v>Female</v>
      </c>
      <c r="AH589" s="0" t="str">
        <f aca="false">VLOOKUP(X589,LookupRange,3,0)</f>
        <v>Port Jervis</v>
      </c>
      <c r="AW589" s="55" t="s">
        <v>352</v>
      </c>
      <c r="AX589" s="56" t="s">
        <v>20</v>
      </c>
      <c r="AY589" s="56" t="s">
        <v>30</v>
      </c>
      <c r="AZ589" s="57"/>
      <c r="CJ589" s="35" t="s">
        <v>1077</v>
      </c>
      <c r="CK589" s="59"/>
      <c r="CN589" s="35" t="n">
        <v>88065565940</v>
      </c>
      <c r="CO589" s="59"/>
      <c r="EP589" s="0" t="n">
        <v>586</v>
      </c>
      <c r="EQ589" s="55" t="s">
        <v>618</v>
      </c>
      <c r="ER589" s="56" t="s">
        <v>156</v>
      </c>
      <c r="ES589" s="56" t="s">
        <v>20</v>
      </c>
      <c r="ET589" s="64" t="n">
        <v>93</v>
      </c>
      <c r="EU589" s="65" t="n">
        <v>1502</v>
      </c>
      <c r="EV589" s="65" t="n">
        <v>279</v>
      </c>
      <c r="EW589" s="65" t="n">
        <v>44046</v>
      </c>
      <c r="EX589" s="66" t="n">
        <v>44072</v>
      </c>
      <c r="EY589" s="0" t="n">
        <f aca="false">COUNTIF(DatasourceNameRange,EQ589)</f>
        <v>3</v>
      </c>
    </row>
    <row r="590" customFormat="false" ht="15" hidden="false" customHeight="false" outlineLevel="0" collapsed="false">
      <c r="X590" s="35" t="s">
        <v>371</v>
      </c>
      <c r="Y590" s="36" t="n">
        <v>9</v>
      </c>
      <c r="Z590" s="37" t="n">
        <v>135</v>
      </c>
      <c r="AA590" s="37" t="n">
        <v>2</v>
      </c>
      <c r="AB590" s="37" t="n">
        <v>135</v>
      </c>
      <c r="AC590" s="37" t="n">
        <v>44068</v>
      </c>
      <c r="AD590" s="38" t="n">
        <v>44068</v>
      </c>
      <c r="AE590" s="0" t="str">
        <f aca="false">IF(AB590&lt;=10,"Top Buyer",IF(AB590&lt;=21,"2nd Top Buyer","Average Buyer"))</f>
        <v>Average Buyer</v>
      </c>
      <c r="AF590" s="0" t="str">
        <f aca="false">(IF(AC590=AD590,$AL$9,$AL$10))</f>
        <v>One-Time Buyer</v>
      </c>
      <c r="AG590" s="0" t="str">
        <f aca="false">VLOOKUP(X590,LookupRange,2,0)</f>
        <v>Female</v>
      </c>
      <c r="AH590" s="0" t="str">
        <f aca="false">VLOOKUP(X590,LookupRange,3,0)</f>
        <v>Newburgh</v>
      </c>
      <c r="AW590" s="55" t="s">
        <v>517</v>
      </c>
      <c r="AX590" s="56" t="s">
        <v>29</v>
      </c>
      <c r="AY590" s="56" t="s">
        <v>121</v>
      </c>
      <c r="AZ590" s="57"/>
      <c r="CJ590" s="35" t="s">
        <v>586</v>
      </c>
      <c r="CK590" s="59"/>
      <c r="CN590" s="35" t="n">
        <v>88065565941</v>
      </c>
      <c r="CO590" s="59"/>
      <c r="EP590" s="0" t="n">
        <v>587</v>
      </c>
      <c r="EQ590" s="55" t="s">
        <v>352</v>
      </c>
      <c r="ER590" s="56" t="s">
        <v>30</v>
      </c>
      <c r="ES590" s="56" t="s">
        <v>20</v>
      </c>
      <c r="ET590" s="64" t="n">
        <v>47</v>
      </c>
      <c r="EU590" s="65" t="n">
        <v>705</v>
      </c>
      <c r="EV590" s="65" t="n">
        <v>141</v>
      </c>
      <c r="EW590" s="65" t="n">
        <v>44052</v>
      </c>
      <c r="EX590" s="66" t="n">
        <v>44052</v>
      </c>
      <c r="EY590" s="0" t="n">
        <f aca="false">COUNTIF(DatasourceNameRange,EQ590)</f>
        <v>1</v>
      </c>
    </row>
    <row r="591" customFormat="false" ht="15" hidden="false" customHeight="false" outlineLevel="0" collapsed="false">
      <c r="X591" s="35" t="s">
        <v>436</v>
      </c>
      <c r="Y591" s="36" t="n">
        <v>11</v>
      </c>
      <c r="Z591" s="37" t="n">
        <v>132</v>
      </c>
      <c r="AA591" s="37" t="n">
        <v>1</v>
      </c>
      <c r="AB591" s="37" t="n">
        <v>132</v>
      </c>
      <c r="AC591" s="37" t="n">
        <v>44061</v>
      </c>
      <c r="AD591" s="38" t="n">
        <v>44061</v>
      </c>
      <c r="AE591" s="0" t="str">
        <f aca="false">IF(AB591&lt;=10,"Top Buyer",IF(AB591&lt;=21,"2nd Top Buyer","Average Buyer"))</f>
        <v>Average Buyer</v>
      </c>
      <c r="AF591" s="0" t="str">
        <f aca="false">(IF(AC591=AD591,$AL$9,$AL$10))</f>
        <v>One-Time Buyer</v>
      </c>
      <c r="AG591" s="0" t="str">
        <f aca="false">VLOOKUP(X591,LookupRange,2,0)</f>
        <v>Female</v>
      </c>
      <c r="AH591" s="0" t="str">
        <f aca="false">VLOOKUP(X591,LookupRange,3,0)</f>
        <v>Auburn</v>
      </c>
      <c r="AW591" s="55" t="s">
        <v>164</v>
      </c>
      <c r="AX591" s="56" t="s">
        <v>20</v>
      </c>
      <c r="AY591" s="56" t="s">
        <v>75</v>
      </c>
      <c r="AZ591" s="57"/>
      <c r="CJ591" s="35" t="s">
        <v>120</v>
      </c>
      <c r="CK591" s="59"/>
      <c r="CN591" s="35" t="n">
        <v>88065565942</v>
      </c>
      <c r="CO591" s="59"/>
      <c r="EP591" s="0" t="n">
        <v>588</v>
      </c>
      <c r="EQ591" s="55" t="s">
        <v>517</v>
      </c>
      <c r="ER591" s="56" t="s">
        <v>121</v>
      </c>
      <c r="ES591" s="56" t="s">
        <v>29</v>
      </c>
      <c r="ET591" s="64" t="n">
        <v>11</v>
      </c>
      <c r="EU591" s="65" t="n">
        <v>154</v>
      </c>
      <c r="EV591" s="65" t="n">
        <v>33</v>
      </c>
      <c r="EW591" s="65" t="n">
        <v>44103</v>
      </c>
      <c r="EX591" s="66" t="n">
        <v>44103</v>
      </c>
      <c r="EY591" s="0" t="n">
        <f aca="false">COUNTIF(DatasourceNameRange,EQ591)</f>
        <v>1</v>
      </c>
    </row>
    <row r="592" customFormat="false" ht="15" hidden="false" customHeight="false" outlineLevel="0" collapsed="false">
      <c r="X592" s="35" t="s">
        <v>490</v>
      </c>
      <c r="Y592" s="36" t="n">
        <v>11</v>
      </c>
      <c r="Z592" s="37" t="n">
        <v>132</v>
      </c>
      <c r="AA592" s="37" t="n">
        <v>1</v>
      </c>
      <c r="AB592" s="37" t="n">
        <v>132</v>
      </c>
      <c r="AC592" s="37" t="n">
        <v>44084</v>
      </c>
      <c r="AD592" s="38" t="n">
        <v>44084</v>
      </c>
      <c r="AE592" s="0" t="str">
        <f aca="false">IF(AB592&lt;=10,"Top Buyer",IF(AB592&lt;=21,"2nd Top Buyer","Average Buyer"))</f>
        <v>Average Buyer</v>
      </c>
      <c r="AF592" s="0" t="str">
        <f aca="false">(IF(AC592=AD592,$AL$9,$AL$10))</f>
        <v>One-Time Buyer</v>
      </c>
      <c r="AG592" s="0" t="str">
        <f aca="false">VLOOKUP(X592,LookupRange,2,0)</f>
        <v>Male</v>
      </c>
      <c r="AH592" s="0" t="str">
        <f aca="false">VLOOKUP(X592,LookupRange,3,0)</f>
        <v>Kingston</v>
      </c>
      <c r="AW592" s="55" t="s">
        <v>1077</v>
      </c>
      <c r="AX592" s="56" t="s">
        <v>29</v>
      </c>
      <c r="AY592" s="56" t="s">
        <v>156</v>
      </c>
      <c r="AZ592" s="57"/>
      <c r="CJ592" s="35" t="s">
        <v>615</v>
      </c>
      <c r="CK592" s="59"/>
      <c r="CN592" s="35" t="n">
        <v>88065565943</v>
      </c>
      <c r="CO592" s="59"/>
      <c r="EP592" s="0" t="n">
        <v>589</v>
      </c>
      <c r="EQ592" s="55" t="s">
        <v>164</v>
      </c>
      <c r="ER592" s="56" t="s">
        <v>75</v>
      </c>
      <c r="ES592" s="56" t="s">
        <v>20</v>
      </c>
      <c r="ET592" s="64" t="n">
        <v>15</v>
      </c>
      <c r="EU592" s="65" t="n">
        <v>300</v>
      </c>
      <c r="EV592" s="65" t="n">
        <v>45</v>
      </c>
      <c r="EW592" s="65" t="n">
        <v>44072</v>
      </c>
      <c r="EX592" s="66" t="n">
        <v>44072</v>
      </c>
      <c r="EY592" s="0" t="n">
        <f aca="false">COUNTIF(DatasourceNameRange,EQ592)</f>
        <v>1</v>
      </c>
    </row>
    <row r="593" customFormat="false" ht="15" hidden="false" customHeight="false" outlineLevel="0" collapsed="false">
      <c r="X593" s="35" t="s">
        <v>728</v>
      </c>
      <c r="Y593" s="36" t="n">
        <v>11</v>
      </c>
      <c r="Z593" s="37" t="n">
        <v>132</v>
      </c>
      <c r="AA593" s="37" t="n">
        <v>1</v>
      </c>
      <c r="AB593" s="37" t="n">
        <v>132</v>
      </c>
      <c r="AC593" s="37" t="n">
        <v>44073</v>
      </c>
      <c r="AD593" s="38" t="n">
        <v>44073</v>
      </c>
      <c r="AE593" s="0" t="str">
        <f aca="false">IF(AB593&lt;=10,"Top Buyer",IF(AB593&lt;=21,"2nd Top Buyer","Average Buyer"))</f>
        <v>Average Buyer</v>
      </c>
      <c r="AF593" s="0" t="str">
        <f aca="false">(IF(AC593=AD593,$AL$9,$AL$10))</f>
        <v>One-Time Buyer</v>
      </c>
      <c r="AG593" s="0" t="str">
        <f aca="false">VLOOKUP(X593,LookupRange,2,0)</f>
        <v>Male</v>
      </c>
      <c r="AH593" s="0" t="str">
        <f aca="false">VLOOKUP(X593,LookupRange,3,0)</f>
        <v>Kingston</v>
      </c>
      <c r="AW593" s="55" t="s">
        <v>586</v>
      </c>
      <c r="AX593" s="56" t="s">
        <v>29</v>
      </c>
      <c r="AY593" s="56" t="s">
        <v>75</v>
      </c>
      <c r="AZ593" s="57"/>
      <c r="CJ593" s="35" t="s">
        <v>201</v>
      </c>
      <c r="CK593" s="59"/>
      <c r="CN593" s="35" t="n">
        <v>88065565944</v>
      </c>
      <c r="CO593" s="59"/>
      <c r="EP593" s="0" t="n">
        <v>590</v>
      </c>
      <c r="EQ593" s="55" t="s">
        <v>1077</v>
      </c>
      <c r="ER593" s="56" t="s">
        <v>156</v>
      </c>
      <c r="ES593" s="56" t="s">
        <v>29</v>
      </c>
      <c r="ET593" s="64" t="n">
        <v>4</v>
      </c>
      <c r="EU593" s="65" t="n">
        <v>40</v>
      </c>
      <c r="EV593" s="65" t="n">
        <v>12</v>
      </c>
      <c r="EW593" s="65" t="n">
        <v>44057</v>
      </c>
      <c r="EX593" s="66" t="n">
        <v>44057</v>
      </c>
      <c r="EY593" s="0" t="n">
        <f aca="false">COUNTIF(DatasourceNameRange,EQ593)</f>
        <v>1</v>
      </c>
    </row>
    <row r="594" customFormat="false" ht="15" hidden="false" customHeight="false" outlineLevel="0" collapsed="false">
      <c r="X594" s="35" t="s">
        <v>296</v>
      </c>
      <c r="Y594" s="36" t="n">
        <v>11</v>
      </c>
      <c r="Z594" s="37" t="n">
        <v>132</v>
      </c>
      <c r="AA594" s="37" t="n">
        <v>1</v>
      </c>
      <c r="AB594" s="37" t="n">
        <v>132</v>
      </c>
      <c r="AC594" s="37" t="n">
        <v>44096</v>
      </c>
      <c r="AD594" s="38" t="n">
        <v>44096</v>
      </c>
      <c r="AE594" s="0" t="str">
        <f aca="false">IF(AB594&lt;=10,"Top Buyer",IF(AB594&lt;=21,"2nd Top Buyer","Average Buyer"))</f>
        <v>Average Buyer</v>
      </c>
      <c r="AF594" s="0" t="str">
        <f aca="false">(IF(AC594=AD594,$AL$9,$AL$10))</f>
        <v>One-Time Buyer</v>
      </c>
      <c r="AG594" s="0" t="str">
        <f aca="false">VLOOKUP(X594,LookupRange,2,0)</f>
        <v>Female</v>
      </c>
      <c r="AH594" s="0" t="str">
        <f aca="false">VLOOKUP(X594,LookupRange,3,0)</f>
        <v>Springs</v>
      </c>
      <c r="AW594" s="55" t="s">
        <v>120</v>
      </c>
      <c r="AX594" s="56" t="s">
        <v>20</v>
      </c>
      <c r="AY594" s="56" t="s">
        <v>121</v>
      </c>
      <c r="AZ594" s="57"/>
      <c r="CJ594" s="35" t="s">
        <v>309</v>
      </c>
      <c r="CK594" s="59"/>
      <c r="CN594" s="35" t="n">
        <v>88065565945</v>
      </c>
      <c r="CO594" s="59"/>
      <c r="EP594" s="0" t="n">
        <v>591</v>
      </c>
      <c r="EQ594" s="55" t="s">
        <v>586</v>
      </c>
      <c r="ER594" s="56" t="s">
        <v>75</v>
      </c>
      <c r="ES594" s="56" t="s">
        <v>29</v>
      </c>
      <c r="ET594" s="64" t="n">
        <v>47</v>
      </c>
      <c r="EU594" s="65" t="n">
        <v>940</v>
      </c>
      <c r="EV594" s="65" t="n">
        <v>141</v>
      </c>
      <c r="EW594" s="65" t="n">
        <v>44077</v>
      </c>
      <c r="EX594" s="66" t="n">
        <v>44077</v>
      </c>
      <c r="EY594" s="0" t="n">
        <f aca="false">COUNTIF(DatasourceNameRange,EQ594)</f>
        <v>1</v>
      </c>
    </row>
    <row r="595" customFormat="false" ht="15" hidden="false" customHeight="false" outlineLevel="0" collapsed="false">
      <c r="X595" s="35" t="s">
        <v>454</v>
      </c>
      <c r="Y595" s="36" t="n">
        <v>11</v>
      </c>
      <c r="Z595" s="37" t="n">
        <v>132</v>
      </c>
      <c r="AA595" s="37" t="n">
        <v>1</v>
      </c>
      <c r="AB595" s="37" t="n">
        <v>132</v>
      </c>
      <c r="AC595" s="37" t="n">
        <v>44048</v>
      </c>
      <c r="AD595" s="38" t="n">
        <v>44048</v>
      </c>
      <c r="AE595" s="0" t="str">
        <f aca="false">IF(AB595&lt;=10,"Top Buyer",IF(AB595&lt;=21,"2nd Top Buyer","Average Buyer"))</f>
        <v>Average Buyer</v>
      </c>
      <c r="AF595" s="0" t="str">
        <f aca="false">(IF(AC595=AD595,$AL$9,$AL$10))</f>
        <v>One-Time Buyer</v>
      </c>
      <c r="AG595" s="0" t="str">
        <f aca="false">VLOOKUP(X595,LookupRange,2,0)</f>
        <v>Male</v>
      </c>
      <c r="AH595" s="0" t="str">
        <f aca="false">VLOOKUP(X595,LookupRange,3,0)</f>
        <v>New York</v>
      </c>
      <c r="AW595" s="55" t="s">
        <v>615</v>
      </c>
      <c r="AX595" s="56" t="s">
        <v>29</v>
      </c>
      <c r="AY595" s="56" t="s">
        <v>147</v>
      </c>
      <c r="AZ595" s="57"/>
      <c r="CJ595" s="35" t="s">
        <v>1060</v>
      </c>
      <c r="CK595" s="59"/>
      <c r="CN595" s="35" t="n">
        <v>88065565946</v>
      </c>
      <c r="CO595" s="59"/>
      <c r="EP595" s="0" t="n">
        <v>592</v>
      </c>
      <c r="EQ595" s="55" t="s">
        <v>120</v>
      </c>
      <c r="ER595" s="56" t="s">
        <v>121</v>
      </c>
      <c r="ES595" s="56" t="s">
        <v>20</v>
      </c>
      <c r="ET595" s="64" t="n">
        <v>68</v>
      </c>
      <c r="EU595" s="65" t="n">
        <v>1020</v>
      </c>
      <c r="EV595" s="65" t="n">
        <v>204</v>
      </c>
      <c r="EW595" s="65" t="n">
        <v>44072</v>
      </c>
      <c r="EX595" s="66" t="n">
        <v>44072</v>
      </c>
      <c r="EY595" s="0" t="n">
        <f aca="false">COUNTIF(DatasourceNameRange,EQ595)</f>
        <v>1</v>
      </c>
    </row>
    <row r="596" customFormat="false" ht="15" hidden="false" customHeight="false" outlineLevel="0" collapsed="false">
      <c r="X596" s="35" t="s">
        <v>409</v>
      </c>
      <c r="Y596" s="36" t="n">
        <v>11</v>
      </c>
      <c r="Z596" s="37" t="n">
        <v>132</v>
      </c>
      <c r="AA596" s="37" t="n">
        <v>1</v>
      </c>
      <c r="AB596" s="37" t="n">
        <v>132</v>
      </c>
      <c r="AC596" s="37" t="n">
        <v>44095</v>
      </c>
      <c r="AD596" s="38" t="n">
        <v>44095</v>
      </c>
      <c r="AE596" s="0" t="str">
        <f aca="false">IF(AB596&lt;=10,"Top Buyer",IF(AB596&lt;=21,"2nd Top Buyer","Average Buyer"))</f>
        <v>Average Buyer</v>
      </c>
      <c r="AF596" s="0" t="str">
        <f aca="false">(IF(AC596=AD596,$AL$9,$AL$10))</f>
        <v>One-Time Buyer</v>
      </c>
      <c r="AG596" s="0" t="str">
        <f aca="false">VLOOKUP(X596,LookupRange,2,0)</f>
        <v>Female</v>
      </c>
      <c r="AH596" s="0" t="str">
        <f aca="false">VLOOKUP(X596,LookupRange,3,0)</f>
        <v>Long Beach</v>
      </c>
      <c r="AW596" s="55" t="s">
        <v>201</v>
      </c>
      <c r="AX596" s="56" t="s">
        <v>29</v>
      </c>
      <c r="AY596" s="56" t="s">
        <v>66</v>
      </c>
      <c r="AZ596" s="57"/>
      <c r="CJ596" s="35" t="s">
        <v>260</v>
      </c>
      <c r="CK596" s="59"/>
      <c r="CN596" s="35" t="n">
        <v>88065565947</v>
      </c>
      <c r="CO596" s="59"/>
      <c r="EP596" s="0" t="n">
        <v>593</v>
      </c>
      <c r="EQ596" s="55" t="s">
        <v>615</v>
      </c>
      <c r="ER596" s="56" t="s">
        <v>147</v>
      </c>
      <c r="ES596" s="56" t="s">
        <v>29</v>
      </c>
      <c r="ET596" s="64" t="n">
        <v>77</v>
      </c>
      <c r="EU596" s="65" t="n">
        <v>1078</v>
      </c>
      <c r="EV596" s="65" t="n">
        <v>231</v>
      </c>
      <c r="EW596" s="65" t="n">
        <v>44103</v>
      </c>
      <c r="EX596" s="66" t="n">
        <v>44103</v>
      </c>
      <c r="EY596" s="0" t="n">
        <f aca="false">COUNTIF(DatasourceNameRange,EQ596)</f>
        <v>1</v>
      </c>
    </row>
    <row r="597" customFormat="false" ht="15" hidden="false" customHeight="false" outlineLevel="0" collapsed="false">
      <c r="X597" s="35" t="s">
        <v>612</v>
      </c>
      <c r="Y597" s="36" t="n">
        <v>11</v>
      </c>
      <c r="Z597" s="37" t="n">
        <v>132</v>
      </c>
      <c r="AA597" s="37" t="n">
        <v>1</v>
      </c>
      <c r="AB597" s="37" t="n">
        <v>132</v>
      </c>
      <c r="AC597" s="37" t="n">
        <v>44103</v>
      </c>
      <c r="AD597" s="38" t="n">
        <v>44103</v>
      </c>
      <c r="AE597" s="0" t="str">
        <f aca="false">IF(AB597&lt;=10,"Top Buyer",IF(AB597&lt;=21,"2nd Top Buyer","Average Buyer"))</f>
        <v>Average Buyer</v>
      </c>
      <c r="AF597" s="0" t="str">
        <f aca="false">(IF(AC597=AD597,$AL$9,$AL$10))</f>
        <v>One-Time Buyer</v>
      </c>
      <c r="AG597" s="0" t="str">
        <f aca="false">VLOOKUP(X597,LookupRange,2,0)</f>
        <v>Male</v>
      </c>
      <c r="AH597" s="0" t="str">
        <f aca="false">VLOOKUP(X597,LookupRange,3,0)</f>
        <v>Glens Falls</v>
      </c>
      <c r="AW597" s="55" t="s">
        <v>309</v>
      </c>
      <c r="AX597" s="56" t="s">
        <v>29</v>
      </c>
      <c r="AY597" s="56" t="s">
        <v>30</v>
      </c>
      <c r="AZ597" s="57"/>
      <c r="CJ597" s="35" t="s">
        <v>185</v>
      </c>
      <c r="CK597" s="59"/>
      <c r="CN597" s="35" t="n">
        <v>88065565948</v>
      </c>
      <c r="CO597" s="59"/>
      <c r="EP597" s="0" t="n">
        <v>594</v>
      </c>
      <c r="EQ597" s="55" t="s">
        <v>201</v>
      </c>
      <c r="ER597" s="56" t="s">
        <v>66</v>
      </c>
      <c r="ES597" s="56" t="s">
        <v>29</v>
      </c>
      <c r="ET597" s="64" t="n">
        <v>68</v>
      </c>
      <c r="EU597" s="65" t="n">
        <v>816</v>
      </c>
      <c r="EV597" s="65" t="n">
        <v>204</v>
      </c>
      <c r="EW597" s="65" t="n">
        <v>44104</v>
      </c>
      <c r="EX597" s="66" t="n">
        <v>44104</v>
      </c>
      <c r="EY597" s="0" t="n">
        <f aca="false">COUNTIF(DatasourceNameRange,EQ597)</f>
        <v>1</v>
      </c>
    </row>
    <row r="598" customFormat="false" ht="15" hidden="false" customHeight="false" outlineLevel="0" collapsed="false">
      <c r="X598" s="35" t="s">
        <v>355</v>
      </c>
      <c r="Y598" s="36" t="n">
        <v>11</v>
      </c>
      <c r="Z598" s="37" t="n">
        <v>132</v>
      </c>
      <c r="AA598" s="37" t="n">
        <v>1</v>
      </c>
      <c r="AB598" s="37" t="n">
        <v>132</v>
      </c>
      <c r="AC598" s="37" t="n">
        <v>44052</v>
      </c>
      <c r="AD598" s="38" t="n">
        <v>44052</v>
      </c>
      <c r="AE598" s="0" t="str">
        <f aca="false">IF(AB598&lt;=10,"Top Buyer",IF(AB598&lt;=21,"2nd Top Buyer","Average Buyer"))</f>
        <v>Average Buyer</v>
      </c>
      <c r="AF598" s="0" t="str">
        <f aca="false">(IF(AC598=AD598,$AL$9,$AL$10))</f>
        <v>One-Time Buyer</v>
      </c>
      <c r="AG598" s="0" t="str">
        <f aca="false">VLOOKUP(X598,LookupRange,2,0)</f>
        <v>Female</v>
      </c>
      <c r="AH598" s="0" t="str">
        <f aca="false">VLOOKUP(X598,LookupRange,3,0)</f>
        <v>Choes</v>
      </c>
      <c r="AW598" s="55" t="s">
        <v>1060</v>
      </c>
      <c r="AX598" s="56" t="s">
        <v>20</v>
      </c>
      <c r="AY598" s="56" t="s">
        <v>147</v>
      </c>
      <c r="AZ598" s="57"/>
      <c r="CJ598" s="35" t="s">
        <v>662</v>
      </c>
      <c r="CK598" s="59"/>
      <c r="CN598" s="35" t="n">
        <v>88065565949</v>
      </c>
      <c r="CO598" s="59"/>
      <c r="EP598" s="0" t="n">
        <v>595</v>
      </c>
      <c r="EQ598" s="55" t="s">
        <v>309</v>
      </c>
      <c r="ER598" s="56" t="s">
        <v>30</v>
      </c>
      <c r="ES598" s="56" t="s">
        <v>29</v>
      </c>
      <c r="ET598" s="64" t="n">
        <v>68</v>
      </c>
      <c r="EU598" s="65" t="n">
        <v>408</v>
      </c>
      <c r="EV598" s="65" t="n">
        <v>204</v>
      </c>
      <c r="EW598" s="65" t="n">
        <v>44098</v>
      </c>
      <c r="EX598" s="66" t="n">
        <v>44098</v>
      </c>
      <c r="EY598" s="0" t="n">
        <f aca="false">COUNTIF(DatasourceNameRange,EQ598)</f>
        <v>1</v>
      </c>
    </row>
    <row r="599" customFormat="false" ht="15" hidden="false" customHeight="false" outlineLevel="0" collapsed="false">
      <c r="X599" s="35" t="s">
        <v>836</v>
      </c>
      <c r="Y599" s="36" t="n">
        <v>11</v>
      </c>
      <c r="Z599" s="37" t="n">
        <v>132</v>
      </c>
      <c r="AA599" s="37" t="n">
        <v>1</v>
      </c>
      <c r="AB599" s="37" t="n">
        <v>132</v>
      </c>
      <c r="AC599" s="37" t="n">
        <v>44088</v>
      </c>
      <c r="AD599" s="38" t="n">
        <v>44088</v>
      </c>
      <c r="AE599" s="0" t="str">
        <f aca="false">IF(AB599&lt;=10,"Top Buyer",IF(AB599&lt;=21,"2nd Top Buyer","Average Buyer"))</f>
        <v>Average Buyer</v>
      </c>
      <c r="AF599" s="0" t="str">
        <f aca="false">(IF(AC599=AD599,$AL$9,$AL$10))</f>
        <v>One-Time Buyer</v>
      </c>
      <c r="AG599" s="0" t="str">
        <f aca="false">VLOOKUP(X599,LookupRange,2,0)</f>
        <v>Female</v>
      </c>
      <c r="AH599" s="0" t="str">
        <f aca="false">VLOOKUP(X599,LookupRange,3,0)</f>
        <v>New York</v>
      </c>
      <c r="AW599" s="55" t="s">
        <v>260</v>
      </c>
      <c r="AX599" s="56" t="s">
        <v>20</v>
      </c>
      <c r="AY599" s="56" t="s">
        <v>69</v>
      </c>
      <c r="AZ599" s="57"/>
      <c r="CJ599" s="35" t="s">
        <v>155</v>
      </c>
      <c r="CK599" s="59"/>
      <c r="CN599" s="35" t="n">
        <v>88065565950</v>
      </c>
      <c r="CO599" s="59"/>
      <c r="EP599" s="0" t="n">
        <v>596</v>
      </c>
      <c r="EQ599" s="55" t="s">
        <v>1060</v>
      </c>
      <c r="ER599" s="56" t="s">
        <v>147</v>
      </c>
      <c r="ES599" s="56" t="s">
        <v>20</v>
      </c>
      <c r="ET599" s="64" t="n">
        <v>17</v>
      </c>
      <c r="EU599" s="65" t="n">
        <v>240</v>
      </c>
      <c r="EV599" s="65" t="n">
        <v>51</v>
      </c>
      <c r="EW599" s="65" t="n">
        <v>44061</v>
      </c>
      <c r="EX599" s="66" t="n">
        <v>44068</v>
      </c>
      <c r="EY599" s="0" t="n">
        <f aca="false">COUNTIF(DatasourceNameRange,EQ599)</f>
        <v>2</v>
      </c>
    </row>
    <row r="600" customFormat="false" ht="15" hidden="false" customHeight="false" outlineLevel="0" collapsed="false">
      <c r="X600" s="35" t="s">
        <v>1110</v>
      </c>
      <c r="Y600" s="36" t="n">
        <v>10</v>
      </c>
      <c r="Z600" s="37" t="n">
        <v>130</v>
      </c>
      <c r="AA600" s="37" t="n">
        <v>1</v>
      </c>
      <c r="AB600" s="37" t="n">
        <v>130</v>
      </c>
      <c r="AC600" s="37" t="n">
        <v>44051</v>
      </c>
      <c r="AD600" s="38" t="n">
        <v>44051</v>
      </c>
      <c r="AE600" s="0" t="str">
        <f aca="false">IF(AB600&lt;=10,"Top Buyer",IF(AB600&lt;=21,"2nd Top Buyer","Average Buyer"))</f>
        <v>Average Buyer</v>
      </c>
      <c r="AF600" s="0" t="str">
        <f aca="false">(IF(AC600=AD600,$AL$9,$AL$10))</f>
        <v>One-Time Buyer</v>
      </c>
      <c r="AG600" s="0" t="str">
        <f aca="false">VLOOKUP(X600,LookupRange,2,0)</f>
        <v>Male</v>
      </c>
      <c r="AH600" s="0" t="str">
        <f aca="false">VLOOKUP(X600,LookupRange,3,0)</f>
        <v>Kingston</v>
      </c>
      <c r="AW600" s="55" t="s">
        <v>185</v>
      </c>
      <c r="AX600" s="56" t="s">
        <v>20</v>
      </c>
      <c r="AY600" s="56" t="s">
        <v>186</v>
      </c>
      <c r="AZ600" s="57"/>
      <c r="CJ600" s="35" t="s">
        <v>698</v>
      </c>
      <c r="CK600" s="59"/>
      <c r="CN600" s="35" t="n">
        <v>88065565951</v>
      </c>
      <c r="CO600" s="59"/>
      <c r="EP600" s="0" t="n">
        <v>597</v>
      </c>
      <c r="EQ600" s="55" t="s">
        <v>260</v>
      </c>
      <c r="ER600" s="56" t="s">
        <v>69</v>
      </c>
      <c r="ES600" s="56" t="s">
        <v>20</v>
      </c>
      <c r="ET600" s="64" t="n">
        <v>11</v>
      </c>
      <c r="EU600" s="65" t="n">
        <v>220</v>
      </c>
      <c r="EV600" s="65" t="n">
        <v>33</v>
      </c>
      <c r="EW600" s="65" t="n">
        <v>44061</v>
      </c>
      <c r="EX600" s="66" t="n">
        <v>44061</v>
      </c>
      <c r="EY600" s="0" t="n">
        <f aca="false">COUNTIF(DatasourceNameRange,EQ600)</f>
        <v>1</v>
      </c>
    </row>
    <row r="601" customFormat="false" ht="15" hidden="false" customHeight="false" outlineLevel="0" collapsed="false">
      <c r="X601" s="35" t="s">
        <v>130</v>
      </c>
      <c r="Y601" s="36" t="n">
        <v>10</v>
      </c>
      <c r="Z601" s="37" t="n">
        <v>130</v>
      </c>
      <c r="AA601" s="37" t="n">
        <v>1</v>
      </c>
      <c r="AB601" s="37" t="n">
        <v>130</v>
      </c>
      <c r="AC601" s="37" t="n">
        <v>44045</v>
      </c>
      <c r="AD601" s="38" t="n">
        <v>44045</v>
      </c>
      <c r="AE601" s="0" t="str">
        <f aca="false">IF(AB601&lt;=10,"Top Buyer",IF(AB601&lt;=21,"2nd Top Buyer","Average Buyer"))</f>
        <v>Average Buyer</v>
      </c>
      <c r="AF601" s="0" t="str">
        <f aca="false">(IF(AC601=AD601,$AL$9,$AL$10))</f>
        <v>One-Time Buyer</v>
      </c>
      <c r="AG601" s="0" t="str">
        <f aca="false">VLOOKUP(X601,LookupRange,2,0)</f>
        <v>Female</v>
      </c>
      <c r="AH601" s="0" t="str">
        <f aca="false">VLOOKUP(X601,LookupRange,3,0)</f>
        <v>Betavia</v>
      </c>
      <c r="AW601" s="55" t="s">
        <v>662</v>
      </c>
      <c r="AX601" s="56" t="s">
        <v>20</v>
      </c>
      <c r="AY601" s="56" t="s">
        <v>154</v>
      </c>
      <c r="AZ601" s="57"/>
      <c r="CJ601" s="35" t="s">
        <v>924</v>
      </c>
      <c r="CK601" s="59"/>
      <c r="CN601" s="35" t="n">
        <v>88065565952</v>
      </c>
      <c r="CO601" s="59"/>
      <c r="EP601" s="0" t="n">
        <v>598</v>
      </c>
      <c r="EQ601" s="55" t="s">
        <v>185</v>
      </c>
      <c r="ER601" s="56" t="s">
        <v>186</v>
      </c>
      <c r="ES601" s="56" t="s">
        <v>20</v>
      </c>
      <c r="ET601" s="64" t="n">
        <v>10</v>
      </c>
      <c r="EU601" s="65" t="n">
        <v>520</v>
      </c>
      <c r="EV601" s="65" t="n">
        <v>30</v>
      </c>
      <c r="EW601" s="65" t="n">
        <v>44093</v>
      </c>
      <c r="EX601" s="66" t="n">
        <v>44093</v>
      </c>
      <c r="EY601" s="0" t="n">
        <f aca="false">COUNTIF(DatasourceNameRange,EQ601)</f>
        <v>1</v>
      </c>
    </row>
    <row r="602" customFormat="false" ht="15" hidden="false" customHeight="false" outlineLevel="0" collapsed="false">
      <c r="X602" s="35" t="s">
        <v>250</v>
      </c>
      <c r="Y602" s="36" t="n">
        <v>10</v>
      </c>
      <c r="Z602" s="37" t="n">
        <v>130</v>
      </c>
      <c r="AA602" s="37" t="n">
        <v>1</v>
      </c>
      <c r="AB602" s="37" t="n">
        <v>130</v>
      </c>
      <c r="AC602" s="37" t="n">
        <v>44051</v>
      </c>
      <c r="AD602" s="38" t="n">
        <v>44051</v>
      </c>
      <c r="AE602" s="0" t="str">
        <f aca="false">IF(AB602&lt;=10,"Top Buyer",IF(AB602&lt;=21,"2nd Top Buyer","Average Buyer"))</f>
        <v>Average Buyer</v>
      </c>
      <c r="AF602" s="0" t="str">
        <f aca="false">(IF(AC602=AD602,$AL$9,$AL$10))</f>
        <v>One-Time Buyer</v>
      </c>
      <c r="AG602" s="0" t="str">
        <f aca="false">VLOOKUP(X602,LookupRange,2,0)</f>
        <v>Male</v>
      </c>
      <c r="AH602" s="0" t="str">
        <f aca="false">VLOOKUP(X602,LookupRange,3,0)</f>
        <v>Olean</v>
      </c>
      <c r="AW602" s="55" t="s">
        <v>155</v>
      </c>
      <c r="AX602" s="56" t="s">
        <v>20</v>
      </c>
      <c r="AY602" s="56" t="s">
        <v>156</v>
      </c>
      <c r="AZ602" s="57"/>
      <c r="CJ602" s="35" t="s">
        <v>637</v>
      </c>
      <c r="CK602" s="59"/>
      <c r="CN602" s="35" t="n">
        <v>88065565953</v>
      </c>
      <c r="CO602" s="59"/>
      <c r="EP602" s="0" t="n">
        <v>599</v>
      </c>
      <c r="EQ602" s="55" t="s">
        <v>662</v>
      </c>
      <c r="ER602" s="56" t="s">
        <v>154</v>
      </c>
      <c r="ES602" s="56" t="s">
        <v>20</v>
      </c>
      <c r="ET602" s="64" t="n">
        <v>15</v>
      </c>
      <c r="EU602" s="65" t="n">
        <v>225</v>
      </c>
      <c r="EV602" s="65" t="n">
        <v>45</v>
      </c>
      <c r="EW602" s="65" t="n">
        <v>44053</v>
      </c>
      <c r="EX602" s="66" t="n">
        <v>44053</v>
      </c>
      <c r="EY602" s="0" t="n">
        <f aca="false">COUNTIF(DatasourceNameRange,EQ602)</f>
        <v>1</v>
      </c>
    </row>
    <row r="603" customFormat="false" ht="15" hidden="false" customHeight="false" outlineLevel="0" collapsed="false">
      <c r="X603" s="35" t="s">
        <v>983</v>
      </c>
      <c r="Y603" s="36" t="n">
        <v>10</v>
      </c>
      <c r="Z603" s="37" t="n">
        <v>130</v>
      </c>
      <c r="AA603" s="37" t="n">
        <v>1</v>
      </c>
      <c r="AB603" s="37" t="n">
        <v>130</v>
      </c>
      <c r="AC603" s="37" t="n">
        <v>44045</v>
      </c>
      <c r="AD603" s="38" t="n">
        <v>44045</v>
      </c>
      <c r="AE603" s="0" t="str">
        <f aca="false">IF(AB603&lt;=10,"Top Buyer",IF(AB603&lt;=21,"2nd Top Buyer","Average Buyer"))</f>
        <v>Average Buyer</v>
      </c>
      <c r="AF603" s="0" t="str">
        <f aca="false">(IF(AC603=AD603,$AL$9,$AL$10))</f>
        <v>One-Time Buyer</v>
      </c>
      <c r="AG603" s="0" t="str">
        <f aca="false">VLOOKUP(X603,LookupRange,2,0)</f>
        <v>Male</v>
      </c>
      <c r="AH603" s="0" t="str">
        <f aca="false">VLOOKUP(X603,LookupRange,3,0)</f>
        <v>Betavia</v>
      </c>
      <c r="AW603" s="55" t="s">
        <v>698</v>
      </c>
      <c r="AX603" s="56" t="s">
        <v>20</v>
      </c>
      <c r="AY603" s="56" t="s">
        <v>87</v>
      </c>
      <c r="AZ603" s="57"/>
      <c r="CJ603" s="35" t="s">
        <v>162</v>
      </c>
      <c r="CK603" s="59"/>
      <c r="CN603" s="35" t="n">
        <v>88065565954</v>
      </c>
      <c r="CO603" s="59"/>
      <c r="EP603" s="0" t="n">
        <v>600</v>
      </c>
      <c r="EQ603" s="55" t="s">
        <v>155</v>
      </c>
      <c r="ER603" s="56" t="s">
        <v>156</v>
      </c>
      <c r="ES603" s="56" t="s">
        <v>20</v>
      </c>
      <c r="ET603" s="64" t="n">
        <v>47</v>
      </c>
      <c r="EU603" s="65" t="n">
        <v>846</v>
      </c>
      <c r="EV603" s="65" t="n">
        <v>141</v>
      </c>
      <c r="EW603" s="65" t="n">
        <v>44061</v>
      </c>
      <c r="EX603" s="66" t="n">
        <v>44061</v>
      </c>
      <c r="EY603" s="0" t="n">
        <f aca="false">COUNTIF(DatasourceNameRange,EQ603)</f>
        <v>1</v>
      </c>
    </row>
    <row r="604" customFormat="false" ht="15" hidden="false" customHeight="false" outlineLevel="0" collapsed="false">
      <c r="X604" s="35" t="s">
        <v>322</v>
      </c>
      <c r="Y604" s="36" t="n">
        <v>10</v>
      </c>
      <c r="Z604" s="37" t="n">
        <v>130</v>
      </c>
      <c r="AA604" s="37" t="n">
        <v>1</v>
      </c>
      <c r="AB604" s="37" t="n">
        <v>130</v>
      </c>
      <c r="AC604" s="37" t="n">
        <v>44051</v>
      </c>
      <c r="AD604" s="38" t="n">
        <v>44051</v>
      </c>
      <c r="AE604" s="0" t="str">
        <f aca="false">IF(AB604&lt;=10,"Top Buyer",IF(AB604&lt;=21,"2nd Top Buyer","Average Buyer"))</f>
        <v>Average Buyer</v>
      </c>
      <c r="AF604" s="0" t="str">
        <f aca="false">(IF(AC604=AD604,$AL$9,$AL$10))</f>
        <v>One-Time Buyer</v>
      </c>
      <c r="AG604" s="0" t="str">
        <f aca="false">VLOOKUP(X604,LookupRange,2,0)</f>
        <v>Male</v>
      </c>
      <c r="AH604" s="0" t="str">
        <f aca="false">VLOOKUP(X604,LookupRange,3,0)</f>
        <v>Kingston</v>
      </c>
      <c r="AW604" s="55" t="s">
        <v>924</v>
      </c>
      <c r="AX604" s="56" t="s">
        <v>20</v>
      </c>
      <c r="AY604" s="56" t="s">
        <v>52</v>
      </c>
      <c r="AZ604" s="57"/>
      <c r="CJ604" s="35" t="s">
        <v>364</v>
      </c>
      <c r="CK604" s="59"/>
      <c r="CN604" s="35" t="n">
        <v>88065565955</v>
      </c>
      <c r="CO604" s="59"/>
      <c r="EP604" s="0" t="n">
        <v>601</v>
      </c>
      <c r="EQ604" s="55" t="s">
        <v>698</v>
      </c>
      <c r="ER604" s="56" t="s">
        <v>87</v>
      </c>
      <c r="ES604" s="56" t="s">
        <v>20</v>
      </c>
      <c r="ET604" s="64" t="n">
        <v>4</v>
      </c>
      <c r="EU604" s="65" t="n">
        <v>60</v>
      </c>
      <c r="EV604" s="65" t="n">
        <v>12</v>
      </c>
      <c r="EW604" s="65" t="n">
        <v>44089</v>
      </c>
      <c r="EX604" s="66" t="n">
        <v>44089</v>
      </c>
      <c r="EY604" s="0" t="n">
        <f aca="false">COUNTIF(DatasourceNameRange,EQ604)</f>
        <v>1</v>
      </c>
    </row>
    <row r="605" customFormat="false" ht="15" hidden="false" customHeight="false" outlineLevel="0" collapsed="false">
      <c r="X605" s="35" t="s">
        <v>781</v>
      </c>
      <c r="Y605" s="36" t="n">
        <v>9</v>
      </c>
      <c r="Z605" s="37" t="n">
        <v>126</v>
      </c>
      <c r="AA605" s="37" t="n">
        <v>1</v>
      </c>
      <c r="AB605" s="37" t="n">
        <v>126</v>
      </c>
      <c r="AC605" s="37" t="n">
        <v>44095</v>
      </c>
      <c r="AD605" s="38" t="n">
        <v>44095</v>
      </c>
      <c r="AE605" s="0" t="str">
        <f aca="false">IF(AB605&lt;=10,"Top Buyer",IF(AB605&lt;=21,"2nd Top Buyer","Average Buyer"))</f>
        <v>Average Buyer</v>
      </c>
      <c r="AF605" s="0" t="str">
        <f aca="false">(IF(AC605=AD605,$AL$9,$AL$10))</f>
        <v>One-Time Buyer</v>
      </c>
      <c r="AG605" s="0" t="str">
        <f aca="false">VLOOKUP(X605,LookupRange,2,0)</f>
        <v>Male</v>
      </c>
      <c r="AH605" s="0" t="str">
        <f aca="false">VLOOKUP(X605,LookupRange,3,0)</f>
        <v>Poughkeepsie</v>
      </c>
      <c r="AW605" s="55" t="s">
        <v>637</v>
      </c>
      <c r="AX605" s="56" t="s">
        <v>29</v>
      </c>
      <c r="AY605" s="56" t="s">
        <v>117</v>
      </c>
      <c r="AZ605" s="57"/>
      <c r="CJ605" s="35" t="s">
        <v>892</v>
      </c>
      <c r="CK605" s="59"/>
      <c r="CN605" s="35" t="n">
        <v>88065565956</v>
      </c>
      <c r="CO605" s="59"/>
      <c r="EP605" s="0" t="n">
        <v>602</v>
      </c>
      <c r="EQ605" s="55" t="s">
        <v>924</v>
      </c>
      <c r="ER605" s="56" t="s">
        <v>52</v>
      </c>
      <c r="ES605" s="56" t="s">
        <v>20</v>
      </c>
      <c r="ET605" s="64" t="n">
        <v>6</v>
      </c>
      <c r="EU605" s="65" t="n">
        <v>72</v>
      </c>
      <c r="EV605" s="65" t="n">
        <v>18</v>
      </c>
      <c r="EW605" s="65" t="n">
        <v>44076</v>
      </c>
      <c r="EX605" s="66" t="n">
        <v>44076</v>
      </c>
      <c r="EY605" s="0" t="n">
        <f aca="false">COUNTIF(DatasourceNameRange,EQ605)</f>
        <v>1</v>
      </c>
    </row>
    <row r="606" customFormat="false" ht="15" hidden="false" customHeight="false" outlineLevel="0" collapsed="false">
      <c r="X606" s="35" t="s">
        <v>899</v>
      </c>
      <c r="Y606" s="36" t="n">
        <v>9</v>
      </c>
      <c r="Z606" s="37" t="n">
        <v>126</v>
      </c>
      <c r="AA606" s="37" t="n">
        <v>1</v>
      </c>
      <c r="AB606" s="37" t="n">
        <v>126</v>
      </c>
      <c r="AC606" s="37" t="n">
        <v>44102</v>
      </c>
      <c r="AD606" s="38" t="n">
        <v>44102</v>
      </c>
      <c r="AE606" s="0" t="str">
        <f aca="false">IF(AB606&lt;=10,"Top Buyer",IF(AB606&lt;=21,"2nd Top Buyer","Average Buyer"))</f>
        <v>Average Buyer</v>
      </c>
      <c r="AF606" s="0" t="str">
        <f aca="false">(IF(AC606=AD606,$AL$9,$AL$10))</f>
        <v>One-Time Buyer</v>
      </c>
      <c r="AG606" s="0" t="str">
        <f aca="false">VLOOKUP(X606,LookupRange,2,0)</f>
        <v>Male</v>
      </c>
      <c r="AH606" s="0" t="str">
        <f aca="false">VLOOKUP(X606,LookupRange,3,0)</f>
        <v>Fulton</v>
      </c>
      <c r="AW606" s="55" t="s">
        <v>162</v>
      </c>
      <c r="AX606" s="56" t="s">
        <v>20</v>
      </c>
      <c r="AY606" s="56" t="s">
        <v>104</v>
      </c>
      <c r="AZ606" s="57"/>
      <c r="CJ606" s="35" t="s">
        <v>714</v>
      </c>
      <c r="CK606" s="59"/>
      <c r="CN606" s="35" t="n">
        <v>88065565957</v>
      </c>
      <c r="CO606" s="59"/>
      <c r="EP606" s="0" t="n">
        <v>603</v>
      </c>
      <c r="EQ606" s="55" t="s">
        <v>637</v>
      </c>
      <c r="ER606" s="56" t="s">
        <v>117</v>
      </c>
      <c r="ES606" s="56" t="s">
        <v>29</v>
      </c>
      <c r="ET606" s="64" t="n">
        <v>6</v>
      </c>
      <c r="EU606" s="65" t="n">
        <v>72</v>
      </c>
      <c r="EV606" s="65" t="n">
        <v>18</v>
      </c>
      <c r="EW606" s="65" t="n">
        <v>44062</v>
      </c>
      <c r="EX606" s="66" t="n">
        <v>44062</v>
      </c>
      <c r="EY606" s="0" t="n">
        <f aca="false">COUNTIF(DatasourceNameRange,EQ606)</f>
        <v>1</v>
      </c>
    </row>
    <row r="607" customFormat="false" ht="15" hidden="false" customHeight="false" outlineLevel="0" collapsed="false">
      <c r="X607" s="35" t="s">
        <v>932</v>
      </c>
      <c r="Y607" s="36" t="n">
        <v>7</v>
      </c>
      <c r="Z607" s="37" t="n">
        <v>126</v>
      </c>
      <c r="AA607" s="37" t="n">
        <v>1</v>
      </c>
      <c r="AB607" s="37" t="n">
        <v>126</v>
      </c>
      <c r="AC607" s="37" t="n">
        <v>44096</v>
      </c>
      <c r="AD607" s="38" t="n">
        <v>44096</v>
      </c>
      <c r="AE607" s="0" t="str">
        <f aca="false">IF(AB607&lt;=10,"Top Buyer",IF(AB607&lt;=21,"2nd Top Buyer","Average Buyer"))</f>
        <v>Average Buyer</v>
      </c>
      <c r="AF607" s="0" t="str">
        <f aca="false">(IF(AC607=AD607,$AL$9,$AL$10))</f>
        <v>One-Time Buyer</v>
      </c>
      <c r="AG607" s="0" t="str">
        <f aca="false">VLOOKUP(X607,LookupRange,2,0)</f>
        <v>Male</v>
      </c>
      <c r="AH607" s="0" t="str">
        <f aca="false">VLOOKUP(X607,LookupRange,3,0)</f>
        <v>Middletown</v>
      </c>
      <c r="AW607" s="55" t="s">
        <v>364</v>
      </c>
      <c r="AX607" s="56" t="s">
        <v>20</v>
      </c>
      <c r="AY607" s="56" t="s">
        <v>149</v>
      </c>
      <c r="AZ607" s="57"/>
      <c r="CJ607" s="35" t="s">
        <v>912</v>
      </c>
      <c r="CK607" s="59"/>
      <c r="CN607" s="35" t="n">
        <v>88065565958</v>
      </c>
      <c r="CO607" s="59"/>
      <c r="EP607" s="0" t="n">
        <v>604</v>
      </c>
      <c r="EQ607" s="55" t="s">
        <v>162</v>
      </c>
      <c r="ER607" s="56" t="s">
        <v>104</v>
      </c>
      <c r="ES607" s="56" t="s">
        <v>20</v>
      </c>
      <c r="ET607" s="64" t="n">
        <v>77</v>
      </c>
      <c r="EU607" s="65" t="n">
        <v>770</v>
      </c>
      <c r="EV607" s="65" t="n">
        <v>231</v>
      </c>
      <c r="EW607" s="65" t="n">
        <v>44067</v>
      </c>
      <c r="EX607" s="66" t="n">
        <v>44067</v>
      </c>
      <c r="EY607" s="0" t="n">
        <f aca="false">COUNTIF(DatasourceNameRange,EQ607)</f>
        <v>1</v>
      </c>
    </row>
    <row r="608" customFormat="false" ht="15" hidden="false" customHeight="false" outlineLevel="0" collapsed="false">
      <c r="X608" s="35" t="s">
        <v>1069</v>
      </c>
      <c r="Y608" s="36" t="n">
        <v>12</v>
      </c>
      <c r="Z608" s="37" t="n">
        <v>126</v>
      </c>
      <c r="AA608" s="37" t="n">
        <v>2</v>
      </c>
      <c r="AB608" s="37" t="n">
        <v>126</v>
      </c>
      <c r="AC608" s="37" t="n">
        <v>44052</v>
      </c>
      <c r="AD608" s="38" t="n">
        <v>44073</v>
      </c>
      <c r="AE608" s="0" t="str">
        <f aca="false">IF(AB608&lt;=10,"Top Buyer",IF(AB608&lt;=21,"2nd Top Buyer","Average Buyer"))</f>
        <v>Average Buyer</v>
      </c>
      <c r="AF608" s="0" t="str">
        <f aca="false">(IF(AC608=AD608,$AL$9,$AL$10))</f>
        <v>Old Customer</v>
      </c>
      <c r="AG608" s="0" t="str">
        <f aca="false">VLOOKUP(X608,LookupRange,2,0)</f>
        <v>Male</v>
      </c>
      <c r="AH608" s="0" t="str">
        <f aca="false">VLOOKUP(X608,LookupRange,3,0)</f>
        <v>Troy</v>
      </c>
      <c r="AW608" s="55" t="s">
        <v>892</v>
      </c>
      <c r="AX608" s="56" t="s">
        <v>20</v>
      </c>
      <c r="AY608" s="56" t="s">
        <v>186</v>
      </c>
      <c r="AZ608" s="57"/>
      <c r="CJ608" s="35" t="s">
        <v>972</v>
      </c>
      <c r="CK608" s="59"/>
      <c r="CN608" s="35" t="n">
        <v>88065565959</v>
      </c>
      <c r="CO608" s="59"/>
      <c r="EP608" s="0" t="n">
        <v>605</v>
      </c>
      <c r="EQ608" s="55" t="s">
        <v>364</v>
      </c>
      <c r="ER608" s="56" t="s">
        <v>149</v>
      </c>
      <c r="ES608" s="56" t="s">
        <v>20</v>
      </c>
      <c r="ET608" s="64" t="n">
        <v>28</v>
      </c>
      <c r="EU608" s="65" t="n">
        <v>392</v>
      </c>
      <c r="EV608" s="65" t="n">
        <v>84</v>
      </c>
      <c r="EW608" s="65" t="n">
        <v>44061</v>
      </c>
      <c r="EX608" s="66" t="n">
        <v>44061</v>
      </c>
      <c r="EY608" s="0" t="n">
        <f aca="false">COUNTIF(DatasourceNameRange,EQ608)</f>
        <v>2</v>
      </c>
    </row>
    <row r="609" customFormat="false" ht="15" hidden="false" customHeight="false" outlineLevel="0" collapsed="false">
      <c r="X609" s="35" t="s">
        <v>971</v>
      </c>
      <c r="Y609" s="36" t="n">
        <v>9</v>
      </c>
      <c r="Z609" s="37" t="n">
        <v>126</v>
      </c>
      <c r="AA609" s="37" t="n">
        <v>1</v>
      </c>
      <c r="AB609" s="37" t="n">
        <v>126</v>
      </c>
      <c r="AC609" s="37" t="n">
        <v>44058</v>
      </c>
      <c r="AD609" s="38" t="n">
        <v>44058</v>
      </c>
      <c r="AE609" s="0" t="str">
        <f aca="false">IF(AB609&lt;=10,"Top Buyer",IF(AB609&lt;=21,"2nd Top Buyer","Average Buyer"))</f>
        <v>Average Buyer</v>
      </c>
      <c r="AF609" s="0" t="str">
        <f aca="false">(IF(AC609=AD609,$AL$9,$AL$10))</f>
        <v>One-Time Buyer</v>
      </c>
      <c r="AG609" s="0" t="str">
        <f aca="false">VLOOKUP(X609,LookupRange,2,0)</f>
        <v>Male</v>
      </c>
      <c r="AH609" s="0" t="str">
        <f aca="false">VLOOKUP(X609,LookupRange,3,0)</f>
        <v>Rye </v>
      </c>
      <c r="AW609" s="55" t="s">
        <v>714</v>
      </c>
      <c r="AX609" s="56" t="s">
        <v>20</v>
      </c>
      <c r="AY609" s="56" t="s">
        <v>125</v>
      </c>
      <c r="AZ609" s="57"/>
      <c r="CJ609" s="35" t="s">
        <v>565</v>
      </c>
      <c r="CK609" s="59"/>
      <c r="CN609" s="35" t="n">
        <v>88065565960</v>
      </c>
      <c r="CO609" s="59"/>
      <c r="EP609" s="0" t="n">
        <v>606</v>
      </c>
      <c r="EQ609" s="55" t="s">
        <v>892</v>
      </c>
      <c r="ER609" s="56" t="s">
        <v>186</v>
      </c>
      <c r="ES609" s="56" t="s">
        <v>20</v>
      </c>
      <c r="ET609" s="64" t="n">
        <v>4</v>
      </c>
      <c r="EU609" s="65" t="n">
        <v>40</v>
      </c>
      <c r="EV609" s="65" t="n">
        <v>12</v>
      </c>
      <c r="EW609" s="65" t="n">
        <v>44094</v>
      </c>
      <c r="EX609" s="66" t="n">
        <v>44094</v>
      </c>
      <c r="EY609" s="0" t="n">
        <f aca="false">COUNTIF(DatasourceNameRange,EQ609)</f>
        <v>1</v>
      </c>
    </row>
    <row r="610" customFormat="false" ht="15" hidden="false" customHeight="false" outlineLevel="0" collapsed="false">
      <c r="X610" s="35" t="s">
        <v>1035</v>
      </c>
      <c r="Y610" s="36" t="n">
        <v>7</v>
      </c>
      <c r="Z610" s="37" t="n">
        <v>126</v>
      </c>
      <c r="AA610" s="37" t="n">
        <v>1</v>
      </c>
      <c r="AB610" s="37" t="n">
        <v>126</v>
      </c>
      <c r="AC610" s="37" t="n">
        <v>44102</v>
      </c>
      <c r="AD610" s="38" t="n">
        <v>44102</v>
      </c>
      <c r="AE610" s="0" t="str">
        <f aca="false">IF(AB610&lt;=10,"Top Buyer",IF(AB610&lt;=21,"2nd Top Buyer","Average Buyer"))</f>
        <v>Average Buyer</v>
      </c>
      <c r="AF610" s="0" t="str">
        <f aca="false">(IF(AC610=AD610,$AL$9,$AL$10))</f>
        <v>One-Time Buyer</v>
      </c>
      <c r="AG610" s="0" t="str">
        <f aca="false">VLOOKUP(X610,LookupRange,2,0)</f>
        <v>Female</v>
      </c>
      <c r="AH610" s="0" t="str">
        <f aca="false">VLOOKUP(X610,LookupRange,3,0)</f>
        <v>Rome</v>
      </c>
      <c r="AW610" s="55" t="s">
        <v>912</v>
      </c>
      <c r="AX610" s="56" t="s">
        <v>29</v>
      </c>
      <c r="AY610" s="56" t="s">
        <v>42</v>
      </c>
      <c r="AZ610" s="57"/>
      <c r="CJ610" s="35" t="s">
        <v>510</v>
      </c>
      <c r="CK610" s="59"/>
      <c r="CN610" s="35" t="n">
        <v>88065565961</v>
      </c>
      <c r="CO610" s="59"/>
      <c r="EP610" s="0" t="n">
        <v>607</v>
      </c>
      <c r="EQ610" s="55" t="s">
        <v>714</v>
      </c>
      <c r="ER610" s="56" t="s">
        <v>125</v>
      </c>
      <c r="ES610" s="56" t="s">
        <v>20</v>
      </c>
      <c r="ET610" s="64" t="n">
        <v>6</v>
      </c>
      <c r="EU610" s="65" t="n">
        <v>108</v>
      </c>
      <c r="EV610" s="65" t="n">
        <v>18</v>
      </c>
      <c r="EW610" s="65" t="n">
        <v>44062</v>
      </c>
      <c r="EX610" s="66" t="n">
        <v>44062</v>
      </c>
      <c r="EY610" s="0" t="n">
        <f aca="false">COUNTIF(DatasourceNameRange,EQ610)</f>
        <v>1</v>
      </c>
    </row>
    <row r="611" customFormat="false" ht="15" hidden="false" customHeight="false" outlineLevel="0" collapsed="false">
      <c r="X611" s="35" t="s">
        <v>294</v>
      </c>
      <c r="Y611" s="36" t="n">
        <v>6</v>
      </c>
      <c r="Z611" s="37" t="n">
        <v>120</v>
      </c>
      <c r="AA611" s="37" t="n">
        <v>1</v>
      </c>
      <c r="AB611" s="37" t="n">
        <v>120</v>
      </c>
      <c r="AC611" s="37" t="n">
        <v>44094</v>
      </c>
      <c r="AD611" s="38" t="n">
        <v>44094</v>
      </c>
      <c r="AE611" s="0" t="str">
        <f aca="false">IF(AB611&lt;=10,"Top Buyer",IF(AB611&lt;=21,"2nd Top Buyer","Average Buyer"))</f>
        <v>Average Buyer</v>
      </c>
      <c r="AF611" s="0" t="str">
        <f aca="false">(IF(AC611=AD611,$AL$9,$AL$10))</f>
        <v>One-Time Buyer</v>
      </c>
      <c r="AG611" s="0" t="str">
        <f aca="false">VLOOKUP(X611,LookupRange,2,0)</f>
        <v>Female</v>
      </c>
      <c r="AH611" s="0" t="str">
        <f aca="false">VLOOKUP(X611,LookupRange,3,0)</f>
        <v>Rochester</v>
      </c>
      <c r="AW611" s="55" t="s">
        <v>972</v>
      </c>
      <c r="AX611" s="56" t="s">
        <v>20</v>
      </c>
      <c r="AY611" s="56" t="s">
        <v>90</v>
      </c>
      <c r="AZ611" s="57"/>
      <c r="CJ611" s="35" t="s">
        <v>259</v>
      </c>
      <c r="CK611" s="59"/>
      <c r="CN611" s="35" t="n">
        <v>88065565962</v>
      </c>
      <c r="CO611" s="59"/>
      <c r="EP611" s="0" t="n">
        <v>608</v>
      </c>
      <c r="EQ611" s="55" t="s">
        <v>912</v>
      </c>
      <c r="ER611" s="56" t="s">
        <v>42</v>
      </c>
      <c r="ES611" s="56" t="s">
        <v>29</v>
      </c>
      <c r="ET611" s="64" t="n">
        <v>1</v>
      </c>
      <c r="EU611" s="65" t="n">
        <v>9</v>
      </c>
      <c r="EV611" s="65" t="n">
        <v>3</v>
      </c>
      <c r="EW611" s="65" t="n">
        <v>44095</v>
      </c>
      <c r="EX611" s="66" t="n">
        <v>44095</v>
      </c>
      <c r="EY611" s="0" t="n">
        <f aca="false">COUNTIF(DatasourceNameRange,EQ611)</f>
        <v>1</v>
      </c>
    </row>
    <row r="612" customFormat="false" ht="15" hidden="false" customHeight="false" outlineLevel="0" collapsed="false">
      <c r="X612" s="35" t="s">
        <v>862</v>
      </c>
      <c r="Y612" s="36" t="n">
        <v>8</v>
      </c>
      <c r="Z612" s="37" t="n">
        <v>120</v>
      </c>
      <c r="AA612" s="37" t="n">
        <v>1</v>
      </c>
      <c r="AB612" s="37" t="n">
        <v>120</v>
      </c>
      <c r="AC612" s="37" t="n">
        <v>44083</v>
      </c>
      <c r="AD612" s="38" t="n">
        <v>44083</v>
      </c>
      <c r="AE612" s="0" t="str">
        <f aca="false">IF(AB612&lt;=10,"Top Buyer",IF(AB612&lt;=21,"2nd Top Buyer","Average Buyer"))</f>
        <v>Average Buyer</v>
      </c>
      <c r="AF612" s="0" t="str">
        <f aca="false">(IF(AC612=AD612,$AL$9,$AL$10))</f>
        <v>One-Time Buyer</v>
      </c>
      <c r="AG612" s="0" t="str">
        <f aca="false">VLOOKUP(X612,LookupRange,2,0)</f>
        <v>Female</v>
      </c>
      <c r="AH612" s="0" t="str">
        <f aca="false">VLOOKUP(X612,LookupRange,3,0)</f>
        <v>Little Falls</v>
      </c>
      <c r="AW612" s="55" t="s">
        <v>565</v>
      </c>
      <c r="AX612" s="56" t="s">
        <v>29</v>
      </c>
      <c r="AY612" s="56" t="s">
        <v>50</v>
      </c>
      <c r="AZ612" s="57"/>
      <c r="CJ612" s="35" t="s">
        <v>197</v>
      </c>
      <c r="CK612" s="59"/>
      <c r="CN612" s="35" t="n">
        <v>88065565963</v>
      </c>
      <c r="CO612" s="59"/>
      <c r="EP612" s="0" t="n">
        <v>609</v>
      </c>
      <c r="EQ612" s="55" t="s">
        <v>972</v>
      </c>
      <c r="ER612" s="56" t="s">
        <v>90</v>
      </c>
      <c r="ES612" s="56" t="s">
        <v>20</v>
      </c>
      <c r="ET612" s="64" t="n">
        <v>10</v>
      </c>
      <c r="EU612" s="65" t="n">
        <v>300</v>
      </c>
      <c r="EV612" s="65" t="n">
        <v>30</v>
      </c>
      <c r="EW612" s="65" t="n">
        <v>44062</v>
      </c>
      <c r="EX612" s="66" t="n">
        <v>44062</v>
      </c>
      <c r="EY612" s="0" t="n">
        <f aca="false">COUNTIF(DatasourceNameRange,EQ612)</f>
        <v>1</v>
      </c>
    </row>
    <row r="613" customFormat="false" ht="15" hidden="false" customHeight="false" outlineLevel="0" collapsed="false">
      <c r="X613" s="35" t="s">
        <v>167</v>
      </c>
      <c r="Y613" s="36" t="n">
        <v>10</v>
      </c>
      <c r="Z613" s="37" t="n">
        <v>120</v>
      </c>
      <c r="AA613" s="37" t="n">
        <v>1</v>
      </c>
      <c r="AB613" s="37" t="n">
        <v>120</v>
      </c>
      <c r="AC613" s="37" t="n">
        <v>44072</v>
      </c>
      <c r="AD613" s="38" t="n">
        <v>44072</v>
      </c>
      <c r="AE613" s="0" t="str">
        <f aca="false">IF(AB613&lt;=10,"Top Buyer",IF(AB613&lt;=21,"2nd Top Buyer","Average Buyer"))</f>
        <v>Average Buyer</v>
      </c>
      <c r="AF613" s="0" t="str">
        <f aca="false">(IF(AC613=AD613,$AL$9,$AL$10))</f>
        <v>One-Time Buyer</v>
      </c>
      <c r="AG613" s="0" t="str">
        <f aca="false">VLOOKUP(X613,LookupRange,2,0)</f>
        <v>Male</v>
      </c>
      <c r="AH613" s="0" t="str">
        <f aca="false">VLOOKUP(X613,LookupRange,3,0)</f>
        <v>Kingston</v>
      </c>
      <c r="AW613" s="55" t="s">
        <v>510</v>
      </c>
      <c r="AX613" s="56" t="s">
        <v>29</v>
      </c>
      <c r="AY613" s="56" t="s">
        <v>112</v>
      </c>
      <c r="AZ613" s="57"/>
      <c r="CJ613" s="35" t="s">
        <v>1049</v>
      </c>
      <c r="CK613" s="59"/>
      <c r="CN613" s="35" t="n">
        <v>88065565964</v>
      </c>
      <c r="CO613" s="59"/>
      <c r="EP613" s="0" t="n">
        <v>610</v>
      </c>
      <c r="EQ613" s="55" t="s">
        <v>565</v>
      </c>
      <c r="ER613" s="56" t="s">
        <v>50</v>
      </c>
      <c r="ES613" s="56" t="s">
        <v>29</v>
      </c>
      <c r="ET613" s="64" t="n">
        <v>77</v>
      </c>
      <c r="EU613" s="65" t="n">
        <v>1540</v>
      </c>
      <c r="EV613" s="65" t="n">
        <v>231</v>
      </c>
      <c r="EW613" s="65" t="n">
        <v>44056</v>
      </c>
      <c r="EX613" s="66" t="n">
        <v>44056</v>
      </c>
      <c r="EY613" s="0" t="n">
        <f aca="false">COUNTIF(DatasourceNameRange,EQ613)</f>
        <v>1</v>
      </c>
    </row>
    <row r="614" customFormat="false" ht="15" hidden="false" customHeight="false" outlineLevel="0" collapsed="false">
      <c r="X614" s="35" t="s">
        <v>1040</v>
      </c>
      <c r="Y614" s="36" t="n">
        <v>10</v>
      </c>
      <c r="Z614" s="37" t="n">
        <v>120</v>
      </c>
      <c r="AA614" s="37" t="n">
        <v>1</v>
      </c>
      <c r="AB614" s="37" t="n">
        <v>120</v>
      </c>
      <c r="AC614" s="37" t="n">
        <v>44045</v>
      </c>
      <c r="AD614" s="38" t="n">
        <v>44045</v>
      </c>
      <c r="AE614" s="0" t="str">
        <f aca="false">IF(AB614&lt;=10,"Top Buyer",IF(AB614&lt;=21,"2nd Top Buyer","Average Buyer"))</f>
        <v>Average Buyer</v>
      </c>
      <c r="AF614" s="0" t="str">
        <f aca="false">(IF(AC614=AD614,$AL$9,$AL$10))</f>
        <v>One-Time Buyer</v>
      </c>
      <c r="AG614" s="0" t="str">
        <f aca="false">VLOOKUP(X614,LookupRange,2,0)</f>
        <v>Male</v>
      </c>
      <c r="AH614" s="0" t="str">
        <f aca="false">VLOOKUP(X614,LookupRange,3,0)</f>
        <v>Syracuse</v>
      </c>
      <c r="AW614" s="55" t="s">
        <v>259</v>
      </c>
      <c r="AX614" s="56" t="s">
        <v>20</v>
      </c>
      <c r="AY614" s="56" t="s">
        <v>114</v>
      </c>
      <c r="AZ614" s="57"/>
      <c r="CJ614" s="35" t="s">
        <v>902</v>
      </c>
      <c r="CK614" s="59"/>
      <c r="CN614" s="35" t="n">
        <v>88065565965</v>
      </c>
      <c r="CO614" s="59"/>
      <c r="EP614" s="0" t="n">
        <v>611</v>
      </c>
      <c r="EQ614" s="55" t="s">
        <v>510</v>
      </c>
      <c r="ER614" s="56" t="s">
        <v>112</v>
      </c>
      <c r="ES614" s="56" t="s">
        <v>29</v>
      </c>
      <c r="ET614" s="64" t="n">
        <v>89</v>
      </c>
      <c r="EU614" s="65" t="n">
        <v>1335</v>
      </c>
      <c r="EV614" s="65" t="n">
        <v>267</v>
      </c>
      <c r="EW614" s="65" t="n">
        <v>44104</v>
      </c>
      <c r="EX614" s="66" t="n">
        <v>44104</v>
      </c>
      <c r="EY614" s="0" t="n">
        <f aca="false">COUNTIF(DatasourceNameRange,EQ614)</f>
        <v>1</v>
      </c>
    </row>
    <row r="615" customFormat="false" ht="15" hidden="false" customHeight="false" outlineLevel="0" collapsed="false">
      <c r="X615" s="35" t="s">
        <v>111</v>
      </c>
      <c r="Y615" s="36" t="n">
        <v>10</v>
      </c>
      <c r="Z615" s="37" t="n">
        <v>120</v>
      </c>
      <c r="AA615" s="37" t="n">
        <v>1</v>
      </c>
      <c r="AB615" s="37" t="n">
        <v>120</v>
      </c>
      <c r="AC615" s="37" t="n">
        <v>44067</v>
      </c>
      <c r="AD615" s="38" t="n">
        <v>44067</v>
      </c>
      <c r="AE615" s="0" t="str">
        <f aca="false">IF(AB615&lt;=10,"Top Buyer",IF(AB615&lt;=21,"2nd Top Buyer","Average Buyer"))</f>
        <v>Average Buyer</v>
      </c>
      <c r="AF615" s="0" t="str">
        <f aca="false">(IF(AC615=AD615,$AL$9,$AL$10))</f>
        <v>One-Time Buyer</v>
      </c>
      <c r="AG615" s="0" t="str">
        <f aca="false">VLOOKUP(X615,LookupRange,2,0)</f>
        <v>Male</v>
      </c>
      <c r="AH615" s="0" t="str">
        <f aca="false">VLOOKUP(X615,LookupRange,3,0)</f>
        <v>Watervliet</v>
      </c>
      <c r="AW615" s="55" t="s">
        <v>197</v>
      </c>
      <c r="AX615" s="56" t="s">
        <v>29</v>
      </c>
      <c r="AY615" s="56" t="s">
        <v>21</v>
      </c>
      <c r="AZ615" s="57"/>
      <c r="CJ615" s="35" t="s">
        <v>291</v>
      </c>
      <c r="CK615" s="59"/>
      <c r="CN615" s="35" t="n">
        <v>88065565966</v>
      </c>
      <c r="CO615" s="59"/>
      <c r="EP615" s="0" t="n">
        <v>612</v>
      </c>
      <c r="EQ615" s="55" t="s">
        <v>259</v>
      </c>
      <c r="ER615" s="56" t="s">
        <v>114</v>
      </c>
      <c r="ES615" s="56" t="s">
        <v>20</v>
      </c>
      <c r="ET615" s="64" t="n">
        <v>10</v>
      </c>
      <c r="EU615" s="65" t="n">
        <v>150</v>
      </c>
      <c r="EV615" s="65" t="n">
        <v>30</v>
      </c>
      <c r="EW615" s="65" t="n">
        <v>44062</v>
      </c>
      <c r="EX615" s="66" t="n">
        <v>44062</v>
      </c>
      <c r="EY615" s="0" t="n">
        <f aca="false">COUNTIF(DatasourceNameRange,EQ615)</f>
        <v>1</v>
      </c>
    </row>
    <row r="616" customFormat="false" ht="15" hidden="false" customHeight="false" outlineLevel="0" collapsed="false">
      <c r="X616" s="35" t="s">
        <v>989</v>
      </c>
      <c r="Y616" s="36" t="n">
        <v>6</v>
      </c>
      <c r="Z616" s="37" t="n">
        <v>120</v>
      </c>
      <c r="AA616" s="37" t="n">
        <v>1</v>
      </c>
      <c r="AB616" s="37" t="n">
        <v>120</v>
      </c>
      <c r="AC616" s="37" t="n">
        <v>44054</v>
      </c>
      <c r="AD616" s="38" t="n">
        <v>44054</v>
      </c>
      <c r="AE616" s="0" t="str">
        <f aca="false">IF(AB616&lt;=10,"Top Buyer",IF(AB616&lt;=21,"2nd Top Buyer","Average Buyer"))</f>
        <v>Average Buyer</v>
      </c>
      <c r="AF616" s="0" t="str">
        <f aca="false">(IF(AC616=AD616,$AL$9,$AL$10))</f>
        <v>One-Time Buyer</v>
      </c>
      <c r="AG616" s="0" t="str">
        <f aca="false">VLOOKUP(X616,LookupRange,2,0)</f>
        <v>Female</v>
      </c>
      <c r="AH616" s="0" t="str">
        <f aca="false">VLOOKUP(X616,LookupRange,3,0)</f>
        <v>Hornell </v>
      </c>
      <c r="AW616" s="55" t="s">
        <v>1049</v>
      </c>
      <c r="AX616" s="56" t="s">
        <v>29</v>
      </c>
      <c r="AY616" s="56" t="s">
        <v>37</v>
      </c>
      <c r="AZ616" s="57"/>
      <c r="CJ616" s="35" t="s">
        <v>1070</v>
      </c>
      <c r="CK616" s="59"/>
      <c r="CN616" s="35" t="n">
        <v>88065565967</v>
      </c>
      <c r="CO616" s="59"/>
      <c r="EP616" s="0" t="n">
        <v>613</v>
      </c>
      <c r="EQ616" s="55" t="s">
        <v>197</v>
      </c>
      <c r="ER616" s="56" t="s">
        <v>21</v>
      </c>
      <c r="ES616" s="56" t="s">
        <v>29</v>
      </c>
      <c r="ET616" s="64" t="n">
        <v>11</v>
      </c>
      <c r="EU616" s="65" t="n">
        <v>110</v>
      </c>
      <c r="EV616" s="65" t="n">
        <v>33</v>
      </c>
      <c r="EW616" s="65" t="n">
        <v>44103</v>
      </c>
      <c r="EX616" s="66" t="n">
        <v>44103</v>
      </c>
      <c r="EY616" s="0" t="n">
        <f aca="false">COUNTIF(DatasourceNameRange,EQ616)</f>
        <v>1</v>
      </c>
    </row>
    <row r="617" customFormat="false" ht="15" hidden="false" customHeight="false" outlineLevel="0" collapsed="false">
      <c r="X617" s="35" t="s">
        <v>312</v>
      </c>
      <c r="Y617" s="36" t="n">
        <v>6</v>
      </c>
      <c r="Z617" s="37" t="n">
        <v>120</v>
      </c>
      <c r="AA617" s="37" t="n">
        <v>1</v>
      </c>
      <c r="AB617" s="37" t="n">
        <v>120</v>
      </c>
      <c r="AC617" s="37" t="n">
        <v>44102</v>
      </c>
      <c r="AD617" s="38" t="n">
        <v>44102</v>
      </c>
      <c r="AE617" s="0" t="str">
        <f aca="false">IF(AB617&lt;=10,"Top Buyer",IF(AB617&lt;=21,"2nd Top Buyer","Average Buyer"))</f>
        <v>Average Buyer</v>
      </c>
      <c r="AF617" s="0" t="str">
        <f aca="false">(IF(AC617=AD617,$AL$9,$AL$10))</f>
        <v>One-Time Buyer</v>
      </c>
      <c r="AG617" s="0" t="str">
        <f aca="false">VLOOKUP(X617,LookupRange,2,0)</f>
        <v>Female</v>
      </c>
      <c r="AH617" s="0" t="str">
        <f aca="false">VLOOKUP(X617,LookupRange,3,0)</f>
        <v>Elmira</v>
      </c>
      <c r="AW617" s="55" t="s">
        <v>902</v>
      </c>
      <c r="AX617" s="56" t="s">
        <v>29</v>
      </c>
      <c r="AY617" s="56" t="s">
        <v>188</v>
      </c>
      <c r="AZ617" s="57"/>
      <c r="CJ617" s="35" t="s">
        <v>333</v>
      </c>
      <c r="CK617" s="59"/>
      <c r="CN617" s="35" t="n">
        <v>88065565968</v>
      </c>
      <c r="CO617" s="59"/>
      <c r="EP617" s="0" t="n">
        <v>614</v>
      </c>
      <c r="EQ617" s="55" t="s">
        <v>1049</v>
      </c>
      <c r="ER617" s="56" t="s">
        <v>37</v>
      </c>
      <c r="ES617" s="56" t="s">
        <v>29</v>
      </c>
      <c r="ET617" s="64" t="n">
        <v>2</v>
      </c>
      <c r="EU617" s="65" t="n">
        <v>40</v>
      </c>
      <c r="EV617" s="65" t="n">
        <v>6</v>
      </c>
      <c r="EW617" s="65" t="n">
        <v>44057</v>
      </c>
      <c r="EX617" s="66" t="n">
        <v>44057</v>
      </c>
      <c r="EY617" s="0" t="n">
        <f aca="false">COUNTIF(DatasourceNameRange,EQ617)</f>
        <v>1</v>
      </c>
    </row>
    <row r="618" customFormat="false" ht="15" hidden="false" customHeight="false" outlineLevel="0" collapsed="false">
      <c r="X618" s="35" t="s">
        <v>588</v>
      </c>
      <c r="Y618" s="36" t="n">
        <v>10</v>
      </c>
      <c r="Z618" s="37" t="n">
        <v>120</v>
      </c>
      <c r="AA618" s="37" t="n">
        <v>1</v>
      </c>
      <c r="AB618" s="37" t="n">
        <v>120</v>
      </c>
      <c r="AC618" s="37" t="n">
        <v>44079</v>
      </c>
      <c r="AD618" s="38" t="n">
        <v>44079</v>
      </c>
      <c r="AE618" s="0" t="str">
        <f aca="false">IF(AB618&lt;=10,"Top Buyer",IF(AB618&lt;=21,"2nd Top Buyer","Average Buyer"))</f>
        <v>Average Buyer</v>
      </c>
      <c r="AF618" s="0" t="str">
        <f aca="false">(IF(AC618=AD618,$AL$9,$AL$10))</f>
        <v>One-Time Buyer</v>
      </c>
      <c r="AG618" s="0" t="str">
        <f aca="false">VLOOKUP(X618,LookupRange,2,0)</f>
        <v>Female</v>
      </c>
      <c r="AH618" s="0" t="str">
        <f aca="false">VLOOKUP(X618,LookupRange,3,0)</f>
        <v>Port Jervis</v>
      </c>
      <c r="AW618" s="55" t="s">
        <v>291</v>
      </c>
      <c r="AX618" s="56" t="s">
        <v>29</v>
      </c>
      <c r="AY618" s="56" t="s">
        <v>84</v>
      </c>
      <c r="AZ618" s="57"/>
      <c r="CJ618" s="35" t="s">
        <v>918</v>
      </c>
      <c r="CK618" s="59"/>
      <c r="CN618" s="35" t="n">
        <v>88065565969</v>
      </c>
      <c r="CO618" s="59"/>
      <c r="EP618" s="0" t="n">
        <v>615</v>
      </c>
      <c r="EQ618" s="55" t="s">
        <v>902</v>
      </c>
      <c r="ER618" s="56" t="s">
        <v>188</v>
      </c>
      <c r="ES618" s="56" t="s">
        <v>29</v>
      </c>
      <c r="ET618" s="64" t="n">
        <v>7</v>
      </c>
      <c r="EU618" s="65" t="n">
        <v>63</v>
      </c>
      <c r="EV618" s="65" t="n">
        <v>21</v>
      </c>
      <c r="EW618" s="65" t="n">
        <v>44073</v>
      </c>
      <c r="EX618" s="66" t="n">
        <v>44073</v>
      </c>
      <c r="EY618" s="0" t="n">
        <f aca="false">COUNTIF(DatasourceNameRange,EQ618)</f>
        <v>1</v>
      </c>
    </row>
    <row r="619" customFormat="false" ht="15" hidden="false" customHeight="false" outlineLevel="0" collapsed="false">
      <c r="X619" s="35" t="s">
        <v>682</v>
      </c>
      <c r="Y619" s="36" t="n">
        <v>8</v>
      </c>
      <c r="Z619" s="37" t="n">
        <v>120</v>
      </c>
      <c r="AA619" s="37" t="n">
        <v>1</v>
      </c>
      <c r="AB619" s="37" t="n">
        <v>120</v>
      </c>
      <c r="AC619" s="37" t="n">
        <v>44073</v>
      </c>
      <c r="AD619" s="38" t="n">
        <v>44073</v>
      </c>
      <c r="AE619" s="0" t="str">
        <f aca="false">IF(AB619&lt;=10,"Top Buyer",IF(AB619&lt;=21,"2nd Top Buyer","Average Buyer"))</f>
        <v>Average Buyer</v>
      </c>
      <c r="AF619" s="0" t="str">
        <f aca="false">(IF(AC619=AD619,$AL$9,$AL$10))</f>
        <v>One-Time Buyer</v>
      </c>
      <c r="AG619" s="0" t="str">
        <f aca="false">VLOOKUP(X619,LookupRange,2,0)</f>
        <v>Male</v>
      </c>
      <c r="AH619" s="0" t="str">
        <f aca="false">VLOOKUP(X619,LookupRange,3,0)</f>
        <v>Glens Falls</v>
      </c>
      <c r="AW619" s="55" t="s">
        <v>1070</v>
      </c>
      <c r="AX619" s="56" t="s">
        <v>29</v>
      </c>
      <c r="AY619" s="56" t="s">
        <v>75</v>
      </c>
      <c r="AZ619" s="57"/>
      <c r="CJ619" s="35" t="s">
        <v>872</v>
      </c>
      <c r="CK619" s="59"/>
      <c r="CN619" s="35" t="n">
        <v>88065565970</v>
      </c>
      <c r="CO619" s="59"/>
      <c r="EP619" s="0" t="n">
        <v>616</v>
      </c>
      <c r="EQ619" s="55" t="s">
        <v>291</v>
      </c>
      <c r="ER619" s="56" t="s">
        <v>84</v>
      </c>
      <c r="ES619" s="56" t="s">
        <v>29</v>
      </c>
      <c r="ET619" s="64" t="n">
        <v>68</v>
      </c>
      <c r="EU619" s="65" t="n">
        <v>4760</v>
      </c>
      <c r="EV619" s="65" t="n">
        <v>204</v>
      </c>
      <c r="EW619" s="65" t="n">
        <v>44092</v>
      </c>
      <c r="EX619" s="66" t="n">
        <v>44092</v>
      </c>
      <c r="EY619" s="0" t="n">
        <f aca="false">COUNTIF(DatasourceNameRange,EQ619)</f>
        <v>1</v>
      </c>
    </row>
    <row r="620" customFormat="false" ht="15" hidden="false" customHeight="false" outlineLevel="0" collapsed="false">
      <c r="X620" s="35" t="s">
        <v>578</v>
      </c>
      <c r="Y620" s="36" t="n">
        <v>6</v>
      </c>
      <c r="Z620" s="37" t="n">
        <v>120</v>
      </c>
      <c r="AA620" s="37" t="n">
        <v>1</v>
      </c>
      <c r="AB620" s="37" t="n">
        <v>120</v>
      </c>
      <c r="AC620" s="37" t="n">
        <v>44072</v>
      </c>
      <c r="AD620" s="38" t="n">
        <v>44072</v>
      </c>
      <c r="AE620" s="0" t="str">
        <f aca="false">IF(AB620&lt;=10,"Top Buyer",IF(AB620&lt;=21,"2nd Top Buyer","Average Buyer"))</f>
        <v>Average Buyer</v>
      </c>
      <c r="AF620" s="0" t="str">
        <f aca="false">(IF(AC620=AD620,$AL$9,$AL$10))</f>
        <v>One-Time Buyer</v>
      </c>
      <c r="AG620" s="0" t="str">
        <f aca="false">VLOOKUP(X620,LookupRange,2,0)</f>
        <v>Male</v>
      </c>
      <c r="AH620" s="0" t="str">
        <f aca="false">VLOOKUP(X620,LookupRange,3,0)</f>
        <v>Middletown</v>
      </c>
      <c r="AW620" s="55" t="s">
        <v>333</v>
      </c>
      <c r="AX620" s="56" t="s">
        <v>29</v>
      </c>
      <c r="AY620" s="56" t="s">
        <v>107</v>
      </c>
      <c r="AZ620" s="57"/>
      <c r="CJ620" s="35" t="s">
        <v>963</v>
      </c>
      <c r="CK620" s="59"/>
      <c r="CN620" s="35" t="n">
        <v>88065565971</v>
      </c>
      <c r="CO620" s="59"/>
      <c r="EP620" s="0" t="n">
        <v>617</v>
      </c>
      <c r="EQ620" s="55" t="s">
        <v>1070</v>
      </c>
      <c r="ER620" s="56" t="s">
        <v>75</v>
      </c>
      <c r="ES620" s="56" t="s">
        <v>29</v>
      </c>
      <c r="ET620" s="64" t="n">
        <v>13</v>
      </c>
      <c r="EU620" s="65" t="n">
        <v>166</v>
      </c>
      <c r="EV620" s="65" t="n">
        <v>39</v>
      </c>
      <c r="EW620" s="65" t="n">
        <v>44051</v>
      </c>
      <c r="EX620" s="66" t="n">
        <v>44074</v>
      </c>
      <c r="EY620" s="0" t="n">
        <f aca="false">COUNTIF(DatasourceNameRange,EQ620)</f>
        <v>2</v>
      </c>
    </row>
    <row r="621" customFormat="false" ht="15" hidden="false" customHeight="false" outlineLevel="0" collapsed="false">
      <c r="X621" s="35" t="s">
        <v>1024</v>
      </c>
      <c r="Y621" s="36" t="n">
        <v>6</v>
      </c>
      <c r="Z621" s="37" t="n">
        <v>120</v>
      </c>
      <c r="AA621" s="37" t="n">
        <v>1</v>
      </c>
      <c r="AB621" s="37" t="n">
        <v>120</v>
      </c>
      <c r="AC621" s="37" t="n">
        <v>44098</v>
      </c>
      <c r="AD621" s="38" t="n">
        <v>44098</v>
      </c>
      <c r="AE621" s="0" t="str">
        <f aca="false">IF(AB621&lt;=10,"Top Buyer",IF(AB621&lt;=21,"2nd Top Buyer","Average Buyer"))</f>
        <v>Average Buyer</v>
      </c>
      <c r="AF621" s="0" t="str">
        <f aca="false">(IF(AC621=AD621,$AL$9,$AL$10))</f>
        <v>One-Time Buyer</v>
      </c>
      <c r="AG621" s="0" t="str">
        <f aca="false">VLOOKUP(X621,LookupRange,2,0)</f>
        <v>Male</v>
      </c>
      <c r="AH621" s="0" t="str">
        <f aca="false">VLOOKUP(X621,LookupRange,3,0)</f>
        <v>Johnstown</v>
      </c>
      <c r="AW621" s="55" t="s">
        <v>918</v>
      </c>
      <c r="AX621" s="56" t="s">
        <v>29</v>
      </c>
      <c r="AY621" s="56" t="s">
        <v>48</v>
      </c>
      <c r="AZ621" s="57"/>
      <c r="CJ621" s="35" t="s">
        <v>542</v>
      </c>
      <c r="CK621" s="59"/>
      <c r="CN621" s="35" t="n">
        <v>88065565972</v>
      </c>
      <c r="CO621" s="59"/>
      <c r="EP621" s="0" t="n">
        <v>618</v>
      </c>
      <c r="EQ621" s="55" t="s">
        <v>333</v>
      </c>
      <c r="ER621" s="56" t="s">
        <v>107</v>
      </c>
      <c r="ES621" s="56" t="s">
        <v>29</v>
      </c>
      <c r="ET621" s="64" t="n">
        <v>60</v>
      </c>
      <c r="EU621" s="65" t="n">
        <v>900</v>
      </c>
      <c r="EV621" s="65" t="n">
        <v>180</v>
      </c>
      <c r="EW621" s="65" t="n">
        <v>44061</v>
      </c>
      <c r="EX621" s="66" t="n">
        <v>44061</v>
      </c>
      <c r="EY621" s="0" t="n">
        <f aca="false">COUNTIF(DatasourceNameRange,EQ621)</f>
        <v>1</v>
      </c>
    </row>
    <row r="622" customFormat="false" ht="15" hidden="false" customHeight="false" outlineLevel="0" collapsed="false">
      <c r="X622" s="35" t="s">
        <v>898</v>
      </c>
      <c r="Y622" s="36" t="n">
        <v>8</v>
      </c>
      <c r="Z622" s="37" t="n">
        <v>120</v>
      </c>
      <c r="AA622" s="37" t="n">
        <v>1</v>
      </c>
      <c r="AB622" s="37" t="n">
        <v>120</v>
      </c>
      <c r="AC622" s="37" t="n">
        <v>44103</v>
      </c>
      <c r="AD622" s="38" t="n">
        <v>44103</v>
      </c>
      <c r="AE622" s="0" t="str">
        <f aca="false">IF(AB622&lt;=10,"Top Buyer",IF(AB622&lt;=21,"2nd Top Buyer","Average Buyer"))</f>
        <v>Average Buyer</v>
      </c>
      <c r="AF622" s="0" t="str">
        <f aca="false">(IF(AC622=AD622,$AL$9,$AL$10))</f>
        <v>One-Time Buyer</v>
      </c>
      <c r="AG622" s="0" t="str">
        <f aca="false">VLOOKUP(X622,LookupRange,2,0)</f>
        <v>Female</v>
      </c>
      <c r="AH622" s="0" t="str">
        <f aca="false">VLOOKUP(X622,LookupRange,3,0)</f>
        <v>Choes</v>
      </c>
      <c r="AW622" s="55" t="s">
        <v>872</v>
      </c>
      <c r="AX622" s="56" t="s">
        <v>20</v>
      </c>
      <c r="AY622" s="56" t="s">
        <v>123</v>
      </c>
      <c r="AZ622" s="57"/>
      <c r="CJ622" s="35" t="s">
        <v>596</v>
      </c>
      <c r="CK622" s="59"/>
      <c r="CN622" s="35" t="n">
        <v>88065565973</v>
      </c>
      <c r="CO622" s="59"/>
      <c r="EP622" s="0" t="n">
        <v>619</v>
      </c>
      <c r="EQ622" s="55" t="s">
        <v>918</v>
      </c>
      <c r="ER622" s="56" t="s">
        <v>48</v>
      </c>
      <c r="ES622" s="56" t="s">
        <v>29</v>
      </c>
      <c r="ET622" s="64" t="n">
        <v>11</v>
      </c>
      <c r="EU622" s="65" t="n">
        <v>66</v>
      </c>
      <c r="EV622" s="65" t="n">
        <v>33</v>
      </c>
      <c r="EW622" s="65" t="n">
        <v>44102</v>
      </c>
      <c r="EX622" s="66" t="n">
        <v>44102</v>
      </c>
      <c r="EY622" s="0" t="n">
        <f aca="false">COUNTIF(DatasourceNameRange,EQ622)</f>
        <v>1</v>
      </c>
    </row>
    <row r="623" customFormat="false" ht="15" hidden="false" customHeight="false" outlineLevel="0" collapsed="false">
      <c r="X623" s="35" t="s">
        <v>196</v>
      </c>
      <c r="Y623" s="36" t="n">
        <v>10</v>
      </c>
      <c r="Z623" s="37" t="n">
        <v>120</v>
      </c>
      <c r="AA623" s="37" t="n">
        <v>1</v>
      </c>
      <c r="AB623" s="37" t="n">
        <v>120</v>
      </c>
      <c r="AC623" s="37" t="n">
        <v>44099</v>
      </c>
      <c r="AD623" s="38" t="n">
        <v>44099</v>
      </c>
      <c r="AE623" s="0" t="str">
        <f aca="false">IF(AB623&lt;=10,"Top Buyer",IF(AB623&lt;=21,"2nd Top Buyer","Average Buyer"))</f>
        <v>Average Buyer</v>
      </c>
      <c r="AF623" s="0" t="str">
        <f aca="false">(IF(AC623=AD623,$AL$9,$AL$10))</f>
        <v>One-Time Buyer</v>
      </c>
      <c r="AG623" s="0" t="str">
        <f aca="false">VLOOKUP(X623,LookupRange,2,0)</f>
        <v>Female</v>
      </c>
      <c r="AH623" s="0" t="str">
        <f aca="false">VLOOKUP(X623,LookupRange,3,0)</f>
        <v>Kingston</v>
      </c>
      <c r="AW623" s="55" t="s">
        <v>963</v>
      </c>
      <c r="AX623" s="56" t="s">
        <v>20</v>
      </c>
      <c r="AY623" s="56" t="s">
        <v>21</v>
      </c>
      <c r="AZ623" s="57"/>
      <c r="CJ623" s="35" t="s">
        <v>884</v>
      </c>
      <c r="CK623" s="59"/>
      <c r="CN623" s="35" t="n">
        <v>88065565974</v>
      </c>
      <c r="CO623" s="59"/>
      <c r="EP623" s="0" t="n">
        <v>620</v>
      </c>
      <c r="EQ623" s="55" t="s">
        <v>872</v>
      </c>
      <c r="ER623" s="56" t="s">
        <v>123</v>
      </c>
      <c r="ES623" s="56" t="s">
        <v>20</v>
      </c>
      <c r="ET623" s="64" t="n">
        <v>11</v>
      </c>
      <c r="EU623" s="65" t="n">
        <v>198</v>
      </c>
      <c r="EV623" s="65" t="n">
        <v>33</v>
      </c>
      <c r="EW623" s="65" t="n">
        <v>44093</v>
      </c>
      <c r="EX623" s="66" t="n">
        <v>44093</v>
      </c>
      <c r="EY623" s="0" t="n">
        <f aca="false">COUNTIF(DatasourceNameRange,EQ623)</f>
        <v>1</v>
      </c>
    </row>
    <row r="624" customFormat="false" ht="15" hidden="false" customHeight="false" outlineLevel="0" collapsed="false">
      <c r="X624" s="35" t="s">
        <v>871</v>
      </c>
      <c r="Y624" s="36" t="n">
        <v>10</v>
      </c>
      <c r="Z624" s="37" t="n">
        <v>120</v>
      </c>
      <c r="AA624" s="37" t="n">
        <v>1</v>
      </c>
      <c r="AB624" s="37" t="n">
        <v>120</v>
      </c>
      <c r="AC624" s="37" t="n">
        <v>44092</v>
      </c>
      <c r="AD624" s="38" t="n">
        <v>44092</v>
      </c>
      <c r="AE624" s="0" t="str">
        <f aca="false">IF(AB624&lt;=10,"Top Buyer",IF(AB624&lt;=21,"2nd Top Buyer","Average Buyer"))</f>
        <v>Average Buyer</v>
      </c>
      <c r="AF624" s="0" t="str">
        <f aca="false">(IF(AC624=AD624,$AL$9,$AL$10))</f>
        <v>One-Time Buyer</v>
      </c>
      <c r="AG624" s="0" t="str">
        <f aca="false">VLOOKUP(X624,LookupRange,2,0)</f>
        <v>Female</v>
      </c>
      <c r="AH624" s="0" t="str">
        <f aca="false">VLOOKUP(X624,LookupRange,3,0)</f>
        <v>Islip</v>
      </c>
      <c r="AW624" s="55" t="s">
        <v>542</v>
      </c>
      <c r="AX624" s="56" t="s">
        <v>20</v>
      </c>
      <c r="AY624" s="56" t="s">
        <v>81</v>
      </c>
      <c r="AZ624" s="57"/>
      <c r="CJ624" s="35" t="s">
        <v>766</v>
      </c>
      <c r="CK624" s="59"/>
      <c r="CN624" s="35" t="n">
        <v>88065565975</v>
      </c>
      <c r="CO624" s="59"/>
      <c r="EP624" s="0" t="n">
        <v>621</v>
      </c>
      <c r="EQ624" s="55" t="s">
        <v>963</v>
      </c>
      <c r="ER624" s="56" t="s">
        <v>21</v>
      </c>
      <c r="ES624" s="56" t="s">
        <v>20</v>
      </c>
      <c r="ET624" s="64" t="n">
        <v>4</v>
      </c>
      <c r="EU624" s="65" t="n">
        <v>64</v>
      </c>
      <c r="EV624" s="65" t="n">
        <v>12</v>
      </c>
      <c r="EW624" s="65" t="n">
        <v>44047</v>
      </c>
      <c r="EX624" s="66" t="n">
        <v>44047</v>
      </c>
      <c r="EY624" s="0" t="n">
        <f aca="false">COUNTIF(DatasourceNameRange,EQ624)</f>
        <v>1</v>
      </c>
    </row>
    <row r="625" customFormat="false" ht="15" hidden="false" customHeight="false" outlineLevel="0" collapsed="false">
      <c r="X625" s="35" t="s">
        <v>498</v>
      </c>
      <c r="Y625" s="36" t="n">
        <v>10</v>
      </c>
      <c r="Z625" s="37" t="n">
        <v>120</v>
      </c>
      <c r="AA625" s="37" t="n">
        <v>1</v>
      </c>
      <c r="AB625" s="37" t="n">
        <v>120</v>
      </c>
      <c r="AC625" s="37" t="n">
        <v>44092</v>
      </c>
      <c r="AD625" s="38" t="n">
        <v>44092</v>
      </c>
      <c r="AE625" s="0" t="str">
        <f aca="false">IF(AB625&lt;=10,"Top Buyer",IF(AB625&lt;=21,"2nd Top Buyer","Average Buyer"))</f>
        <v>Average Buyer</v>
      </c>
      <c r="AF625" s="0" t="str">
        <f aca="false">(IF(AC625=AD625,$AL$9,$AL$10))</f>
        <v>One-Time Buyer</v>
      </c>
      <c r="AG625" s="0" t="str">
        <f aca="false">VLOOKUP(X625,LookupRange,2,0)</f>
        <v>Female</v>
      </c>
      <c r="AH625" s="0" t="str">
        <f aca="false">VLOOKUP(X625,LookupRange,3,0)</f>
        <v>Springs</v>
      </c>
      <c r="AW625" s="55" t="s">
        <v>596</v>
      </c>
      <c r="AX625" s="56" t="s">
        <v>29</v>
      </c>
      <c r="AY625" s="56" t="s">
        <v>69</v>
      </c>
      <c r="AZ625" s="57"/>
      <c r="CJ625" s="35" t="s">
        <v>545</v>
      </c>
      <c r="CK625" s="59"/>
      <c r="CN625" s="35" t="n">
        <v>88065565976</v>
      </c>
      <c r="CO625" s="59"/>
      <c r="EP625" s="0" t="n">
        <v>622</v>
      </c>
      <c r="EQ625" s="55" t="s">
        <v>542</v>
      </c>
      <c r="ER625" s="56" t="s">
        <v>81</v>
      </c>
      <c r="ES625" s="56" t="s">
        <v>20</v>
      </c>
      <c r="ET625" s="64" t="n">
        <v>6</v>
      </c>
      <c r="EU625" s="65" t="n">
        <v>84</v>
      </c>
      <c r="EV625" s="65" t="n">
        <v>18</v>
      </c>
      <c r="EW625" s="65" t="n">
        <v>44064</v>
      </c>
      <c r="EX625" s="66" t="n">
        <v>44064</v>
      </c>
      <c r="EY625" s="0" t="n">
        <f aca="false">COUNTIF(DatasourceNameRange,EQ625)</f>
        <v>1</v>
      </c>
    </row>
    <row r="626" customFormat="false" ht="15" hidden="false" customHeight="false" outlineLevel="0" collapsed="false">
      <c r="X626" s="35" t="s">
        <v>295</v>
      </c>
      <c r="Y626" s="36" t="n">
        <v>10</v>
      </c>
      <c r="Z626" s="37" t="n">
        <v>120</v>
      </c>
      <c r="AA626" s="37" t="n">
        <v>1</v>
      </c>
      <c r="AB626" s="37" t="n">
        <v>120</v>
      </c>
      <c r="AC626" s="37" t="n">
        <v>44095</v>
      </c>
      <c r="AD626" s="38" t="n">
        <v>44095</v>
      </c>
      <c r="AE626" s="0" t="str">
        <f aca="false">IF(AB626&lt;=10,"Top Buyer",IF(AB626&lt;=21,"2nd Top Buyer","Average Buyer"))</f>
        <v>Average Buyer</v>
      </c>
      <c r="AF626" s="0" t="str">
        <f aca="false">(IF(AC626=AD626,$AL$9,$AL$10))</f>
        <v>One-Time Buyer</v>
      </c>
      <c r="AG626" s="0" t="str">
        <f aca="false">VLOOKUP(X626,LookupRange,2,0)</f>
        <v>Male</v>
      </c>
      <c r="AH626" s="0" t="str">
        <f aca="false">VLOOKUP(X626,LookupRange,3,0)</f>
        <v>Salamanca</v>
      </c>
      <c r="AW626" s="55" t="s">
        <v>884</v>
      </c>
      <c r="AX626" s="56" t="s">
        <v>29</v>
      </c>
      <c r="AY626" s="56" t="s">
        <v>188</v>
      </c>
      <c r="AZ626" s="57"/>
      <c r="CJ626" s="35" t="s">
        <v>670</v>
      </c>
      <c r="CK626" s="59"/>
      <c r="CN626" s="35" t="n">
        <v>88065565977</v>
      </c>
      <c r="CO626" s="59"/>
      <c r="EP626" s="0" t="n">
        <v>623</v>
      </c>
      <c r="EQ626" s="55" t="s">
        <v>596</v>
      </c>
      <c r="ER626" s="56" t="s">
        <v>69</v>
      </c>
      <c r="ES626" s="56" t="s">
        <v>29</v>
      </c>
      <c r="ET626" s="64" t="n">
        <v>89</v>
      </c>
      <c r="EU626" s="65" t="n">
        <v>1602</v>
      </c>
      <c r="EV626" s="65" t="n">
        <v>267</v>
      </c>
      <c r="EW626" s="65" t="n">
        <v>44087</v>
      </c>
      <c r="EX626" s="66" t="n">
        <v>44087</v>
      </c>
      <c r="EY626" s="0" t="n">
        <f aca="false">COUNTIF(DatasourceNameRange,EQ626)</f>
        <v>1</v>
      </c>
    </row>
    <row r="627" customFormat="false" ht="15" hidden="false" customHeight="false" outlineLevel="0" collapsed="false">
      <c r="X627" s="35" t="s">
        <v>678</v>
      </c>
      <c r="Y627" s="36" t="n">
        <v>6</v>
      </c>
      <c r="Z627" s="37" t="n">
        <v>120</v>
      </c>
      <c r="AA627" s="37" t="n">
        <v>1</v>
      </c>
      <c r="AB627" s="37" t="n">
        <v>120</v>
      </c>
      <c r="AC627" s="37" t="n">
        <v>44072</v>
      </c>
      <c r="AD627" s="38" t="n">
        <v>44072</v>
      </c>
      <c r="AE627" s="0" t="str">
        <f aca="false">IF(AB627&lt;=10,"Top Buyer",IF(AB627&lt;=21,"2nd Top Buyer","Average Buyer"))</f>
        <v>Average Buyer</v>
      </c>
      <c r="AF627" s="0" t="str">
        <f aca="false">(IF(AC627=AD627,$AL$9,$AL$10))</f>
        <v>One-Time Buyer</v>
      </c>
      <c r="AG627" s="0" t="str">
        <f aca="false">VLOOKUP(X627,LookupRange,2,0)</f>
        <v>Male</v>
      </c>
      <c r="AH627" s="0" t="str">
        <f aca="false">VLOOKUP(X627,LookupRange,3,0)</f>
        <v>Fulton</v>
      </c>
      <c r="AW627" s="55" t="s">
        <v>766</v>
      </c>
      <c r="AX627" s="56" t="s">
        <v>29</v>
      </c>
      <c r="AY627" s="56" t="s">
        <v>52</v>
      </c>
      <c r="AZ627" s="57"/>
      <c r="CJ627" s="35" t="s">
        <v>275</v>
      </c>
      <c r="CK627" s="59"/>
      <c r="CN627" s="35" t="n">
        <v>88065565978</v>
      </c>
      <c r="CO627" s="59"/>
      <c r="EP627" s="0" t="n">
        <v>624</v>
      </c>
      <c r="EQ627" s="55" t="s">
        <v>884</v>
      </c>
      <c r="ER627" s="56" t="s">
        <v>188</v>
      </c>
      <c r="ES627" s="56" t="s">
        <v>29</v>
      </c>
      <c r="ET627" s="64" t="n">
        <v>3</v>
      </c>
      <c r="EU627" s="65" t="n">
        <v>18</v>
      </c>
      <c r="EV627" s="65" t="n">
        <v>9</v>
      </c>
      <c r="EW627" s="65" t="n">
        <v>44074</v>
      </c>
      <c r="EX627" s="66" t="n">
        <v>44074</v>
      </c>
      <c r="EY627" s="0" t="n">
        <f aca="false">COUNTIF(DatasourceNameRange,EQ627)</f>
        <v>1</v>
      </c>
    </row>
    <row r="628" customFormat="false" ht="15" hidden="false" customHeight="false" outlineLevel="0" collapsed="false">
      <c r="X628" s="35" t="s">
        <v>109</v>
      </c>
      <c r="Y628" s="36" t="n">
        <v>6</v>
      </c>
      <c r="Z628" s="37" t="n">
        <v>120</v>
      </c>
      <c r="AA628" s="37" t="n">
        <v>1</v>
      </c>
      <c r="AB628" s="37" t="n">
        <v>120</v>
      </c>
      <c r="AC628" s="37" t="n">
        <v>44066</v>
      </c>
      <c r="AD628" s="38" t="n">
        <v>44066</v>
      </c>
      <c r="AE628" s="0" t="str">
        <f aca="false">IF(AB628&lt;=10,"Top Buyer",IF(AB628&lt;=21,"2nd Top Buyer","Average Buyer"))</f>
        <v>Average Buyer</v>
      </c>
      <c r="AF628" s="0" t="str">
        <f aca="false">(IF(AC628=AD628,$AL$9,$AL$10))</f>
        <v>One-Time Buyer</v>
      </c>
      <c r="AG628" s="0" t="str">
        <f aca="false">VLOOKUP(X628,LookupRange,2,0)</f>
        <v>Male</v>
      </c>
      <c r="AH628" s="0" t="str">
        <f aca="false">VLOOKUP(X628,LookupRange,3,0)</f>
        <v>Watertown</v>
      </c>
      <c r="AW628" s="55" t="s">
        <v>545</v>
      </c>
      <c r="AX628" s="56" t="s">
        <v>20</v>
      </c>
      <c r="AY628" s="56" t="s">
        <v>90</v>
      </c>
      <c r="AZ628" s="57"/>
      <c r="CJ628" s="35" t="s">
        <v>708</v>
      </c>
      <c r="CK628" s="59"/>
      <c r="CN628" s="35" t="n">
        <v>88065565979</v>
      </c>
      <c r="CO628" s="59"/>
      <c r="EP628" s="0" t="n">
        <v>625</v>
      </c>
      <c r="EQ628" s="55" t="s">
        <v>766</v>
      </c>
      <c r="ER628" s="56" t="s">
        <v>52</v>
      </c>
      <c r="ES628" s="56" t="s">
        <v>29</v>
      </c>
      <c r="ET628" s="64" t="n">
        <v>1</v>
      </c>
      <c r="EU628" s="65" t="n">
        <v>9</v>
      </c>
      <c r="EV628" s="65" t="n">
        <v>3</v>
      </c>
      <c r="EW628" s="65" t="n">
        <v>44083</v>
      </c>
      <c r="EX628" s="66" t="n">
        <v>44083</v>
      </c>
      <c r="EY628" s="0" t="n">
        <f aca="false">COUNTIF(DatasourceNameRange,EQ628)</f>
        <v>1</v>
      </c>
    </row>
    <row r="629" customFormat="false" ht="15" hidden="false" customHeight="false" outlineLevel="0" collapsed="false">
      <c r="X629" s="35" t="s">
        <v>906</v>
      </c>
      <c r="Y629" s="36" t="n">
        <v>6</v>
      </c>
      <c r="Z629" s="37" t="n">
        <v>120</v>
      </c>
      <c r="AA629" s="37" t="n">
        <v>1</v>
      </c>
      <c r="AB629" s="37" t="n">
        <v>120</v>
      </c>
      <c r="AC629" s="37" t="n">
        <v>44077</v>
      </c>
      <c r="AD629" s="38" t="n">
        <v>44077</v>
      </c>
      <c r="AE629" s="0" t="str">
        <f aca="false">IF(AB629&lt;=10,"Top Buyer",IF(AB629&lt;=21,"2nd Top Buyer","Average Buyer"))</f>
        <v>Average Buyer</v>
      </c>
      <c r="AF629" s="0" t="str">
        <f aca="false">(IF(AC629=AD629,$AL$9,$AL$10))</f>
        <v>One-Time Buyer</v>
      </c>
      <c r="AG629" s="0" t="str">
        <f aca="false">VLOOKUP(X629,LookupRange,2,0)</f>
        <v>Female</v>
      </c>
      <c r="AH629" s="0" t="str">
        <f aca="false">VLOOKUP(X629,LookupRange,3,0)</f>
        <v>Beacon</v>
      </c>
      <c r="AW629" s="55" t="s">
        <v>670</v>
      </c>
      <c r="AX629" s="56" t="s">
        <v>29</v>
      </c>
      <c r="AY629" s="56" t="s">
        <v>119</v>
      </c>
      <c r="AZ629" s="57"/>
      <c r="CJ629" s="35" t="s">
        <v>930</v>
      </c>
      <c r="CK629" s="59"/>
      <c r="CN629" s="35" t="n">
        <v>88065565980</v>
      </c>
      <c r="CO629" s="59"/>
      <c r="EP629" s="0" t="n">
        <v>626</v>
      </c>
      <c r="EQ629" s="55" t="s">
        <v>545</v>
      </c>
      <c r="ER629" s="56" t="s">
        <v>90</v>
      </c>
      <c r="ES629" s="56" t="s">
        <v>20</v>
      </c>
      <c r="ET629" s="64" t="n">
        <v>60</v>
      </c>
      <c r="EU629" s="65" t="n">
        <v>900</v>
      </c>
      <c r="EV629" s="65" t="n">
        <v>180</v>
      </c>
      <c r="EW629" s="65" t="n">
        <v>44067</v>
      </c>
      <c r="EX629" s="66" t="n">
        <v>44067</v>
      </c>
      <c r="EY629" s="0" t="n">
        <f aca="false">COUNTIF(DatasourceNameRange,EQ629)</f>
        <v>1</v>
      </c>
    </row>
    <row r="630" customFormat="false" ht="15" hidden="false" customHeight="false" outlineLevel="0" collapsed="false">
      <c r="X630" s="35" t="s">
        <v>195</v>
      </c>
      <c r="Y630" s="36" t="n">
        <v>6</v>
      </c>
      <c r="Z630" s="37" t="n">
        <v>120</v>
      </c>
      <c r="AA630" s="37" t="n">
        <v>1</v>
      </c>
      <c r="AB630" s="37" t="n">
        <v>120</v>
      </c>
      <c r="AC630" s="37" t="n">
        <v>44098</v>
      </c>
      <c r="AD630" s="38" t="n">
        <v>44098</v>
      </c>
      <c r="AE630" s="0" t="str">
        <f aca="false">IF(AB630&lt;=10,"Top Buyer",IF(AB630&lt;=21,"2nd Top Buyer","Average Buyer"))</f>
        <v>Average Buyer</v>
      </c>
      <c r="AF630" s="0" t="str">
        <f aca="false">(IF(AC630=AD630,$AL$9,$AL$10))</f>
        <v>One-Time Buyer</v>
      </c>
      <c r="AG630" s="0" t="str">
        <f aca="false">VLOOKUP(X630,LookupRange,2,0)</f>
        <v>Male</v>
      </c>
      <c r="AH630" s="0" t="str">
        <f aca="false">VLOOKUP(X630,LookupRange,3,0)</f>
        <v>Johnstown</v>
      </c>
      <c r="AW630" s="55" t="s">
        <v>275</v>
      </c>
      <c r="AX630" s="56" t="s">
        <v>20</v>
      </c>
      <c r="AY630" s="56" t="s">
        <v>50</v>
      </c>
      <c r="AZ630" s="57"/>
      <c r="CJ630" s="35" t="s">
        <v>272</v>
      </c>
      <c r="CK630" s="59"/>
      <c r="CN630" s="35" t="n">
        <v>88065565981</v>
      </c>
      <c r="CO630" s="59"/>
      <c r="EP630" s="0" t="n">
        <v>627</v>
      </c>
      <c r="EQ630" s="55" t="s">
        <v>670</v>
      </c>
      <c r="ER630" s="56" t="s">
        <v>119</v>
      </c>
      <c r="ES630" s="56" t="s">
        <v>29</v>
      </c>
      <c r="ET630" s="64" t="n">
        <v>68</v>
      </c>
      <c r="EU630" s="65" t="n">
        <v>3536</v>
      </c>
      <c r="EV630" s="65" t="n">
        <v>204</v>
      </c>
      <c r="EW630" s="65" t="n">
        <v>44061</v>
      </c>
      <c r="EX630" s="66" t="n">
        <v>44061</v>
      </c>
      <c r="EY630" s="0" t="n">
        <f aca="false">COUNTIF(DatasourceNameRange,EQ630)</f>
        <v>1</v>
      </c>
    </row>
    <row r="631" customFormat="false" ht="15" hidden="false" customHeight="false" outlineLevel="0" collapsed="false">
      <c r="X631" s="35" t="s">
        <v>497</v>
      </c>
      <c r="Y631" s="36" t="n">
        <v>6</v>
      </c>
      <c r="Z631" s="37" t="n">
        <v>120</v>
      </c>
      <c r="AA631" s="37" t="n">
        <v>1</v>
      </c>
      <c r="AB631" s="37" t="n">
        <v>120</v>
      </c>
      <c r="AC631" s="37" t="n">
        <v>44092</v>
      </c>
      <c r="AD631" s="38" t="n">
        <v>44092</v>
      </c>
      <c r="AE631" s="0" t="str">
        <f aca="false">IF(AB631&lt;=10,"Top Buyer",IF(AB631&lt;=21,"2nd Top Buyer","Average Buyer"))</f>
        <v>Average Buyer</v>
      </c>
      <c r="AF631" s="0" t="str">
        <f aca="false">(IF(AC631=AD631,$AL$9,$AL$10))</f>
        <v>One-Time Buyer</v>
      </c>
      <c r="AG631" s="0" t="str">
        <f aca="false">VLOOKUP(X631,LookupRange,2,0)</f>
        <v>Male</v>
      </c>
      <c r="AH631" s="0" t="str">
        <f aca="false">VLOOKUP(X631,LookupRange,3,0)</f>
        <v>Salamanca</v>
      </c>
      <c r="AW631" s="55" t="s">
        <v>708</v>
      </c>
      <c r="AX631" s="56" t="s">
        <v>20</v>
      </c>
      <c r="AY631" s="56" t="s">
        <v>114</v>
      </c>
      <c r="AZ631" s="57"/>
      <c r="CJ631" s="35" t="s">
        <v>747</v>
      </c>
      <c r="CK631" s="59"/>
      <c r="CN631" s="35" t="n">
        <v>88065565982</v>
      </c>
      <c r="CO631" s="59"/>
      <c r="EP631" s="0" t="n">
        <v>628</v>
      </c>
      <c r="EQ631" s="55" t="s">
        <v>275</v>
      </c>
      <c r="ER631" s="56" t="s">
        <v>50</v>
      </c>
      <c r="ES631" s="56" t="s">
        <v>20</v>
      </c>
      <c r="ET631" s="64" t="n">
        <v>47</v>
      </c>
      <c r="EU631" s="65" t="n">
        <v>846</v>
      </c>
      <c r="EV631" s="65" t="n">
        <v>141</v>
      </c>
      <c r="EW631" s="65" t="n">
        <v>44075</v>
      </c>
      <c r="EX631" s="66" t="n">
        <v>44075</v>
      </c>
      <c r="EY631" s="0" t="n">
        <f aca="false">COUNTIF(DatasourceNameRange,EQ631)</f>
        <v>1</v>
      </c>
    </row>
    <row r="632" customFormat="false" ht="15" hidden="false" customHeight="false" outlineLevel="0" collapsed="false">
      <c r="X632" s="35" t="s">
        <v>166</v>
      </c>
      <c r="Y632" s="36" t="n">
        <v>6</v>
      </c>
      <c r="Z632" s="37" t="n">
        <v>120</v>
      </c>
      <c r="AA632" s="37" t="n">
        <v>1</v>
      </c>
      <c r="AB632" s="37" t="n">
        <v>120</v>
      </c>
      <c r="AC632" s="37" t="n">
        <v>44071</v>
      </c>
      <c r="AD632" s="38" t="n">
        <v>44071</v>
      </c>
      <c r="AE632" s="0" t="str">
        <f aca="false">IF(AB632&lt;=10,"Top Buyer",IF(AB632&lt;=21,"2nd Top Buyer","Average Buyer"))</f>
        <v>Average Buyer</v>
      </c>
      <c r="AF632" s="0" t="str">
        <f aca="false">(IF(AC632=AD632,$AL$9,$AL$10))</f>
        <v>One-Time Buyer</v>
      </c>
      <c r="AG632" s="0" t="str">
        <f aca="false">VLOOKUP(X632,LookupRange,2,0)</f>
        <v>Female</v>
      </c>
      <c r="AH632" s="0" t="str">
        <f aca="false">VLOOKUP(X632,LookupRange,3,0)</f>
        <v>Port Jervis</v>
      </c>
      <c r="AW632" s="55" t="s">
        <v>930</v>
      </c>
      <c r="AX632" s="56" t="s">
        <v>29</v>
      </c>
      <c r="AY632" s="56" t="s">
        <v>152</v>
      </c>
      <c r="AZ632" s="57"/>
      <c r="CJ632" s="35" t="s">
        <v>1010</v>
      </c>
      <c r="CK632" s="59"/>
      <c r="CN632" s="35" t="n">
        <v>88065565983</v>
      </c>
      <c r="CO632" s="59"/>
      <c r="EP632" s="0" t="n">
        <v>629</v>
      </c>
      <c r="EQ632" s="55" t="s">
        <v>708</v>
      </c>
      <c r="ER632" s="56" t="s">
        <v>114</v>
      </c>
      <c r="ES632" s="56" t="s">
        <v>20</v>
      </c>
      <c r="ET632" s="64" t="n">
        <v>6</v>
      </c>
      <c r="EU632" s="65" t="n">
        <v>108</v>
      </c>
      <c r="EV632" s="65" t="n">
        <v>18</v>
      </c>
      <c r="EW632" s="65" t="n">
        <v>44099</v>
      </c>
      <c r="EX632" s="66" t="n">
        <v>44099</v>
      </c>
      <c r="EY632" s="0" t="n">
        <f aca="false">COUNTIF(DatasourceNameRange,EQ632)</f>
        <v>1</v>
      </c>
    </row>
    <row r="633" customFormat="false" ht="15" hidden="false" customHeight="false" outlineLevel="0" collapsed="false">
      <c r="X633" s="35" t="s">
        <v>313</v>
      </c>
      <c r="Y633" s="36" t="n">
        <v>10</v>
      </c>
      <c r="Z633" s="37" t="n">
        <v>120</v>
      </c>
      <c r="AA633" s="37" t="n">
        <v>1</v>
      </c>
      <c r="AB633" s="37" t="n">
        <v>120</v>
      </c>
      <c r="AC633" s="37" t="n">
        <v>44102</v>
      </c>
      <c r="AD633" s="38" t="n">
        <v>44102</v>
      </c>
      <c r="AE633" s="0" t="str">
        <f aca="false">IF(AB633&lt;=10,"Top Buyer",IF(AB633&lt;=21,"2nd Top Buyer","Average Buyer"))</f>
        <v>Average Buyer</v>
      </c>
      <c r="AF633" s="0" t="str">
        <f aca="false">(IF(AC633=AD633,$AL$9,$AL$10))</f>
        <v>One-Time Buyer</v>
      </c>
      <c r="AG633" s="0" t="str">
        <f aca="false">VLOOKUP(X633,LookupRange,2,0)</f>
        <v>Male</v>
      </c>
      <c r="AH633" s="0" t="str">
        <f aca="false">VLOOKUP(X633,LookupRange,3,0)</f>
        <v>Glen Cove</v>
      </c>
      <c r="AW633" s="55" t="s">
        <v>272</v>
      </c>
      <c r="AX633" s="56" t="s">
        <v>29</v>
      </c>
      <c r="AY633" s="56" t="s">
        <v>188</v>
      </c>
      <c r="AZ633" s="57"/>
      <c r="CJ633" s="35" t="s">
        <v>588</v>
      </c>
      <c r="CK633" s="59"/>
      <c r="CN633" s="35" t="n">
        <v>88065565984</v>
      </c>
      <c r="CO633" s="59"/>
      <c r="EP633" s="0" t="n">
        <v>630</v>
      </c>
      <c r="EQ633" s="55" t="s">
        <v>930</v>
      </c>
      <c r="ER633" s="56" t="s">
        <v>152</v>
      </c>
      <c r="ES633" s="56" t="s">
        <v>29</v>
      </c>
      <c r="ET633" s="64" t="n">
        <v>6</v>
      </c>
      <c r="EU633" s="65" t="n">
        <v>72</v>
      </c>
      <c r="EV633" s="65" t="n">
        <v>18</v>
      </c>
      <c r="EW633" s="65" t="n">
        <v>44094</v>
      </c>
      <c r="EX633" s="66" t="n">
        <v>44094</v>
      </c>
      <c r="EY633" s="0" t="n">
        <f aca="false">COUNTIF(DatasourceNameRange,EQ633)</f>
        <v>1</v>
      </c>
    </row>
    <row r="634" customFormat="false" ht="15" hidden="false" customHeight="false" outlineLevel="0" collapsed="false">
      <c r="X634" s="35" t="s">
        <v>994</v>
      </c>
      <c r="Y634" s="36" t="n">
        <v>5</v>
      </c>
      <c r="Z634" s="37" t="n">
        <v>115</v>
      </c>
      <c r="AA634" s="37" t="n">
        <v>1</v>
      </c>
      <c r="AB634" s="37" t="n">
        <v>115</v>
      </c>
      <c r="AC634" s="37" t="n">
        <v>44062</v>
      </c>
      <c r="AD634" s="38" t="n">
        <v>44062</v>
      </c>
      <c r="AE634" s="0" t="str">
        <f aca="false">IF(AB634&lt;=10,"Top Buyer",IF(AB634&lt;=21,"2nd Top Buyer","Average Buyer"))</f>
        <v>Average Buyer</v>
      </c>
      <c r="AF634" s="0" t="str">
        <f aca="false">(IF(AC634=AD634,$AL$9,$AL$10))</f>
        <v>One-Time Buyer</v>
      </c>
      <c r="AG634" s="0" t="str">
        <f aca="false">VLOOKUP(X634,LookupRange,2,0)</f>
        <v>Female</v>
      </c>
      <c r="AH634" s="0" t="str">
        <f aca="false">VLOOKUP(X634,LookupRange,3,0)</f>
        <v>Lockport</v>
      </c>
      <c r="AW634" s="55" t="s">
        <v>747</v>
      </c>
      <c r="AX634" s="56" t="s">
        <v>29</v>
      </c>
      <c r="AY634" s="56" t="s">
        <v>156</v>
      </c>
      <c r="AZ634" s="57"/>
      <c r="CJ634" s="35" t="s">
        <v>247</v>
      </c>
      <c r="CK634" s="59"/>
      <c r="CN634" s="35" t="n">
        <v>88065565985</v>
      </c>
      <c r="CO634" s="59"/>
      <c r="EP634" s="0" t="n">
        <v>631</v>
      </c>
      <c r="EQ634" s="55" t="s">
        <v>272</v>
      </c>
      <c r="ER634" s="56" t="s">
        <v>188</v>
      </c>
      <c r="ES634" s="56" t="s">
        <v>29</v>
      </c>
      <c r="ET634" s="64" t="n">
        <v>77</v>
      </c>
      <c r="EU634" s="65" t="n">
        <v>5390</v>
      </c>
      <c r="EV634" s="65" t="n">
        <v>231</v>
      </c>
      <c r="EW634" s="65" t="n">
        <v>44072</v>
      </c>
      <c r="EX634" s="66" t="n">
        <v>44072</v>
      </c>
      <c r="EY634" s="0" t="n">
        <f aca="false">COUNTIF(DatasourceNameRange,EQ634)</f>
        <v>1</v>
      </c>
    </row>
    <row r="635" customFormat="false" ht="15" hidden="false" customHeight="false" outlineLevel="0" collapsed="false">
      <c r="X635" s="35" t="s">
        <v>1064</v>
      </c>
      <c r="Y635" s="36" t="n">
        <v>14</v>
      </c>
      <c r="Z635" s="37" t="n">
        <v>115</v>
      </c>
      <c r="AA635" s="37" t="n">
        <v>2</v>
      </c>
      <c r="AB635" s="37" t="n">
        <v>115</v>
      </c>
      <c r="AC635" s="37" t="n">
        <v>44044</v>
      </c>
      <c r="AD635" s="38" t="n">
        <v>44068</v>
      </c>
      <c r="AE635" s="0" t="str">
        <f aca="false">IF(AB635&lt;=10,"Top Buyer",IF(AB635&lt;=21,"2nd Top Buyer","Average Buyer"))</f>
        <v>Average Buyer</v>
      </c>
      <c r="AF635" s="0" t="str">
        <f aca="false">(IF(AC635=AD635,$AL$9,$AL$10))</f>
        <v>Old Customer</v>
      </c>
      <c r="AG635" s="0" t="str">
        <f aca="false">VLOOKUP(X635,LookupRange,2,0)</f>
        <v>Male</v>
      </c>
      <c r="AH635" s="0" t="str">
        <f aca="false">VLOOKUP(X635,LookupRange,3,0)</f>
        <v>New York</v>
      </c>
      <c r="AW635" s="55" t="s">
        <v>1010</v>
      </c>
      <c r="AX635" s="56" t="s">
        <v>29</v>
      </c>
      <c r="AY635" s="56" t="s">
        <v>69</v>
      </c>
      <c r="AZ635" s="57"/>
      <c r="CJ635" s="35" t="s">
        <v>326</v>
      </c>
      <c r="CK635" s="59"/>
      <c r="CN635" s="35" t="n">
        <v>88065565986</v>
      </c>
      <c r="CO635" s="59"/>
      <c r="EP635" s="0" t="n">
        <v>632</v>
      </c>
      <c r="EQ635" s="55" t="s">
        <v>747</v>
      </c>
      <c r="ER635" s="56" t="s">
        <v>156</v>
      </c>
      <c r="ES635" s="56" t="s">
        <v>29</v>
      </c>
      <c r="ET635" s="64" t="n">
        <v>3</v>
      </c>
      <c r="EU635" s="65" t="n">
        <v>42</v>
      </c>
      <c r="EV635" s="65" t="n">
        <v>9</v>
      </c>
      <c r="EW635" s="65" t="n">
        <v>44061</v>
      </c>
      <c r="EX635" s="66" t="n">
        <v>44061</v>
      </c>
      <c r="EY635" s="0" t="n">
        <f aca="false">COUNTIF(DatasourceNameRange,EQ635)</f>
        <v>1</v>
      </c>
    </row>
    <row r="636" customFormat="false" ht="15" hidden="false" customHeight="false" outlineLevel="0" collapsed="false">
      <c r="X636" s="35" t="s">
        <v>941</v>
      </c>
      <c r="Y636" s="36" t="n">
        <v>8</v>
      </c>
      <c r="Z636" s="37" t="n">
        <v>113</v>
      </c>
      <c r="AA636" s="37" t="n">
        <v>2</v>
      </c>
      <c r="AB636" s="37" t="n">
        <v>113</v>
      </c>
      <c r="AC636" s="37" t="n">
        <v>44074</v>
      </c>
      <c r="AD636" s="38" t="n">
        <v>44074</v>
      </c>
      <c r="AE636" s="0" t="str">
        <f aca="false">IF(AB636&lt;=10,"Top Buyer",IF(AB636&lt;=21,"2nd Top Buyer","Average Buyer"))</f>
        <v>Average Buyer</v>
      </c>
      <c r="AF636" s="0" t="str">
        <f aca="false">(IF(AC636=AD636,$AL$9,$AL$10))</f>
        <v>One-Time Buyer</v>
      </c>
      <c r="AG636" s="0" t="str">
        <f aca="false">VLOOKUP(X636,LookupRange,2,0)</f>
        <v>Female</v>
      </c>
      <c r="AH636" s="0" t="str">
        <f aca="false">VLOOKUP(X636,LookupRange,3,0)</f>
        <v>Peekskill</v>
      </c>
      <c r="AW636" s="55" t="s">
        <v>588</v>
      </c>
      <c r="AX636" s="56" t="s">
        <v>29</v>
      </c>
      <c r="AY636" s="56" t="s">
        <v>81</v>
      </c>
      <c r="AZ636" s="57"/>
      <c r="CJ636" s="35" t="s">
        <v>224</v>
      </c>
      <c r="CK636" s="59"/>
      <c r="CN636" s="35" t="n">
        <v>88065565987</v>
      </c>
      <c r="CO636" s="59"/>
      <c r="EP636" s="0" t="n">
        <v>633</v>
      </c>
      <c r="EQ636" s="55" t="s">
        <v>1010</v>
      </c>
      <c r="ER636" s="56" t="s">
        <v>69</v>
      </c>
      <c r="ES636" s="56" t="s">
        <v>29</v>
      </c>
      <c r="ET636" s="64" t="n">
        <v>10</v>
      </c>
      <c r="EU636" s="65" t="n">
        <v>100</v>
      </c>
      <c r="EV636" s="65" t="n">
        <v>30</v>
      </c>
      <c r="EW636" s="65" t="n">
        <v>44082</v>
      </c>
      <c r="EX636" s="66" t="n">
        <v>44082</v>
      </c>
      <c r="EY636" s="0" t="n">
        <f aca="false">COUNTIF(DatasourceNameRange,EQ636)</f>
        <v>1</v>
      </c>
    </row>
    <row r="637" customFormat="false" ht="15" hidden="false" customHeight="false" outlineLevel="0" collapsed="false">
      <c r="X637" s="35" t="s">
        <v>881</v>
      </c>
      <c r="Y637" s="36" t="n">
        <v>7</v>
      </c>
      <c r="Z637" s="37" t="n">
        <v>112</v>
      </c>
      <c r="AA637" s="37" t="n">
        <v>1</v>
      </c>
      <c r="AB637" s="37" t="n">
        <v>112</v>
      </c>
      <c r="AC637" s="37" t="n">
        <v>44102</v>
      </c>
      <c r="AD637" s="38" t="n">
        <v>44102</v>
      </c>
      <c r="AE637" s="0" t="str">
        <f aca="false">IF(AB637&lt;=10,"Top Buyer",IF(AB637&lt;=21,"2nd Top Buyer","Average Buyer"))</f>
        <v>Average Buyer</v>
      </c>
      <c r="AF637" s="0" t="str">
        <f aca="false">(IF(AC637=AD637,$AL$9,$AL$10))</f>
        <v>One-Time Buyer</v>
      </c>
      <c r="AG637" s="0" t="str">
        <f aca="false">VLOOKUP(X637,LookupRange,2,0)</f>
        <v>Female</v>
      </c>
      <c r="AH637" s="0" t="str">
        <f aca="false">VLOOKUP(X637,LookupRange,3,0)</f>
        <v>Fulton</v>
      </c>
      <c r="AW637" s="55" t="s">
        <v>247</v>
      </c>
      <c r="AX637" s="56" t="s">
        <v>20</v>
      </c>
      <c r="AY637" s="56" t="s">
        <v>101</v>
      </c>
      <c r="AZ637" s="57"/>
      <c r="CJ637" s="35" t="s">
        <v>202</v>
      </c>
      <c r="CK637" s="59"/>
      <c r="CN637" s="35" t="n">
        <v>88065565988</v>
      </c>
      <c r="CO637" s="59"/>
      <c r="EP637" s="0" t="n">
        <v>634</v>
      </c>
      <c r="EQ637" s="55" t="s">
        <v>588</v>
      </c>
      <c r="ER637" s="56" t="s">
        <v>81</v>
      </c>
      <c r="ES637" s="56" t="s">
        <v>29</v>
      </c>
      <c r="ET637" s="64" t="n">
        <v>10</v>
      </c>
      <c r="EU637" s="65" t="n">
        <v>120</v>
      </c>
      <c r="EV637" s="65" t="n">
        <v>30</v>
      </c>
      <c r="EW637" s="65" t="n">
        <v>44079</v>
      </c>
      <c r="EX637" s="66" t="n">
        <v>44079</v>
      </c>
      <c r="EY637" s="0" t="n">
        <f aca="false">COUNTIF(DatasourceNameRange,EQ637)</f>
        <v>1</v>
      </c>
    </row>
    <row r="638" customFormat="false" ht="15" hidden="false" customHeight="false" outlineLevel="0" collapsed="false">
      <c r="X638" s="35" t="s">
        <v>1005</v>
      </c>
      <c r="Y638" s="36" t="n">
        <v>7</v>
      </c>
      <c r="Z638" s="37" t="n">
        <v>112</v>
      </c>
      <c r="AA638" s="37" t="n">
        <v>1</v>
      </c>
      <c r="AB638" s="37" t="n">
        <v>112</v>
      </c>
      <c r="AC638" s="37" t="n">
        <v>44076</v>
      </c>
      <c r="AD638" s="38" t="n">
        <v>44076</v>
      </c>
      <c r="AE638" s="0" t="str">
        <f aca="false">IF(AB638&lt;=10,"Top Buyer",IF(AB638&lt;=21,"2nd Top Buyer","Average Buyer"))</f>
        <v>Average Buyer</v>
      </c>
      <c r="AF638" s="0" t="str">
        <f aca="false">(IF(AC638=AD638,$AL$9,$AL$10))</f>
        <v>One-Time Buyer</v>
      </c>
      <c r="AG638" s="0" t="str">
        <f aca="false">VLOOKUP(X638,LookupRange,2,0)</f>
        <v>Male</v>
      </c>
      <c r="AH638" s="0" t="str">
        <f aca="false">VLOOKUP(X638,LookupRange,3,0)</f>
        <v>Middletown</v>
      </c>
      <c r="AW638" s="55" t="s">
        <v>326</v>
      </c>
      <c r="AX638" s="56" t="s">
        <v>29</v>
      </c>
      <c r="AY638" s="56" t="s">
        <v>156</v>
      </c>
      <c r="AZ638" s="57"/>
      <c r="CJ638" s="35" t="s">
        <v>905</v>
      </c>
      <c r="CK638" s="59"/>
      <c r="CN638" s="35" t="n">
        <v>88065565989</v>
      </c>
      <c r="CO638" s="59"/>
      <c r="EP638" s="0" t="n">
        <v>635</v>
      </c>
      <c r="EQ638" s="55" t="s">
        <v>247</v>
      </c>
      <c r="ER638" s="56" t="s">
        <v>101</v>
      </c>
      <c r="ES638" s="56" t="s">
        <v>20</v>
      </c>
      <c r="ET638" s="64" t="n">
        <v>15</v>
      </c>
      <c r="EU638" s="65" t="n">
        <v>780</v>
      </c>
      <c r="EV638" s="65" t="n">
        <v>45</v>
      </c>
      <c r="EW638" s="65" t="n">
        <v>44047</v>
      </c>
      <c r="EX638" s="66" t="n">
        <v>44047</v>
      </c>
      <c r="EY638" s="0" t="n">
        <f aca="false">COUNTIF(DatasourceNameRange,EQ638)</f>
        <v>1</v>
      </c>
    </row>
    <row r="639" customFormat="false" ht="15" hidden="false" customHeight="false" outlineLevel="0" collapsed="false">
      <c r="X639" s="35" t="s">
        <v>1066</v>
      </c>
      <c r="Y639" s="36" t="n">
        <v>7</v>
      </c>
      <c r="Z639" s="37" t="n">
        <v>112</v>
      </c>
      <c r="AA639" s="37" t="n">
        <v>1</v>
      </c>
      <c r="AB639" s="37" t="n">
        <v>112</v>
      </c>
      <c r="AC639" s="37" t="n">
        <v>44046</v>
      </c>
      <c r="AD639" s="38" t="n">
        <v>44046</v>
      </c>
      <c r="AE639" s="0" t="str">
        <f aca="false">IF(AB639&lt;=10,"Top Buyer",IF(AB639&lt;=21,"2nd Top Buyer","Average Buyer"))</f>
        <v>Average Buyer</v>
      </c>
      <c r="AF639" s="0" t="str">
        <f aca="false">(IF(AC639=AD639,$AL$9,$AL$10))</f>
        <v>One-Time Buyer</v>
      </c>
      <c r="AG639" s="0" t="str">
        <f aca="false">VLOOKUP(X639,LookupRange,2,0)</f>
        <v>Female</v>
      </c>
      <c r="AH639" s="0" t="str">
        <f aca="false">VLOOKUP(X639,LookupRange,3,0)</f>
        <v>Springs</v>
      </c>
      <c r="AW639" s="55" t="s">
        <v>224</v>
      </c>
      <c r="AX639" s="56" t="s">
        <v>29</v>
      </c>
      <c r="AY639" s="56" t="s">
        <v>42</v>
      </c>
      <c r="AZ639" s="57"/>
      <c r="CJ639" s="35" t="s">
        <v>719</v>
      </c>
      <c r="CK639" s="59"/>
      <c r="CN639" s="35" t="n">
        <v>88065565990</v>
      </c>
      <c r="CO639" s="59"/>
      <c r="EP639" s="0" t="n">
        <v>636</v>
      </c>
      <c r="EQ639" s="55" t="s">
        <v>326</v>
      </c>
      <c r="ER639" s="56" t="s">
        <v>156</v>
      </c>
      <c r="ES639" s="56" t="s">
        <v>29</v>
      </c>
      <c r="ET639" s="64" t="n">
        <v>77</v>
      </c>
      <c r="EU639" s="65" t="n">
        <v>1232</v>
      </c>
      <c r="EV639" s="65" t="n">
        <v>231</v>
      </c>
      <c r="EW639" s="65" t="n">
        <v>44054</v>
      </c>
      <c r="EX639" s="66" t="n">
        <v>44054</v>
      </c>
      <c r="EY639" s="0" t="n">
        <f aca="false">COUNTIF(DatasourceNameRange,EQ639)</f>
        <v>1</v>
      </c>
    </row>
    <row r="640" customFormat="false" ht="15" hidden="false" customHeight="false" outlineLevel="0" collapsed="false">
      <c r="X640" s="35" t="s">
        <v>418</v>
      </c>
      <c r="Y640" s="36" t="n">
        <v>11</v>
      </c>
      <c r="Z640" s="37" t="n">
        <v>110</v>
      </c>
      <c r="AA640" s="37" t="n">
        <v>1</v>
      </c>
      <c r="AB640" s="37" t="n">
        <v>110</v>
      </c>
      <c r="AC640" s="37" t="n">
        <v>44104</v>
      </c>
      <c r="AD640" s="38" t="n">
        <v>44104</v>
      </c>
      <c r="AE640" s="0" t="str">
        <f aca="false">IF(AB640&lt;=10,"Top Buyer",IF(AB640&lt;=21,"2nd Top Buyer","Average Buyer"))</f>
        <v>Average Buyer</v>
      </c>
      <c r="AF640" s="0" t="str">
        <f aca="false">(IF(AC640=AD640,$AL$9,$AL$10))</f>
        <v>One-Time Buyer</v>
      </c>
      <c r="AG640" s="0" t="str">
        <f aca="false">VLOOKUP(X640,LookupRange,2,0)</f>
        <v>Female</v>
      </c>
      <c r="AH640" s="0" t="str">
        <f aca="false">VLOOKUP(X640,LookupRange,3,0)</f>
        <v>Olean</v>
      </c>
      <c r="AW640" s="55" t="s">
        <v>202</v>
      </c>
      <c r="AX640" s="56" t="s">
        <v>29</v>
      </c>
      <c r="AY640" s="56" t="s">
        <v>69</v>
      </c>
      <c r="AZ640" s="57"/>
      <c r="CJ640" s="35" t="s">
        <v>190</v>
      </c>
      <c r="CK640" s="59"/>
      <c r="CN640" s="35" t="n">
        <v>88065565991</v>
      </c>
      <c r="CO640" s="59"/>
      <c r="EP640" s="0" t="n">
        <v>637</v>
      </c>
      <c r="EQ640" s="55" t="s">
        <v>224</v>
      </c>
      <c r="ER640" s="56" t="s">
        <v>42</v>
      </c>
      <c r="ES640" s="56" t="s">
        <v>29</v>
      </c>
      <c r="ET640" s="64" t="n">
        <v>175</v>
      </c>
      <c r="EU640" s="65" t="n">
        <v>4002</v>
      </c>
      <c r="EV640" s="65" t="n">
        <v>525</v>
      </c>
      <c r="EW640" s="65" t="n">
        <v>44044</v>
      </c>
      <c r="EX640" s="66" t="n">
        <v>44071</v>
      </c>
      <c r="EY640" s="0" t="n">
        <f aca="false">COUNTIF(DatasourceNameRange,EQ640)</f>
        <v>6</v>
      </c>
    </row>
    <row r="641" customFormat="false" ht="15" hidden="false" customHeight="false" outlineLevel="0" collapsed="false">
      <c r="X641" s="35" t="s">
        <v>197</v>
      </c>
      <c r="Y641" s="36" t="n">
        <v>11</v>
      </c>
      <c r="Z641" s="37" t="n">
        <v>110</v>
      </c>
      <c r="AA641" s="37" t="n">
        <v>1</v>
      </c>
      <c r="AB641" s="37" t="n">
        <v>110</v>
      </c>
      <c r="AC641" s="37" t="n">
        <v>44103</v>
      </c>
      <c r="AD641" s="38" t="n">
        <v>44103</v>
      </c>
      <c r="AE641" s="0" t="str">
        <f aca="false">IF(AB641&lt;=10,"Top Buyer",IF(AB641&lt;=21,"2nd Top Buyer","Average Buyer"))</f>
        <v>Average Buyer</v>
      </c>
      <c r="AF641" s="0" t="str">
        <f aca="false">(IF(AC641=AD641,$AL$9,$AL$10))</f>
        <v>One-Time Buyer</v>
      </c>
      <c r="AG641" s="0" t="str">
        <f aca="false">VLOOKUP(X641,LookupRange,2,0)</f>
        <v>Female</v>
      </c>
      <c r="AH641" s="0" t="str">
        <f aca="false">VLOOKUP(X641,LookupRange,3,0)</f>
        <v>Little Falls</v>
      </c>
      <c r="AW641" s="55" t="s">
        <v>905</v>
      </c>
      <c r="AX641" s="56" t="s">
        <v>29</v>
      </c>
      <c r="AY641" s="56" t="s">
        <v>188</v>
      </c>
      <c r="AZ641" s="57"/>
      <c r="CJ641" s="35" t="s">
        <v>813</v>
      </c>
      <c r="CK641" s="59"/>
      <c r="CN641" s="35" t="n">
        <v>88065565992</v>
      </c>
      <c r="CO641" s="59"/>
      <c r="EP641" s="0" t="n">
        <v>638</v>
      </c>
      <c r="EQ641" s="55" t="s">
        <v>202</v>
      </c>
      <c r="ER641" s="56" t="s">
        <v>69</v>
      </c>
      <c r="ES641" s="56" t="s">
        <v>29</v>
      </c>
      <c r="ET641" s="64" t="n">
        <v>15</v>
      </c>
      <c r="EU641" s="65" t="n">
        <v>195</v>
      </c>
      <c r="EV641" s="65" t="n">
        <v>45</v>
      </c>
      <c r="EW641" s="65" t="n">
        <v>44094</v>
      </c>
      <c r="EX641" s="66" t="n">
        <v>44094</v>
      </c>
      <c r="EY641" s="0" t="n">
        <f aca="false">COUNTIF(DatasourceNameRange,EQ641)</f>
        <v>1</v>
      </c>
    </row>
    <row r="642" customFormat="false" ht="15" hidden="false" customHeight="false" outlineLevel="0" collapsed="false">
      <c r="X642" s="35" t="s">
        <v>844</v>
      </c>
      <c r="Y642" s="36" t="n">
        <v>6</v>
      </c>
      <c r="Z642" s="37" t="n">
        <v>108</v>
      </c>
      <c r="AA642" s="37" t="n">
        <v>1</v>
      </c>
      <c r="AB642" s="37" t="n">
        <v>108</v>
      </c>
      <c r="AC642" s="37" t="n">
        <v>44096</v>
      </c>
      <c r="AD642" s="38" t="n">
        <v>44096</v>
      </c>
      <c r="AE642" s="0" t="str">
        <f aca="false">IF(AB642&lt;=10,"Top Buyer",IF(AB642&lt;=21,"2nd Top Buyer","Average Buyer"))</f>
        <v>Average Buyer</v>
      </c>
      <c r="AF642" s="0" t="str">
        <f aca="false">(IF(AC642=AD642,$AL$9,$AL$10))</f>
        <v>One-Time Buyer</v>
      </c>
      <c r="AG642" s="0" t="str">
        <f aca="false">VLOOKUP(X642,LookupRange,2,0)</f>
        <v>Female</v>
      </c>
      <c r="AH642" s="0" t="str">
        <f aca="false">VLOOKUP(X642,LookupRange,3,0)</f>
        <v>Beacon</v>
      </c>
      <c r="AW642" s="55" t="s">
        <v>719</v>
      </c>
      <c r="AX642" s="56" t="s">
        <v>20</v>
      </c>
      <c r="AY642" s="56" t="s">
        <v>50</v>
      </c>
      <c r="AZ642" s="57"/>
      <c r="CJ642" s="35" t="s">
        <v>1042</v>
      </c>
      <c r="CK642" s="59"/>
      <c r="CN642" s="35" t="n">
        <v>88065565993</v>
      </c>
      <c r="CO642" s="59"/>
      <c r="EP642" s="0" t="n">
        <v>639</v>
      </c>
      <c r="EQ642" s="55" t="s">
        <v>905</v>
      </c>
      <c r="ER642" s="56" t="s">
        <v>188</v>
      </c>
      <c r="ES642" s="56" t="s">
        <v>29</v>
      </c>
      <c r="ET642" s="64" t="n">
        <v>3</v>
      </c>
      <c r="EU642" s="65" t="n">
        <v>30</v>
      </c>
      <c r="EV642" s="65" t="n">
        <v>9</v>
      </c>
      <c r="EW642" s="65" t="n">
        <v>44076</v>
      </c>
      <c r="EX642" s="66" t="n">
        <v>44076</v>
      </c>
      <c r="EY642" s="0" t="n">
        <f aca="false">COUNTIF(DatasourceNameRange,EQ642)</f>
        <v>1</v>
      </c>
    </row>
    <row r="643" customFormat="false" ht="15" hidden="false" customHeight="false" outlineLevel="0" collapsed="false">
      <c r="X643" s="35" t="s">
        <v>1025</v>
      </c>
      <c r="Y643" s="36" t="n">
        <v>9</v>
      </c>
      <c r="Z643" s="37" t="n">
        <v>108</v>
      </c>
      <c r="AA643" s="37" t="n">
        <v>1</v>
      </c>
      <c r="AB643" s="37" t="n">
        <v>108</v>
      </c>
      <c r="AC643" s="37" t="n">
        <v>44099</v>
      </c>
      <c r="AD643" s="38" t="n">
        <v>44099</v>
      </c>
      <c r="AE643" s="0" t="str">
        <f aca="false">IF(AB643&lt;=10,"Top Buyer",IF(AB643&lt;=21,"2nd Top Buyer","Average Buyer"))</f>
        <v>Average Buyer</v>
      </c>
      <c r="AF643" s="0" t="str">
        <f aca="false">(IF(AC643=AD643,$AL$9,$AL$10))</f>
        <v>One-Time Buyer</v>
      </c>
      <c r="AG643" s="0" t="str">
        <f aca="false">VLOOKUP(X643,LookupRange,2,0)</f>
        <v>Male</v>
      </c>
      <c r="AH643" s="0" t="str">
        <f aca="false">VLOOKUP(X643,LookupRange,3,0)</f>
        <v>Kingston</v>
      </c>
      <c r="AW643" s="55" t="s">
        <v>190</v>
      </c>
      <c r="AX643" s="56" t="s">
        <v>29</v>
      </c>
      <c r="AY643" s="56" t="s">
        <v>48</v>
      </c>
      <c r="AZ643" s="57"/>
      <c r="CJ643" s="35" t="s">
        <v>862</v>
      </c>
      <c r="CK643" s="59"/>
      <c r="CN643" s="35" t="n">
        <v>88065565994</v>
      </c>
      <c r="CO643" s="59"/>
      <c r="EP643" s="0" t="n">
        <v>640</v>
      </c>
      <c r="EQ643" s="55" t="s">
        <v>719</v>
      </c>
      <c r="ER643" s="56" t="s">
        <v>50</v>
      </c>
      <c r="ES643" s="56" t="s">
        <v>20</v>
      </c>
      <c r="ET643" s="64" t="n">
        <v>9</v>
      </c>
      <c r="EU643" s="65" t="n">
        <v>81</v>
      </c>
      <c r="EV643" s="65" t="n">
        <v>27</v>
      </c>
      <c r="EW643" s="65" t="n">
        <v>44064</v>
      </c>
      <c r="EX643" s="66" t="n">
        <v>44064</v>
      </c>
      <c r="EY643" s="0" t="n">
        <f aca="false">COUNTIF(DatasourceNameRange,EQ643)</f>
        <v>1</v>
      </c>
    </row>
    <row r="644" customFormat="false" ht="15" hidden="false" customHeight="false" outlineLevel="0" collapsed="false">
      <c r="X644" s="35" t="s">
        <v>515</v>
      </c>
      <c r="Y644" s="36" t="n">
        <v>6</v>
      </c>
      <c r="Z644" s="37" t="n">
        <v>108</v>
      </c>
      <c r="AA644" s="37" t="n">
        <v>1</v>
      </c>
      <c r="AB644" s="37" t="n">
        <v>108</v>
      </c>
      <c r="AC644" s="37" t="n">
        <v>44098</v>
      </c>
      <c r="AD644" s="38" t="n">
        <v>44098</v>
      </c>
      <c r="AE644" s="0" t="str">
        <f aca="false">IF(AB644&lt;=10,"Top Buyer",IF(AB644&lt;=21,"2nd Top Buyer","Average Buyer"))</f>
        <v>Average Buyer</v>
      </c>
      <c r="AF644" s="0" t="str">
        <f aca="false">(IF(AC644=AD644,$AL$9,$AL$10))</f>
        <v>One-Time Buyer</v>
      </c>
      <c r="AG644" s="0" t="str">
        <f aca="false">VLOOKUP(X644,LookupRange,2,0)</f>
        <v>Male</v>
      </c>
      <c r="AH644" s="0" t="str">
        <f aca="false">VLOOKUP(X644,LookupRange,3,0)</f>
        <v>Hempstead</v>
      </c>
      <c r="AW644" s="55" t="s">
        <v>813</v>
      </c>
      <c r="AX644" s="56" t="s">
        <v>29</v>
      </c>
      <c r="AY644" s="56" t="s">
        <v>21</v>
      </c>
      <c r="AZ644" s="57"/>
      <c r="CJ644" s="35" t="s">
        <v>946</v>
      </c>
      <c r="CK644" s="59"/>
      <c r="CN644" s="35" t="n">
        <v>88065565995</v>
      </c>
      <c r="CO644" s="59"/>
      <c r="EP644" s="0" t="n">
        <v>641</v>
      </c>
      <c r="EQ644" s="55" t="s">
        <v>190</v>
      </c>
      <c r="ER644" s="56" t="s">
        <v>48</v>
      </c>
      <c r="ES644" s="56" t="s">
        <v>29</v>
      </c>
      <c r="ET644" s="64" t="n">
        <v>89</v>
      </c>
      <c r="EU644" s="65" t="n">
        <v>1157</v>
      </c>
      <c r="EV644" s="65" t="n">
        <v>267</v>
      </c>
      <c r="EW644" s="65" t="n">
        <v>44093</v>
      </c>
      <c r="EX644" s="66" t="n">
        <v>44093</v>
      </c>
      <c r="EY644" s="0" t="n">
        <f aca="false">COUNTIF(DatasourceNameRange,EQ644)</f>
        <v>1</v>
      </c>
    </row>
    <row r="645" customFormat="false" ht="15" hidden="false" customHeight="false" outlineLevel="0" collapsed="false">
      <c r="X645" s="35" t="s">
        <v>708</v>
      </c>
      <c r="Y645" s="36" t="n">
        <v>6</v>
      </c>
      <c r="Z645" s="37" t="n">
        <v>108</v>
      </c>
      <c r="AA645" s="37" t="n">
        <v>1</v>
      </c>
      <c r="AB645" s="37" t="n">
        <v>108</v>
      </c>
      <c r="AC645" s="37" t="n">
        <v>44099</v>
      </c>
      <c r="AD645" s="38" t="n">
        <v>44099</v>
      </c>
      <c r="AE645" s="0" t="str">
        <f aca="false">IF(AB645&lt;=10,"Top Buyer",IF(AB645&lt;=21,"2nd Top Buyer","Average Buyer"))</f>
        <v>Average Buyer</v>
      </c>
      <c r="AF645" s="0" t="str">
        <f aca="false">(IF(AC645=AD645,$AL$9,$AL$10))</f>
        <v>One-Time Buyer</v>
      </c>
      <c r="AG645" s="0" t="str">
        <f aca="false">VLOOKUP(X645,LookupRange,2,0)</f>
        <v>Male</v>
      </c>
      <c r="AH645" s="0" t="str">
        <f aca="false">VLOOKUP(X645,LookupRange,3,0)</f>
        <v>Yakers</v>
      </c>
      <c r="AW645" s="55" t="s">
        <v>1042</v>
      </c>
      <c r="AX645" s="56" t="s">
        <v>29</v>
      </c>
      <c r="AY645" s="56" t="s">
        <v>110</v>
      </c>
      <c r="AZ645" s="57"/>
      <c r="CJ645" s="35" t="s">
        <v>987</v>
      </c>
      <c r="CK645" s="59"/>
      <c r="CN645" s="35" t="n">
        <v>88065565996</v>
      </c>
      <c r="CO645" s="59"/>
      <c r="EP645" s="0" t="n">
        <v>642</v>
      </c>
      <c r="EQ645" s="55" t="s">
        <v>813</v>
      </c>
      <c r="ER645" s="56" t="s">
        <v>21</v>
      </c>
      <c r="ES645" s="56" t="s">
        <v>29</v>
      </c>
      <c r="ET645" s="64" t="n">
        <v>5</v>
      </c>
      <c r="EU645" s="65" t="n">
        <v>80</v>
      </c>
      <c r="EV645" s="65" t="n">
        <v>15</v>
      </c>
      <c r="EW645" s="65" t="n">
        <v>44065</v>
      </c>
      <c r="EX645" s="66" t="n">
        <v>44065</v>
      </c>
      <c r="EY645" s="0" t="n">
        <f aca="false">COUNTIF(DatasourceNameRange,EQ645)</f>
        <v>1</v>
      </c>
    </row>
    <row r="646" customFormat="false" ht="15" hidden="false" customHeight="false" outlineLevel="0" collapsed="false">
      <c r="X646" s="35" t="s">
        <v>970</v>
      </c>
      <c r="Y646" s="36" t="n">
        <v>6</v>
      </c>
      <c r="Z646" s="37" t="n">
        <v>108</v>
      </c>
      <c r="AA646" s="37" t="n">
        <v>1</v>
      </c>
      <c r="AB646" s="37" t="n">
        <v>108</v>
      </c>
      <c r="AC646" s="37" t="n">
        <v>44057</v>
      </c>
      <c r="AD646" s="38" t="n">
        <v>44057</v>
      </c>
      <c r="AE646" s="0" t="str">
        <f aca="false">IF(AB646&lt;=10,"Top Buyer",IF(AB646&lt;=21,"2nd Top Buyer","Average Buyer"))</f>
        <v>Average Buyer</v>
      </c>
      <c r="AF646" s="0" t="str">
        <f aca="false">(IF(AC646=AD646,$AL$9,$AL$10))</f>
        <v>One-Time Buyer</v>
      </c>
      <c r="AG646" s="0" t="str">
        <f aca="false">VLOOKUP(X646,LookupRange,2,0)</f>
        <v>Female</v>
      </c>
      <c r="AH646" s="0" t="str">
        <f aca="false">VLOOKUP(X646,LookupRange,3,0)</f>
        <v>Poughkeepsie</v>
      </c>
      <c r="AW646" s="55" t="s">
        <v>862</v>
      </c>
      <c r="AX646" s="56" t="s">
        <v>29</v>
      </c>
      <c r="AY646" s="56" t="s">
        <v>21</v>
      </c>
      <c r="AZ646" s="57"/>
      <c r="CJ646" s="35" t="s">
        <v>174</v>
      </c>
      <c r="CK646" s="59"/>
      <c r="CN646" s="35" t="n">
        <v>88065565997</v>
      </c>
      <c r="CO646" s="59"/>
      <c r="EP646" s="0" t="n">
        <v>643</v>
      </c>
      <c r="EQ646" s="55" t="s">
        <v>1042</v>
      </c>
      <c r="ER646" s="56" t="s">
        <v>110</v>
      </c>
      <c r="ES646" s="56" t="s">
        <v>29</v>
      </c>
      <c r="ET646" s="64" t="n">
        <v>3</v>
      </c>
      <c r="EU646" s="65" t="n">
        <v>69</v>
      </c>
      <c r="EV646" s="65" t="n">
        <v>9</v>
      </c>
      <c r="EW646" s="65" t="n">
        <v>44047</v>
      </c>
      <c r="EX646" s="66" t="n">
        <v>44047</v>
      </c>
      <c r="EY646" s="0" t="n">
        <f aca="false">COUNTIF(DatasourceNameRange,EQ646)</f>
        <v>1</v>
      </c>
    </row>
    <row r="647" customFormat="false" ht="15" hidden="false" customHeight="false" outlineLevel="0" collapsed="false">
      <c r="X647" s="35" t="s">
        <v>569</v>
      </c>
      <c r="Y647" s="36" t="n">
        <v>6</v>
      </c>
      <c r="Z647" s="37" t="n">
        <v>108</v>
      </c>
      <c r="AA647" s="37" t="n">
        <v>1</v>
      </c>
      <c r="AB647" s="37" t="n">
        <v>108</v>
      </c>
      <c r="AC647" s="37" t="n">
        <v>44061</v>
      </c>
      <c r="AD647" s="38" t="n">
        <v>44061</v>
      </c>
      <c r="AE647" s="0" t="str">
        <f aca="false">IF(AB647&lt;=10,"Top Buyer",IF(AB647&lt;=21,"2nd Top Buyer","Average Buyer"))</f>
        <v>Average Buyer</v>
      </c>
      <c r="AF647" s="0" t="str">
        <f aca="false">(IF(AC647=AD647,$AL$9,$AL$10))</f>
        <v>One-Time Buyer</v>
      </c>
      <c r="AG647" s="0" t="str">
        <f aca="false">VLOOKUP(X647,LookupRange,2,0)</f>
        <v>Male</v>
      </c>
      <c r="AH647" s="0" t="str">
        <f aca="false">VLOOKUP(X647,LookupRange,3,0)</f>
        <v>Glen Cove</v>
      </c>
      <c r="AW647" s="55" t="s">
        <v>946</v>
      </c>
      <c r="AX647" s="56" t="s">
        <v>29</v>
      </c>
      <c r="AY647" s="56" t="s">
        <v>154</v>
      </c>
      <c r="AZ647" s="57"/>
      <c r="CJ647" s="35" t="s">
        <v>477</v>
      </c>
      <c r="CK647" s="59"/>
      <c r="CN647" s="35" t="n">
        <v>88065565998</v>
      </c>
      <c r="CO647" s="59"/>
      <c r="EP647" s="0" t="n">
        <v>644</v>
      </c>
      <c r="EQ647" s="55" t="s">
        <v>862</v>
      </c>
      <c r="ER647" s="56" t="s">
        <v>21</v>
      </c>
      <c r="ES647" s="56" t="s">
        <v>29</v>
      </c>
      <c r="ET647" s="64" t="n">
        <v>8</v>
      </c>
      <c r="EU647" s="65" t="n">
        <v>120</v>
      </c>
      <c r="EV647" s="65" t="n">
        <v>24</v>
      </c>
      <c r="EW647" s="65" t="n">
        <v>44083</v>
      </c>
      <c r="EX647" s="66" t="n">
        <v>44083</v>
      </c>
      <c r="EY647" s="0" t="n">
        <f aca="false">COUNTIF(DatasourceNameRange,EQ647)</f>
        <v>1</v>
      </c>
    </row>
    <row r="648" customFormat="false" ht="15" hidden="false" customHeight="false" outlineLevel="0" collapsed="false">
      <c r="X648" s="35" t="s">
        <v>714</v>
      </c>
      <c r="Y648" s="36" t="n">
        <v>6</v>
      </c>
      <c r="Z648" s="37" t="n">
        <v>108</v>
      </c>
      <c r="AA648" s="37" t="n">
        <v>1</v>
      </c>
      <c r="AB648" s="37" t="n">
        <v>108</v>
      </c>
      <c r="AC648" s="37" t="n">
        <v>44062</v>
      </c>
      <c r="AD648" s="38" t="n">
        <v>44062</v>
      </c>
      <c r="AE648" s="0" t="str">
        <f aca="false">IF(AB648&lt;=10,"Top Buyer",IF(AB648&lt;=21,"2nd Top Buyer","Average Buyer"))</f>
        <v>Average Buyer</v>
      </c>
      <c r="AF648" s="0" t="str">
        <f aca="false">(IF(AC648=AD648,$AL$9,$AL$10))</f>
        <v>One-Time Buyer</v>
      </c>
      <c r="AG648" s="0" t="str">
        <f aca="false">VLOOKUP(X648,LookupRange,2,0)</f>
        <v>Male</v>
      </c>
      <c r="AH648" s="0" t="str">
        <f aca="false">VLOOKUP(X648,LookupRange,3,0)</f>
        <v>Albany</v>
      </c>
      <c r="AW648" s="55" t="s">
        <v>987</v>
      </c>
      <c r="AX648" s="56" t="s">
        <v>20</v>
      </c>
      <c r="AY648" s="56" t="s">
        <v>69</v>
      </c>
      <c r="AZ648" s="57"/>
      <c r="CJ648" s="35" t="s">
        <v>377</v>
      </c>
      <c r="CK648" s="59"/>
      <c r="CN648" s="35" t="n">
        <v>88065565999</v>
      </c>
      <c r="CO648" s="59"/>
      <c r="EP648" s="0" t="n">
        <v>645</v>
      </c>
      <c r="EQ648" s="55" t="s">
        <v>946</v>
      </c>
      <c r="ER648" s="56" t="s">
        <v>154</v>
      </c>
      <c r="ES648" s="56" t="s">
        <v>29</v>
      </c>
      <c r="ET648" s="64" t="n">
        <v>11</v>
      </c>
      <c r="EU648" s="65" t="n">
        <v>105</v>
      </c>
      <c r="EV648" s="65" t="n">
        <v>33</v>
      </c>
      <c r="EW648" s="65" t="n">
        <v>44092</v>
      </c>
      <c r="EX648" s="66" t="n">
        <v>44092</v>
      </c>
      <c r="EY648" s="0" t="n">
        <f aca="false">COUNTIF(DatasourceNameRange,EQ648)</f>
        <v>2</v>
      </c>
    </row>
    <row r="649" customFormat="false" ht="15" hidden="false" customHeight="false" outlineLevel="0" collapsed="false">
      <c r="X649" s="35" t="s">
        <v>755</v>
      </c>
      <c r="Y649" s="36" t="n">
        <v>9</v>
      </c>
      <c r="Z649" s="37" t="n">
        <v>108</v>
      </c>
      <c r="AA649" s="37" t="n">
        <v>1</v>
      </c>
      <c r="AB649" s="37" t="n">
        <v>108</v>
      </c>
      <c r="AC649" s="37" t="n">
        <v>44072</v>
      </c>
      <c r="AD649" s="38" t="n">
        <v>44072</v>
      </c>
      <c r="AE649" s="0" t="str">
        <f aca="false">IF(AB649&lt;=10,"Top Buyer",IF(AB649&lt;=21,"2nd Top Buyer","Average Buyer"))</f>
        <v>Average Buyer</v>
      </c>
      <c r="AF649" s="0" t="str">
        <f aca="false">(IF(AC649=AD649,$AL$9,$AL$10))</f>
        <v>One-Time Buyer</v>
      </c>
      <c r="AG649" s="0" t="str">
        <f aca="false">VLOOKUP(X649,LookupRange,2,0)</f>
        <v>Female</v>
      </c>
      <c r="AH649" s="0" t="str">
        <f aca="false">VLOOKUP(X649,LookupRange,3,0)</f>
        <v>Islip</v>
      </c>
      <c r="AW649" s="55" t="s">
        <v>174</v>
      </c>
      <c r="AX649" s="56" t="s">
        <v>29</v>
      </c>
      <c r="AY649" s="56" t="s">
        <v>69</v>
      </c>
      <c r="AZ649" s="57"/>
      <c r="CJ649" s="35" t="s">
        <v>47</v>
      </c>
      <c r="CK649" s="59"/>
      <c r="CN649" s="35" t="n">
        <v>88065566000</v>
      </c>
      <c r="CO649" s="59"/>
      <c r="EP649" s="0" t="n">
        <v>646</v>
      </c>
      <c r="EQ649" s="55" t="s">
        <v>987</v>
      </c>
      <c r="ER649" s="56" t="s">
        <v>69</v>
      </c>
      <c r="ES649" s="56" t="s">
        <v>20</v>
      </c>
      <c r="ET649" s="64" t="n">
        <v>1</v>
      </c>
      <c r="EU649" s="65" t="n">
        <v>16</v>
      </c>
      <c r="EV649" s="65" t="n">
        <v>3</v>
      </c>
      <c r="EW649" s="65" t="n">
        <v>44052</v>
      </c>
      <c r="EX649" s="66" t="n">
        <v>44052</v>
      </c>
      <c r="EY649" s="0" t="n">
        <f aca="false">COUNTIF(DatasourceNameRange,EQ649)</f>
        <v>1</v>
      </c>
    </row>
    <row r="650" customFormat="false" ht="15" hidden="false" customHeight="false" outlineLevel="0" collapsed="false">
      <c r="X650" s="35" t="s">
        <v>506</v>
      </c>
      <c r="Y650" s="36" t="n">
        <v>6</v>
      </c>
      <c r="Z650" s="37" t="n">
        <v>108</v>
      </c>
      <c r="AA650" s="37" t="n">
        <v>1</v>
      </c>
      <c r="AB650" s="37" t="n">
        <v>108</v>
      </c>
      <c r="AC650" s="37" t="n">
        <v>44103</v>
      </c>
      <c r="AD650" s="38" t="n">
        <v>44103</v>
      </c>
      <c r="AE650" s="0" t="str">
        <f aca="false">IF(AB650&lt;=10,"Top Buyer",IF(AB650&lt;=21,"2nd Top Buyer","Average Buyer"))</f>
        <v>Average Buyer</v>
      </c>
      <c r="AF650" s="0" t="str">
        <f aca="false">(IF(AC650=AD650,$AL$9,$AL$10))</f>
        <v>One-Time Buyer</v>
      </c>
      <c r="AG650" s="0" t="str">
        <f aca="false">VLOOKUP(X650,LookupRange,2,0)</f>
        <v>Female</v>
      </c>
      <c r="AH650" s="0" t="str">
        <f aca="false">VLOOKUP(X650,LookupRange,3,0)</f>
        <v>Little Falls</v>
      </c>
      <c r="AW650" s="55" t="s">
        <v>477</v>
      </c>
      <c r="AX650" s="56" t="s">
        <v>29</v>
      </c>
      <c r="AY650" s="56" t="s">
        <v>30</v>
      </c>
      <c r="AZ650" s="57"/>
      <c r="CJ650" s="35" t="s">
        <v>754</v>
      </c>
      <c r="CK650" s="59"/>
      <c r="CN650" s="35" t="n">
        <v>88065566001</v>
      </c>
      <c r="CO650" s="59"/>
      <c r="EP650" s="0" t="n">
        <v>647</v>
      </c>
      <c r="EQ650" s="55" t="s">
        <v>174</v>
      </c>
      <c r="ER650" s="56" t="s">
        <v>69</v>
      </c>
      <c r="ES650" s="56" t="s">
        <v>29</v>
      </c>
      <c r="ET650" s="64" t="n">
        <v>47</v>
      </c>
      <c r="EU650" s="65" t="n">
        <v>564</v>
      </c>
      <c r="EV650" s="65" t="n">
        <v>141</v>
      </c>
      <c r="EW650" s="65" t="n">
        <v>44079</v>
      </c>
      <c r="EX650" s="66" t="n">
        <v>44079</v>
      </c>
      <c r="EY650" s="0" t="n">
        <f aca="false">COUNTIF(DatasourceNameRange,EQ650)</f>
        <v>1</v>
      </c>
    </row>
    <row r="651" customFormat="false" ht="15" hidden="false" customHeight="false" outlineLevel="0" collapsed="false">
      <c r="X651" s="35" t="s">
        <v>398</v>
      </c>
      <c r="Y651" s="36" t="n">
        <v>6</v>
      </c>
      <c r="Z651" s="37" t="n">
        <v>108</v>
      </c>
      <c r="AA651" s="37" t="n">
        <v>1</v>
      </c>
      <c r="AB651" s="37" t="n">
        <v>108</v>
      </c>
      <c r="AC651" s="37" t="n">
        <v>44095</v>
      </c>
      <c r="AD651" s="38" t="n">
        <v>44095</v>
      </c>
      <c r="AE651" s="0" t="str">
        <f aca="false">IF(AB651&lt;=10,"Top Buyer",IF(AB651&lt;=21,"2nd Top Buyer","Average Buyer"))</f>
        <v>Average Buyer</v>
      </c>
      <c r="AF651" s="0" t="str">
        <f aca="false">(IF(AC651=AD651,$AL$9,$AL$10))</f>
        <v>One-Time Buyer</v>
      </c>
      <c r="AG651" s="0" t="str">
        <f aca="false">VLOOKUP(X651,LookupRange,2,0)</f>
        <v>Male</v>
      </c>
      <c r="AH651" s="0" t="str">
        <f aca="false">VLOOKUP(X651,LookupRange,3,0)</f>
        <v>New York</v>
      </c>
      <c r="AW651" s="55" t="s">
        <v>377</v>
      </c>
      <c r="AX651" s="56" t="s">
        <v>29</v>
      </c>
      <c r="AY651" s="56" t="s">
        <v>90</v>
      </c>
      <c r="AZ651" s="57"/>
      <c r="CJ651" s="35" t="s">
        <v>298</v>
      </c>
      <c r="CK651" s="59"/>
      <c r="CN651" s="35" t="n">
        <v>88065566002</v>
      </c>
      <c r="CO651" s="59"/>
      <c r="EP651" s="0" t="n">
        <v>648</v>
      </c>
      <c r="EQ651" s="55" t="s">
        <v>477</v>
      </c>
      <c r="ER651" s="56" t="s">
        <v>30</v>
      </c>
      <c r="ES651" s="56" t="s">
        <v>29</v>
      </c>
      <c r="ET651" s="64" t="n">
        <v>15</v>
      </c>
      <c r="EU651" s="65" t="n">
        <v>225</v>
      </c>
      <c r="EV651" s="65" t="n">
        <v>45</v>
      </c>
      <c r="EW651" s="65" t="n">
        <v>44071</v>
      </c>
      <c r="EX651" s="66" t="n">
        <v>44071</v>
      </c>
      <c r="EY651" s="0" t="n">
        <f aca="false">COUNTIF(DatasourceNameRange,EQ651)</f>
        <v>1</v>
      </c>
    </row>
    <row r="652" customFormat="false" ht="15" hidden="false" customHeight="false" outlineLevel="0" collapsed="false">
      <c r="X652" s="35" t="s">
        <v>303</v>
      </c>
      <c r="Y652" s="36" t="n">
        <v>6</v>
      </c>
      <c r="Z652" s="37" t="n">
        <v>108</v>
      </c>
      <c r="AA652" s="37" t="n">
        <v>1</v>
      </c>
      <c r="AB652" s="37" t="n">
        <v>108</v>
      </c>
      <c r="AC652" s="37" t="n">
        <v>44103</v>
      </c>
      <c r="AD652" s="38" t="n">
        <v>44103</v>
      </c>
      <c r="AE652" s="0" t="str">
        <f aca="false">IF(AB652&lt;=10,"Top Buyer",IF(AB652&lt;=21,"2nd Top Buyer","Average Buyer"))</f>
        <v>Average Buyer</v>
      </c>
      <c r="AF652" s="0" t="str">
        <f aca="false">(IF(AC652=AD652,$AL$9,$AL$10))</f>
        <v>One-Time Buyer</v>
      </c>
      <c r="AG652" s="0" t="str">
        <f aca="false">VLOOKUP(X652,LookupRange,2,0)</f>
        <v>Female</v>
      </c>
      <c r="AH652" s="0" t="str">
        <f aca="false">VLOOKUP(X652,LookupRange,3,0)</f>
        <v>New York</v>
      </c>
      <c r="AW652" s="55" t="s">
        <v>47</v>
      </c>
      <c r="AX652" s="56" t="s">
        <v>20</v>
      </c>
      <c r="AY652" s="56" t="s">
        <v>48</v>
      </c>
      <c r="AZ652" s="57"/>
      <c r="CJ652" s="35" t="s">
        <v>236</v>
      </c>
      <c r="CK652" s="59"/>
      <c r="CN652" s="35" t="n">
        <v>88065566003</v>
      </c>
      <c r="CO652" s="59"/>
      <c r="EP652" s="0" t="n">
        <v>649</v>
      </c>
      <c r="EQ652" s="55" t="s">
        <v>377</v>
      </c>
      <c r="ER652" s="56" t="s">
        <v>90</v>
      </c>
      <c r="ES652" s="56" t="s">
        <v>29</v>
      </c>
      <c r="ET652" s="64" t="n">
        <v>78</v>
      </c>
      <c r="EU652" s="65" t="n">
        <v>780</v>
      </c>
      <c r="EV652" s="65" t="n">
        <v>234</v>
      </c>
      <c r="EW652" s="65" t="n">
        <v>44074</v>
      </c>
      <c r="EX652" s="66" t="n">
        <v>44074</v>
      </c>
      <c r="EY652" s="0" t="n">
        <f aca="false">COUNTIF(DatasourceNameRange,EQ652)</f>
        <v>2</v>
      </c>
    </row>
    <row r="653" customFormat="false" ht="15" hidden="false" customHeight="false" outlineLevel="0" collapsed="false">
      <c r="X653" s="35" t="s">
        <v>1102</v>
      </c>
      <c r="Y653" s="36" t="n">
        <v>6</v>
      </c>
      <c r="Z653" s="37" t="n">
        <v>108</v>
      </c>
      <c r="AA653" s="37" t="n">
        <v>1</v>
      </c>
      <c r="AB653" s="37" t="n">
        <v>108</v>
      </c>
      <c r="AC653" s="37" t="n">
        <v>44103</v>
      </c>
      <c r="AD653" s="38" t="n">
        <v>44103</v>
      </c>
      <c r="AE653" s="0" t="str">
        <f aca="false">IF(AB653&lt;=10,"Top Buyer",IF(AB653&lt;=21,"2nd Top Buyer","Average Buyer"))</f>
        <v>Average Buyer</v>
      </c>
      <c r="AF653" s="0" t="str">
        <f aca="false">(IF(AC653=AD653,$AL$9,$AL$10))</f>
        <v>One-Time Buyer</v>
      </c>
      <c r="AG653" s="0" t="str">
        <f aca="false">VLOOKUP(X653,LookupRange,2,0)</f>
        <v>Female</v>
      </c>
      <c r="AH653" s="0" t="str">
        <f aca="false">VLOOKUP(X653,LookupRange,3,0)</f>
        <v>New York</v>
      </c>
      <c r="AW653" s="55" t="s">
        <v>754</v>
      </c>
      <c r="AX653" s="56" t="s">
        <v>29</v>
      </c>
      <c r="AY653" s="56" t="s">
        <v>119</v>
      </c>
      <c r="AZ653" s="57"/>
      <c r="CJ653" s="35" t="s">
        <v>1104</v>
      </c>
      <c r="CK653" s="59"/>
      <c r="CN653" s="35" t="n">
        <v>88065566004</v>
      </c>
      <c r="CO653" s="59"/>
      <c r="EP653" s="0" t="n">
        <v>650</v>
      </c>
      <c r="EQ653" s="55" t="s">
        <v>47</v>
      </c>
      <c r="ER653" s="56" t="s">
        <v>48</v>
      </c>
      <c r="ES653" s="56" t="s">
        <v>20</v>
      </c>
      <c r="ET653" s="64" t="n">
        <v>182</v>
      </c>
      <c r="EU653" s="65" t="n">
        <v>2216</v>
      </c>
      <c r="EV653" s="65" t="n">
        <v>546</v>
      </c>
      <c r="EW653" s="65" t="n">
        <v>44045</v>
      </c>
      <c r="EX653" s="66" t="n">
        <v>44102</v>
      </c>
      <c r="EY653" s="0" t="n">
        <f aca="false">COUNTIF(DatasourceNameRange,EQ653)</f>
        <v>4</v>
      </c>
    </row>
    <row r="654" customFormat="false" ht="15" hidden="false" customHeight="false" outlineLevel="0" collapsed="false">
      <c r="X654" s="35" t="s">
        <v>83</v>
      </c>
      <c r="Y654" s="36" t="n">
        <v>6</v>
      </c>
      <c r="Z654" s="37" t="n">
        <v>108</v>
      </c>
      <c r="AA654" s="37" t="n">
        <v>1</v>
      </c>
      <c r="AB654" s="37" t="n">
        <v>108</v>
      </c>
      <c r="AC654" s="37" t="n">
        <v>44057</v>
      </c>
      <c r="AD654" s="38" t="n">
        <v>44057</v>
      </c>
      <c r="AE654" s="0" t="str">
        <f aca="false">IF(AB654&lt;=10,"Top Buyer",IF(AB654&lt;=21,"2nd Top Buyer","Average Buyer"))</f>
        <v>Average Buyer</v>
      </c>
      <c r="AF654" s="0" t="str">
        <f aca="false">(IF(AC654=AD654,$AL$9,$AL$10))</f>
        <v>One-Time Buyer</v>
      </c>
      <c r="AG654" s="0" t="str">
        <f aca="false">VLOOKUP(X654,LookupRange,2,0)</f>
        <v>Female</v>
      </c>
      <c r="AH654" s="0" t="str">
        <f aca="false">VLOOKUP(X654,LookupRange,3,0)</f>
        <v>Poughkeepsie</v>
      </c>
      <c r="AW654" s="55" t="s">
        <v>298</v>
      </c>
      <c r="AX654" s="56" t="s">
        <v>20</v>
      </c>
      <c r="AY654" s="56" t="s">
        <v>104</v>
      </c>
      <c r="AZ654" s="57"/>
      <c r="CJ654" s="35" t="s">
        <v>1041</v>
      </c>
      <c r="CK654" s="59"/>
      <c r="CN654" s="35" t="n">
        <v>88065566005</v>
      </c>
      <c r="CO654" s="59"/>
      <c r="EP654" s="0" t="n">
        <v>651</v>
      </c>
      <c r="EQ654" s="55" t="s">
        <v>754</v>
      </c>
      <c r="ER654" s="56" t="s">
        <v>119</v>
      </c>
      <c r="ES654" s="56" t="s">
        <v>29</v>
      </c>
      <c r="ET654" s="64" t="n">
        <v>8</v>
      </c>
      <c r="EU654" s="65" t="n">
        <v>160</v>
      </c>
      <c r="EV654" s="65" t="n">
        <v>24</v>
      </c>
      <c r="EW654" s="65" t="n">
        <v>44068</v>
      </c>
      <c r="EX654" s="66" t="n">
        <v>44068</v>
      </c>
      <c r="EY654" s="0" t="n">
        <f aca="false">COUNTIF(DatasourceNameRange,EQ654)</f>
        <v>1</v>
      </c>
    </row>
    <row r="655" customFormat="false" ht="15" hidden="false" customHeight="false" outlineLevel="0" collapsed="false">
      <c r="X655" s="35" t="s">
        <v>175</v>
      </c>
      <c r="Y655" s="36" t="n">
        <v>6</v>
      </c>
      <c r="Z655" s="37" t="n">
        <v>108</v>
      </c>
      <c r="AA655" s="37" t="n">
        <v>1</v>
      </c>
      <c r="AB655" s="37" t="n">
        <v>108</v>
      </c>
      <c r="AC655" s="37" t="n">
        <v>44083</v>
      </c>
      <c r="AD655" s="38" t="n">
        <v>44083</v>
      </c>
      <c r="AE655" s="0" t="str">
        <f aca="false">IF(AB655&lt;=10,"Top Buyer",IF(AB655&lt;=21,"2nd Top Buyer","Average Buyer"))</f>
        <v>Average Buyer</v>
      </c>
      <c r="AF655" s="0" t="str">
        <f aca="false">(IF(AC655=AD655,$AL$9,$AL$10))</f>
        <v>One-Time Buyer</v>
      </c>
      <c r="AG655" s="0" t="str">
        <f aca="false">VLOOKUP(X655,LookupRange,2,0)</f>
        <v>Male</v>
      </c>
      <c r="AH655" s="0" t="str">
        <f aca="false">VLOOKUP(X655,LookupRange,3,0)</f>
        <v>Hempstead</v>
      </c>
      <c r="AW655" s="55" t="s">
        <v>236</v>
      </c>
      <c r="AX655" s="56" t="s">
        <v>20</v>
      </c>
      <c r="AY655" s="56" t="s">
        <v>58</v>
      </c>
      <c r="AZ655" s="57"/>
      <c r="CJ655" s="35" t="s">
        <v>705</v>
      </c>
      <c r="CK655" s="59"/>
      <c r="CN655" s="35" t="n">
        <v>88065566006</v>
      </c>
      <c r="CO655" s="59"/>
      <c r="EP655" s="0" t="n">
        <v>652</v>
      </c>
      <c r="EQ655" s="55" t="s">
        <v>298</v>
      </c>
      <c r="ER655" s="56" t="s">
        <v>104</v>
      </c>
      <c r="ES655" s="56" t="s">
        <v>20</v>
      </c>
      <c r="ET655" s="64" t="n">
        <v>89</v>
      </c>
      <c r="EU655" s="65" t="n">
        <v>890</v>
      </c>
      <c r="EV655" s="65" t="n">
        <v>267</v>
      </c>
      <c r="EW655" s="65" t="n">
        <v>44098</v>
      </c>
      <c r="EX655" s="66" t="n">
        <v>44098</v>
      </c>
      <c r="EY655" s="0" t="n">
        <f aca="false">COUNTIF(DatasourceNameRange,EQ655)</f>
        <v>1</v>
      </c>
    </row>
    <row r="656" customFormat="false" ht="15" hidden="false" customHeight="false" outlineLevel="0" collapsed="false">
      <c r="X656" s="35" t="s">
        <v>1009</v>
      </c>
      <c r="Y656" s="36" t="n">
        <v>6</v>
      </c>
      <c r="Z656" s="37" t="n">
        <v>108</v>
      </c>
      <c r="AA656" s="37" t="n">
        <v>1</v>
      </c>
      <c r="AB656" s="37" t="n">
        <v>108</v>
      </c>
      <c r="AC656" s="37" t="n">
        <v>44083</v>
      </c>
      <c r="AD656" s="38" t="n">
        <v>44083</v>
      </c>
      <c r="AE656" s="0" t="str">
        <f aca="false">IF(AB656&lt;=10,"Top Buyer",IF(AB656&lt;=21,"2nd Top Buyer","Average Buyer"))</f>
        <v>Average Buyer</v>
      </c>
      <c r="AF656" s="0" t="str">
        <f aca="false">(IF(AC656=AD656,$AL$9,$AL$10))</f>
        <v>One-Time Buyer</v>
      </c>
      <c r="AG656" s="0" t="str">
        <f aca="false">VLOOKUP(X656,LookupRange,2,0)</f>
        <v>Male</v>
      </c>
      <c r="AH656" s="0" t="str">
        <f aca="false">VLOOKUP(X656,LookupRange,3,0)</f>
        <v>Hempstead</v>
      </c>
      <c r="AW656" s="55" t="s">
        <v>1104</v>
      </c>
      <c r="AX656" s="56" t="s">
        <v>29</v>
      </c>
      <c r="AY656" s="56" t="s">
        <v>119</v>
      </c>
      <c r="AZ656" s="57"/>
      <c r="CJ656" s="35" t="s">
        <v>1078</v>
      </c>
      <c r="CK656" s="59"/>
      <c r="CN656" s="35" t="n">
        <v>88065566007</v>
      </c>
      <c r="CO656" s="59"/>
      <c r="EP656" s="0" t="n">
        <v>653</v>
      </c>
      <c r="EQ656" s="55" t="s">
        <v>236</v>
      </c>
      <c r="ER656" s="56" t="s">
        <v>58</v>
      </c>
      <c r="ES656" s="56" t="s">
        <v>20</v>
      </c>
      <c r="ET656" s="64" t="n">
        <v>77</v>
      </c>
      <c r="EU656" s="65" t="n">
        <v>924</v>
      </c>
      <c r="EV656" s="65" t="n">
        <v>231</v>
      </c>
      <c r="EW656" s="65" t="n">
        <v>44067</v>
      </c>
      <c r="EX656" s="66" t="n">
        <v>44067</v>
      </c>
      <c r="EY656" s="0" t="n">
        <f aca="false">COUNTIF(DatasourceNameRange,EQ656)</f>
        <v>1</v>
      </c>
    </row>
    <row r="657" customFormat="false" ht="15" hidden="false" customHeight="false" outlineLevel="0" collapsed="false">
      <c r="X657" s="35" t="s">
        <v>736</v>
      </c>
      <c r="Y657" s="36" t="n">
        <v>6</v>
      </c>
      <c r="Z657" s="37" t="n">
        <v>108</v>
      </c>
      <c r="AA657" s="37" t="n">
        <v>1</v>
      </c>
      <c r="AB657" s="37" t="n">
        <v>108</v>
      </c>
      <c r="AC657" s="37" t="n">
        <v>44051</v>
      </c>
      <c r="AD657" s="38" t="n">
        <v>44051</v>
      </c>
      <c r="AE657" s="0" t="str">
        <f aca="false">IF(AB657&lt;=10,"Top Buyer",IF(AB657&lt;=21,"2nd Top Buyer","Average Buyer"))</f>
        <v>Average Buyer</v>
      </c>
      <c r="AF657" s="0" t="str">
        <f aca="false">(IF(AC657=AD657,$AL$9,$AL$10))</f>
        <v>One-Time Buyer</v>
      </c>
      <c r="AG657" s="0" t="str">
        <f aca="false">VLOOKUP(X657,LookupRange,2,0)</f>
        <v>Male</v>
      </c>
      <c r="AH657" s="0" t="str">
        <f aca="false">VLOOKUP(X657,LookupRange,3,0)</f>
        <v>Springs</v>
      </c>
      <c r="AW657" s="55" t="s">
        <v>1041</v>
      </c>
      <c r="AX657" s="56" t="s">
        <v>29</v>
      </c>
      <c r="AY657" s="56" t="s">
        <v>107</v>
      </c>
      <c r="AZ657" s="57"/>
      <c r="CJ657" s="35" t="s">
        <v>784</v>
      </c>
      <c r="CK657" s="59"/>
      <c r="CN657" s="35" t="n">
        <v>88065566008</v>
      </c>
      <c r="CO657" s="59"/>
      <c r="EP657" s="0" t="n">
        <v>654</v>
      </c>
      <c r="EQ657" s="55" t="s">
        <v>1104</v>
      </c>
      <c r="ER657" s="56" t="s">
        <v>119</v>
      </c>
      <c r="ES657" s="56" t="s">
        <v>29</v>
      </c>
      <c r="ET657" s="64" t="n">
        <v>5</v>
      </c>
      <c r="EU657" s="65" t="n">
        <v>60</v>
      </c>
      <c r="EV657" s="65" t="n">
        <v>15</v>
      </c>
      <c r="EW657" s="65" t="n">
        <v>44044</v>
      </c>
      <c r="EX657" s="66" t="n">
        <v>44044</v>
      </c>
      <c r="EY657" s="0" t="n">
        <f aca="false">COUNTIF(DatasourceNameRange,EQ657)</f>
        <v>1</v>
      </c>
    </row>
    <row r="658" customFormat="false" ht="15" hidden="false" customHeight="false" outlineLevel="0" collapsed="false">
      <c r="X658" s="35" t="s">
        <v>936</v>
      </c>
      <c r="Y658" s="36" t="n">
        <v>8</v>
      </c>
      <c r="Z658" s="37" t="n">
        <v>106</v>
      </c>
      <c r="AA658" s="37" t="n">
        <v>2</v>
      </c>
      <c r="AB658" s="37" t="n">
        <v>106</v>
      </c>
      <c r="AC658" s="37" t="n">
        <v>44103</v>
      </c>
      <c r="AD658" s="38" t="n">
        <v>44103</v>
      </c>
      <c r="AE658" s="0" t="str">
        <f aca="false">IF(AB658&lt;=10,"Top Buyer",IF(AB658&lt;=21,"2nd Top Buyer","Average Buyer"))</f>
        <v>Average Buyer</v>
      </c>
      <c r="AF658" s="0" t="str">
        <f aca="false">(IF(AC658=AD658,$AL$9,$AL$10))</f>
        <v>One-Time Buyer</v>
      </c>
      <c r="AG658" s="0" t="str">
        <f aca="false">VLOOKUP(X658,LookupRange,2,0)</f>
        <v>Female</v>
      </c>
      <c r="AH658" s="0" t="str">
        <f aca="false">VLOOKUP(X658,LookupRange,3,0)</f>
        <v>Springs</v>
      </c>
      <c r="AW658" s="55" t="s">
        <v>705</v>
      </c>
      <c r="AX658" s="56" t="s">
        <v>20</v>
      </c>
      <c r="AY658" s="56" t="s">
        <v>107</v>
      </c>
      <c r="AZ658" s="57"/>
      <c r="CJ658" s="35" t="s">
        <v>1006</v>
      </c>
      <c r="CK658" s="59"/>
      <c r="CN658" s="35" t="n">
        <v>88065566009</v>
      </c>
      <c r="CO658" s="59"/>
      <c r="EP658" s="0" t="n">
        <v>655</v>
      </c>
      <c r="EQ658" s="55" t="s">
        <v>1041</v>
      </c>
      <c r="ER658" s="56" t="s">
        <v>107</v>
      </c>
      <c r="ES658" s="56" t="s">
        <v>29</v>
      </c>
      <c r="ET658" s="64" t="n">
        <v>11</v>
      </c>
      <c r="EU658" s="65" t="n">
        <v>198</v>
      </c>
      <c r="EV658" s="65" t="n">
        <v>33</v>
      </c>
      <c r="EW658" s="65" t="n">
        <v>44046</v>
      </c>
      <c r="EX658" s="66" t="n">
        <v>44046</v>
      </c>
      <c r="EY658" s="0" t="n">
        <f aca="false">COUNTIF(DatasourceNameRange,EQ658)</f>
        <v>1</v>
      </c>
    </row>
    <row r="659" customFormat="false" ht="15" hidden="false" customHeight="false" outlineLevel="0" collapsed="false">
      <c r="X659" s="35" t="s">
        <v>1002</v>
      </c>
      <c r="Y659" s="36" t="n">
        <v>7</v>
      </c>
      <c r="Z659" s="37" t="n">
        <v>105</v>
      </c>
      <c r="AA659" s="37" t="n">
        <v>1</v>
      </c>
      <c r="AB659" s="37" t="n">
        <v>105</v>
      </c>
      <c r="AC659" s="37" t="n">
        <v>44071</v>
      </c>
      <c r="AD659" s="38" t="n">
        <v>44071</v>
      </c>
      <c r="AE659" s="0" t="str">
        <f aca="false">IF(AB659&lt;=10,"Top Buyer",IF(AB659&lt;=21,"2nd Top Buyer","Average Buyer"))</f>
        <v>Average Buyer</v>
      </c>
      <c r="AF659" s="0" t="str">
        <f aca="false">(IF(AC659=AD659,$AL$9,$AL$10))</f>
        <v>One-Time Buyer</v>
      </c>
      <c r="AG659" s="0" t="str">
        <f aca="false">VLOOKUP(X659,LookupRange,2,0)</f>
        <v>Male</v>
      </c>
      <c r="AH659" s="0" t="str">
        <f aca="false">VLOOKUP(X659,LookupRange,3,0)</f>
        <v>Peekskill</v>
      </c>
      <c r="AW659" s="55" t="s">
        <v>1078</v>
      </c>
      <c r="AX659" s="56" t="s">
        <v>20</v>
      </c>
      <c r="AY659" s="56" t="s">
        <v>147</v>
      </c>
      <c r="AZ659" s="57"/>
      <c r="CJ659" s="35" t="s">
        <v>807</v>
      </c>
      <c r="CK659" s="59"/>
      <c r="CN659" s="35" t="n">
        <v>88065566010</v>
      </c>
      <c r="CO659" s="59"/>
      <c r="EP659" s="0" t="n">
        <v>656</v>
      </c>
      <c r="EQ659" s="55" t="s">
        <v>705</v>
      </c>
      <c r="ER659" s="56" t="s">
        <v>107</v>
      </c>
      <c r="ES659" s="56" t="s">
        <v>20</v>
      </c>
      <c r="ET659" s="64" t="n">
        <v>5</v>
      </c>
      <c r="EU659" s="65" t="n">
        <v>80</v>
      </c>
      <c r="EV659" s="65" t="n">
        <v>15</v>
      </c>
      <c r="EW659" s="65" t="n">
        <v>44096</v>
      </c>
      <c r="EX659" s="66" t="n">
        <v>44096</v>
      </c>
      <c r="EY659" s="0" t="n">
        <f aca="false">COUNTIF(DatasourceNameRange,EQ659)</f>
        <v>1</v>
      </c>
    </row>
    <row r="660" customFormat="false" ht="15" hidden="false" customHeight="false" outlineLevel="0" collapsed="false">
      <c r="X660" s="35" t="s">
        <v>1106</v>
      </c>
      <c r="Y660" s="36" t="n">
        <v>7</v>
      </c>
      <c r="Z660" s="37" t="n">
        <v>105</v>
      </c>
      <c r="AA660" s="37" t="n">
        <v>1</v>
      </c>
      <c r="AB660" s="37" t="n">
        <v>105</v>
      </c>
      <c r="AC660" s="37" t="n">
        <v>44046</v>
      </c>
      <c r="AD660" s="38" t="n">
        <v>44046</v>
      </c>
      <c r="AE660" s="0" t="str">
        <f aca="false">IF(AB660&lt;=10,"Top Buyer",IF(AB660&lt;=21,"2nd Top Buyer","Average Buyer"))</f>
        <v>Average Buyer</v>
      </c>
      <c r="AF660" s="0" t="str">
        <f aca="false">(IF(AC660=AD660,$AL$9,$AL$10))</f>
        <v>One-Time Buyer</v>
      </c>
      <c r="AG660" s="0" t="str">
        <f aca="false">VLOOKUP(X660,LookupRange,2,0)</f>
        <v>Female</v>
      </c>
      <c r="AH660" s="0" t="str">
        <f aca="false">VLOOKUP(X660,LookupRange,3,0)</f>
        <v>Glens Falls</v>
      </c>
      <c r="AW660" s="55" t="s">
        <v>784</v>
      </c>
      <c r="AX660" s="56" t="s">
        <v>20</v>
      </c>
      <c r="AY660" s="56" t="s">
        <v>93</v>
      </c>
      <c r="AZ660" s="57"/>
      <c r="CJ660" s="35" t="s">
        <v>592</v>
      </c>
      <c r="CK660" s="59"/>
      <c r="CN660" s="35" t="n">
        <v>88065566011</v>
      </c>
      <c r="CO660" s="59"/>
      <c r="EP660" s="0" t="n">
        <v>657</v>
      </c>
      <c r="EQ660" s="55" t="s">
        <v>1078</v>
      </c>
      <c r="ER660" s="56" t="s">
        <v>147</v>
      </c>
      <c r="ES660" s="56" t="s">
        <v>20</v>
      </c>
      <c r="ET660" s="64" t="n">
        <v>10</v>
      </c>
      <c r="EU660" s="65" t="n">
        <v>388</v>
      </c>
      <c r="EV660" s="65" t="n">
        <v>30</v>
      </c>
      <c r="EW660" s="65" t="n">
        <v>44054</v>
      </c>
      <c r="EX660" s="66" t="n">
        <v>44096</v>
      </c>
      <c r="EY660" s="0" t="n">
        <f aca="false">COUNTIF(DatasourceNameRange,EQ660)</f>
        <v>4</v>
      </c>
    </row>
    <row r="661" customFormat="false" ht="15" hidden="false" customHeight="false" outlineLevel="0" collapsed="false">
      <c r="X661" s="35" t="s">
        <v>758</v>
      </c>
      <c r="Y661" s="36" t="n">
        <v>7</v>
      </c>
      <c r="Z661" s="37" t="n">
        <v>105</v>
      </c>
      <c r="AA661" s="37" t="n">
        <v>1</v>
      </c>
      <c r="AB661" s="37" t="n">
        <v>105</v>
      </c>
      <c r="AC661" s="37" t="n">
        <v>44072</v>
      </c>
      <c r="AD661" s="38" t="n">
        <v>44072</v>
      </c>
      <c r="AE661" s="0" t="str">
        <f aca="false">IF(AB661&lt;=10,"Top Buyer",IF(AB661&lt;=21,"2nd Top Buyer","Average Buyer"))</f>
        <v>Average Buyer</v>
      </c>
      <c r="AF661" s="0" t="str">
        <f aca="false">(IF(AC661=AD661,$AL$9,$AL$10))</f>
        <v>One-Time Buyer</v>
      </c>
      <c r="AG661" s="0" t="str">
        <f aca="false">VLOOKUP(X661,LookupRange,2,0)</f>
        <v>Male</v>
      </c>
      <c r="AH661" s="0" t="str">
        <f aca="false">VLOOKUP(X661,LookupRange,3,0)</f>
        <v>Auburn</v>
      </c>
      <c r="AW661" s="55" t="s">
        <v>1006</v>
      </c>
      <c r="AX661" s="56" t="s">
        <v>20</v>
      </c>
      <c r="AY661" s="56" t="s">
        <v>112</v>
      </c>
      <c r="AZ661" s="57"/>
      <c r="CJ661" s="35" t="s">
        <v>276</v>
      </c>
      <c r="CK661" s="59"/>
      <c r="CN661" s="35" t="n">
        <v>88065566012</v>
      </c>
      <c r="CO661" s="59"/>
      <c r="EP661" s="0" t="n">
        <v>658</v>
      </c>
      <c r="EQ661" s="55" t="s">
        <v>784</v>
      </c>
      <c r="ER661" s="56" t="s">
        <v>93</v>
      </c>
      <c r="ES661" s="56" t="s">
        <v>20</v>
      </c>
      <c r="ET661" s="64" t="n">
        <v>4</v>
      </c>
      <c r="EU661" s="65" t="n">
        <v>52</v>
      </c>
      <c r="EV661" s="65" t="n">
        <v>12</v>
      </c>
      <c r="EW661" s="65" t="n">
        <v>44098</v>
      </c>
      <c r="EX661" s="66" t="n">
        <v>44098</v>
      </c>
      <c r="EY661" s="0" t="n">
        <f aca="false">COUNTIF(DatasourceNameRange,EQ661)</f>
        <v>1</v>
      </c>
    </row>
    <row r="662" customFormat="false" ht="15" hidden="false" customHeight="false" outlineLevel="0" collapsed="false">
      <c r="X662" s="35" t="s">
        <v>686</v>
      </c>
      <c r="Y662" s="36" t="n">
        <v>7</v>
      </c>
      <c r="Z662" s="37" t="n">
        <v>105</v>
      </c>
      <c r="AA662" s="37" t="n">
        <v>1</v>
      </c>
      <c r="AB662" s="37" t="n">
        <v>105</v>
      </c>
      <c r="AC662" s="37" t="n">
        <v>44077</v>
      </c>
      <c r="AD662" s="38" t="n">
        <v>44077</v>
      </c>
      <c r="AE662" s="0" t="str">
        <f aca="false">IF(AB662&lt;=10,"Top Buyer",IF(AB662&lt;=21,"2nd Top Buyer","Average Buyer"))</f>
        <v>Average Buyer</v>
      </c>
      <c r="AF662" s="0" t="str">
        <f aca="false">(IF(AC662=AD662,$AL$9,$AL$10))</f>
        <v>One-Time Buyer</v>
      </c>
      <c r="AG662" s="0" t="str">
        <f aca="false">VLOOKUP(X662,LookupRange,2,0)</f>
        <v>Female</v>
      </c>
      <c r="AH662" s="0" t="str">
        <f aca="false">VLOOKUP(X662,LookupRange,3,0)</f>
        <v>Kingston</v>
      </c>
      <c r="AW662" s="55" t="s">
        <v>807</v>
      </c>
      <c r="AX662" s="56" t="s">
        <v>20</v>
      </c>
      <c r="AY662" s="56" t="s">
        <v>50</v>
      </c>
      <c r="AZ662" s="57"/>
      <c r="CJ662" s="35" t="s">
        <v>977</v>
      </c>
      <c r="CK662" s="59"/>
      <c r="CN662" s="35" t="n">
        <v>88065566013</v>
      </c>
      <c r="CO662" s="59"/>
      <c r="EP662" s="0" t="n">
        <v>659</v>
      </c>
      <c r="EQ662" s="55" t="s">
        <v>1006</v>
      </c>
      <c r="ER662" s="56" t="s">
        <v>112</v>
      </c>
      <c r="ES662" s="56" t="s">
        <v>20</v>
      </c>
      <c r="ET662" s="64" t="n">
        <v>7</v>
      </c>
      <c r="EU662" s="65" t="n">
        <v>140</v>
      </c>
      <c r="EV662" s="65" t="n">
        <v>21</v>
      </c>
      <c r="EW662" s="65" t="n">
        <v>44077</v>
      </c>
      <c r="EX662" s="66" t="n">
        <v>44077</v>
      </c>
      <c r="EY662" s="0" t="n">
        <f aca="false">COUNTIF(DatasourceNameRange,EQ662)</f>
        <v>1</v>
      </c>
    </row>
    <row r="663" customFormat="false" ht="15" hidden="false" customHeight="false" outlineLevel="0" collapsed="false">
      <c r="X663" s="35" t="s">
        <v>1032</v>
      </c>
      <c r="Y663" s="36" t="n">
        <v>7</v>
      </c>
      <c r="Z663" s="37" t="n">
        <v>105</v>
      </c>
      <c r="AA663" s="37" t="n">
        <v>1</v>
      </c>
      <c r="AB663" s="37" t="n">
        <v>105</v>
      </c>
      <c r="AC663" s="37" t="n">
        <v>44095</v>
      </c>
      <c r="AD663" s="38" t="n">
        <v>44095</v>
      </c>
      <c r="AE663" s="0" t="str">
        <f aca="false">IF(AB663&lt;=10,"Top Buyer",IF(AB663&lt;=21,"2nd Top Buyer","Average Buyer"))</f>
        <v>Average Buyer</v>
      </c>
      <c r="AF663" s="0" t="str">
        <f aca="false">(IF(AC663=AD663,$AL$9,$AL$10))</f>
        <v>One-Time Buyer</v>
      </c>
      <c r="AG663" s="0" t="str">
        <f aca="false">VLOOKUP(X663,LookupRange,2,0)</f>
        <v>Female</v>
      </c>
      <c r="AH663" s="0" t="str">
        <f aca="false">VLOOKUP(X663,LookupRange,3,0)</f>
        <v>Newburgh</v>
      </c>
      <c r="AW663" s="55" t="s">
        <v>592</v>
      </c>
      <c r="AX663" s="56" t="s">
        <v>29</v>
      </c>
      <c r="AY663" s="56" t="s">
        <v>154</v>
      </c>
      <c r="AZ663" s="57"/>
      <c r="CJ663" s="35" t="s">
        <v>878</v>
      </c>
      <c r="CK663" s="59"/>
      <c r="CN663" s="35" t="n">
        <v>88065566014</v>
      </c>
      <c r="CO663" s="59"/>
      <c r="EP663" s="0" t="n">
        <v>660</v>
      </c>
      <c r="EQ663" s="55" t="s">
        <v>807</v>
      </c>
      <c r="ER663" s="56" t="s">
        <v>50</v>
      </c>
      <c r="ES663" s="56" t="s">
        <v>20</v>
      </c>
      <c r="ET663" s="64" t="n">
        <v>5</v>
      </c>
      <c r="EU663" s="65" t="n">
        <v>70</v>
      </c>
      <c r="EV663" s="65" t="n">
        <v>15</v>
      </c>
      <c r="EW663" s="65" t="n">
        <v>44062</v>
      </c>
      <c r="EX663" s="66" t="n">
        <v>44062</v>
      </c>
      <c r="EY663" s="0" t="n">
        <f aca="false">COUNTIF(DatasourceNameRange,EQ663)</f>
        <v>1</v>
      </c>
    </row>
    <row r="664" customFormat="false" ht="15" hidden="false" customHeight="false" outlineLevel="0" collapsed="false">
      <c r="X664" s="35" t="s">
        <v>867</v>
      </c>
      <c r="Y664" s="36" t="n">
        <v>7</v>
      </c>
      <c r="Z664" s="37" t="n">
        <v>105</v>
      </c>
      <c r="AA664" s="37" t="n">
        <v>1</v>
      </c>
      <c r="AB664" s="37" t="n">
        <v>105</v>
      </c>
      <c r="AC664" s="37" t="n">
        <v>44088</v>
      </c>
      <c r="AD664" s="38" t="n">
        <v>44088</v>
      </c>
      <c r="AE664" s="0" t="str">
        <f aca="false">IF(AB664&lt;=10,"Top Buyer",IF(AB664&lt;=21,"2nd Top Buyer","Average Buyer"))</f>
        <v>Average Buyer</v>
      </c>
      <c r="AF664" s="0" t="str">
        <f aca="false">(IF(AC664=AD664,$AL$9,$AL$10))</f>
        <v>One-Time Buyer</v>
      </c>
      <c r="AG664" s="0" t="str">
        <f aca="false">VLOOKUP(X664,LookupRange,2,0)</f>
        <v>Male</v>
      </c>
      <c r="AH664" s="0" t="str">
        <f aca="false">VLOOKUP(X664,LookupRange,3,0)</f>
        <v>New York</v>
      </c>
      <c r="AW664" s="55" t="s">
        <v>276</v>
      </c>
      <c r="AX664" s="56" t="s">
        <v>29</v>
      </c>
      <c r="AY664" s="56" t="s">
        <v>52</v>
      </c>
      <c r="AZ664" s="57"/>
      <c r="CJ664" s="35" t="s">
        <v>80</v>
      </c>
      <c r="CK664" s="59"/>
      <c r="CN664" s="35" t="n">
        <v>88065566015</v>
      </c>
      <c r="CO664" s="59"/>
      <c r="EP664" s="0" t="n">
        <v>661</v>
      </c>
      <c r="EQ664" s="55" t="s">
        <v>592</v>
      </c>
      <c r="ER664" s="56" t="s">
        <v>154</v>
      </c>
      <c r="ES664" s="56" t="s">
        <v>29</v>
      </c>
      <c r="ET664" s="64" t="n">
        <v>77</v>
      </c>
      <c r="EU664" s="65" t="n">
        <v>770</v>
      </c>
      <c r="EV664" s="65" t="n">
        <v>231</v>
      </c>
      <c r="EW664" s="65" t="n">
        <v>44083</v>
      </c>
      <c r="EX664" s="66" t="n">
        <v>44083</v>
      </c>
      <c r="EY664" s="0" t="n">
        <f aca="false">COUNTIF(DatasourceNameRange,EQ664)</f>
        <v>1</v>
      </c>
    </row>
    <row r="665" customFormat="false" ht="15" hidden="false" customHeight="false" outlineLevel="0" collapsed="false">
      <c r="X665" s="35" t="s">
        <v>946</v>
      </c>
      <c r="Y665" s="36" t="n">
        <v>11</v>
      </c>
      <c r="Z665" s="37" t="n">
        <v>105</v>
      </c>
      <c r="AA665" s="37" t="n">
        <v>2</v>
      </c>
      <c r="AB665" s="37" t="n">
        <v>105</v>
      </c>
      <c r="AC665" s="37" t="n">
        <v>44092</v>
      </c>
      <c r="AD665" s="38" t="n">
        <v>44092</v>
      </c>
      <c r="AE665" s="0" t="str">
        <f aca="false">IF(AB665&lt;=10,"Top Buyer",IF(AB665&lt;=21,"2nd Top Buyer","Average Buyer"))</f>
        <v>Average Buyer</v>
      </c>
      <c r="AF665" s="0" t="str">
        <f aca="false">(IF(AC665=AD665,$AL$9,$AL$10))</f>
        <v>One-Time Buyer</v>
      </c>
      <c r="AG665" s="0" t="str">
        <f aca="false">VLOOKUP(X665,LookupRange,2,0)</f>
        <v>Female</v>
      </c>
      <c r="AH665" s="0" t="str">
        <f aca="false">VLOOKUP(X665,LookupRange,3,0)</f>
        <v>Long Beach</v>
      </c>
      <c r="AW665" s="55" t="s">
        <v>977</v>
      </c>
      <c r="AX665" s="56" t="s">
        <v>29</v>
      </c>
      <c r="AY665" s="56" t="s">
        <v>112</v>
      </c>
      <c r="AZ665" s="57"/>
      <c r="CJ665" s="35" t="s">
        <v>446</v>
      </c>
      <c r="CK665" s="59"/>
      <c r="CN665" s="35" t="n">
        <v>88065566016</v>
      </c>
      <c r="CO665" s="59"/>
      <c r="EP665" s="0" t="n">
        <v>662</v>
      </c>
      <c r="EQ665" s="55" t="s">
        <v>276</v>
      </c>
      <c r="ER665" s="56" t="s">
        <v>52</v>
      </c>
      <c r="ES665" s="56" t="s">
        <v>29</v>
      </c>
      <c r="ET665" s="64" t="n">
        <v>6</v>
      </c>
      <c r="EU665" s="65" t="n">
        <v>138</v>
      </c>
      <c r="EV665" s="65" t="n">
        <v>18</v>
      </c>
      <c r="EW665" s="65" t="n">
        <v>44076</v>
      </c>
      <c r="EX665" s="66" t="n">
        <v>44076</v>
      </c>
      <c r="EY665" s="0" t="n">
        <f aca="false">COUNTIF(DatasourceNameRange,EQ665)</f>
        <v>1</v>
      </c>
    </row>
    <row r="666" customFormat="false" ht="15" hidden="false" customHeight="false" outlineLevel="0" collapsed="false">
      <c r="X666" s="35" t="s">
        <v>951</v>
      </c>
      <c r="Y666" s="36" t="n">
        <v>2</v>
      </c>
      <c r="Z666" s="37" t="n">
        <v>104</v>
      </c>
      <c r="AA666" s="37" t="n">
        <v>1</v>
      </c>
      <c r="AB666" s="37" t="n">
        <v>104</v>
      </c>
      <c r="AC666" s="37" t="n">
        <v>44094</v>
      </c>
      <c r="AD666" s="38" t="n">
        <v>44094</v>
      </c>
      <c r="AE666" s="0" t="str">
        <f aca="false">IF(AB666&lt;=10,"Top Buyer",IF(AB666&lt;=21,"2nd Top Buyer","Average Buyer"))</f>
        <v>Average Buyer</v>
      </c>
      <c r="AF666" s="0" t="str">
        <f aca="false">(IF(AC666=AD666,$AL$9,$AL$10))</f>
        <v>One-Time Buyer</v>
      </c>
      <c r="AG666" s="0" t="str">
        <f aca="false">VLOOKUP(X666,LookupRange,2,0)</f>
        <v>Female</v>
      </c>
      <c r="AH666" s="0" t="str">
        <f aca="false">VLOOKUP(X666,LookupRange,3,0)</f>
        <v>Albany</v>
      </c>
      <c r="AW666" s="55" t="s">
        <v>878</v>
      </c>
      <c r="AX666" s="56" t="s">
        <v>20</v>
      </c>
      <c r="AY666" s="56" t="s">
        <v>188</v>
      </c>
      <c r="AZ666" s="57"/>
      <c r="CJ666" s="35" t="s">
        <v>1080</v>
      </c>
      <c r="CK666" s="59"/>
      <c r="CN666" s="35" t="n">
        <v>88065566017</v>
      </c>
      <c r="CO666" s="59"/>
      <c r="EP666" s="0" t="n">
        <v>663</v>
      </c>
      <c r="EQ666" s="55" t="s">
        <v>977</v>
      </c>
      <c r="ER666" s="56" t="s">
        <v>112</v>
      </c>
      <c r="ES666" s="56" t="s">
        <v>29</v>
      </c>
      <c r="ET666" s="64" t="n">
        <v>8</v>
      </c>
      <c r="EU666" s="65" t="n">
        <v>96</v>
      </c>
      <c r="EV666" s="65" t="n">
        <v>24</v>
      </c>
      <c r="EW666" s="65" t="n">
        <v>44067</v>
      </c>
      <c r="EX666" s="66" t="n">
        <v>44067</v>
      </c>
      <c r="EY666" s="0" t="n">
        <f aca="false">COUNTIF(DatasourceNameRange,EQ666)</f>
        <v>1</v>
      </c>
    </row>
    <row r="667" customFormat="false" ht="15" hidden="false" customHeight="false" outlineLevel="0" collapsed="false">
      <c r="X667" s="35" t="s">
        <v>778</v>
      </c>
      <c r="Y667" s="36" t="n">
        <v>2</v>
      </c>
      <c r="Z667" s="37" t="n">
        <v>104</v>
      </c>
      <c r="AA667" s="37" t="n">
        <v>1</v>
      </c>
      <c r="AB667" s="37" t="n">
        <v>104</v>
      </c>
      <c r="AC667" s="37" t="n">
        <v>44092</v>
      </c>
      <c r="AD667" s="38" t="n">
        <v>44092</v>
      </c>
      <c r="AE667" s="0" t="str">
        <f aca="false">IF(AB667&lt;=10,"Top Buyer",IF(AB667&lt;=21,"2nd Top Buyer","Average Buyer"))</f>
        <v>Average Buyer</v>
      </c>
      <c r="AF667" s="0" t="str">
        <f aca="false">(IF(AC667=AD667,$AL$9,$AL$10))</f>
        <v>One-Time Buyer</v>
      </c>
      <c r="AG667" s="0" t="str">
        <f aca="false">VLOOKUP(X667,LookupRange,2,0)</f>
        <v>Female</v>
      </c>
      <c r="AH667" s="0" t="str">
        <f aca="false">VLOOKUP(X667,LookupRange,3,0)</f>
        <v>Olean</v>
      </c>
      <c r="AW667" s="55" t="s">
        <v>80</v>
      </c>
      <c r="AX667" s="56" t="s">
        <v>20</v>
      </c>
      <c r="AY667" s="56" t="s">
        <v>81</v>
      </c>
      <c r="AZ667" s="57"/>
      <c r="CJ667" s="35" t="s">
        <v>528</v>
      </c>
      <c r="CK667" s="59"/>
      <c r="CN667" s="35" t="n">
        <v>88065566018</v>
      </c>
      <c r="CO667" s="59"/>
      <c r="EP667" s="0" t="n">
        <v>664</v>
      </c>
      <c r="EQ667" s="55" t="s">
        <v>878</v>
      </c>
      <c r="ER667" s="56" t="s">
        <v>188</v>
      </c>
      <c r="ES667" s="56" t="s">
        <v>20</v>
      </c>
      <c r="ET667" s="64" t="n">
        <v>4</v>
      </c>
      <c r="EU667" s="65" t="n">
        <v>72</v>
      </c>
      <c r="EV667" s="65" t="n">
        <v>12</v>
      </c>
      <c r="EW667" s="65" t="n">
        <v>44099</v>
      </c>
      <c r="EX667" s="66" t="n">
        <v>44099</v>
      </c>
      <c r="EY667" s="0" t="n">
        <f aca="false">COUNTIF(DatasourceNameRange,EQ667)</f>
        <v>1</v>
      </c>
    </row>
    <row r="668" customFormat="false" ht="15" hidden="false" customHeight="false" outlineLevel="0" collapsed="false">
      <c r="X668" s="35" t="s">
        <v>176</v>
      </c>
      <c r="Y668" s="36" t="n">
        <v>10</v>
      </c>
      <c r="Z668" s="37" t="n">
        <v>100</v>
      </c>
      <c r="AA668" s="37" t="n">
        <v>1</v>
      </c>
      <c r="AB668" s="37" t="n">
        <v>100</v>
      </c>
      <c r="AC668" s="37" t="n">
        <v>44082</v>
      </c>
      <c r="AD668" s="38" t="n">
        <v>44082</v>
      </c>
      <c r="AE668" s="0" t="str">
        <f aca="false">IF(AB668&lt;=10,"Top Buyer",IF(AB668&lt;=21,"2nd Top Buyer","Average Buyer"))</f>
        <v>Average Buyer</v>
      </c>
      <c r="AF668" s="0" t="str">
        <f aca="false">(IF(AC668=AD668,$AL$9,$AL$10))</f>
        <v>One-Time Buyer</v>
      </c>
      <c r="AG668" s="0" t="str">
        <f aca="false">VLOOKUP(X668,LookupRange,2,0)</f>
        <v>Female</v>
      </c>
      <c r="AH668" s="0" t="str">
        <f aca="false">VLOOKUP(X668,LookupRange,3,0)</f>
        <v>New York</v>
      </c>
      <c r="AW668" s="55" t="s">
        <v>446</v>
      </c>
      <c r="AX668" s="56" t="s">
        <v>29</v>
      </c>
      <c r="AY668" s="56" t="s">
        <v>58</v>
      </c>
      <c r="AZ668" s="57"/>
      <c r="CJ668" s="35" t="s">
        <v>1038</v>
      </c>
      <c r="CK668" s="59"/>
      <c r="CN668" s="35" t="n">
        <v>88065566019</v>
      </c>
      <c r="CO668" s="59"/>
      <c r="EP668" s="0" t="n">
        <v>665</v>
      </c>
      <c r="EQ668" s="55" t="s">
        <v>80</v>
      </c>
      <c r="ER668" s="56" t="s">
        <v>81</v>
      </c>
      <c r="ES668" s="56" t="s">
        <v>20</v>
      </c>
      <c r="ET668" s="64" t="n">
        <v>47</v>
      </c>
      <c r="EU668" s="65" t="n">
        <v>423</v>
      </c>
      <c r="EV668" s="65" t="n">
        <v>141</v>
      </c>
      <c r="EW668" s="65" t="n">
        <v>44056</v>
      </c>
      <c r="EX668" s="66" t="n">
        <v>44056</v>
      </c>
      <c r="EY668" s="0" t="n">
        <f aca="false">COUNTIF(DatasourceNameRange,EQ668)</f>
        <v>1</v>
      </c>
    </row>
    <row r="669" customFormat="false" ht="15" hidden="false" customHeight="false" outlineLevel="0" collapsed="false">
      <c r="X669" s="35" t="s">
        <v>793</v>
      </c>
      <c r="Y669" s="36" t="n">
        <v>5</v>
      </c>
      <c r="Z669" s="37" t="n">
        <v>100</v>
      </c>
      <c r="AA669" s="37" t="n">
        <v>1</v>
      </c>
      <c r="AB669" s="37" t="n">
        <v>100</v>
      </c>
      <c r="AC669" s="37" t="n">
        <v>44045</v>
      </c>
      <c r="AD669" s="38" t="n">
        <v>44045</v>
      </c>
      <c r="AE669" s="0" t="str">
        <f aca="false">IF(AB669&lt;=10,"Top Buyer",IF(AB669&lt;=21,"2nd Top Buyer","Average Buyer"))</f>
        <v>Average Buyer</v>
      </c>
      <c r="AF669" s="0" t="str">
        <f aca="false">(IF(AC669=AD669,$AL$9,$AL$10))</f>
        <v>One-Time Buyer</v>
      </c>
      <c r="AG669" s="0" t="str">
        <f aca="false">VLOOKUP(X669,LookupRange,2,0)</f>
        <v>Female</v>
      </c>
      <c r="AH669" s="0" t="str">
        <f aca="false">VLOOKUP(X669,LookupRange,3,0)</f>
        <v>New York</v>
      </c>
      <c r="AW669" s="55" t="s">
        <v>1080</v>
      </c>
      <c r="AX669" s="56" t="s">
        <v>29</v>
      </c>
      <c r="AY669" s="56" t="s">
        <v>21</v>
      </c>
      <c r="AZ669" s="57"/>
      <c r="CJ669" s="35" t="s">
        <v>666</v>
      </c>
      <c r="CK669" s="59"/>
      <c r="CN669" s="35" t="n">
        <v>88065566020</v>
      </c>
      <c r="CO669" s="59"/>
      <c r="EP669" s="0" t="n">
        <v>666</v>
      </c>
      <c r="EQ669" s="55" t="s">
        <v>446</v>
      </c>
      <c r="ER669" s="56" t="s">
        <v>58</v>
      </c>
      <c r="ES669" s="56" t="s">
        <v>29</v>
      </c>
      <c r="ET669" s="64" t="n">
        <v>60</v>
      </c>
      <c r="EU669" s="65" t="n">
        <v>960</v>
      </c>
      <c r="EV669" s="65" t="n">
        <v>180</v>
      </c>
      <c r="EW669" s="65" t="n">
        <v>44071</v>
      </c>
      <c r="EX669" s="66" t="n">
        <v>44071</v>
      </c>
      <c r="EY669" s="0" t="n">
        <f aca="false">COUNTIF(DatasourceNameRange,EQ669)</f>
        <v>1</v>
      </c>
    </row>
    <row r="670" customFormat="false" ht="15" hidden="false" customHeight="false" outlineLevel="0" collapsed="false">
      <c r="X670" s="35" t="s">
        <v>462</v>
      </c>
      <c r="Y670" s="36" t="n">
        <v>10</v>
      </c>
      <c r="Z670" s="37" t="n">
        <v>100</v>
      </c>
      <c r="AA670" s="37" t="n">
        <v>1</v>
      </c>
      <c r="AB670" s="37" t="n">
        <v>100</v>
      </c>
      <c r="AC670" s="37" t="n">
        <v>44056</v>
      </c>
      <c r="AD670" s="38" t="n">
        <v>44056</v>
      </c>
      <c r="AE670" s="0" t="str">
        <f aca="false">IF(AB670&lt;=10,"Top Buyer",IF(AB670&lt;=21,"2nd Top Buyer","Average Buyer"))</f>
        <v>Average Buyer</v>
      </c>
      <c r="AF670" s="0" t="str">
        <f aca="false">(IF(AC670=AD670,$AL$9,$AL$10))</f>
        <v>One-Time Buyer</v>
      </c>
      <c r="AG670" s="0" t="str">
        <f aca="false">VLOOKUP(X670,LookupRange,2,0)</f>
        <v>Male</v>
      </c>
      <c r="AH670" s="0" t="str">
        <f aca="false">VLOOKUP(X670,LookupRange,3,0)</f>
        <v>Rochester</v>
      </c>
      <c r="AW670" s="55" t="s">
        <v>528</v>
      </c>
      <c r="AX670" s="56" t="s">
        <v>29</v>
      </c>
      <c r="AY670" s="56" t="s">
        <v>52</v>
      </c>
      <c r="AZ670" s="57"/>
      <c r="CJ670" s="35" t="s">
        <v>743</v>
      </c>
      <c r="CK670" s="59"/>
      <c r="CN670" s="35" t="n">
        <v>88065566021</v>
      </c>
      <c r="CO670" s="59"/>
      <c r="EP670" s="0" t="n">
        <v>667</v>
      </c>
      <c r="EQ670" s="55" t="s">
        <v>1080</v>
      </c>
      <c r="ER670" s="56" t="s">
        <v>21</v>
      </c>
      <c r="ES670" s="56" t="s">
        <v>29</v>
      </c>
      <c r="ET670" s="64" t="n">
        <v>26</v>
      </c>
      <c r="EU670" s="65" t="n">
        <v>286</v>
      </c>
      <c r="EV670" s="65" t="n">
        <v>78</v>
      </c>
      <c r="EW670" s="65" t="n">
        <v>44045</v>
      </c>
      <c r="EX670" s="66" t="n">
        <v>44098</v>
      </c>
      <c r="EY670" s="0" t="n">
        <f aca="false">COUNTIF(DatasourceNameRange,EQ670)</f>
        <v>4</v>
      </c>
    </row>
    <row r="671" customFormat="false" ht="15" hidden="false" customHeight="false" outlineLevel="0" collapsed="false">
      <c r="X671" s="35" t="s">
        <v>976</v>
      </c>
      <c r="Y671" s="36" t="n">
        <v>5</v>
      </c>
      <c r="Z671" s="37" t="n">
        <v>100</v>
      </c>
      <c r="AA671" s="37" t="n">
        <v>1</v>
      </c>
      <c r="AB671" s="37" t="n">
        <v>100</v>
      </c>
      <c r="AC671" s="37" t="n">
        <v>44066</v>
      </c>
      <c r="AD671" s="38" t="n">
        <v>44066</v>
      </c>
      <c r="AE671" s="0" t="str">
        <f aca="false">IF(AB671&lt;=10,"Top Buyer",IF(AB671&lt;=21,"2nd Top Buyer","Average Buyer"))</f>
        <v>Average Buyer</v>
      </c>
      <c r="AF671" s="0" t="str">
        <f aca="false">(IF(AC671=AD671,$AL$9,$AL$10))</f>
        <v>One-Time Buyer</v>
      </c>
      <c r="AG671" s="0" t="str">
        <f aca="false">VLOOKUP(X671,LookupRange,2,0)</f>
        <v>Male</v>
      </c>
      <c r="AH671" s="0" t="str">
        <f aca="false">VLOOKUP(X671,LookupRange,3,0)</f>
        <v>Watertown</v>
      </c>
      <c r="AW671" s="55" t="s">
        <v>1038</v>
      </c>
      <c r="AX671" s="56" t="s">
        <v>29</v>
      </c>
      <c r="AY671" s="56" t="s">
        <v>98</v>
      </c>
      <c r="AZ671" s="57"/>
      <c r="CJ671" s="35" t="s">
        <v>836</v>
      </c>
      <c r="CK671" s="59"/>
      <c r="CN671" s="35" t="n">
        <v>88065566022</v>
      </c>
      <c r="CO671" s="59"/>
      <c r="EP671" s="0" t="n">
        <v>668</v>
      </c>
      <c r="EQ671" s="55" t="s">
        <v>528</v>
      </c>
      <c r="ER671" s="56" t="s">
        <v>52</v>
      </c>
      <c r="ES671" s="56" t="s">
        <v>29</v>
      </c>
      <c r="ET671" s="64" t="n">
        <v>89</v>
      </c>
      <c r="EU671" s="65" t="n">
        <v>1424</v>
      </c>
      <c r="EV671" s="65" t="n">
        <v>267</v>
      </c>
      <c r="EW671" s="65" t="n">
        <v>44051</v>
      </c>
      <c r="EX671" s="66" t="n">
        <v>44051</v>
      </c>
      <c r="EY671" s="0" t="n">
        <f aca="false">COUNTIF(DatasourceNameRange,EQ671)</f>
        <v>1</v>
      </c>
    </row>
    <row r="672" customFormat="false" ht="15" hidden="false" customHeight="false" outlineLevel="0" collapsed="false">
      <c r="X672" s="35" t="s">
        <v>861</v>
      </c>
      <c r="Y672" s="36" t="n">
        <v>5</v>
      </c>
      <c r="Z672" s="37" t="n">
        <v>100</v>
      </c>
      <c r="AA672" s="37" t="n">
        <v>1</v>
      </c>
      <c r="AB672" s="37" t="n">
        <v>100</v>
      </c>
      <c r="AC672" s="37" t="n">
        <v>44082</v>
      </c>
      <c r="AD672" s="38" t="n">
        <v>44082</v>
      </c>
      <c r="AE672" s="0" t="str">
        <f aca="false">IF(AB672&lt;=10,"Top Buyer",IF(AB672&lt;=21,"2nd Top Buyer","Average Buyer"))</f>
        <v>Average Buyer</v>
      </c>
      <c r="AF672" s="0" t="str">
        <f aca="false">(IF(AC672=AD672,$AL$9,$AL$10))</f>
        <v>One-Time Buyer</v>
      </c>
      <c r="AG672" s="0" t="str">
        <f aca="false">VLOOKUP(X672,LookupRange,2,0)</f>
        <v>Male</v>
      </c>
      <c r="AH672" s="0" t="str">
        <f aca="false">VLOOKUP(X672,LookupRange,3,0)</f>
        <v>Kingston</v>
      </c>
      <c r="AW672" s="55" t="s">
        <v>666</v>
      </c>
      <c r="AX672" s="56" t="s">
        <v>20</v>
      </c>
      <c r="AY672" s="56" t="s">
        <v>69</v>
      </c>
      <c r="AZ672" s="57"/>
      <c r="CJ672" s="35" t="s">
        <v>539</v>
      </c>
      <c r="CK672" s="59"/>
      <c r="CN672" s="35" t="n">
        <v>88065566023</v>
      </c>
      <c r="CO672" s="59"/>
      <c r="EP672" s="0" t="n">
        <v>669</v>
      </c>
      <c r="EQ672" s="55" t="s">
        <v>1038</v>
      </c>
      <c r="ER672" s="56" t="s">
        <v>98</v>
      </c>
      <c r="ES672" s="56" t="s">
        <v>29</v>
      </c>
      <c r="ET672" s="64" t="n">
        <v>3</v>
      </c>
      <c r="EU672" s="65" t="n">
        <v>210</v>
      </c>
      <c r="EV672" s="65" t="n">
        <v>9</v>
      </c>
      <c r="EW672" s="65" t="n">
        <v>44104</v>
      </c>
      <c r="EX672" s="66" t="n">
        <v>44104</v>
      </c>
      <c r="EY672" s="0" t="n">
        <f aca="false">COUNTIF(DatasourceNameRange,EQ672)</f>
        <v>1</v>
      </c>
    </row>
    <row r="673" customFormat="false" ht="15" hidden="false" customHeight="false" outlineLevel="0" collapsed="false">
      <c r="X673" s="35" t="s">
        <v>1093</v>
      </c>
      <c r="Y673" s="36" t="n">
        <v>5</v>
      </c>
      <c r="Z673" s="37" t="n">
        <v>100</v>
      </c>
      <c r="AA673" s="37" t="n">
        <v>1</v>
      </c>
      <c r="AB673" s="37" t="n">
        <v>100</v>
      </c>
      <c r="AC673" s="37" t="n">
        <v>44094</v>
      </c>
      <c r="AD673" s="38" t="n">
        <v>44094</v>
      </c>
      <c r="AE673" s="0" t="str">
        <f aca="false">IF(AB673&lt;=10,"Top Buyer",IF(AB673&lt;=21,"2nd Top Buyer","Average Buyer"))</f>
        <v>Average Buyer</v>
      </c>
      <c r="AF673" s="0" t="str">
        <f aca="false">(IF(AC673=AD673,$AL$9,$AL$10))</f>
        <v>One-Time Buyer</v>
      </c>
      <c r="AG673" s="0" t="str">
        <f aca="false">VLOOKUP(X673,LookupRange,2,0)</f>
        <v>Female</v>
      </c>
      <c r="AH673" s="0" t="str">
        <f aca="false">VLOOKUP(X673,LookupRange,3,0)</f>
        <v>Rochester</v>
      </c>
      <c r="AW673" s="55" t="s">
        <v>743</v>
      </c>
      <c r="AX673" s="56" t="s">
        <v>20</v>
      </c>
      <c r="AY673" s="56" t="s">
        <v>149</v>
      </c>
      <c r="AZ673" s="57"/>
      <c r="CJ673" s="35" t="s">
        <v>286</v>
      </c>
      <c r="CK673" s="59"/>
      <c r="CN673" s="35" t="n">
        <v>88065566024</v>
      </c>
      <c r="CO673" s="59"/>
      <c r="EP673" s="0" t="n">
        <v>670</v>
      </c>
      <c r="EQ673" s="55" t="s">
        <v>666</v>
      </c>
      <c r="ER673" s="56" t="s">
        <v>69</v>
      </c>
      <c r="ES673" s="56" t="s">
        <v>20</v>
      </c>
      <c r="ET673" s="64" t="n">
        <v>11</v>
      </c>
      <c r="EU673" s="65" t="n">
        <v>198</v>
      </c>
      <c r="EV673" s="65" t="n">
        <v>33</v>
      </c>
      <c r="EW673" s="65" t="n">
        <v>44057</v>
      </c>
      <c r="EX673" s="66" t="n">
        <v>44057</v>
      </c>
      <c r="EY673" s="0" t="n">
        <f aca="false">COUNTIF(DatasourceNameRange,EQ673)</f>
        <v>1</v>
      </c>
    </row>
    <row r="674" customFormat="false" ht="15" hidden="false" customHeight="false" outlineLevel="0" collapsed="false">
      <c r="X674" s="35" t="s">
        <v>929</v>
      </c>
      <c r="Y674" s="36" t="n">
        <v>5</v>
      </c>
      <c r="Z674" s="37" t="n">
        <v>100</v>
      </c>
      <c r="AA674" s="37" t="n">
        <v>1</v>
      </c>
      <c r="AB674" s="37" t="n">
        <v>100</v>
      </c>
      <c r="AC674" s="37" t="n">
        <v>44093</v>
      </c>
      <c r="AD674" s="38" t="n">
        <v>44093</v>
      </c>
      <c r="AE674" s="0" t="str">
        <f aca="false">IF(AB674&lt;=10,"Top Buyer",IF(AB674&lt;=21,"2nd Top Buyer","Average Buyer"))</f>
        <v>Average Buyer</v>
      </c>
      <c r="AF674" s="0" t="str">
        <f aca="false">(IF(AC674=AD674,$AL$9,$AL$10))</f>
        <v>One-Time Buyer</v>
      </c>
      <c r="AG674" s="0" t="str">
        <f aca="false">VLOOKUP(X674,LookupRange,2,0)</f>
        <v>Male</v>
      </c>
      <c r="AH674" s="0" t="str">
        <f aca="false">VLOOKUP(X674,LookupRange,3,0)</f>
        <v>Little Falls</v>
      </c>
      <c r="AW674" s="55" t="s">
        <v>836</v>
      </c>
      <c r="AX674" s="56" t="s">
        <v>29</v>
      </c>
      <c r="AY674" s="56" t="s">
        <v>69</v>
      </c>
      <c r="AZ674" s="57"/>
      <c r="CJ674" s="35" t="s">
        <v>1088</v>
      </c>
      <c r="CK674" s="59"/>
      <c r="CN674" s="35" t="n">
        <v>88065566025</v>
      </c>
      <c r="CO674" s="59"/>
      <c r="EP674" s="0" t="n">
        <v>671</v>
      </c>
      <c r="EQ674" s="55" t="s">
        <v>743</v>
      </c>
      <c r="ER674" s="56" t="s">
        <v>149</v>
      </c>
      <c r="ES674" s="56" t="s">
        <v>20</v>
      </c>
      <c r="ET674" s="64" t="n">
        <v>1</v>
      </c>
      <c r="EU674" s="65" t="n">
        <v>14</v>
      </c>
      <c r="EV674" s="65" t="n">
        <v>3</v>
      </c>
      <c r="EW674" s="65" t="n">
        <v>44057</v>
      </c>
      <c r="EX674" s="66" t="n">
        <v>44057</v>
      </c>
      <c r="EY674" s="0" t="n">
        <f aca="false">COUNTIF(DatasourceNameRange,EQ674)</f>
        <v>1</v>
      </c>
    </row>
    <row r="675" customFormat="false" ht="15" hidden="false" customHeight="false" outlineLevel="0" collapsed="false">
      <c r="X675" s="35" t="s">
        <v>1029</v>
      </c>
      <c r="Y675" s="36" t="n">
        <v>5</v>
      </c>
      <c r="Z675" s="37" t="n">
        <v>100</v>
      </c>
      <c r="AA675" s="37" t="n">
        <v>1</v>
      </c>
      <c r="AB675" s="37" t="n">
        <v>100</v>
      </c>
      <c r="AC675" s="37" t="n">
        <v>44103</v>
      </c>
      <c r="AD675" s="38" t="n">
        <v>44103</v>
      </c>
      <c r="AE675" s="0" t="str">
        <f aca="false">IF(AB675&lt;=10,"Top Buyer",IF(AB675&lt;=21,"2nd Top Buyer","Average Buyer"))</f>
        <v>Average Buyer</v>
      </c>
      <c r="AF675" s="0" t="str">
        <f aca="false">(IF(AC675=AD675,$AL$9,$AL$10))</f>
        <v>One-Time Buyer</v>
      </c>
      <c r="AG675" s="0" t="str">
        <f aca="false">VLOOKUP(X675,LookupRange,2,0)</f>
        <v>Male</v>
      </c>
      <c r="AH675" s="0" t="str">
        <f aca="false">VLOOKUP(X675,LookupRange,3,0)</f>
        <v>Middletown</v>
      </c>
      <c r="AW675" s="55" t="s">
        <v>539</v>
      </c>
      <c r="AX675" s="56" t="s">
        <v>29</v>
      </c>
      <c r="AY675" s="56" t="s">
        <v>72</v>
      </c>
      <c r="AZ675" s="57"/>
      <c r="CJ675" s="35" t="s">
        <v>875</v>
      </c>
      <c r="CK675" s="59"/>
      <c r="CN675" s="35" t="n">
        <v>88065566026</v>
      </c>
      <c r="CO675" s="59"/>
      <c r="EP675" s="0" t="n">
        <v>672</v>
      </c>
      <c r="EQ675" s="55" t="s">
        <v>836</v>
      </c>
      <c r="ER675" s="56" t="s">
        <v>69</v>
      </c>
      <c r="ES675" s="56" t="s">
        <v>29</v>
      </c>
      <c r="ET675" s="64" t="n">
        <v>11</v>
      </c>
      <c r="EU675" s="65" t="n">
        <v>132</v>
      </c>
      <c r="EV675" s="65" t="n">
        <v>33</v>
      </c>
      <c r="EW675" s="65" t="n">
        <v>44088</v>
      </c>
      <c r="EX675" s="66" t="n">
        <v>44088</v>
      </c>
      <c r="EY675" s="0" t="n">
        <f aca="false">COUNTIF(DatasourceNameRange,EQ675)</f>
        <v>1</v>
      </c>
    </row>
    <row r="676" customFormat="false" ht="15" hidden="false" customHeight="false" outlineLevel="0" collapsed="false">
      <c r="X676" s="35" t="s">
        <v>1003</v>
      </c>
      <c r="Y676" s="36" t="n">
        <v>5</v>
      </c>
      <c r="Z676" s="37" t="n">
        <v>100</v>
      </c>
      <c r="AA676" s="37" t="n">
        <v>1</v>
      </c>
      <c r="AB676" s="37" t="n">
        <v>100</v>
      </c>
      <c r="AC676" s="37" t="n">
        <v>44071</v>
      </c>
      <c r="AD676" s="38" t="n">
        <v>44071</v>
      </c>
      <c r="AE676" s="0" t="str">
        <f aca="false">IF(AB676&lt;=10,"Top Buyer",IF(AB676&lt;=21,"2nd Top Buyer","Average Buyer"))</f>
        <v>Average Buyer</v>
      </c>
      <c r="AF676" s="0" t="str">
        <f aca="false">(IF(AC676=AD676,$AL$9,$AL$10))</f>
        <v>One-Time Buyer</v>
      </c>
      <c r="AG676" s="0" t="str">
        <f aca="false">VLOOKUP(X676,LookupRange,2,0)</f>
        <v>Female</v>
      </c>
      <c r="AH676" s="0" t="str">
        <f aca="false">VLOOKUP(X676,LookupRange,3,0)</f>
        <v>Port Jervis</v>
      </c>
      <c r="AW676" s="55" t="s">
        <v>286</v>
      </c>
      <c r="AX676" s="56" t="s">
        <v>20</v>
      </c>
      <c r="AY676" s="56" t="s">
        <v>69</v>
      </c>
      <c r="AZ676" s="57"/>
      <c r="CJ676" s="35" t="s">
        <v>852</v>
      </c>
      <c r="CK676" s="59"/>
      <c r="CN676" s="35" t="n">
        <v>88065566027</v>
      </c>
      <c r="CO676" s="59"/>
      <c r="EP676" s="0" t="n">
        <v>673</v>
      </c>
      <c r="EQ676" s="55" t="s">
        <v>539</v>
      </c>
      <c r="ER676" s="56" t="s">
        <v>72</v>
      </c>
      <c r="ES676" s="56" t="s">
        <v>29</v>
      </c>
      <c r="ET676" s="64" t="n">
        <v>68</v>
      </c>
      <c r="EU676" s="65" t="n">
        <v>2040</v>
      </c>
      <c r="EV676" s="65" t="n">
        <v>204</v>
      </c>
      <c r="EW676" s="65" t="n">
        <v>44061</v>
      </c>
      <c r="EX676" s="66" t="n">
        <v>44061</v>
      </c>
      <c r="EY676" s="0" t="n">
        <f aca="false">COUNTIF(DatasourceNameRange,EQ676)</f>
        <v>1</v>
      </c>
    </row>
    <row r="677" customFormat="false" ht="15" hidden="false" customHeight="false" outlineLevel="0" collapsed="false">
      <c r="X677" s="35" t="s">
        <v>647</v>
      </c>
      <c r="Y677" s="36" t="n">
        <v>10</v>
      </c>
      <c r="Z677" s="37" t="n">
        <v>100</v>
      </c>
      <c r="AA677" s="37" t="n">
        <v>1</v>
      </c>
      <c r="AB677" s="37" t="n">
        <v>100</v>
      </c>
      <c r="AC677" s="37" t="n">
        <v>44072</v>
      </c>
      <c r="AD677" s="38" t="n">
        <v>44072</v>
      </c>
      <c r="AE677" s="0" t="str">
        <f aca="false">IF(AB677&lt;=10,"Top Buyer",IF(AB677&lt;=21,"2nd Top Buyer","Average Buyer"))</f>
        <v>Average Buyer</v>
      </c>
      <c r="AF677" s="0" t="str">
        <f aca="false">(IF(AC677=AD677,$AL$9,$AL$10))</f>
        <v>One-Time Buyer</v>
      </c>
      <c r="AG677" s="0" t="str">
        <f aca="false">VLOOKUP(X677,LookupRange,2,0)</f>
        <v>Female</v>
      </c>
      <c r="AH677" s="0" t="str">
        <f aca="false">VLOOKUP(X677,LookupRange,3,0)</f>
        <v>Long Beach</v>
      </c>
      <c r="AW677" s="55" t="s">
        <v>1088</v>
      </c>
      <c r="AX677" s="56" t="s">
        <v>20</v>
      </c>
      <c r="AY677" s="56" t="s">
        <v>78</v>
      </c>
      <c r="AZ677" s="57"/>
      <c r="CJ677" s="35" t="s">
        <v>77</v>
      </c>
      <c r="CK677" s="59"/>
      <c r="CN677" s="35" t="n">
        <v>88065566028</v>
      </c>
      <c r="CO677" s="59"/>
      <c r="EP677" s="0" t="n">
        <v>674</v>
      </c>
      <c r="EQ677" s="55" t="s">
        <v>286</v>
      </c>
      <c r="ER677" s="56" t="s">
        <v>69</v>
      </c>
      <c r="ES677" s="56" t="s">
        <v>20</v>
      </c>
      <c r="ET677" s="64" t="n">
        <v>10</v>
      </c>
      <c r="EU677" s="65" t="n">
        <v>200</v>
      </c>
      <c r="EV677" s="65" t="n">
        <v>30</v>
      </c>
      <c r="EW677" s="65" t="n">
        <v>44086</v>
      </c>
      <c r="EX677" s="66" t="n">
        <v>44086</v>
      </c>
      <c r="EY677" s="0" t="n">
        <f aca="false">COUNTIF(DatasourceNameRange,EQ677)</f>
        <v>1</v>
      </c>
    </row>
    <row r="678" customFormat="false" ht="15" hidden="false" customHeight="false" outlineLevel="0" collapsed="false">
      <c r="X678" s="35" t="s">
        <v>699</v>
      </c>
      <c r="Y678" s="36" t="n">
        <v>5</v>
      </c>
      <c r="Z678" s="37" t="n">
        <v>100</v>
      </c>
      <c r="AA678" s="37" t="n">
        <v>1</v>
      </c>
      <c r="AB678" s="37" t="n">
        <v>100</v>
      </c>
      <c r="AC678" s="37" t="n">
        <v>44093</v>
      </c>
      <c r="AD678" s="38" t="n">
        <v>44093</v>
      </c>
      <c r="AE678" s="0" t="str">
        <f aca="false">IF(AB678&lt;=10,"Top Buyer",IF(AB678&lt;=21,"2nd Top Buyer","Average Buyer"))</f>
        <v>Average Buyer</v>
      </c>
      <c r="AF678" s="0" t="str">
        <f aca="false">(IF(AC678=AD678,$AL$9,$AL$10))</f>
        <v>One-Time Buyer</v>
      </c>
      <c r="AG678" s="0" t="str">
        <f aca="false">VLOOKUP(X678,LookupRange,2,0)</f>
        <v>Male</v>
      </c>
      <c r="AH678" s="0" t="str">
        <f aca="false">VLOOKUP(X678,LookupRange,3,0)</f>
        <v>Rome</v>
      </c>
      <c r="AW678" s="55" t="s">
        <v>875</v>
      </c>
      <c r="AX678" s="56" t="s">
        <v>29</v>
      </c>
      <c r="AY678" s="56" t="s">
        <v>37</v>
      </c>
      <c r="AZ678" s="57"/>
      <c r="CJ678" s="35" t="s">
        <v>92</v>
      </c>
      <c r="CK678" s="59"/>
      <c r="CN678" s="35" t="n">
        <v>88065566029</v>
      </c>
      <c r="CO678" s="59"/>
      <c r="EP678" s="0" t="n">
        <v>675</v>
      </c>
      <c r="EQ678" s="55" t="s">
        <v>1088</v>
      </c>
      <c r="ER678" s="56" t="s">
        <v>78</v>
      </c>
      <c r="ES678" s="56" t="s">
        <v>20</v>
      </c>
      <c r="ET678" s="64" t="n">
        <v>1</v>
      </c>
      <c r="EU678" s="65" t="n">
        <v>12</v>
      </c>
      <c r="EV678" s="65" t="n">
        <v>3</v>
      </c>
      <c r="EW678" s="65" t="n">
        <v>44089</v>
      </c>
      <c r="EX678" s="66" t="n">
        <v>44089</v>
      </c>
      <c r="EY678" s="0" t="n">
        <f aca="false">COUNTIF(DatasourceNameRange,EQ678)</f>
        <v>1</v>
      </c>
    </row>
    <row r="679" customFormat="false" ht="15" hidden="false" customHeight="false" outlineLevel="0" collapsed="false">
      <c r="X679" s="35" t="s">
        <v>964</v>
      </c>
      <c r="Y679" s="36" t="n">
        <v>5</v>
      </c>
      <c r="Z679" s="37" t="n">
        <v>100</v>
      </c>
      <c r="AA679" s="37" t="n">
        <v>1</v>
      </c>
      <c r="AB679" s="37" t="n">
        <v>100</v>
      </c>
      <c r="AC679" s="37" t="n">
        <v>44048</v>
      </c>
      <c r="AD679" s="38" t="n">
        <v>44048</v>
      </c>
      <c r="AE679" s="0" t="str">
        <f aca="false">IF(AB679&lt;=10,"Top Buyer",IF(AB679&lt;=21,"2nd Top Buyer","Average Buyer"))</f>
        <v>Average Buyer</v>
      </c>
      <c r="AF679" s="0" t="str">
        <f aca="false">(IF(AC679=AD679,$AL$9,$AL$10))</f>
        <v>One-Time Buyer</v>
      </c>
      <c r="AG679" s="0" t="str">
        <f aca="false">VLOOKUP(X679,LookupRange,2,0)</f>
        <v>Female</v>
      </c>
      <c r="AH679" s="0" t="str">
        <f aca="false">VLOOKUP(X679,LookupRange,3,0)</f>
        <v>Lockport</v>
      </c>
      <c r="AW679" s="55" t="s">
        <v>852</v>
      </c>
      <c r="AX679" s="56" t="s">
        <v>29</v>
      </c>
      <c r="AY679" s="56" t="s">
        <v>50</v>
      </c>
      <c r="AZ679" s="57"/>
      <c r="CJ679" s="35" t="s">
        <v>612</v>
      </c>
      <c r="CK679" s="59"/>
      <c r="CN679" s="35" t="n">
        <v>88065566030</v>
      </c>
      <c r="CO679" s="59"/>
      <c r="EP679" s="0" t="n">
        <v>676</v>
      </c>
      <c r="EQ679" s="55" t="s">
        <v>875</v>
      </c>
      <c r="ER679" s="56" t="s">
        <v>37</v>
      </c>
      <c r="ES679" s="56" t="s">
        <v>29</v>
      </c>
      <c r="ET679" s="64" t="n">
        <v>1</v>
      </c>
      <c r="EU679" s="65" t="n">
        <v>15</v>
      </c>
      <c r="EV679" s="65" t="n">
        <v>3</v>
      </c>
      <c r="EW679" s="65" t="n">
        <v>44096</v>
      </c>
      <c r="EX679" s="66" t="n">
        <v>44096</v>
      </c>
      <c r="EY679" s="0" t="n">
        <f aca="false">COUNTIF(DatasourceNameRange,EQ679)</f>
        <v>1</v>
      </c>
    </row>
    <row r="680" customFormat="false" ht="15" hidden="false" customHeight="false" outlineLevel="0" collapsed="false">
      <c r="X680" s="35" t="s">
        <v>1021</v>
      </c>
      <c r="Y680" s="36" t="n">
        <v>5</v>
      </c>
      <c r="Z680" s="37" t="n">
        <v>100</v>
      </c>
      <c r="AA680" s="37" t="n">
        <v>1</v>
      </c>
      <c r="AB680" s="37" t="n">
        <v>100</v>
      </c>
      <c r="AC680" s="37" t="n">
        <v>44095</v>
      </c>
      <c r="AD680" s="38" t="n">
        <v>44095</v>
      </c>
      <c r="AE680" s="0" t="str">
        <f aca="false">IF(AB680&lt;=10,"Top Buyer",IF(AB680&lt;=21,"2nd Top Buyer","Average Buyer"))</f>
        <v>Average Buyer</v>
      </c>
      <c r="AF680" s="0" t="str">
        <f aca="false">(IF(AC680=AD680,$AL$9,$AL$10))</f>
        <v>One-Time Buyer</v>
      </c>
      <c r="AG680" s="0" t="str">
        <f aca="false">VLOOKUP(X680,LookupRange,2,0)</f>
        <v>Female</v>
      </c>
      <c r="AH680" s="0" t="str">
        <f aca="false">VLOOKUP(X680,LookupRange,3,0)</f>
        <v>Glens Falls</v>
      </c>
      <c r="AW680" s="55" t="s">
        <v>77</v>
      </c>
      <c r="AX680" s="56" t="s">
        <v>29</v>
      </c>
      <c r="AY680" s="56" t="s">
        <v>78</v>
      </c>
      <c r="AZ680" s="57"/>
      <c r="CJ680" s="35" t="s">
        <v>122</v>
      </c>
      <c r="CK680" s="59"/>
      <c r="CN680" s="35" t="n">
        <v>88065566031</v>
      </c>
      <c r="CO680" s="59"/>
      <c r="EP680" s="0" t="n">
        <v>677</v>
      </c>
      <c r="EQ680" s="55" t="s">
        <v>852</v>
      </c>
      <c r="ER680" s="56" t="s">
        <v>50</v>
      </c>
      <c r="ES680" s="56" t="s">
        <v>29</v>
      </c>
      <c r="ET680" s="64" t="n">
        <v>6</v>
      </c>
      <c r="EU680" s="65" t="n">
        <v>54</v>
      </c>
      <c r="EV680" s="65" t="n">
        <v>18</v>
      </c>
      <c r="EW680" s="65" t="n">
        <v>44073</v>
      </c>
      <c r="EX680" s="66" t="n">
        <v>44073</v>
      </c>
      <c r="EY680" s="0" t="n">
        <f aca="false">COUNTIF(DatasourceNameRange,EQ680)</f>
        <v>1</v>
      </c>
    </row>
    <row r="681" customFormat="false" ht="15" hidden="false" customHeight="false" outlineLevel="0" collapsed="false">
      <c r="X681" s="35" t="s">
        <v>785</v>
      </c>
      <c r="Y681" s="36" t="n">
        <v>5</v>
      </c>
      <c r="Z681" s="37" t="n">
        <v>100</v>
      </c>
      <c r="AA681" s="37" t="n">
        <v>1</v>
      </c>
      <c r="AB681" s="37" t="n">
        <v>100</v>
      </c>
      <c r="AC681" s="37" t="n">
        <v>44099</v>
      </c>
      <c r="AD681" s="38" t="n">
        <v>44099</v>
      </c>
      <c r="AE681" s="0" t="str">
        <f aca="false">IF(AB681&lt;=10,"Top Buyer",IF(AB681&lt;=21,"2nd Top Buyer","Average Buyer"))</f>
        <v>Average Buyer</v>
      </c>
      <c r="AF681" s="0" t="str">
        <f aca="false">(IF(AC681=AD681,$AL$9,$AL$10))</f>
        <v>One-Time Buyer</v>
      </c>
      <c r="AG681" s="0" t="str">
        <f aca="false">VLOOKUP(X681,LookupRange,2,0)</f>
        <v>Male</v>
      </c>
      <c r="AH681" s="0" t="str">
        <f aca="false">VLOOKUP(X681,LookupRange,3,0)</f>
        <v>Salamanca</v>
      </c>
      <c r="AW681" s="55" t="s">
        <v>92</v>
      </c>
      <c r="AX681" s="56" t="s">
        <v>20</v>
      </c>
      <c r="AY681" s="56" t="s">
        <v>93</v>
      </c>
      <c r="AZ681" s="57"/>
      <c r="CJ681" s="35" t="s">
        <v>325</v>
      </c>
      <c r="CK681" s="59"/>
      <c r="CN681" s="35" t="n">
        <v>88065566032</v>
      </c>
      <c r="CO681" s="59"/>
      <c r="EP681" s="0" t="n">
        <v>678</v>
      </c>
      <c r="EQ681" s="55" t="s">
        <v>77</v>
      </c>
      <c r="ER681" s="56" t="s">
        <v>78</v>
      </c>
      <c r="ES681" s="56" t="s">
        <v>29</v>
      </c>
      <c r="ET681" s="64" t="n">
        <v>15</v>
      </c>
      <c r="EU681" s="65" t="n">
        <v>345</v>
      </c>
      <c r="EV681" s="65" t="n">
        <v>45</v>
      </c>
      <c r="EW681" s="65" t="n">
        <v>44055</v>
      </c>
      <c r="EX681" s="66" t="n">
        <v>44055</v>
      </c>
      <c r="EY681" s="0" t="n">
        <f aca="false">COUNTIF(DatasourceNameRange,EQ681)</f>
        <v>1</v>
      </c>
    </row>
    <row r="682" customFormat="false" ht="15" hidden="false" customHeight="false" outlineLevel="0" collapsed="false">
      <c r="X682" s="35" t="s">
        <v>921</v>
      </c>
      <c r="Y682" s="36" t="n">
        <v>5</v>
      </c>
      <c r="Z682" s="37" t="n">
        <v>100</v>
      </c>
      <c r="AA682" s="37" t="n">
        <v>1</v>
      </c>
      <c r="AB682" s="37" t="n">
        <v>100</v>
      </c>
      <c r="AC682" s="37" t="n">
        <v>44073</v>
      </c>
      <c r="AD682" s="38" t="n">
        <v>44073</v>
      </c>
      <c r="AE682" s="0" t="str">
        <f aca="false">IF(AB682&lt;=10,"Top Buyer",IF(AB682&lt;=21,"2nd Top Buyer","Average Buyer"))</f>
        <v>Average Buyer</v>
      </c>
      <c r="AF682" s="0" t="str">
        <f aca="false">(IF(AC682=AD682,$AL$9,$AL$10))</f>
        <v>One-Time Buyer</v>
      </c>
      <c r="AG682" s="0" t="str">
        <f aca="false">VLOOKUP(X682,LookupRange,2,0)</f>
        <v>Female</v>
      </c>
      <c r="AH682" s="0" t="str">
        <f aca="false">VLOOKUP(X682,LookupRange,3,0)</f>
        <v>Hempstead</v>
      </c>
      <c r="AW682" s="55" t="s">
        <v>612</v>
      </c>
      <c r="AX682" s="56" t="s">
        <v>20</v>
      </c>
      <c r="AY682" s="56" t="s">
        <v>52</v>
      </c>
      <c r="AZ682" s="57"/>
      <c r="CJ682" s="35" t="s">
        <v>879</v>
      </c>
      <c r="CK682" s="59"/>
      <c r="CN682" s="35" t="n">
        <v>88065566033</v>
      </c>
      <c r="CO682" s="59"/>
      <c r="EP682" s="0" t="n">
        <v>679</v>
      </c>
      <c r="EQ682" s="55" t="s">
        <v>92</v>
      </c>
      <c r="ER682" s="56" t="s">
        <v>93</v>
      </c>
      <c r="ES682" s="56" t="s">
        <v>20</v>
      </c>
      <c r="ET682" s="64" t="n">
        <v>60</v>
      </c>
      <c r="EU682" s="65" t="n">
        <v>960</v>
      </c>
      <c r="EV682" s="65" t="n">
        <v>180</v>
      </c>
      <c r="EW682" s="65" t="n">
        <v>44061</v>
      </c>
      <c r="EX682" s="66" t="n">
        <v>44061</v>
      </c>
      <c r="EY682" s="0" t="n">
        <f aca="false">COUNTIF(DatasourceNameRange,EQ682)</f>
        <v>1</v>
      </c>
    </row>
    <row r="683" customFormat="false" ht="15" hidden="false" customHeight="false" outlineLevel="0" collapsed="false">
      <c r="X683" s="35" t="s">
        <v>1051</v>
      </c>
      <c r="Y683" s="36" t="n">
        <v>5</v>
      </c>
      <c r="Z683" s="37" t="n">
        <v>100</v>
      </c>
      <c r="AA683" s="37" t="n">
        <v>1</v>
      </c>
      <c r="AB683" s="37" t="n">
        <v>100</v>
      </c>
      <c r="AC683" s="37" t="n">
        <v>44062</v>
      </c>
      <c r="AD683" s="38" t="n">
        <v>44062</v>
      </c>
      <c r="AE683" s="0" t="str">
        <f aca="false">IF(AB683&lt;=10,"Top Buyer",IF(AB683&lt;=21,"2nd Top Buyer","Average Buyer"))</f>
        <v>Average Buyer</v>
      </c>
      <c r="AF683" s="0" t="str">
        <f aca="false">(IF(AC683=AD683,$AL$9,$AL$10))</f>
        <v>One-Time Buyer</v>
      </c>
      <c r="AG683" s="0" t="str">
        <f aca="false">VLOOKUP(X683,LookupRange,2,0)</f>
        <v>Female</v>
      </c>
      <c r="AH683" s="0" t="str">
        <f aca="false">VLOOKUP(X683,LookupRange,3,0)</f>
        <v>Elmira</v>
      </c>
      <c r="AW683" s="55" t="s">
        <v>122</v>
      </c>
      <c r="AX683" s="56" t="s">
        <v>29</v>
      </c>
      <c r="AY683" s="56" t="s">
        <v>123</v>
      </c>
      <c r="AZ683" s="57"/>
      <c r="CJ683" s="35" t="s">
        <v>265</v>
      </c>
      <c r="CK683" s="59"/>
      <c r="CN683" s="35" t="n">
        <v>88065566034</v>
      </c>
      <c r="CO683" s="59"/>
      <c r="EP683" s="0" t="n">
        <v>680</v>
      </c>
      <c r="EQ683" s="55" t="s">
        <v>612</v>
      </c>
      <c r="ER683" s="56" t="s">
        <v>52</v>
      </c>
      <c r="ES683" s="56" t="s">
        <v>20</v>
      </c>
      <c r="ET683" s="64" t="n">
        <v>11</v>
      </c>
      <c r="EU683" s="65" t="n">
        <v>132</v>
      </c>
      <c r="EV683" s="65" t="n">
        <v>33</v>
      </c>
      <c r="EW683" s="65" t="n">
        <v>44103</v>
      </c>
      <c r="EX683" s="66" t="n">
        <v>44103</v>
      </c>
      <c r="EY683" s="0" t="n">
        <f aca="false">COUNTIF(DatasourceNameRange,EQ683)</f>
        <v>1</v>
      </c>
    </row>
    <row r="684" customFormat="false" ht="15" hidden="false" customHeight="false" outlineLevel="0" collapsed="false">
      <c r="X684" s="35" t="s">
        <v>507</v>
      </c>
      <c r="Y684" s="36" t="n">
        <v>10</v>
      </c>
      <c r="Z684" s="37" t="n">
        <v>100</v>
      </c>
      <c r="AA684" s="37" t="n">
        <v>1</v>
      </c>
      <c r="AB684" s="37" t="n">
        <v>100</v>
      </c>
      <c r="AC684" s="37" t="n">
        <v>44102</v>
      </c>
      <c r="AD684" s="38" t="n">
        <v>44102</v>
      </c>
      <c r="AE684" s="0" t="str">
        <f aca="false">IF(AB684&lt;=10,"Top Buyer",IF(AB684&lt;=21,"2nd Top Buyer","Average Buyer"))</f>
        <v>Average Buyer</v>
      </c>
      <c r="AF684" s="0" t="str">
        <f aca="false">(IF(AC684=AD684,$AL$9,$AL$10))</f>
        <v>One-Time Buyer</v>
      </c>
      <c r="AG684" s="0" t="str">
        <f aca="false">VLOOKUP(X684,LookupRange,2,0)</f>
        <v>Male</v>
      </c>
      <c r="AH684" s="0" t="str">
        <f aca="false">VLOOKUP(X684,LookupRange,3,0)</f>
        <v>Lockport</v>
      </c>
      <c r="AW684" s="55" t="s">
        <v>325</v>
      </c>
      <c r="AX684" s="56" t="s">
        <v>29</v>
      </c>
      <c r="AY684" s="56" t="s">
        <v>154</v>
      </c>
      <c r="AZ684" s="57"/>
      <c r="CJ684" s="35" t="s">
        <v>774</v>
      </c>
      <c r="CK684" s="59"/>
      <c r="CN684" s="35" t="n">
        <v>88065566035</v>
      </c>
      <c r="CO684" s="59"/>
      <c r="EP684" s="0" t="n">
        <v>681</v>
      </c>
      <c r="EQ684" s="55" t="s">
        <v>122</v>
      </c>
      <c r="ER684" s="56" t="s">
        <v>123</v>
      </c>
      <c r="ES684" s="56" t="s">
        <v>29</v>
      </c>
      <c r="ET684" s="64" t="n">
        <v>15</v>
      </c>
      <c r="EU684" s="65" t="n">
        <v>225</v>
      </c>
      <c r="EV684" s="65" t="n">
        <v>45</v>
      </c>
      <c r="EW684" s="65" t="n">
        <v>44073</v>
      </c>
      <c r="EX684" s="66" t="n">
        <v>44073</v>
      </c>
      <c r="EY684" s="0" t="n">
        <f aca="false">COUNTIF(DatasourceNameRange,EQ684)</f>
        <v>1</v>
      </c>
    </row>
    <row r="685" customFormat="false" ht="15" hidden="false" customHeight="false" outlineLevel="0" collapsed="false">
      <c r="X685" s="35" t="s">
        <v>1010</v>
      </c>
      <c r="Y685" s="36" t="n">
        <v>10</v>
      </c>
      <c r="Z685" s="37" t="n">
        <v>100</v>
      </c>
      <c r="AA685" s="37" t="n">
        <v>1</v>
      </c>
      <c r="AB685" s="37" t="n">
        <v>100</v>
      </c>
      <c r="AC685" s="37" t="n">
        <v>44082</v>
      </c>
      <c r="AD685" s="38" t="n">
        <v>44082</v>
      </c>
      <c r="AE685" s="0" t="str">
        <f aca="false">IF(AB685&lt;=10,"Top Buyer",IF(AB685&lt;=21,"2nd Top Buyer","Average Buyer"))</f>
        <v>Average Buyer</v>
      </c>
      <c r="AF685" s="0" t="str">
        <f aca="false">(IF(AC685=AD685,$AL$9,$AL$10))</f>
        <v>One-Time Buyer</v>
      </c>
      <c r="AG685" s="0" t="str">
        <f aca="false">VLOOKUP(X685,LookupRange,2,0)</f>
        <v>Female</v>
      </c>
      <c r="AH685" s="0" t="str">
        <f aca="false">VLOOKUP(X685,LookupRange,3,0)</f>
        <v>New York</v>
      </c>
      <c r="AW685" s="55" t="s">
        <v>879</v>
      </c>
      <c r="AX685" s="56" t="s">
        <v>29</v>
      </c>
      <c r="AY685" s="56" t="s">
        <v>42</v>
      </c>
      <c r="AZ685" s="57"/>
      <c r="CJ685" s="35" t="s">
        <v>628</v>
      </c>
      <c r="CK685" s="59"/>
      <c r="CN685" s="35" t="n">
        <v>88065566036</v>
      </c>
      <c r="CO685" s="59"/>
      <c r="EP685" s="0" t="n">
        <v>682</v>
      </c>
      <c r="EQ685" s="55" t="s">
        <v>325</v>
      </c>
      <c r="ER685" s="56" t="s">
        <v>154</v>
      </c>
      <c r="ES685" s="56" t="s">
        <v>29</v>
      </c>
      <c r="ET685" s="64" t="n">
        <v>89</v>
      </c>
      <c r="EU685" s="65" t="n">
        <v>2670</v>
      </c>
      <c r="EV685" s="65" t="n">
        <v>267</v>
      </c>
      <c r="EW685" s="65" t="n">
        <v>44053</v>
      </c>
      <c r="EX685" s="66" t="n">
        <v>44053</v>
      </c>
      <c r="EY685" s="0" t="n">
        <f aca="false">COUNTIF(DatasourceNameRange,EQ685)</f>
        <v>1</v>
      </c>
    </row>
    <row r="686" customFormat="false" ht="15" hidden="false" customHeight="false" outlineLevel="0" collapsed="false">
      <c r="X686" s="35" t="s">
        <v>1026</v>
      </c>
      <c r="Y686" s="36" t="n">
        <v>10</v>
      </c>
      <c r="Z686" s="37" t="n">
        <v>100</v>
      </c>
      <c r="AA686" s="37" t="n">
        <v>1</v>
      </c>
      <c r="AB686" s="37" t="n">
        <v>100</v>
      </c>
      <c r="AC686" s="37" t="n">
        <v>44103</v>
      </c>
      <c r="AD686" s="38" t="n">
        <v>44103</v>
      </c>
      <c r="AE686" s="0" t="str">
        <f aca="false">IF(AB686&lt;=10,"Top Buyer",IF(AB686&lt;=21,"2nd Top Buyer","Average Buyer"))</f>
        <v>Average Buyer</v>
      </c>
      <c r="AF686" s="0" t="str">
        <f aca="false">(IF(AC686=AD686,$AL$9,$AL$10))</f>
        <v>One-Time Buyer</v>
      </c>
      <c r="AG686" s="0" t="str">
        <f aca="false">VLOOKUP(X686,LookupRange,2,0)</f>
        <v>Male</v>
      </c>
      <c r="AH686" s="0" t="str">
        <f aca="false">VLOOKUP(X686,LookupRange,3,0)</f>
        <v>Little Falls</v>
      </c>
      <c r="AW686" s="55" t="s">
        <v>265</v>
      </c>
      <c r="AX686" s="56" t="s">
        <v>20</v>
      </c>
      <c r="AY686" s="56" t="s">
        <v>121</v>
      </c>
      <c r="AZ686" s="57"/>
      <c r="CJ686" s="35" t="s">
        <v>687</v>
      </c>
      <c r="CK686" s="59"/>
      <c r="CN686" s="35" t="n">
        <v>88065566037</v>
      </c>
      <c r="CO686" s="59"/>
      <c r="EP686" s="0" t="n">
        <v>683</v>
      </c>
      <c r="EQ686" s="55" t="s">
        <v>879</v>
      </c>
      <c r="ER686" s="56" t="s">
        <v>42</v>
      </c>
      <c r="ES686" s="56" t="s">
        <v>29</v>
      </c>
      <c r="ET686" s="64" t="n">
        <v>5</v>
      </c>
      <c r="EU686" s="65" t="n">
        <v>70</v>
      </c>
      <c r="EV686" s="65" t="n">
        <v>15</v>
      </c>
      <c r="EW686" s="65" t="n">
        <v>44103</v>
      </c>
      <c r="EX686" s="66" t="n">
        <v>44103</v>
      </c>
      <c r="EY686" s="0" t="n">
        <f aca="false">COUNTIF(DatasourceNameRange,EQ686)</f>
        <v>1</v>
      </c>
    </row>
    <row r="687" customFormat="false" ht="15" hidden="false" customHeight="false" outlineLevel="0" collapsed="false">
      <c r="X687" s="35" t="s">
        <v>630</v>
      </c>
      <c r="Y687" s="36" t="n">
        <v>11</v>
      </c>
      <c r="Z687" s="37" t="n">
        <v>99</v>
      </c>
      <c r="AA687" s="37" t="n">
        <v>1</v>
      </c>
      <c r="AB687" s="37" t="n">
        <v>99</v>
      </c>
      <c r="AC687" s="37" t="n">
        <v>44052</v>
      </c>
      <c r="AD687" s="38" t="n">
        <v>44052</v>
      </c>
      <c r="AE687" s="0" t="str">
        <f aca="false">IF(AB687&lt;=10,"Top Buyer",IF(AB687&lt;=21,"2nd Top Buyer","Average Buyer"))</f>
        <v>Average Buyer</v>
      </c>
      <c r="AF687" s="0" t="str">
        <f aca="false">(IF(AC687=AD687,$AL$9,$AL$10))</f>
        <v>One-Time Buyer</v>
      </c>
      <c r="AG687" s="0" t="str">
        <f aca="false">VLOOKUP(X687,LookupRange,2,0)</f>
        <v>Male</v>
      </c>
      <c r="AH687" s="0" t="str">
        <f aca="false">VLOOKUP(X687,LookupRange,3,0)</f>
        <v>Albany</v>
      </c>
      <c r="AW687" s="55" t="s">
        <v>774</v>
      </c>
      <c r="AX687" s="56" t="s">
        <v>20</v>
      </c>
      <c r="AY687" s="56" t="s">
        <v>156</v>
      </c>
      <c r="AZ687" s="57"/>
      <c r="CJ687" s="35" t="s">
        <v>524</v>
      </c>
      <c r="CK687" s="59"/>
      <c r="CN687" s="35" t="n">
        <v>88065566038</v>
      </c>
      <c r="CO687" s="59"/>
      <c r="EP687" s="0" t="n">
        <v>684</v>
      </c>
      <c r="EQ687" s="55" t="s">
        <v>265</v>
      </c>
      <c r="ER687" s="56" t="s">
        <v>121</v>
      </c>
      <c r="ES687" s="56" t="s">
        <v>20</v>
      </c>
      <c r="ET687" s="64" t="n">
        <v>15</v>
      </c>
      <c r="EU687" s="65" t="n">
        <v>450</v>
      </c>
      <c r="EV687" s="65" t="n">
        <v>45</v>
      </c>
      <c r="EW687" s="65" t="n">
        <v>44065</v>
      </c>
      <c r="EX687" s="66" t="n">
        <v>44065</v>
      </c>
      <c r="EY687" s="0" t="n">
        <f aca="false">COUNTIF(DatasourceNameRange,EQ687)</f>
        <v>1</v>
      </c>
    </row>
    <row r="688" customFormat="false" ht="15" hidden="false" customHeight="false" outlineLevel="0" collapsed="false">
      <c r="X688" s="35" t="s">
        <v>571</v>
      </c>
      <c r="Y688" s="36" t="n">
        <v>11</v>
      </c>
      <c r="Z688" s="37" t="n">
        <v>99</v>
      </c>
      <c r="AA688" s="37" t="n">
        <v>1</v>
      </c>
      <c r="AB688" s="37" t="n">
        <v>99</v>
      </c>
      <c r="AC688" s="37" t="n">
        <v>44062</v>
      </c>
      <c r="AD688" s="38" t="n">
        <v>44062</v>
      </c>
      <c r="AE688" s="0" t="str">
        <f aca="false">IF(AB688&lt;=10,"Top Buyer",IF(AB688&lt;=21,"2nd Top Buyer","Average Buyer"))</f>
        <v>Average Buyer</v>
      </c>
      <c r="AF688" s="0" t="str">
        <f aca="false">(IF(AC688=AD688,$AL$9,$AL$10))</f>
        <v>One-Time Buyer</v>
      </c>
      <c r="AG688" s="0" t="str">
        <f aca="false">VLOOKUP(X688,LookupRange,2,0)</f>
        <v>Male</v>
      </c>
      <c r="AH688" s="0" t="str">
        <f aca="false">VLOOKUP(X688,LookupRange,3,0)</f>
        <v>Hornell </v>
      </c>
      <c r="AW688" s="55" t="s">
        <v>628</v>
      </c>
      <c r="AX688" s="56" t="s">
        <v>29</v>
      </c>
      <c r="AY688" s="56" t="s">
        <v>121</v>
      </c>
      <c r="AZ688" s="57"/>
      <c r="CJ688" s="35" t="s">
        <v>870</v>
      </c>
      <c r="CK688" s="59"/>
      <c r="CN688" s="35" t="n">
        <v>88065566039</v>
      </c>
      <c r="CO688" s="59"/>
      <c r="EP688" s="0" t="n">
        <v>685</v>
      </c>
      <c r="EQ688" s="55" t="s">
        <v>774</v>
      </c>
      <c r="ER688" s="56" t="s">
        <v>156</v>
      </c>
      <c r="ES688" s="56" t="s">
        <v>20</v>
      </c>
      <c r="ET688" s="64" t="n">
        <v>11</v>
      </c>
      <c r="EU688" s="65" t="n">
        <v>198</v>
      </c>
      <c r="EV688" s="65" t="n">
        <v>33</v>
      </c>
      <c r="EW688" s="65" t="n">
        <v>44088</v>
      </c>
      <c r="EX688" s="66" t="n">
        <v>44088</v>
      </c>
      <c r="EY688" s="0" t="n">
        <f aca="false">COUNTIF(DatasourceNameRange,EQ688)</f>
        <v>1</v>
      </c>
    </row>
    <row r="689" customFormat="false" ht="15" hidden="false" customHeight="false" outlineLevel="0" collapsed="false">
      <c r="X689" s="35" t="s">
        <v>242</v>
      </c>
      <c r="Y689" s="36" t="n">
        <v>11</v>
      </c>
      <c r="Z689" s="37" t="n">
        <v>99</v>
      </c>
      <c r="AA689" s="37" t="n">
        <v>1</v>
      </c>
      <c r="AB689" s="37" t="n">
        <v>99</v>
      </c>
      <c r="AC689" s="37" t="n">
        <v>44073</v>
      </c>
      <c r="AD689" s="38" t="n">
        <v>44073</v>
      </c>
      <c r="AE689" s="0" t="str">
        <f aca="false">IF(AB689&lt;=10,"Top Buyer",IF(AB689&lt;=21,"2nd Top Buyer","Average Buyer"))</f>
        <v>Average Buyer</v>
      </c>
      <c r="AF689" s="0" t="str">
        <f aca="false">(IF(AC689=AD689,$AL$9,$AL$10))</f>
        <v>One-Time Buyer</v>
      </c>
      <c r="AG689" s="0" t="str">
        <f aca="false">VLOOKUP(X689,LookupRange,2,0)</f>
        <v>Male</v>
      </c>
      <c r="AH689" s="0" t="str">
        <f aca="false">VLOOKUP(X689,LookupRange,3,0)</f>
        <v>Middletown</v>
      </c>
      <c r="AW689" s="55" t="s">
        <v>687</v>
      </c>
      <c r="AX689" s="56" t="s">
        <v>29</v>
      </c>
      <c r="AY689" s="56" t="s">
        <v>21</v>
      </c>
      <c r="AZ689" s="57"/>
      <c r="CJ689" s="35" t="s">
        <v>213</v>
      </c>
      <c r="CK689" s="59"/>
      <c r="CN689" s="35" t="n">
        <v>88065566040</v>
      </c>
      <c r="CO689" s="59"/>
      <c r="EP689" s="0" t="n">
        <v>686</v>
      </c>
      <c r="EQ689" s="55" t="s">
        <v>628</v>
      </c>
      <c r="ER689" s="56" t="s">
        <v>121</v>
      </c>
      <c r="ES689" s="56" t="s">
        <v>29</v>
      </c>
      <c r="ET689" s="64" t="n">
        <v>6</v>
      </c>
      <c r="EU689" s="65" t="n">
        <v>180</v>
      </c>
      <c r="EV689" s="65" t="n">
        <v>18</v>
      </c>
      <c r="EW689" s="65" t="n">
        <v>44051</v>
      </c>
      <c r="EX689" s="66" t="n">
        <v>44051</v>
      </c>
      <c r="EY689" s="0" t="n">
        <f aca="false">COUNTIF(DatasourceNameRange,EQ689)</f>
        <v>1</v>
      </c>
    </row>
    <row r="690" customFormat="false" ht="15" hidden="false" customHeight="false" outlineLevel="0" collapsed="false">
      <c r="X690" s="35" t="s">
        <v>400</v>
      </c>
      <c r="Y690" s="36" t="n">
        <v>11</v>
      </c>
      <c r="Z690" s="37" t="n">
        <v>99</v>
      </c>
      <c r="AA690" s="37" t="n">
        <v>1</v>
      </c>
      <c r="AB690" s="37" t="n">
        <v>99</v>
      </c>
      <c r="AC690" s="37" t="n">
        <v>44097</v>
      </c>
      <c r="AD690" s="38" t="n">
        <v>44097</v>
      </c>
      <c r="AE690" s="0" t="str">
        <f aca="false">IF(AB690&lt;=10,"Top Buyer",IF(AB690&lt;=21,"2nd Top Buyer","Average Buyer"))</f>
        <v>Average Buyer</v>
      </c>
      <c r="AF690" s="0" t="str">
        <f aca="false">(IF(AC690=AD690,$AL$9,$AL$10))</f>
        <v>One-Time Buyer</v>
      </c>
      <c r="AG690" s="0" t="str">
        <f aca="false">VLOOKUP(X690,LookupRange,2,0)</f>
        <v>Male</v>
      </c>
      <c r="AH690" s="0" t="str">
        <f aca="false">VLOOKUP(X690,LookupRange,3,0)</f>
        <v>Brookhaven</v>
      </c>
      <c r="AW690" s="55" t="s">
        <v>524</v>
      </c>
      <c r="AX690" s="56" t="s">
        <v>20</v>
      </c>
      <c r="AY690" s="56" t="s">
        <v>188</v>
      </c>
      <c r="AZ690" s="57"/>
      <c r="CJ690" s="35" t="s">
        <v>677</v>
      </c>
      <c r="CK690" s="59"/>
      <c r="CN690" s="35" t="n">
        <v>88065566041</v>
      </c>
      <c r="CO690" s="59"/>
      <c r="EP690" s="0" t="n">
        <v>687</v>
      </c>
      <c r="EQ690" s="55" t="s">
        <v>687</v>
      </c>
      <c r="ER690" s="56" t="s">
        <v>21</v>
      </c>
      <c r="ES690" s="56" t="s">
        <v>29</v>
      </c>
      <c r="ET690" s="64" t="n">
        <v>7</v>
      </c>
      <c r="EU690" s="65" t="n">
        <v>98</v>
      </c>
      <c r="EV690" s="65" t="n">
        <v>21</v>
      </c>
      <c r="EW690" s="65" t="n">
        <v>44078</v>
      </c>
      <c r="EX690" s="66" t="n">
        <v>44078</v>
      </c>
      <c r="EY690" s="0" t="n">
        <f aca="false">COUNTIF(DatasourceNameRange,EQ690)</f>
        <v>1</v>
      </c>
    </row>
    <row r="691" customFormat="false" ht="15" hidden="false" customHeight="false" outlineLevel="0" collapsed="false">
      <c r="X691" s="35" t="s">
        <v>917</v>
      </c>
      <c r="Y691" s="36" t="n">
        <v>7</v>
      </c>
      <c r="Z691" s="37" t="n">
        <v>98</v>
      </c>
      <c r="AA691" s="37" t="n">
        <v>1</v>
      </c>
      <c r="AB691" s="37" t="n">
        <v>98</v>
      </c>
      <c r="AC691" s="37" t="n">
        <v>44103</v>
      </c>
      <c r="AD691" s="38" t="n">
        <v>44103</v>
      </c>
      <c r="AE691" s="0" t="str">
        <f aca="false">IF(AB691&lt;=10,"Top Buyer",IF(AB691&lt;=21,"2nd Top Buyer","Average Buyer"))</f>
        <v>Average Buyer</v>
      </c>
      <c r="AF691" s="0" t="str">
        <f aca="false">(IF(AC691=AD691,$AL$9,$AL$10))</f>
        <v>One-Time Buyer</v>
      </c>
      <c r="AG691" s="0" t="str">
        <f aca="false">VLOOKUP(X691,LookupRange,2,0)</f>
        <v>Female</v>
      </c>
      <c r="AH691" s="0" t="str">
        <f aca="false">VLOOKUP(X691,LookupRange,3,0)</f>
        <v>Beacon</v>
      </c>
      <c r="AW691" s="55" t="s">
        <v>870</v>
      </c>
      <c r="AX691" s="56" t="s">
        <v>29</v>
      </c>
      <c r="AY691" s="56" t="s">
        <v>119</v>
      </c>
      <c r="AZ691" s="57"/>
      <c r="CJ691" s="35" t="s">
        <v>158</v>
      </c>
      <c r="CK691" s="59"/>
      <c r="CN691" s="35" t="n">
        <v>88065566042</v>
      </c>
      <c r="CO691" s="59"/>
      <c r="EP691" s="0" t="n">
        <v>688</v>
      </c>
      <c r="EQ691" s="55" t="s">
        <v>524</v>
      </c>
      <c r="ER691" s="56" t="s">
        <v>188</v>
      </c>
      <c r="ES691" s="56" t="s">
        <v>20</v>
      </c>
      <c r="ET691" s="64" t="n">
        <v>6</v>
      </c>
      <c r="EU691" s="65" t="n">
        <v>72</v>
      </c>
      <c r="EV691" s="65" t="n">
        <v>18</v>
      </c>
      <c r="EW691" s="65" t="n">
        <v>44046</v>
      </c>
      <c r="EX691" s="66" t="n">
        <v>44046</v>
      </c>
      <c r="EY691" s="0" t="n">
        <f aca="false">COUNTIF(DatasourceNameRange,EQ691)</f>
        <v>1</v>
      </c>
    </row>
    <row r="692" customFormat="false" ht="15" hidden="false" customHeight="false" outlineLevel="0" collapsed="false">
      <c r="X692" s="35" t="s">
        <v>687</v>
      </c>
      <c r="Y692" s="36" t="n">
        <v>7</v>
      </c>
      <c r="Z692" s="37" t="n">
        <v>98</v>
      </c>
      <c r="AA692" s="37" t="n">
        <v>1</v>
      </c>
      <c r="AB692" s="37" t="n">
        <v>98</v>
      </c>
      <c r="AC692" s="37" t="n">
        <v>44078</v>
      </c>
      <c r="AD692" s="38" t="n">
        <v>44078</v>
      </c>
      <c r="AE692" s="0" t="str">
        <f aca="false">IF(AB692&lt;=10,"Top Buyer",IF(AB692&lt;=21,"2nd Top Buyer","Average Buyer"))</f>
        <v>Average Buyer</v>
      </c>
      <c r="AF692" s="0" t="str">
        <f aca="false">(IF(AC692=AD692,$AL$9,$AL$10))</f>
        <v>One-Time Buyer</v>
      </c>
      <c r="AG692" s="0" t="str">
        <f aca="false">VLOOKUP(X692,LookupRange,2,0)</f>
        <v>Female</v>
      </c>
      <c r="AH692" s="0" t="str">
        <f aca="false">VLOOKUP(X692,LookupRange,3,0)</f>
        <v>Little Falls</v>
      </c>
      <c r="AW692" s="55" t="s">
        <v>213</v>
      </c>
      <c r="AX692" s="56" t="s">
        <v>20</v>
      </c>
      <c r="AY692" s="56" t="s">
        <v>69</v>
      </c>
      <c r="AZ692" s="57"/>
      <c r="CJ692" s="35" t="s">
        <v>365</v>
      </c>
      <c r="CK692" s="59"/>
      <c r="CN692" s="35" t="n">
        <v>88065566043</v>
      </c>
      <c r="CO692" s="59"/>
      <c r="EP692" s="0" t="n">
        <v>689</v>
      </c>
      <c r="EQ692" s="55" t="s">
        <v>870</v>
      </c>
      <c r="ER692" s="56" t="s">
        <v>119</v>
      </c>
      <c r="ES692" s="56" t="s">
        <v>29</v>
      </c>
      <c r="ET692" s="64" t="n">
        <v>6</v>
      </c>
      <c r="EU692" s="65" t="n">
        <v>72</v>
      </c>
      <c r="EV692" s="65" t="n">
        <v>18</v>
      </c>
      <c r="EW692" s="65" t="n">
        <v>44092</v>
      </c>
      <c r="EX692" s="66" t="n">
        <v>44092</v>
      </c>
      <c r="EY692" s="0" t="n">
        <f aca="false">COUNTIF(DatasourceNameRange,EQ692)</f>
        <v>1</v>
      </c>
    </row>
    <row r="693" customFormat="false" ht="15" hidden="false" customHeight="false" outlineLevel="0" collapsed="false">
      <c r="X693" s="35" t="s">
        <v>1017</v>
      </c>
      <c r="Y693" s="36" t="n">
        <v>7</v>
      </c>
      <c r="Z693" s="37" t="n">
        <v>98</v>
      </c>
      <c r="AA693" s="37" t="n">
        <v>1</v>
      </c>
      <c r="AB693" s="37" t="n">
        <v>98</v>
      </c>
      <c r="AC693" s="37" t="n">
        <v>44092</v>
      </c>
      <c r="AD693" s="38" t="n">
        <v>44092</v>
      </c>
      <c r="AE693" s="0" t="str">
        <f aca="false">IF(AB693&lt;=10,"Top Buyer",IF(AB693&lt;=21,"2nd Top Buyer","Average Buyer"))</f>
        <v>Average Buyer</v>
      </c>
      <c r="AF693" s="0" t="str">
        <f aca="false">(IF(AC693=AD693,$AL$9,$AL$10))</f>
        <v>One-Time Buyer</v>
      </c>
      <c r="AG693" s="0" t="str">
        <f aca="false">VLOOKUP(X693,LookupRange,2,0)</f>
        <v>Female</v>
      </c>
      <c r="AH693" s="0" t="str">
        <f aca="false">VLOOKUP(X693,LookupRange,3,0)</f>
        <v>Fulton</v>
      </c>
      <c r="AW693" s="55" t="s">
        <v>677</v>
      </c>
      <c r="AX693" s="56" t="s">
        <v>29</v>
      </c>
      <c r="AY693" s="56" t="s">
        <v>186</v>
      </c>
      <c r="AZ693" s="57"/>
      <c r="CJ693" s="35" t="s">
        <v>404</v>
      </c>
      <c r="CK693" s="59"/>
      <c r="CN693" s="35" t="n">
        <v>88065566044</v>
      </c>
      <c r="CO693" s="59"/>
      <c r="EP693" s="0" t="n">
        <v>690</v>
      </c>
      <c r="EQ693" s="55" t="s">
        <v>213</v>
      </c>
      <c r="ER693" s="56" t="s">
        <v>69</v>
      </c>
      <c r="ES693" s="56" t="s">
        <v>20</v>
      </c>
      <c r="ET693" s="64" t="n">
        <v>235</v>
      </c>
      <c r="EU693" s="65" t="n">
        <v>3163</v>
      </c>
      <c r="EV693" s="65" t="n">
        <v>705</v>
      </c>
      <c r="EW693" s="65" t="n">
        <v>44044</v>
      </c>
      <c r="EX693" s="66" t="n">
        <v>44094</v>
      </c>
      <c r="EY693" s="0" t="n">
        <f aca="false">COUNTIF(DatasourceNameRange,EQ693)</f>
        <v>6</v>
      </c>
    </row>
    <row r="694" customFormat="false" ht="15" hidden="false" customHeight="false" outlineLevel="0" collapsed="false">
      <c r="X694" s="35" t="s">
        <v>1062</v>
      </c>
      <c r="Y694" s="36" t="n">
        <v>10</v>
      </c>
      <c r="Z694" s="37" t="n">
        <v>97</v>
      </c>
      <c r="AA694" s="37" t="n">
        <v>2</v>
      </c>
      <c r="AB694" s="37" t="n">
        <v>97</v>
      </c>
      <c r="AC694" s="37" t="n">
        <v>44066</v>
      </c>
      <c r="AD694" s="38" t="n">
        <v>44073</v>
      </c>
      <c r="AE694" s="0" t="str">
        <f aca="false">IF(AB694&lt;=10,"Top Buyer",IF(AB694&lt;=21,"2nd Top Buyer","Average Buyer"))</f>
        <v>Average Buyer</v>
      </c>
      <c r="AF694" s="0" t="str">
        <f aca="false">(IF(AC694=AD694,$AL$9,$AL$10))</f>
        <v>Old Customer</v>
      </c>
      <c r="AG694" s="0" t="str">
        <f aca="false">VLOOKUP(X694,LookupRange,2,0)</f>
        <v>Male</v>
      </c>
      <c r="AH694" s="0" t="str">
        <f aca="false">VLOOKUP(X694,LookupRange,3,0)</f>
        <v>Middletown</v>
      </c>
      <c r="AW694" s="55" t="s">
        <v>158</v>
      </c>
      <c r="AX694" s="56" t="s">
        <v>29</v>
      </c>
      <c r="AY694" s="56" t="s">
        <v>69</v>
      </c>
      <c r="AZ694" s="57"/>
      <c r="CJ694" s="35" t="s">
        <v>954</v>
      </c>
      <c r="CK694" s="59"/>
      <c r="CN694" s="35" t="n">
        <v>88065566045</v>
      </c>
      <c r="CO694" s="59"/>
      <c r="EP694" s="0" t="n">
        <v>691</v>
      </c>
      <c r="EQ694" s="55" t="s">
        <v>677</v>
      </c>
      <c r="ER694" s="56" t="s">
        <v>186</v>
      </c>
      <c r="ES694" s="56" t="s">
        <v>29</v>
      </c>
      <c r="ET694" s="64" t="n">
        <v>5</v>
      </c>
      <c r="EU694" s="65" t="n">
        <v>80</v>
      </c>
      <c r="EV694" s="65" t="n">
        <v>15</v>
      </c>
      <c r="EW694" s="65" t="n">
        <v>44068</v>
      </c>
      <c r="EX694" s="66" t="n">
        <v>44068</v>
      </c>
      <c r="EY694" s="0" t="n">
        <f aca="false">COUNTIF(DatasourceNameRange,EQ694)</f>
        <v>1</v>
      </c>
    </row>
    <row r="695" customFormat="false" ht="15" hidden="false" customHeight="false" outlineLevel="0" collapsed="false">
      <c r="X695" s="35" t="s">
        <v>1004</v>
      </c>
      <c r="Y695" s="36" t="n">
        <v>8</v>
      </c>
      <c r="Z695" s="37" t="n">
        <v>96</v>
      </c>
      <c r="AA695" s="37" t="n">
        <v>1</v>
      </c>
      <c r="AB695" s="37" t="n">
        <v>96</v>
      </c>
      <c r="AC695" s="37" t="n">
        <v>44072</v>
      </c>
      <c r="AD695" s="38" t="n">
        <v>44072</v>
      </c>
      <c r="AE695" s="0" t="str">
        <f aca="false">IF(AB695&lt;=10,"Top Buyer",IF(AB695&lt;=21,"2nd Top Buyer","Average Buyer"))</f>
        <v>Average Buyer</v>
      </c>
      <c r="AF695" s="0" t="str">
        <f aca="false">(IF(AC695=AD695,$AL$9,$AL$10))</f>
        <v>One-Time Buyer</v>
      </c>
      <c r="AG695" s="0" t="str">
        <f aca="false">VLOOKUP(X695,LookupRange,2,0)</f>
        <v>Male</v>
      </c>
      <c r="AH695" s="0" t="str">
        <f aca="false">VLOOKUP(X695,LookupRange,3,0)</f>
        <v>Kingston</v>
      </c>
      <c r="AW695" s="55" t="s">
        <v>365</v>
      </c>
      <c r="AX695" s="56" t="s">
        <v>29</v>
      </c>
      <c r="AY695" s="56" t="s">
        <v>21</v>
      </c>
      <c r="AZ695" s="57"/>
      <c r="CJ695" s="35" t="s">
        <v>602</v>
      </c>
      <c r="CK695" s="59"/>
      <c r="CN695" s="35" t="n">
        <v>88065566046</v>
      </c>
      <c r="CO695" s="59"/>
      <c r="EP695" s="0" t="n">
        <v>692</v>
      </c>
      <c r="EQ695" s="55" t="s">
        <v>158</v>
      </c>
      <c r="ER695" s="56" t="s">
        <v>69</v>
      </c>
      <c r="ES695" s="56" t="s">
        <v>29</v>
      </c>
      <c r="ET695" s="64" t="n">
        <v>10</v>
      </c>
      <c r="EU695" s="65" t="n">
        <v>90</v>
      </c>
      <c r="EV695" s="65" t="n">
        <v>30</v>
      </c>
      <c r="EW695" s="65" t="n">
        <v>44063</v>
      </c>
      <c r="EX695" s="66" t="n">
        <v>44063</v>
      </c>
      <c r="EY695" s="0" t="n">
        <f aca="false">COUNTIF(DatasourceNameRange,EQ695)</f>
        <v>1</v>
      </c>
    </row>
    <row r="696" customFormat="false" ht="15" hidden="false" customHeight="false" outlineLevel="0" collapsed="false">
      <c r="X696" s="35" t="s">
        <v>434</v>
      </c>
      <c r="Y696" s="36" t="n">
        <v>6</v>
      </c>
      <c r="Z696" s="37" t="n">
        <v>96</v>
      </c>
      <c r="AA696" s="37" t="n">
        <v>1</v>
      </c>
      <c r="AB696" s="37" t="n">
        <v>96</v>
      </c>
      <c r="AC696" s="37" t="n">
        <v>44062</v>
      </c>
      <c r="AD696" s="38" t="n">
        <v>44062</v>
      </c>
      <c r="AE696" s="0" t="str">
        <f aca="false">IF(AB696&lt;=10,"Top Buyer",IF(AB696&lt;=21,"2nd Top Buyer","Average Buyer"))</f>
        <v>Average Buyer</v>
      </c>
      <c r="AF696" s="0" t="str">
        <f aca="false">(IF(AC696=AD696,$AL$9,$AL$10))</f>
        <v>One-Time Buyer</v>
      </c>
      <c r="AG696" s="0" t="str">
        <f aca="false">VLOOKUP(X696,LookupRange,2,0)</f>
        <v>Male</v>
      </c>
      <c r="AH696" s="0" t="str">
        <f aca="false">VLOOKUP(X696,LookupRange,3,0)</f>
        <v>Babylon</v>
      </c>
      <c r="AW696" s="55" t="s">
        <v>404</v>
      </c>
      <c r="AX696" s="56" t="s">
        <v>29</v>
      </c>
      <c r="AY696" s="56" t="s">
        <v>58</v>
      </c>
      <c r="AZ696" s="57"/>
      <c r="CJ696" s="35" t="s">
        <v>891</v>
      </c>
      <c r="CK696" s="59"/>
      <c r="CN696" s="35" t="n">
        <v>88065566047</v>
      </c>
      <c r="CO696" s="59"/>
      <c r="EP696" s="0" t="n">
        <v>693</v>
      </c>
      <c r="EQ696" s="55" t="s">
        <v>365</v>
      </c>
      <c r="ER696" s="56" t="s">
        <v>21</v>
      </c>
      <c r="ES696" s="56" t="s">
        <v>29</v>
      </c>
      <c r="ET696" s="64" t="n">
        <v>85</v>
      </c>
      <c r="EU696" s="65" t="n">
        <v>2550</v>
      </c>
      <c r="EV696" s="65" t="n">
        <v>255</v>
      </c>
      <c r="EW696" s="65" t="n">
        <v>44062</v>
      </c>
      <c r="EX696" s="66" t="n">
        <v>44062</v>
      </c>
      <c r="EY696" s="0" t="n">
        <f aca="false">COUNTIF(DatasourceNameRange,EQ696)</f>
        <v>2</v>
      </c>
    </row>
    <row r="697" customFormat="false" ht="15" hidden="false" customHeight="false" outlineLevel="0" collapsed="false">
      <c r="X697" s="35" t="s">
        <v>977</v>
      </c>
      <c r="Y697" s="36" t="n">
        <v>8</v>
      </c>
      <c r="Z697" s="37" t="n">
        <v>96</v>
      </c>
      <c r="AA697" s="37" t="n">
        <v>1</v>
      </c>
      <c r="AB697" s="37" t="n">
        <v>96</v>
      </c>
      <c r="AC697" s="37" t="n">
        <v>44067</v>
      </c>
      <c r="AD697" s="38" t="n">
        <v>44067</v>
      </c>
      <c r="AE697" s="0" t="str">
        <f aca="false">IF(AB697&lt;=10,"Top Buyer",IF(AB697&lt;=21,"2nd Top Buyer","Average Buyer"))</f>
        <v>Average Buyer</v>
      </c>
      <c r="AF697" s="0" t="str">
        <f aca="false">(IF(AC697=AD697,$AL$9,$AL$10))</f>
        <v>One-Time Buyer</v>
      </c>
      <c r="AG697" s="0" t="str">
        <f aca="false">VLOOKUP(X697,LookupRange,2,0)</f>
        <v>Female</v>
      </c>
      <c r="AH697" s="0" t="str">
        <f aca="false">VLOOKUP(X697,LookupRange,3,0)</f>
        <v>Watervliet</v>
      </c>
      <c r="AW697" s="55" t="s">
        <v>954</v>
      </c>
      <c r="AX697" s="56" t="s">
        <v>29</v>
      </c>
      <c r="AY697" s="56" t="s">
        <v>37</v>
      </c>
      <c r="AZ697" s="57"/>
      <c r="CJ697" s="35" t="s">
        <v>543</v>
      </c>
      <c r="CK697" s="59"/>
      <c r="CN697" s="35" t="n">
        <v>88065566048</v>
      </c>
      <c r="CO697" s="59"/>
      <c r="EP697" s="0" t="n">
        <v>694</v>
      </c>
      <c r="EQ697" s="55" t="s">
        <v>404</v>
      </c>
      <c r="ER697" s="56" t="s">
        <v>58</v>
      </c>
      <c r="ES697" s="56" t="s">
        <v>29</v>
      </c>
      <c r="ET697" s="64" t="n">
        <v>68</v>
      </c>
      <c r="EU697" s="65" t="n">
        <v>680</v>
      </c>
      <c r="EV697" s="65" t="n">
        <v>204</v>
      </c>
      <c r="EW697" s="65" t="n">
        <v>44102</v>
      </c>
      <c r="EX697" s="66" t="n">
        <v>44102</v>
      </c>
      <c r="EY697" s="0" t="n">
        <f aca="false">COUNTIF(DatasourceNameRange,EQ697)</f>
        <v>1</v>
      </c>
    </row>
    <row r="698" customFormat="false" ht="15" hidden="false" customHeight="false" outlineLevel="0" collapsed="false">
      <c r="X698" s="35" t="s">
        <v>184</v>
      </c>
      <c r="Y698" s="36" t="n">
        <v>6</v>
      </c>
      <c r="Z698" s="37" t="n">
        <v>96</v>
      </c>
      <c r="AA698" s="37" t="n">
        <v>1</v>
      </c>
      <c r="AB698" s="37" t="n">
        <v>96</v>
      </c>
      <c r="AC698" s="37" t="n">
        <v>44089</v>
      </c>
      <c r="AD698" s="38" t="n">
        <v>44089</v>
      </c>
      <c r="AE698" s="0" t="str">
        <f aca="false">IF(AB698&lt;=10,"Top Buyer",IF(AB698&lt;=21,"2nd Top Buyer","Average Buyer"))</f>
        <v>Average Buyer</v>
      </c>
      <c r="AF698" s="0" t="str">
        <f aca="false">(IF(AC698=AD698,$AL$9,$AL$10))</f>
        <v>One-Time Buyer</v>
      </c>
      <c r="AG698" s="0" t="str">
        <f aca="false">VLOOKUP(X698,LookupRange,2,0)</f>
        <v>Female</v>
      </c>
      <c r="AH698" s="0" t="str">
        <f aca="false">VLOOKUP(X698,LookupRange,3,0)</f>
        <v>Beacon</v>
      </c>
      <c r="AW698" s="55" t="s">
        <v>602</v>
      </c>
      <c r="AX698" s="56" t="s">
        <v>20</v>
      </c>
      <c r="AY698" s="56" t="s">
        <v>123</v>
      </c>
      <c r="AZ698" s="57"/>
      <c r="CJ698" s="35" t="s">
        <v>337</v>
      </c>
      <c r="CK698" s="59"/>
      <c r="CN698" s="35" t="n">
        <v>88065566049</v>
      </c>
      <c r="CO698" s="59"/>
      <c r="EP698" s="0" t="n">
        <v>695</v>
      </c>
      <c r="EQ698" s="55" t="s">
        <v>954</v>
      </c>
      <c r="ER698" s="56" t="s">
        <v>37</v>
      </c>
      <c r="ES698" s="56" t="s">
        <v>29</v>
      </c>
      <c r="ET698" s="64" t="n">
        <v>14</v>
      </c>
      <c r="EU698" s="65" t="n">
        <v>70</v>
      </c>
      <c r="EV698" s="65" t="n">
        <v>42</v>
      </c>
      <c r="EW698" s="65" t="n">
        <v>44096</v>
      </c>
      <c r="EX698" s="66" t="n">
        <v>44096</v>
      </c>
      <c r="EY698" s="0" t="n">
        <f aca="false">COUNTIF(DatasourceNameRange,EQ698)</f>
        <v>1</v>
      </c>
    </row>
    <row r="699" customFormat="false" ht="15" hidden="false" customHeight="false" outlineLevel="0" collapsed="false">
      <c r="X699" s="35" t="s">
        <v>560</v>
      </c>
      <c r="Y699" s="36" t="n">
        <v>6</v>
      </c>
      <c r="Z699" s="37" t="n">
        <v>96</v>
      </c>
      <c r="AA699" s="37" t="n">
        <v>1</v>
      </c>
      <c r="AB699" s="37" t="n">
        <v>96</v>
      </c>
      <c r="AC699" s="37" t="n">
        <v>44051</v>
      </c>
      <c r="AD699" s="38" t="n">
        <v>44051</v>
      </c>
      <c r="AE699" s="0" t="str">
        <f aca="false">IF(AB699&lt;=10,"Top Buyer",IF(AB699&lt;=21,"2nd Top Buyer","Average Buyer"))</f>
        <v>Average Buyer</v>
      </c>
      <c r="AF699" s="0" t="str">
        <f aca="false">(IF(AC699=AD699,$AL$9,$AL$10))</f>
        <v>One-Time Buyer</v>
      </c>
      <c r="AG699" s="0" t="str">
        <f aca="false">VLOOKUP(X699,LookupRange,2,0)</f>
        <v>Female</v>
      </c>
      <c r="AH699" s="0" t="str">
        <f aca="false">VLOOKUP(X699,LookupRange,3,0)</f>
        <v>Albany</v>
      </c>
      <c r="AW699" s="55" t="s">
        <v>891</v>
      </c>
      <c r="AX699" s="56" t="s">
        <v>20</v>
      </c>
      <c r="AY699" s="56" t="s">
        <v>42</v>
      </c>
      <c r="AZ699" s="57"/>
      <c r="CJ699" s="35" t="s">
        <v>1016</v>
      </c>
      <c r="CK699" s="59"/>
      <c r="CN699" s="35" t="n">
        <v>88065566050</v>
      </c>
      <c r="CO699" s="59"/>
      <c r="EP699" s="0" t="n">
        <v>696</v>
      </c>
      <c r="EQ699" s="55" t="s">
        <v>602</v>
      </c>
      <c r="ER699" s="56" t="s">
        <v>123</v>
      </c>
      <c r="ES699" s="56" t="s">
        <v>20</v>
      </c>
      <c r="ET699" s="64" t="n">
        <v>10</v>
      </c>
      <c r="EU699" s="65" t="n">
        <v>180</v>
      </c>
      <c r="EV699" s="65" t="n">
        <v>30</v>
      </c>
      <c r="EW699" s="65" t="n">
        <v>44093</v>
      </c>
      <c r="EX699" s="66" t="n">
        <v>44093</v>
      </c>
      <c r="EY699" s="0" t="n">
        <f aca="false">COUNTIF(DatasourceNameRange,EQ699)</f>
        <v>1</v>
      </c>
    </row>
    <row r="700" customFormat="false" ht="15" hidden="false" customHeight="false" outlineLevel="0" collapsed="false">
      <c r="X700" s="35" t="s">
        <v>353</v>
      </c>
      <c r="Y700" s="36" t="n">
        <v>6</v>
      </c>
      <c r="Z700" s="37" t="n">
        <v>96</v>
      </c>
      <c r="AA700" s="37" t="n">
        <v>1</v>
      </c>
      <c r="AB700" s="37" t="n">
        <v>96</v>
      </c>
      <c r="AC700" s="37" t="n">
        <v>44051</v>
      </c>
      <c r="AD700" s="38" t="n">
        <v>44051</v>
      </c>
      <c r="AE700" s="0" t="str">
        <f aca="false">IF(AB700&lt;=10,"Top Buyer",IF(AB700&lt;=21,"2nd Top Buyer","Average Buyer"))</f>
        <v>Average Buyer</v>
      </c>
      <c r="AF700" s="0" t="str">
        <f aca="false">(IF(AC700=AD700,$AL$9,$AL$10))</f>
        <v>One-Time Buyer</v>
      </c>
      <c r="AG700" s="0" t="str">
        <f aca="false">VLOOKUP(X700,LookupRange,2,0)</f>
        <v>Male</v>
      </c>
      <c r="AH700" s="0" t="str">
        <f aca="false">VLOOKUP(X700,LookupRange,3,0)</f>
        <v>Betavia</v>
      </c>
      <c r="AW700" s="55" t="s">
        <v>543</v>
      </c>
      <c r="AX700" s="56" t="s">
        <v>20</v>
      </c>
      <c r="AY700" s="56" t="s">
        <v>84</v>
      </c>
      <c r="AZ700" s="57"/>
      <c r="CJ700" s="35" t="s">
        <v>169</v>
      </c>
      <c r="CK700" s="59"/>
      <c r="CN700" s="35" t="n">
        <v>88065566051</v>
      </c>
      <c r="CO700" s="59"/>
      <c r="EP700" s="0" t="n">
        <v>697</v>
      </c>
      <c r="EQ700" s="55" t="s">
        <v>891</v>
      </c>
      <c r="ER700" s="56" t="s">
        <v>42</v>
      </c>
      <c r="ES700" s="56" t="s">
        <v>20</v>
      </c>
      <c r="ET700" s="64" t="n">
        <v>3</v>
      </c>
      <c r="EU700" s="65" t="n">
        <v>36</v>
      </c>
      <c r="EV700" s="65" t="n">
        <v>9</v>
      </c>
      <c r="EW700" s="65" t="n">
        <v>44093</v>
      </c>
      <c r="EX700" s="66" t="n">
        <v>44093</v>
      </c>
      <c r="EY700" s="0" t="n">
        <f aca="false">COUNTIF(DatasourceNameRange,EQ700)</f>
        <v>1</v>
      </c>
    </row>
    <row r="701" customFormat="false" ht="15" hidden="false" customHeight="false" outlineLevel="0" collapsed="false">
      <c r="X701" s="35" t="s">
        <v>701</v>
      </c>
      <c r="Y701" s="36" t="n">
        <v>7</v>
      </c>
      <c r="Z701" s="37" t="n">
        <v>91</v>
      </c>
      <c r="AA701" s="37" t="n">
        <v>1</v>
      </c>
      <c r="AB701" s="37" t="n">
        <v>91</v>
      </c>
      <c r="AC701" s="37" t="n">
        <v>44092</v>
      </c>
      <c r="AD701" s="38" t="n">
        <v>44092</v>
      </c>
      <c r="AE701" s="0" t="str">
        <f aca="false">IF(AB701&lt;=10,"Top Buyer",IF(AB701&lt;=21,"2nd Top Buyer","Average Buyer"))</f>
        <v>Average Buyer</v>
      </c>
      <c r="AF701" s="0" t="str">
        <f aca="false">(IF(AC701=AD701,$AL$9,$AL$10))</f>
        <v>One-Time Buyer</v>
      </c>
      <c r="AG701" s="0" t="str">
        <f aca="false">VLOOKUP(X701,LookupRange,2,0)</f>
        <v>Female</v>
      </c>
      <c r="AH701" s="0" t="str">
        <f aca="false">VLOOKUP(X701,LookupRange,3,0)</f>
        <v>Salamanca</v>
      </c>
      <c r="AW701" s="55" t="s">
        <v>337</v>
      </c>
      <c r="AX701" s="56" t="s">
        <v>29</v>
      </c>
      <c r="AY701" s="56" t="s">
        <v>149</v>
      </c>
      <c r="AZ701" s="57"/>
      <c r="CJ701" s="35" t="s">
        <v>854</v>
      </c>
      <c r="CK701" s="59"/>
      <c r="CN701" s="35" t="n">
        <v>88065566052</v>
      </c>
      <c r="CO701" s="59"/>
      <c r="EP701" s="0" t="n">
        <v>698</v>
      </c>
      <c r="EQ701" s="55" t="s">
        <v>543</v>
      </c>
      <c r="ER701" s="56" t="s">
        <v>84</v>
      </c>
      <c r="ES701" s="56" t="s">
        <v>20</v>
      </c>
      <c r="ET701" s="64" t="n">
        <v>10</v>
      </c>
      <c r="EU701" s="65" t="n">
        <v>60</v>
      </c>
      <c r="EV701" s="65" t="n">
        <v>30</v>
      </c>
      <c r="EW701" s="65" t="n">
        <v>44065</v>
      </c>
      <c r="EX701" s="66" t="n">
        <v>44065</v>
      </c>
      <c r="EY701" s="0" t="n">
        <f aca="false">COUNTIF(DatasourceNameRange,EQ701)</f>
        <v>1</v>
      </c>
    </row>
    <row r="702" customFormat="false" ht="15" hidden="false" customHeight="false" outlineLevel="0" collapsed="false">
      <c r="X702" s="35" t="s">
        <v>860</v>
      </c>
      <c r="Y702" s="36" t="n">
        <v>7</v>
      </c>
      <c r="Z702" s="37" t="n">
        <v>91</v>
      </c>
      <c r="AA702" s="37" t="n">
        <v>1</v>
      </c>
      <c r="AB702" s="37" t="n">
        <v>91</v>
      </c>
      <c r="AC702" s="37" t="n">
        <v>44082</v>
      </c>
      <c r="AD702" s="38" t="n">
        <v>44082</v>
      </c>
      <c r="AE702" s="0" t="str">
        <f aca="false">IF(AB702&lt;=10,"Top Buyer",IF(AB702&lt;=21,"2nd Top Buyer","Average Buyer"))</f>
        <v>Average Buyer</v>
      </c>
      <c r="AF702" s="0" t="str">
        <f aca="false">(IF(AC702=AD702,$AL$9,$AL$10))</f>
        <v>One-Time Buyer</v>
      </c>
      <c r="AG702" s="0" t="str">
        <f aca="false">VLOOKUP(X702,LookupRange,2,0)</f>
        <v>Male</v>
      </c>
      <c r="AH702" s="0" t="str">
        <f aca="false">VLOOKUP(X702,LookupRange,3,0)</f>
        <v>Johnstown</v>
      </c>
      <c r="AW702" s="55" t="s">
        <v>1016</v>
      </c>
      <c r="AX702" s="56" t="s">
        <v>20</v>
      </c>
      <c r="AY702" s="56" t="s">
        <v>30</v>
      </c>
      <c r="AZ702" s="57"/>
      <c r="CJ702" s="35" t="s">
        <v>897</v>
      </c>
      <c r="CK702" s="59"/>
      <c r="CN702" s="35" t="n">
        <v>88065566053</v>
      </c>
      <c r="CO702" s="59"/>
      <c r="EP702" s="0" t="n">
        <v>699</v>
      </c>
      <c r="EQ702" s="55" t="s">
        <v>337</v>
      </c>
      <c r="ER702" s="56" t="s">
        <v>149</v>
      </c>
      <c r="ES702" s="56" t="s">
        <v>29</v>
      </c>
      <c r="ET702" s="64" t="n">
        <v>15</v>
      </c>
      <c r="EU702" s="65" t="n">
        <v>135</v>
      </c>
      <c r="EV702" s="65" t="n">
        <v>45</v>
      </c>
      <c r="EW702" s="65" t="n">
        <v>44065</v>
      </c>
      <c r="EX702" s="66" t="n">
        <v>44065</v>
      </c>
      <c r="EY702" s="0" t="n">
        <f aca="false">COUNTIF(DatasourceNameRange,EQ702)</f>
        <v>1</v>
      </c>
    </row>
    <row r="703" customFormat="false" ht="15" hidden="false" customHeight="false" outlineLevel="0" collapsed="false">
      <c r="X703" s="35" t="s">
        <v>809</v>
      </c>
      <c r="Y703" s="36" t="n">
        <v>7</v>
      </c>
      <c r="Z703" s="37" t="n">
        <v>91</v>
      </c>
      <c r="AA703" s="37" t="n">
        <v>1</v>
      </c>
      <c r="AB703" s="37" t="n">
        <v>91</v>
      </c>
      <c r="AC703" s="37" t="n">
        <v>44061</v>
      </c>
      <c r="AD703" s="38" t="n">
        <v>44061</v>
      </c>
      <c r="AE703" s="0" t="str">
        <f aca="false">IF(AB703&lt;=10,"Top Buyer",IF(AB703&lt;=21,"2nd Top Buyer","Average Buyer"))</f>
        <v>Average Buyer</v>
      </c>
      <c r="AF703" s="0" t="str">
        <f aca="false">(IF(AC703=AD703,$AL$9,$AL$10))</f>
        <v>One-Time Buyer</v>
      </c>
      <c r="AG703" s="0" t="str">
        <f aca="false">VLOOKUP(X703,LookupRange,2,0)</f>
        <v>Male</v>
      </c>
      <c r="AH703" s="0" t="str">
        <f aca="false">VLOOKUP(X703,LookupRange,3,0)</f>
        <v>Hornell </v>
      </c>
      <c r="AW703" s="55" t="s">
        <v>169</v>
      </c>
      <c r="AX703" s="56" t="s">
        <v>20</v>
      </c>
      <c r="AY703" s="56" t="s">
        <v>152</v>
      </c>
      <c r="AZ703" s="57"/>
      <c r="CJ703" s="35" t="s">
        <v>359</v>
      </c>
      <c r="CK703" s="59"/>
      <c r="CN703" s="35" t="n">
        <v>88065566054</v>
      </c>
      <c r="CO703" s="59"/>
      <c r="EP703" s="0" t="n">
        <v>700</v>
      </c>
      <c r="EQ703" s="55" t="s">
        <v>1016</v>
      </c>
      <c r="ER703" s="56" t="s">
        <v>30</v>
      </c>
      <c r="ES703" s="56" t="s">
        <v>20</v>
      </c>
      <c r="ET703" s="64" t="n">
        <v>3</v>
      </c>
      <c r="EU703" s="65" t="n">
        <v>42</v>
      </c>
      <c r="EV703" s="65" t="n">
        <v>9</v>
      </c>
      <c r="EW703" s="65" t="n">
        <v>44087</v>
      </c>
      <c r="EX703" s="66" t="n">
        <v>44087</v>
      </c>
      <c r="EY703" s="0" t="n">
        <f aca="false">COUNTIF(DatasourceNameRange,EQ703)</f>
        <v>1</v>
      </c>
    </row>
    <row r="704" customFormat="false" ht="15" hidden="false" customHeight="false" outlineLevel="0" collapsed="false">
      <c r="X704" s="35" t="s">
        <v>340</v>
      </c>
      <c r="Y704" s="36" t="n">
        <v>10</v>
      </c>
      <c r="Z704" s="37" t="n">
        <v>90</v>
      </c>
      <c r="AA704" s="37" t="n">
        <v>1</v>
      </c>
      <c r="AB704" s="37" t="n">
        <v>90</v>
      </c>
      <c r="AC704" s="37" t="n">
        <v>44068</v>
      </c>
      <c r="AD704" s="38" t="n">
        <v>44068</v>
      </c>
      <c r="AE704" s="0" t="str">
        <f aca="false">IF(AB704&lt;=10,"Top Buyer",IF(AB704&lt;=21,"2nd Top Buyer","Average Buyer"))</f>
        <v>Average Buyer</v>
      </c>
      <c r="AF704" s="0" t="str">
        <f aca="false">(IF(AC704=AD704,$AL$9,$AL$10))</f>
        <v>One-Time Buyer</v>
      </c>
      <c r="AG704" s="0" t="str">
        <f aca="false">VLOOKUP(X704,LookupRange,2,0)</f>
        <v>Male</v>
      </c>
      <c r="AH704" s="0" t="str">
        <f aca="false">VLOOKUP(X704,LookupRange,3,0)</f>
        <v>Long Beach</v>
      </c>
      <c r="AW704" s="55" t="s">
        <v>854</v>
      </c>
      <c r="AX704" s="56" t="s">
        <v>29</v>
      </c>
      <c r="AY704" s="56" t="s">
        <v>117</v>
      </c>
      <c r="AZ704" s="57"/>
      <c r="CJ704" s="35" t="s">
        <v>1089</v>
      </c>
      <c r="CK704" s="59"/>
      <c r="CN704" s="35" t="n">
        <v>88065566055</v>
      </c>
      <c r="CO704" s="59"/>
      <c r="EP704" s="0" t="n">
        <v>701</v>
      </c>
      <c r="EQ704" s="55" t="s">
        <v>169</v>
      </c>
      <c r="ER704" s="56" t="s">
        <v>152</v>
      </c>
      <c r="ES704" s="56" t="s">
        <v>20</v>
      </c>
      <c r="ET704" s="64" t="n">
        <v>60</v>
      </c>
      <c r="EU704" s="65" t="n">
        <v>4200</v>
      </c>
      <c r="EV704" s="65" t="n">
        <v>180</v>
      </c>
      <c r="EW704" s="65" t="n">
        <v>44074</v>
      </c>
      <c r="EX704" s="66" t="n">
        <v>44074</v>
      </c>
      <c r="EY704" s="0" t="n">
        <f aca="false">COUNTIF(DatasourceNameRange,EQ704)</f>
        <v>1</v>
      </c>
    </row>
    <row r="705" customFormat="false" ht="15" hidden="false" customHeight="false" outlineLevel="0" collapsed="false">
      <c r="X705" s="35" t="s">
        <v>750</v>
      </c>
      <c r="Y705" s="36" t="n">
        <v>6</v>
      </c>
      <c r="Z705" s="37" t="n">
        <v>90</v>
      </c>
      <c r="AA705" s="37" t="n">
        <v>1</v>
      </c>
      <c r="AB705" s="37" t="n">
        <v>90</v>
      </c>
      <c r="AC705" s="37" t="n">
        <v>44064</v>
      </c>
      <c r="AD705" s="38" t="n">
        <v>44064</v>
      </c>
      <c r="AE705" s="0" t="str">
        <f aca="false">IF(AB705&lt;=10,"Top Buyer",IF(AB705&lt;=21,"2nd Top Buyer","Average Buyer"))</f>
        <v>Average Buyer</v>
      </c>
      <c r="AF705" s="0" t="str">
        <f aca="false">(IF(AC705=AD705,$AL$9,$AL$10))</f>
        <v>One-Time Buyer</v>
      </c>
      <c r="AG705" s="0" t="str">
        <f aca="false">VLOOKUP(X705,LookupRange,2,0)</f>
        <v>Male</v>
      </c>
      <c r="AH705" s="0" t="str">
        <f aca="false">VLOOKUP(X705,LookupRange,3,0)</f>
        <v>New York</v>
      </c>
      <c r="AW705" s="55" t="s">
        <v>897</v>
      </c>
      <c r="AX705" s="56" t="s">
        <v>29</v>
      </c>
      <c r="AY705" s="56" t="s">
        <v>42</v>
      </c>
      <c r="AZ705" s="57"/>
      <c r="CJ705" s="35" t="s">
        <v>934</v>
      </c>
      <c r="CK705" s="59"/>
      <c r="CN705" s="35" t="n">
        <v>88065566056</v>
      </c>
      <c r="CO705" s="59"/>
      <c r="EP705" s="0" t="n">
        <v>702</v>
      </c>
      <c r="EQ705" s="55" t="s">
        <v>854</v>
      </c>
      <c r="ER705" s="56" t="s">
        <v>117</v>
      </c>
      <c r="ES705" s="56" t="s">
        <v>29</v>
      </c>
      <c r="ET705" s="64" t="n">
        <v>10</v>
      </c>
      <c r="EU705" s="65" t="n">
        <v>520</v>
      </c>
      <c r="EV705" s="65" t="n">
        <v>30</v>
      </c>
      <c r="EW705" s="65" t="n">
        <v>44075</v>
      </c>
      <c r="EX705" s="66" t="n">
        <v>44075</v>
      </c>
      <c r="EY705" s="0" t="n">
        <f aca="false">COUNTIF(DatasourceNameRange,EQ705)</f>
        <v>1</v>
      </c>
    </row>
    <row r="706" customFormat="false" ht="15" hidden="false" customHeight="false" outlineLevel="0" collapsed="false">
      <c r="X706" s="35" t="s">
        <v>717</v>
      </c>
      <c r="Y706" s="36" t="n">
        <v>5</v>
      </c>
      <c r="Z706" s="37" t="n">
        <v>90</v>
      </c>
      <c r="AA706" s="37" t="n">
        <v>1</v>
      </c>
      <c r="AB706" s="37" t="n">
        <v>90</v>
      </c>
      <c r="AC706" s="37" t="n">
        <v>44062</v>
      </c>
      <c r="AD706" s="38" t="n">
        <v>44062</v>
      </c>
      <c r="AE706" s="0" t="str">
        <f aca="false">IF(AB706&lt;=10,"Top Buyer",IF(AB706&lt;=21,"2nd Top Buyer","Average Buyer"))</f>
        <v>Average Buyer</v>
      </c>
      <c r="AF706" s="0" t="str">
        <f aca="false">(IF(AC706=AD706,$AL$9,$AL$10))</f>
        <v>One-Time Buyer</v>
      </c>
      <c r="AG706" s="0" t="str">
        <f aca="false">VLOOKUP(X706,LookupRange,2,0)</f>
        <v>Male</v>
      </c>
      <c r="AH706" s="0" t="str">
        <f aca="false">VLOOKUP(X706,LookupRange,3,0)</f>
        <v>Beacon</v>
      </c>
      <c r="AW706" s="55" t="s">
        <v>359</v>
      </c>
      <c r="AX706" s="56" t="s">
        <v>29</v>
      </c>
      <c r="AY706" s="56" t="s">
        <v>50</v>
      </c>
      <c r="AZ706" s="57"/>
      <c r="CJ706" s="35" t="s">
        <v>1012</v>
      </c>
      <c r="CK706" s="59"/>
      <c r="CN706" s="35" t="n">
        <v>88065566057</v>
      </c>
      <c r="CO706" s="59"/>
      <c r="EP706" s="0" t="n">
        <v>703</v>
      </c>
      <c r="EQ706" s="55" t="s">
        <v>897</v>
      </c>
      <c r="ER706" s="56" t="s">
        <v>42</v>
      </c>
      <c r="ES706" s="56" t="s">
        <v>29</v>
      </c>
      <c r="ET706" s="64" t="n">
        <v>5</v>
      </c>
      <c r="EU706" s="65" t="n">
        <v>65</v>
      </c>
      <c r="EV706" s="65" t="n">
        <v>15</v>
      </c>
      <c r="EW706" s="65" t="n">
        <v>44099</v>
      </c>
      <c r="EX706" s="66" t="n">
        <v>44099</v>
      </c>
      <c r="EY706" s="0" t="n">
        <f aca="false">COUNTIF(DatasourceNameRange,EQ706)</f>
        <v>1</v>
      </c>
    </row>
    <row r="707" customFormat="false" ht="15" hidden="false" customHeight="false" outlineLevel="0" collapsed="false">
      <c r="X707" s="35" t="s">
        <v>561</v>
      </c>
      <c r="Y707" s="36" t="n">
        <v>10</v>
      </c>
      <c r="Z707" s="37" t="n">
        <v>90</v>
      </c>
      <c r="AA707" s="37" t="n">
        <v>1</v>
      </c>
      <c r="AB707" s="37" t="n">
        <v>90</v>
      </c>
      <c r="AC707" s="37" t="n">
        <v>44052</v>
      </c>
      <c r="AD707" s="38" t="n">
        <v>44052</v>
      </c>
      <c r="AE707" s="0" t="str">
        <f aca="false">IF(AB707&lt;=10,"Top Buyer",IF(AB707&lt;=21,"2nd Top Buyer","Average Buyer"))</f>
        <v>Average Buyer</v>
      </c>
      <c r="AF707" s="0" t="str">
        <f aca="false">(IF(AC707=AD707,$AL$9,$AL$10))</f>
        <v>One-Time Buyer</v>
      </c>
      <c r="AG707" s="0" t="str">
        <f aca="false">VLOOKUP(X707,LookupRange,2,0)</f>
        <v>Female</v>
      </c>
      <c r="AH707" s="0" t="str">
        <f aca="false">VLOOKUP(X707,LookupRange,3,0)</f>
        <v>Auburn</v>
      </c>
      <c r="AW707" s="55" t="s">
        <v>1089</v>
      </c>
      <c r="AX707" s="56" t="s">
        <v>20</v>
      </c>
      <c r="AY707" s="56" t="s">
        <v>81</v>
      </c>
      <c r="AZ707" s="57"/>
      <c r="CJ707" s="35" t="s">
        <v>153</v>
      </c>
      <c r="CK707" s="59"/>
      <c r="CN707" s="35" t="n">
        <v>88065566058</v>
      </c>
      <c r="CO707" s="59"/>
      <c r="EP707" s="0" t="n">
        <v>704</v>
      </c>
      <c r="EQ707" s="55" t="s">
        <v>359</v>
      </c>
      <c r="ER707" s="56" t="s">
        <v>50</v>
      </c>
      <c r="ES707" s="56" t="s">
        <v>29</v>
      </c>
      <c r="ET707" s="64" t="n">
        <v>79</v>
      </c>
      <c r="EU707" s="65" t="n">
        <v>1185</v>
      </c>
      <c r="EV707" s="65" t="n">
        <v>237</v>
      </c>
      <c r="EW707" s="65" t="n">
        <v>44056</v>
      </c>
      <c r="EX707" s="66" t="n">
        <v>44056</v>
      </c>
      <c r="EY707" s="0" t="n">
        <f aca="false">COUNTIF(DatasourceNameRange,EQ707)</f>
        <v>2</v>
      </c>
    </row>
    <row r="708" customFormat="false" ht="15" hidden="false" customHeight="false" outlineLevel="0" collapsed="false">
      <c r="X708" s="35" t="s">
        <v>709</v>
      </c>
      <c r="Y708" s="36" t="n">
        <v>9</v>
      </c>
      <c r="Z708" s="37" t="n">
        <v>90</v>
      </c>
      <c r="AA708" s="37" t="n">
        <v>1</v>
      </c>
      <c r="AB708" s="37" t="n">
        <v>90</v>
      </c>
      <c r="AC708" s="37" t="n">
        <v>44103</v>
      </c>
      <c r="AD708" s="38" t="n">
        <v>44103</v>
      </c>
      <c r="AE708" s="0" t="str">
        <f aca="false">IF(AB708&lt;=10,"Top Buyer",IF(AB708&lt;=21,"2nd Top Buyer","Average Buyer"))</f>
        <v>Average Buyer</v>
      </c>
      <c r="AF708" s="0" t="str">
        <f aca="false">(IF(AC708=AD708,$AL$9,$AL$10))</f>
        <v>One-Time Buyer</v>
      </c>
      <c r="AG708" s="0" t="str">
        <f aca="false">VLOOKUP(X708,LookupRange,2,0)</f>
        <v>Female</v>
      </c>
      <c r="AH708" s="0" t="str">
        <f aca="false">VLOOKUP(X708,LookupRange,3,0)</f>
        <v>New York</v>
      </c>
      <c r="AW708" s="55" t="s">
        <v>934</v>
      </c>
      <c r="AX708" s="56" t="s">
        <v>29</v>
      </c>
      <c r="AY708" s="56" t="s">
        <v>69</v>
      </c>
      <c r="AZ708" s="57"/>
      <c r="CJ708" s="35" t="s">
        <v>943</v>
      </c>
      <c r="CK708" s="59"/>
      <c r="CN708" s="35" t="n">
        <v>88065566059</v>
      </c>
      <c r="CO708" s="59"/>
      <c r="EP708" s="0" t="n">
        <v>705</v>
      </c>
      <c r="EQ708" s="55" t="s">
        <v>1089</v>
      </c>
      <c r="ER708" s="56" t="s">
        <v>81</v>
      </c>
      <c r="ES708" s="56" t="s">
        <v>20</v>
      </c>
      <c r="ET708" s="64" t="n">
        <v>1</v>
      </c>
      <c r="EU708" s="65" t="n">
        <v>16</v>
      </c>
      <c r="EV708" s="65" t="n">
        <v>3</v>
      </c>
      <c r="EW708" s="65" t="n">
        <v>44093</v>
      </c>
      <c r="EX708" s="66" t="n">
        <v>44093</v>
      </c>
      <c r="EY708" s="0" t="n">
        <f aca="false">COUNTIF(DatasourceNameRange,EQ708)</f>
        <v>1</v>
      </c>
    </row>
    <row r="709" customFormat="false" ht="15" hidden="false" customHeight="false" outlineLevel="0" collapsed="false">
      <c r="X709" s="35" t="s">
        <v>470</v>
      </c>
      <c r="Y709" s="36" t="n">
        <v>6</v>
      </c>
      <c r="Z709" s="37" t="n">
        <v>90</v>
      </c>
      <c r="AA709" s="37" t="n">
        <v>1</v>
      </c>
      <c r="AB709" s="37" t="n">
        <v>90</v>
      </c>
      <c r="AC709" s="37" t="n">
        <v>44064</v>
      </c>
      <c r="AD709" s="38" t="n">
        <v>44064</v>
      </c>
      <c r="AE709" s="0" t="str">
        <f aca="false">IF(AB709&lt;=10,"Top Buyer",IF(AB709&lt;=21,"2nd Top Buyer","Average Buyer"))</f>
        <v>Average Buyer</v>
      </c>
      <c r="AF709" s="0" t="str">
        <f aca="false">(IF(AC709=AD709,$AL$9,$AL$10))</f>
        <v>One-Time Buyer</v>
      </c>
      <c r="AG709" s="0" t="str">
        <f aca="false">VLOOKUP(X709,LookupRange,2,0)</f>
        <v>Female</v>
      </c>
      <c r="AH709" s="0" t="str">
        <f aca="false">VLOOKUP(X709,LookupRange,3,0)</f>
        <v>Yakers</v>
      </c>
      <c r="AW709" s="55" t="s">
        <v>1012</v>
      </c>
      <c r="AX709" s="56" t="s">
        <v>29</v>
      </c>
      <c r="AY709" s="56" t="s">
        <v>119</v>
      </c>
      <c r="AZ709" s="57"/>
      <c r="CJ709" s="35" t="s">
        <v>949</v>
      </c>
      <c r="CK709" s="59"/>
      <c r="CN709" s="35" t="n">
        <v>88065566060</v>
      </c>
      <c r="CO709" s="59"/>
      <c r="EP709" s="0" t="n">
        <v>706</v>
      </c>
      <c r="EQ709" s="55" t="s">
        <v>934</v>
      </c>
      <c r="ER709" s="56" t="s">
        <v>69</v>
      </c>
      <c r="ES709" s="56" t="s">
        <v>29</v>
      </c>
      <c r="ET709" s="64" t="n">
        <v>12</v>
      </c>
      <c r="EU709" s="65" t="n">
        <v>200</v>
      </c>
      <c r="EV709" s="65" t="n">
        <v>36</v>
      </c>
      <c r="EW709" s="65" t="n">
        <v>44098</v>
      </c>
      <c r="EX709" s="66" t="n">
        <v>44098</v>
      </c>
      <c r="EY709" s="0" t="n">
        <f aca="false">COUNTIF(DatasourceNameRange,EQ709)</f>
        <v>2</v>
      </c>
    </row>
    <row r="710" customFormat="false" ht="15" hidden="false" customHeight="false" outlineLevel="0" collapsed="false">
      <c r="X710" s="35" t="s">
        <v>894</v>
      </c>
      <c r="Y710" s="36" t="n">
        <v>6</v>
      </c>
      <c r="Z710" s="37" t="n">
        <v>90</v>
      </c>
      <c r="AA710" s="37" t="n">
        <v>1</v>
      </c>
      <c r="AB710" s="37" t="n">
        <v>90</v>
      </c>
      <c r="AC710" s="37" t="n">
        <v>44096</v>
      </c>
      <c r="AD710" s="38" t="n">
        <v>44096</v>
      </c>
      <c r="AE710" s="0" t="str">
        <f aca="false">IF(AB710&lt;=10,"Top Buyer",IF(AB710&lt;=21,"2nd Top Buyer","Average Buyer"))</f>
        <v>Average Buyer</v>
      </c>
      <c r="AF710" s="0" t="str">
        <f aca="false">(IF(AC710=AD710,$AL$9,$AL$10))</f>
        <v>One-Time Buyer</v>
      </c>
      <c r="AG710" s="0" t="str">
        <f aca="false">VLOOKUP(X710,LookupRange,2,0)</f>
        <v>Male</v>
      </c>
      <c r="AH710" s="0" t="str">
        <f aca="false">VLOOKUP(X710,LookupRange,3,0)</f>
        <v>Beacon</v>
      </c>
      <c r="AW710" s="55" t="s">
        <v>153</v>
      </c>
      <c r="AX710" s="56" t="s">
        <v>29</v>
      </c>
      <c r="AY710" s="56" t="s">
        <v>154</v>
      </c>
      <c r="AZ710" s="57"/>
      <c r="CJ710" s="35" t="s">
        <v>983</v>
      </c>
      <c r="CK710" s="59"/>
      <c r="CN710" s="35" t="n">
        <v>88065566061</v>
      </c>
      <c r="CO710" s="59"/>
      <c r="EP710" s="0" t="n">
        <v>707</v>
      </c>
      <c r="EQ710" s="55" t="s">
        <v>1012</v>
      </c>
      <c r="ER710" s="56" t="s">
        <v>119</v>
      </c>
      <c r="ES710" s="56" t="s">
        <v>29</v>
      </c>
      <c r="ET710" s="64" t="n">
        <v>3</v>
      </c>
      <c r="EU710" s="65" t="n">
        <v>45</v>
      </c>
      <c r="EV710" s="65" t="n">
        <v>9</v>
      </c>
      <c r="EW710" s="65" t="n">
        <v>44083</v>
      </c>
      <c r="EX710" s="66" t="n">
        <v>44083</v>
      </c>
      <c r="EY710" s="0" t="n">
        <f aca="false">COUNTIF(DatasourceNameRange,EQ710)</f>
        <v>1</v>
      </c>
    </row>
    <row r="711" customFormat="false" ht="15" hidden="false" customHeight="false" outlineLevel="0" collapsed="false">
      <c r="X711" s="35" t="s">
        <v>798</v>
      </c>
      <c r="Y711" s="36" t="n">
        <v>6</v>
      </c>
      <c r="Z711" s="37" t="n">
        <v>90</v>
      </c>
      <c r="AA711" s="37" t="n">
        <v>1</v>
      </c>
      <c r="AB711" s="37" t="n">
        <v>90</v>
      </c>
      <c r="AC711" s="37" t="n">
        <v>44051</v>
      </c>
      <c r="AD711" s="38" t="n">
        <v>44051</v>
      </c>
      <c r="AE711" s="0" t="str">
        <f aca="false">IF(AB711&lt;=10,"Top Buyer",IF(AB711&lt;=21,"2nd Top Buyer","Average Buyer"))</f>
        <v>Average Buyer</v>
      </c>
      <c r="AF711" s="0" t="str">
        <f aca="false">(IF(AC711=AD711,$AL$9,$AL$10))</f>
        <v>One-Time Buyer</v>
      </c>
      <c r="AG711" s="0" t="str">
        <f aca="false">VLOOKUP(X711,LookupRange,2,0)</f>
        <v>Male</v>
      </c>
      <c r="AH711" s="0" t="str">
        <f aca="false">VLOOKUP(X711,LookupRange,3,0)</f>
        <v>Albany</v>
      </c>
      <c r="AW711" s="55" t="s">
        <v>943</v>
      </c>
      <c r="AX711" s="56" t="s">
        <v>29</v>
      </c>
      <c r="AY711" s="56" t="s">
        <v>69</v>
      </c>
      <c r="AZ711" s="57"/>
      <c r="CJ711" s="35" t="s">
        <v>230</v>
      </c>
      <c r="CK711" s="59"/>
      <c r="CN711" s="35" t="n">
        <v>88065566062</v>
      </c>
      <c r="CO711" s="59"/>
      <c r="EP711" s="0" t="n">
        <v>708</v>
      </c>
      <c r="EQ711" s="55" t="s">
        <v>153</v>
      </c>
      <c r="ER711" s="56" t="s">
        <v>154</v>
      </c>
      <c r="ES711" s="56" t="s">
        <v>29</v>
      </c>
      <c r="ET711" s="64" t="n">
        <v>15</v>
      </c>
      <c r="EU711" s="65" t="n">
        <v>135</v>
      </c>
      <c r="EV711" s="65" t="n">
        <v>45</v>
      </c>
      <c r="EW711" s="65" t="n">
        <v>44061</v>
      </c>
      <c r="EX711" s="66" t="n">
        <v>44061</v>
      </c>
      <c r="EY711" s="0" t="n">
        <f aca="false">COUNTIF(DatasourceNameRange,EQ711)</f>
        <v>1</v>
      </c>
    </row>
    <row r="712" customFormat="false" ht="15" hidden="false" customHeight="false" outlineLevel="0" collapsed="false">
      <c r="X712" s="35" t="s">
        <v>1063</v>
      </c>
      <c r="Y712" s="36" t="n">
        <v>8</v>
      </c>
      <c r="Z712" s="37" t="n">
        <v>90</v>
      </c>
      <c r="AA712" s="37" t="n">
        <v>2</v>
      </c>
      <c r="AB712" s="37" t="n">
        <v>90</v>
      </c>
      <c r="AC712" s="37" t="n">
        <v>44067</v>
      </c>
      <c r="AD712" s="38" t="n">
        <v>44074</v>
      </c>
      <c r="AE712" s="0" t="str">
        <f aca="false">IF(AB712&lt;=10,"Top Buyer",IF(AB712&lt;=21,"2nd Top Buyer","Average Buyer"))</f>
        <v>Average Buyer</v>
      </c>
      <c r="AF712" s="0" t="str">
        <f aca="false">(IF(AC712=AD712,$AL$9,$AL$10))</f>
        <v>Old Customer</v>
      </c>
      <c r="AG712" s="0" t="str">
        <f aca="false">VLOOKUP(X712,LookupRange,2,0)</f>
        <v>Male</v>
      </c>
      <c r="AH712" s="0" t="str">
        <f aca="false">VLOOKUP(X712,LookupRange,3,0)</f>
        <v>Mount</v>
      </c>
      <c r="AW712" s="55" t="s">
        <v>949</v>
      </c>
      <c r="AX712" s="56" t="s">
        <v>20</v>
      </c>
      <c r="AY712" s="56" t="s">
        <v>114</v>
      </c>
      <c r="AZ712" s="57"/>
      <c r="CJ712" s="35" t="s">
        <v>926</v>
      </c>
      <c r="CK712" s="59"/>
      <c r="CN712" s="35" t="n">
        <v>88065566063</v>
      </c>
      <c r="CO712" s="59"/>
      <c r="EP712" s="0" t="n">
        <v>709</v>
      </c>
      <c r="EQ712" s="55" t="s">
        <v>943</v>
      </c>
      <c r="ER712" s="56" t="s">
        <v>69</v>
      </c>
      <c r="ES712" s="56" t="s">
        <v>29</v>
      </c>
      <c r="ET712" s="64" t="n">
        <v>76</v>
      </c>
      <c r="EU712" s="65" t="n">
        <v>1060</v>
      </c>
      <c r="EV712" s="65" t="n">
        <v>228</v>
      </c>
      <c r="EW712" s="65" t="n">
        <v>44051</v>
      </c>
      <c r="EX712" s="66" t="n">
        <v>44099</v>
      </c>
      <c r="EY712" s="0" t="n">
        <f aca="false">COUNTIF(DatasourceNameRange,EQ712)</f>
        <v>14</v>
      </c>
    </row>
    <row r="713" customFormat="false" ht="15" hidden="false" customHeight="false" outlineLevel="0" collapsed="false">
      <c r="X713" s="35" t="s">
        <v>777</v>
      </c>
      <c r="Y713" s="36" t="n">
        <v>5</v>
      </c>
      <c r="Z713" s="37" t="n">
        <v>90</v>
      </c>
      <c r="AA713" s="37" t="n">
        <v>1</v>
      </c>
      <c r="AB713" s="37" t="n">
        <v>90</v>
      </c>
      <c r="AC713" s="37" t="n">
        <v>44092</v>
      </c>
      <c r="AD713" s="38" t="n">
        <v>44092</v>
      </c>
      <c r="AE713" s="0" t="str">
        <f aca="false">IF(AB713&lt;=10,"Top Buyer",IF(AB713&lt;=21,"2nd Top Buyer","Average Buyer"))</f>
        <v>Average Buyer</v>
      </c>
      <c r="AF713" s="0" t="str">
        <f aca="false">(IF(AC713=AD713,$AL$9,$AL$10))</f>
        <v>One-Time Buyer</v>
      </c>
      <c r="AG713" s="0" t="str">
        <f aca="false">VLOOKUP(X713,LookupRange,2,0)</f>
        <v>Female</v>
      </c>
      <c r="AH713" s="0" t="str">
        <f aca="false">VLOOKUP(X713,LookupRange,3,0)</f>
        <v>Newburgh</v>
      </c>
      <c r="AW713" s="55" t="s">
        <v>983</v>
      </c>
      <c r="AX713" s="56" t="s">
        <v>20</v>
      </c>
      <c r="AY713" s="56" t="s">
        <v>37</v>
      </c>
      <c r="AZ713" s="57"/>
      <c r="CJ713" s="35" t="s">
        <v>268</v>
      </c>
      <c r="CK713" s="59"/>
      <c r="CN713" s="35" t="n">
        <v>88065566064</v>
      </c>
      <c r="CO713" s="59"/>
      <c r="EP713" s="0" t="n">
        <v>710</v>
      </c>
      <c r="EQ713" s="55" t="s">
        <v>949</v>
      </c>
      <c r="ER713" s="56" t="s">
        <v>114</v>
      </c>
      <c r="ES713" s="56" t="s">
        <v>20</v>
      </c>
      <c r="ET713" s="64" t="n">
        <v>3</v>
      </c>
      <c r="EU713" s="65" t="n">
        <v>48</v>
      </c>
      <c r="EV713" s="65" t="n">
        <v>9</v>
      </c>
      <c r="EW713" s="65" t="n">
        <v>44094</v>
      </c>
      <c r="EX713" s="66" t="n">
        <v>44094</v>
      </c>
      <c r="EY713" s="0" t="n">
        <f aca="false">COUNTIF(DatasourceNameRange,EQ713)</f>
        <v>1</v>
      </c>
    </row>
    <row r="714" customFormat="false" ht="15" hidden="false" customHeight="false" outlineLevel="0" collapsed="false">
      <c r="X714" s="35" t="s">
        <v>158</v>
      </c>
      <c r="Y714" s="36" t="n">
        <v>10</v>
      </c>
      <c r="Z714" s="37" t="n">
        <v>90</v>
      </c>
      <c r="AA714" s="37" t="n">
        <v>1</v>
      </c>
      <c r="AB714" s="37" t="n">
        <v>90</v>
      </c>
      <c r="AC714" s="37" t="n">
        <v>44063</v>
      </c>
      <c r="AD714" s="38" t="n">
        <v>44063</v>
      </c>
      <c r="AE714" s="0" t="str">
        <f aca="false">IF(AB714&lt;=10,"Top Buyer",IF(AB714&lt;=21,"2nd Top Buyer","Average Buyer"))</f>
        <v>Average Buyer</v>
      </c>
      <c r="AF714" s="0" t="str">
        <f aca="false">(IF(AC714=AD714,$AL$9,$AL$10))</f>
        <v>One-Time Buyer</v>
      </c>
      <c r="AG714" s="0" t="str">
        <f aca="false">VLOOKUP(X714,LookupRange,2,0)</f>
        <v>Female</v>
      </c>
      <c r="AH714" s="0" t="str">
        <f aca="false">VLOOKUP(X714,LookupRange,3,0)</f>
        <v>New York</v>
      </c>
      <c r="AW714" s="55" t="s">
        <v>230</v>
      </c>
      <c r="AX714" s="56" t="s">
        <v>29</v>
      </c>
      <c r="AY714" s="56" t="s">
        <v>69</v>
      </c>
      <c r="AZ714" s="57"/>
      <c r="CJ714" s="35" t="s">
        <v>330</v>
      </c>
      <c r="CK714" s="59"/>
      <c r="CN714" s="35" t="n">
        <v>88065566065</v>
      </c>
      <c r="CO714" s="59"/>
      <c r="EP714" s="0" t="n">
        <v>711</v>
      </c>
      <c r="EQ714" s="55" t="s">
        <v>983</v>
      </c>
      <c r="ER714" s="56" t="s">
        <v>37</v>
      </c>
      <c r="ES714" s="56" t="s">
        <v>20</v>
      </c>
      <c r="ET714" s="64" t="n">
        <v>10</v>
      </c>
      <c r="EU714" s="65" t="n">
        <v>130</v>
      </c>
      <c r="EV714" s="65" t="n">
        <v>30</v>
      </c>
      <c r="EW714" s="65" t="n">
        <v>44045</v>
      </c>
      <c r="EX714" s="66" t="n">
        <v>44045</v>
      </c>
      <c r="EY714" s="0" t="n">
        <f aca="false">COUNTIF(DatasourceNameRange,EQ714)</f>
        <v>1</v>
      </c>
    </row>
    <row r="715" customFormat="false" ht="15" hidden="false" customHeight="false" outlineLevel="0" collapsed="false">
      <c r="X715" s="35" t="s">
        <v>1039</v>
      </c>
      <c r="Y715" s="36" t="n">
        <v>6</v>
      </c>
      <c r="Z715" s="37" t="n">
        <v>90</v>
      </c>
      <c r="AA715" s="37" t="n">
        <v>1</v>
      </c>
      <c r="AB715" s="37" t="n">
        <v>90</v>
      </c>
      <c r="AC715" s="37" t="n">
        <v>44044</v>
      </c>
      <c r="AD715" s="38" t="n">
        <v>44044</v>
      </c>
      <c r="AE715" s="0" t="str">
        <f aca="false">IF(AB715&lt;=10,"Top Buyer",IF(AB715&lt;=21,"2nd Top Buyer","Average Buyer"))</f>
        <v>Average Buyer</v>
      </c>
      <c r="AF715" s="0" t="str">
        <f aca="false">(IF(AC715=AD715,$AL$9,$AL$10))</f>
        <v>One-Time Buyer</v>
      </c>
      <c r="AG715" s="0" t="str">
        <f aca="false">VLOOKUP(X715,LookupRange,2,0)</f>
        <v>Female</v>
      </c>
      <c r="AH715" s="0" t="str">
        <f aca="false">VLOOKUP(X715,LookupRange,3,0)</f>
        <v>Sherrill</v>
      </c>
      <c r="AW715" s="55" t="s">
        <v>926</v>
      </c>
      <c r="AX715" s="56" t="s">
        <v>29</v>
      </c>
      <c r="AY715" s="56" t="s">
        <v>58</v>
      </c>
      <c r="AZ715" s="57"/>
      <c r="CJ715" s="35" t="s">
        <v>978</v>
      </c>
      <c r="CK715" s="59"/>
      <c r="CN715" s="35" t="n">
        <v>88065566066</v>
      </c>
      <c r="CO715" s="59"/>
      <c r="EP715" s="0" t="n">
        <v>712</v>
      </c>
      <c r="EQ715" s="55" t="s">
        <v>230</v>
      </c>
      <c r="ER715" s="56" t="s">
        <v>69</v>
      </c>
      <c r="ES715" s="56" t="s">
        <v>29</v>
      </c>
      <c r="ET715" s="64" t="n">
        <v>47</v>
      </c>
      <c r="EU715" s="65" t="n">
        <v>752</v>
      </c>
      <c r="EV715" s="65" t="n">
        <v>141</v>
      </c>
      <c r="EW715" s="65" t="n">
        <v>44061</v>
      </c>
      <c r="EX715" s="66" t="n">
        <v>44061</v>
      </c>
      <c r="EY715" s="0" t="n">
        <f aca="false">COUNTIF(DatasourceNameRange,EQ715)</f>
        <v>1</v>
      </c>
    </row>
    <row r="716" customFormat="false" ht="15" hidden="false" customHeight="false" outlineLevel="0" collapsed="false">
      <c r="X716" s="35" t="s">
        <v>443</v>
      </c>
      <c r="Y716" s="36" t="n">
        <v>6</v>
      </c>
      <c r="Z716" s="37" t="n">
        <v>90</v>
      </c>
      <c r="AA716" s="37" t="n">
        <v>1</v>
      </c>
      <c r="AB716" s="37" t="n">
        <v>90</v>
      </c>
      <c r="AC716" s="37" t="n">
        <v>44068</v>
      </c>
      <c r="AD716" s="38" t="n">
        <v>44068</v>
      </c>
      <c r="AE716" s="0" t="str">
        <f aca="false">IF(AB716&lt;=10,"Top Buyer",IF(AB716&lt;=21,"2nd Top Buyer","Average Buyer"))</f>
        <v>Average Buyer</v>
      </c>
      <c r="AF716" s="0" t="str">
        <f aca="false">(IF(AC716=AD716,$AL$9,$AL$10))</f>
        <v>One-Time Buyer</v>
      </c>
      <c r="AG716" s="0" t="str">
        <f aca="false">VLOOKUP(X716,LookupRange,2,0)</f>
        <v>Male</v>
      </c>
      <c r="AH716" s="0" t="str">
        <f aca="false">VLOOKUP(X716,LookupRange,3,0)</f>
        <v>Glen Cove</v>
      </c>
      <c r="AW716" s="55" t="s">
        <v>268</v>
      </c>
      <c r="AX716" s="56" t="s">
        <v>29</v>
      </c>
      <c r="AY716" s="56" t="s">
        <v>30</v>
      </c>
      <c r="AZ716" s="57"/>
      <c r="CJ716" s="35" t="s">
        <v>218</v>
      </c>
      <c r="CK716" s="59"/>
      <c r="CN716" s="35" t="n">
        <v>88065566067</v>
      </c>
      <c r="CO716" s="59"/>
      <c r="EP716" s="0" t="n">
        <v>713</v>
      </c>
      <c r="EQ716" s="55" t="s">
        <v>926</v>
      </c>
      <c r="ER716" s="56" t="s">
        <v>58</v>
      </c>
      <c r="ES716" s="56" t="s">
        <v>29</v>
      </c>
      <c r="ET716" s="64" t="n">
        <v>10</v>
      </c>
      <c r="EU716" s="65" t="n">
        <v>700</v>
      </c>
      <c r="EV716" s="65" t="n">
        <v>30</v>
      </c>
      <c r="EW716" s="65" t="n">
        <v>44078</v>
      </c>
      <c r="EX716" s="66" t="n">
        <v>44078</v>
      </c>
      <c r="EY716" s="0" t="n">
        <f aca="false">COUNTIF(DatasourceNameRange,EQ716)</f>
        <v>1</v>
      </c>
    </row>
    <row r="717" customFormat="false" ht="15" hidden="false" customHeight="false" outlineLevel="0" collapsed="false">
      <c r="X717" s="35" t="s">
        <v>762</v>
      </c>
      <c r="Y717" s="36" t="n">
        <v>6</v>
      </c>
      <c r="Z717" s="37" t="n">
        <v>90</v>
      </c>
      <c r="AA717" s="37" t="n">
        <v>1</v>
      </c>
      <c r="AB717" s="37" t="n">
        <v>90</v>
      </c>
      <c r="AC717" s="37" t="n">
        <v>44076</v>
      </c>
      <c r="AD717" s="38" t="n">
        <v>44076</v>
      </c>
      <c r="AE717" s="0" t="str">
        <f aca="false">IF(AB717&lt;=10,"Top Buyer",IF(AB717&lt;=21,"2nd Top Buyer","Average Buyer"))</f>
        <v>Average Buyer</v>
      </c>
      <c r="AF717" s="0" t="str">
        <f aca="false">(IF(AC717=AD717,$AL$9,$AL$10))</f>
        <v>One-Time Buyer</v>
      </c>
      <c r="AG717" s="0" t="str">
        <f aca="false">VLOOKUP(X717,LookupRange,2,0)</f>
        <v>Male</v>
      </c>
      <c r="AH717" s="0" t="str">
        <f aca="false">VLOOKUP(X717,LookupRange,3,0)</f>
        <v>Fulton</v>
      </c>
      <c r="AW717" s="55" t="s">
        <v>330</v>
      </c>
      <c r="AX717" s="56" t="s">
        <v>20</v>
      </c>
      <c r="AY717" s="56" t="s">
        <v>98</v>
      </c>
      <c r="AZ717" s="57"/>
      <c r="CJ717" s="35" t="s">
        <v>552</v>
      </c>
      <c r="CK717" s="59"/>
      <c r="CN717" s="35" t="n">
        <v>88065566068</v>
      </c>
      <c r="CO717" s="59"/>
      <c r="EP717" s="0" t="n">
        <v>714</v>
      </c>
      <c r="EQ717" s="55" t="s">
        <v>268</v>
      </c>
      <c r="ER717" s="56" t="s">
        <v>30</v>
      </c>
      <c r="ES717" s="56" t="s">
        <v>29</v>
      </c>
      <c r="ET717" s="64" t="n">
        <v>10</v>
      </c>
      <c r="EU717" s="65" t="n">
        <v>50</v>
      </c>
      <c r="EV717" s="65" t="n">
        <v>30</v>
      </c>
      <c r="EW717" s="65" t="n">
        <v>44068</v>
      </c>
      <c r="EX717" s="66" t="n">
        <v>44068</v>
      </c>
      <c r="EY717" s="0" t="n">
        <f aca="false">COUNTIF(DatasourceNameRange,EQ717)</f>
        <v>1</v>
      </c>
    </row>
    <row r="718" customFormat="false" ht="15" hidden="false" customHeight="false" outlineLevel="0" collapsed="false">
      <c r="X718" s="35" t="s">
        <v>786</v>
      </c>
      <c r="Y718" s="36" t="n">
        <v>6</v>
      </c>
      <c r="Z718" s="37" t="n">
        <v>90</v>
      </c>
      <c r="AA718" s="37" t="n">
        <v>1</v>
      </c>
      <c r="AB718" s="37" t="n">
        <v>90</v>
      </c>
      <c r="AC718" s="37" t="n">
        <v>44103</v>
      </c>
      <c r="AD718" s="38" t="n">
        <v>44103</v>
      </c>
      <c r="AE718" s="0" t="str">
        <f aca="false">IF(AB718&lt;=10,"Top Buyer",IF(AB718&lt;=21,"2nd Top Buyer","Average Buyer"))</f>
        <v>Average Buyer</v>
      </c>
      <c r="AF718" s="0" t="str">
        <f aca="false">(IF(AC718=AD718,$AL$9,$AL$10))</f>
        <v>One-Time Buyer</v>
      </c>
      <c r="AG718" s="0" t="str">
        <f aca="false">VLOOKUP(X718,LookupRange,2,0)</f>
        <v>Male</v>
      </c>
      <c r="AH718" s="0" t="str">
        <f aca="false">VLOOKUP(X718,LookupRange,3,0)</f>
        <v>Springs</v>
      </c>
      <c r="AW718" s="55" t="s">
        <v>978</v>
      </c>
      <c r="AX718" s="56" t="s">
        <v>29</v>
      </c>
      <c r="AY718" s="56" t="s">
        <v>114</v>
      </c>
      <c r="AZ718" s="57"/>
      <c r="CJ718" s="35" t="s">
        <v>1017</v>
      </c>
      <c r="CK718" s="59"/>
      <c r="CN718" s="35" t="n">
        <v>88065566069</v>
      </c>
      <c r="CO718" s="59"/>
      <c r="EP718" s="0" t="n">
        <v>715</v>
      </c>
      <c r="EQ718" s="55" t="s">
        <v>330</v>
      </c>
      <c r="ER718" s="56" t="s">
        <v>98</v>
      </c>
      <c r="ES718" s="56" t="s">
        <v>20</v>
      </c>
      <c r="ET718" s="64" t="n">
        <v>6</v>
      </c>
      <c r="EU718" s="65" t="n">
        <v>60</v>
      </c>
      <c r="EV718" s="65" t="n">
        <v>18</v>
      </c>
      <c r="EW718" s="65" t="n">
        <v>44058</v>
      </c>
      <c r="EX718" s="66" t="n">
        <v>44058</v>
      </c>
      <c r="EY718" s="0" t="n">
        <f aca="false">COUNTIF(DatasourceNameRange,EQ718)</f>
        <v>1</v>
      </c>
    </row>
    <row r="719" customFormat="false" ht="15" hidden="false" customHeight="false" outlineLevel="0" collapsed="false">
      <c r="X719" s="35" t="s">
        <v>834</v>
      </c>
      <c r="Y719" s="36" t="n">
        <v>6</v>
      </c>
      <c r="Z719" s="37" t="n">
        <v>90</v>
      </c>
      <c r="AA719" s="37" t="n">
        <v>1</v>
      </c>
      <c r="AB719" s="37" t="n">
        <v>90</v>
      </c>
      <c r="AC719" s="37" t="n">
        <v>44086</v>
      </c>
      <c r="AD719" s="38" t="n">
        <v>44086</v>
      </c>
      <c r="AE719" s="0" t="str">
        <f aca="false">IF(AB719&lt;=10,"Top Buyer",IF(AB719&lt;=21,"2nd Top Buyer","Average Buyer"))</f>
        <v>Average Buyer</v>
      </c>
      <c r="AF719" s="0" t="str">
        <f aca="false">(IF(AC719=AD719,$AL$9,$AL$10))</f>
        <v>One-Time Buyer</v>
      </c>
      <c r="AG719" s="0" t="str">
        <f aca="false">VLOOKUP(X719,LookupRange,2,0)</f>
        <v>Female</v>
      </c>
      <c r="AH719" s="0" t="str">
        <f aca="false">VLOOKUP(X719,LookupRange,3,0)</f>
        <v>New York</v>
      </c>
      <c r="AW719" s="55" t="s">
        <v>218</v>
      </c>
      <c r="AX719" s="56" t="s">
        <v>20</v>
      </c>
      <c r="AY719" s="56" t="s">
        <v>114</v>
      </c>
      <c r="AZ719" s="57"/>
      <c r="CJ719" s="35" t="s">
        <v>659</v>
      </c>
      <c r="CK719" s="59"/>
      <c r="CN719" s="35" t="n">
        <v>88065566070</v>
      </c>
      <c r="CO719" s="59"/>
      <c r="EP719" s="0" t="n">
        <v>716</v>
      </c>
      <c r="EQ719" s="55" t="s">
        <v>978</v>
      </c>
      <c r="ER719" s="56" t="s">
        <v>114</v>
      </c>
      <c r="ES719" s="56" t="s">
        <v>29</v>
      </c>
      <c r="ET719" s="64" t="n">
        <v>9</v>
      </c>
      <c r="EU719" s="65" t="n">
        <v>144</v>
      </c>
      <c r="EV719" s="65" t="n">
        <v>27</v>
      </c>
      <c r="EW719" s="65" t="n">
        <v>44068</v>
      </c>
      <c r="EX719" s="66" t="n">
        <v>44068</v>
      </c>
      <c r="EY719" s="0" t="n">
        <f aca="false">COUNTIF(DatasourceNameRange,EQ719)</f>
        <v>1</v>
      </c>
    </row>
    <row r="720" customFormat="false" ht="15" hidden="false" customHeight="false" outlineLevel="0" collapsed="false">
      <c r="X720" s="35" t="s">
        <v>822</v>
      </c>
      <c r="Y720" s="36" t="n">
        <v>6</v>
      </c>
      <c r="Z720" s="37" t="n">
        <v>90</v>
      </c>
      <c r="AA720" s="37" t="n">
        <v>1</v>
      </c>
      <c r="AB720" s="37" t="n">
        <v>90</v>
      </c>
      <c r="AC720" s="37" t="n">
        <v>44074</v>
      </c>
      <c r="AD720" s="38" t="n">
        <v>44074</v>
      </c>
      <c r="AE720" s="0" t="str">
        <f aca="false">IF(AB720&lt;=10,"Top Buyer",IF(AB720&lt;=21,"2nd Top Buyer","Average Buyer"))</f>
        <v>Average Buyer</v>
      </c>
      <c r="AF720" s="0" t="str">
        <f aca="false">(IF(AC720=AD720,$AL$9,$AL$10))</f>
        <v>One-Time Buyer</v>
      </c>
      <c r="AG720" s="0" t="str">
        <f aca="false">VLOOKUP(X720,LookupRange,2,0)</f>
        <v>Female</v>
      </c>
      <c r="AH720" s="0" t="str">
        <f aca="false">VLOOKUP(X720,LookupRange,3,0)</f>
        <v>Syracuse</v>
      </c>
      <c r="AW720" s="55" t="s">
        <v>552</v>
      </c>
      <c r="AX720" s="56" t="s">
        <v>20</v>
      </c>
      <c r="AY720" s="56" t="s">
        <v>110</v>
      </c>
      <c r="AZ720" s="57"/>
      <c r="CJ720" s="35" t="s">
        <v>1007</v>
      </c>
      <c r="CK720" s="59"/>
      <c r="CN720" s="35" t="n">
        <v>88065566071</v>
      </c>
      <c r="CO720" s="59"/>
      <c r="EP720" s="0" t="n">
        <v>717</v>
      </c>
      <c r="EQ720" s="55" t="s">
        <v>218</v>
      </c>
      <c r="ER720" s="56" t="s">
        <v>114</v>
      </c>
      <c r="ES720" s="56" t="s">
        <v>20</v>
      </c>
      <c r="ET720" s="64" t="n">
        <v>327</v>
      </c>
      <c r="EU720" s="65" t="n">
        <v>5502</v>
      </c>
      <c r="EV720" s="65" t="n">
        <v>981</v>
      </c>
      <c r="EW720" s="65" t="n">
        <v>44046</v>
      </c>
      <c r="EX720" s="66" t="n">
        <v>44099</v>
      </c>
      <c r="EY720" s="0" t="n">
        <f aca="false">COUNTIF(DatasourceNameRange,EQ720)</f>
        <v>6</v>
      </c>
    </row>
    <row r="721" customFormat="false" ht="15" hidden="false" customHeight="false" outlineLevel="0" collapsed="false">
      <c r="X721" s="35" t="s">
        <v>283</v>
      </c>
      <c r="Y721" s="36" t="n">
        <v>15</v>
      </c>
      <c r="Z721" s="37" t="n">
        <v>90</v>
      </c>
      <c r="AA721" s="37" t="n">
        <v>1</v>
      </c>
      <c r="AB721" s="37" t="n">
        <v>90</v>
      </c>
      <c r="AC721" s="37" t="n">
        <v>44083</v>
      </c>
      <c r="AD721" s="38" t="n">
        <v>44083</v>
      </c>
      <c r="AE721" s="0" t="str">
        <f aca="false">IF(AB721&lt;=10,"Top Buyer",IF(AB721&lt;=21,"2nd Top Buyer","Average Buyer"))</f>
        <v>Average Buyer</v>
      </c>
      <c r="AF721" s="0" t="str">
        <f aca="false">(IF(AC721=AD721,$AL$9,$AL$10))</f>
        <v>One-Time Buyer</v>
      </c>
      <c r="AG721" s="0" t="str">
        <f aca="false">VLOOKUP(X721,LookupRange,2,0)</f>
        <v>Female</v>
      </c>
      <c r="AH721" s="0" t="str">
        <f aca="false">VLOOKUP(X721,LookupRange,3,0)</f>
        <v>Long Beach</v>
      </c>
      <c r="AW721" s="55" t="s">
        <v>1017</v>
      </c>
      <c r="AX721" s="56" t="s">
        <v>29</v>
      </c>
      <c r="AY721" s="56" t="s">
        <v>188</v>
      </c>
      <c r="AZ721" s="57"/>
      <c r="CJ721" s="35" t="s">
        <v>833</v>
      </c>
      <c r="CK721" s="59"/>
      <c r="CN721" s="35" t="n">
        <v>88065566072</v>
      </c>
      <c r="CO721" s="59"/>
      <c r="EP721" s="0" t="n">
        <v>718</v>
      </c>
      <c r="EQ721" s="55" t="s">
        <v>552</v>
      </c>
      <c r="ER721" s="56" t="s">
        <v>110</v>
      </c>
      <c r="ES721" s="56" t="s">
        <v>20</v>
      </c>
      <c r="ET721" s="64" t="n">
        <v>10</v>
      </c>
      <c r="EU721" s="65" t="n">
        <v>150</v>
      </c>
      <c r="EV721" s="65" t="n">
        <v>30</v>
      </c>
      <c r="EW721" s="65" t="n">
        <v>44074</v>
      </c>
      <c r="EX721" s="66" t="n">
        <v>44074</v>
      </c>
      <c r="EY721" s="0" t="n">
        <f aca="false">COUNTIF(DatasourceNameRange,EQ721)</f>
        <v>1</v>
      </c>
    </row>
    <row r="722" customFormat="false" ht="15" hidden="false" customHeight="false" outlineLevel="0" collapsed="false">
      <c r="X722" s="35" t="s">
        <v>665</v>
      </c>
      <c r="Y722" s="36" t="n">
        <v>10</v>
      </c>
      <c r="Z722" s="37" t="n">
        <v>90</v>
      </c>
      <c r="AA722" s="37" t="n">
        <v>1</v>
      </c>
      <c r="AB722" s="37" t="n">
        <v>90</v>
      </c>
      <c r="AC722" s="37" t="n">
        <v>44056</v>
      </c>
      <c r="AD722" s="38" t="n">
        <v>44056</v>
      </c>
      <c r="AE722" s="0" t="str">
        <f aca="false">IF(AB722&lt;=10,"Top Buyer",IF(AB722&lt;=21,"2nd Top Buyer","Average Buyer"))</f>
        <v>Average Buyer</v>
      </c>
      <c r="AF722" s="0" t="str">
        <f aca="false">(IF(AC722=AD722,$AL$9,$AL$10))</f>
        <v>One-Time Buyer</v>
      </c>
      <c r="AG722" s="0" t="str">
        <f aca="false">VLOOKUP(X722,LookupRange,2,0)</f>
        <v>Female</v>
      </c>
      <c r="AH722" s="0" t="str">
        <f aca="false">VLOOKUP(X722,LookupRange,3,0)</f>
        <v>Yakers</v>
      </c>
      <c r="AW722" s="55" t="s">
        <v>659</v>
      </c>
      <c r="AX722" s="56" t="s">
        <v>29</v>
      </c>
      <c r="AY722" s="56" t="s">
        <v>149</v>
      </c>
      <c r="AZ722" s="57"/>
      <c r="CJ722" s="35" t="s">
        <v>756</v>
      </c>
      <c r="CK722" s="59"/>
      <c r="CN722" s="35" t="n">
        <v>88065566073</v>
      </c>
      <c r="CO722" s="59"/>
      <c r="EP722" s="0" t="n">
        <v>719</v>
      </c>
      <c r="EQ722" s="55" t="s">
        <v>1017</v>
      </c>
      <c r="ER722" s="56" t="s">
        <v>188</v>
      </c>
      <c r="ES722" s="56" t="s">
        <v>29</v>
      </c>
      <c r="ET722" s="64" t="n">
        <v>7</v>
      </c>
      <c r="EU722" s="65" t="n">
        <v>98</v>
      </c>
      <c r="EV722" s="65" t="n">
        <v>21</v>
      </c>
      <c r="EW722" s="65" t="n">
        <v>44092</v>
      </c>
      <c r="EX722" s="66" t="n">
        <v>44092</v>
      </c>
      <c r="EY722" s="0" t="n">
        <f aca="false">COUNTIF(DatasourceNameRange,EQ722)</f>
        <v>1</v>
      </c>
    </row>
    <row r="723" customFormat="false" ht="15" hidden="false" customHeight="false" outlineLevel="0" collapsed="false">
      <c r="X723" s="35" t="s">
        <v>488</v>
      </c>
      <c r="Y723" s="36" t="n">
        <v>6</v>
      </c>
      <c r="Z723" s="37" t="n">
        <v>90</v>
      </c>
      <c r="AA723" s="37" t="n">
        <v>1</v>
      </c>
      <c r="AB723" s="37" t="n">
        <v>90</v>
      </c>
      <c r="AC723" s="37" t="n">
        <v>44082</v>
      </c>
      <c r="AD723" s="38" t="n">
        <v>44082</v>
      </c>
      <c r="AE723" s="0" t="str">
        <f aca="false">IF(AB723&lt;=10,"Top Buyer",IF(AB723&lt;=21,"2nd Top Buyer","Average Buyer"))</f>
        <v>Average Buyer</v>
      </c>
      <c r="AF723" s="0" t="str">
        <f aca="false">(IF(AC723=AD723,$AL$9,$AL$10))</f>
        <v>One-Time Buyer</v>
      </c>
      <c r="AG723" s="0" t="str">
        <f aca="false">VLOOKUP(X723,LookupRange,2,0)</f>
        <v>Female</v>
      </c>
      <c r="AH723" s="0" t="str">
        <f aca="false">VLOOKUP(X723,LookupRange,3,0)</f>
        <v>Hudson</v>
      </c>
      <c r="AW723" s="55" t="s">
        <v>1007</v>
      </c>
      <c r="AX723" s="56" t="s">
        <v>29</v>
      </c>
      <c r="AY723" s="56" t="s">
        <v>114</v>
      </c>
      <c r="AZ723" s="57"/>
      <c r="CJ723" s="35" t="s">
        <v>1109</v>
      </c>
      <c r="CK723" s="59"/>
      <c r="CN723" s="35" t="n">
        <v>88065566074</v>
      </c>
      <c r="CO723" s="59"/>
      <c r="EP723" s="0" t="n">
        <v>720</v>
      </c>
      <c r="EQ723" s="55" t="s">
        <v>659</v>
      </c>
      <c r="ER723" s="56" t="s">
        <v>149</v>
      </c>
      <c r="ES723" s="56" t="s">
        <v>29</v>
      </c>
      <c r="ET723" s="64" t="n">
        <v>89</v>
      </c>
      <c r="EU723" s="65" t="n">
        <v>1068</v>
      </c>
      <c r="EV723" s="65" t="n">
        <v>267</v>
      </c>
      <c r="EW723" s="65" t="n">
        <v>44051</v>
      </c>
      <c r="EX723" s="66" t="n">
        <v>44051</v>
      </c>
      <c r="EY723" s="0" t="n">
        <f aca="false">COUNTIF(DatasourceNameRange,EQ723)</f>
        <v>1</v>
      </c>
    </row>
    <row r="724" customFormat="false" ht="15" hidden="false" customHeight="false" outlineLevel="0" collapsed="false">
      <c r="X724" s="35" t="s">
        <v>655</v>
      </c>
      <c r="Y724" s="36" t="n">
        <v>6</v>
      </c>
      <c r="Z724" s="37" t="n">
        <v>90</v>
      </c>
      <c r="AA724" s="37" t="n">
        <v>1</v>
      </c>
      <c r="AB724" s="37" t="n">
        <v>90</v>
      </c>
      <c r="AC724" s="37" t="n">
        <v>44046</v>
      </c>
      <c r="AD724" s="38" t="n">
        <v>44046</v>
      </c>
      <c r="AE724" s="0" t="str">
        <f aca="false">IF(AB724&lt;=10,"Top Buyer",IF(AB724&lt;=21,"2nd Top Buyer","Average Buyer"))</f>
        <v>Average Buyer</v>
      </c>
      <c r="AF724" s="0" t="str">
        <f aca="false">(IF(AC724=AD724,$AL$9,$AL$10))</f>
        <v>One-Time Buyer</v>
      </c>
      <c r="AG724" s="0" t="str">
        <f aca="false">VLOOKUP(X724,LookupRange,2,0)</f>
        <v>Female</v>
      </c>
      <c r="AH724" s="0" t="str">
        <f aca="false">VLOOKUP(X724,LookupRange,3,0)</f>
        <v>Troy</v>
      </c>
      <c r="AW724" s="55" t="s">
        <v>833</v>
      </c>
      <c r="AX724" s="56" t="s">
        <v>29</v>
      </c>
      <c r="AY724" s="56" t="s">
        <v>114</v>
      </c>
      <c r="AZ724" s="57"/>
      <c r="CJ724" s="35" t="s">
        <v>661</v>
      </c>
      <c r="CK724" s="59"/>
      <c r="CN724" s="35" t="n">
        <v>88065566075</v>
      </c>
      <c r="CO724" s="59"/>
      <c r="EP724" s="0" t="n">
        <v>721</v>
      </c>
      <c r="EQ724" s="55" t="s">
        <v>1007</v>
      </c>
      <c r="ER724" s="56" t="s">
        <v>114</v>
      </c>
      <c r="ES724" s="56" t="s">
        <v>29</v>
      </c>
      <c r="ET724" s="64" t="n">
        <v>15</v>
      </c>
      <c r="EU724" s="65" t="n">
        <v>180</v>
      </c>
      <c r="EV724" s="65" t="n">
        <v>45</v>
      </c>
      <c r="EW724" s="65" t="n">
        <v>44078</v>
      </c>
      <c r="EX724" s="66" t="n">
        <v>44078</v>
      </c>
      <c r="EY724" s="0" t="n">
        <f aca="false">COUNTIF(DatasourceNameRange,EQ724)</f>
        <v>1</v>
      </c>
    </row>
    <row r="725" customFormat="false" ht="15" hidden="false" customHeight="false" outlineLevel="0" collapsed="false">
      <c r="X725" s="35" t="s">
        <v>240</v>
      </c>
      <c r="Y725" s="36" t="n">
        <v>6</v>
      </c>
      <c r="Z725" s="37" t="n">
        <v>90</v>
      </c>
      <c r="AA725" s="37" t="n">
        <v>1</v>
      </c>
      <c r="AB725" s="37" t="n">
        <v>90</v>
      </c>
      <c r="AC725" s="37" t="n">
        <v>44071</v>
      </c>
      <c r="AD725" s="38" t="n">
        <v>44071</v>
      </c>
      <c r="AE725" s="0" t="str">
        <f aca="false">IF(AB725&lt;=10,"Top Buyer",IF(AB725&lt;=21,"2nd Top Buyer","Average Buyer"))</f>
        <v>Average Buyer</v>
      </c>
      <c r="AF725" s="0" t="str">
        <f aca="false">(IF(AC725=AD725,$AL$9,$AL$10))</f>
        <v>One-Time Buyer</v>
      </c>
      <c r="AG725" s="0" t="str">
        <f aca="false">VLOOKUP(X725,LookupRange,2,0)</f>
        <v>Female</v>
      </c>
      <c r="AH725" s="0" t="str">
        <f aca="false">VLOOKUP(X725,LookupRange,3,0)</f>
        <v>Lockport</v>
      </c>
      <c r="AW725" s="55" t="s">
        <v>756</v>
      </c>
      <c r="AX725" s="56" t="s">
        <v>29</v>
      </c>
      <c r="AY725" s="56" t="s">
        <v>123</v>
      </c>
      <c r="AZ725" s="57"/>
      <c r="CJ725" s="35" t="s">
        <v>584</v>
      </c>
      <c r="CK725" s="59"/>
      <c r="CN725" s="35" t="n">
        <v>88065566076</v>
      </c>
      <c r="CO725" s="59"/>
      <c r="EP725" s="0" t="n">
        <v>722</v>
      </c>
      <c r="EQ725" s="55" t="s">
        <v>833</v>
      </c>
      <c r="ER725" s="56" t="s">
        <v>114</v>
      </c>
      <c r="ES725" s="56" t="s">
        <v>29</v>
      </c>
      <c r="ET725" s="64" t="n">
        <v>3</v>
      </c>
      <c r="EU725" s="65" t="n">
        <v>45</v>
      </c>
      <c r="EV725" s="65" t="n">
        <v>9</v>
      </c>
      <c r="EW725" s="65" t="n">
        <v>44085</v>
      </c>
      <c r="EX725" s="66" t="n">
        <v>44085</v>
      </c>
      <c r="EY725" s="0" t="n">
        <f aca="false">COUNTIF(DatasourceNameRange,EQ725)</f>
        <v>1</v>
      </c>
    </row>
    <row r="726" customFormat="false" ht="15" hidden="false" customHeight="false" outlineLevel="0" collapsed="false">
      <c r="X726" s="35" t="s">
        <v>277</v>
      </c>
      <c r="Y726" s="36" t="n">
        <v>10</v>
      </c>
      <c r="Z726" s="37" t="n">
        <v>90</v>
      </c>
      <c r="AA726" s="37" t="n">
        <v>1</v>
      </c>
      <c r="AB726" s="37" t="n">
        <v>90</v>
      </c>
      <c r="AC726" s="37" t="n">
        <v>44077</v>
      </c>
      <c r="AD726" s="38" t="n">
        <v>44077</v>
      </c>
      <c r="AE726" s="0" t="str">
        <f aca="false">IF(AB726&lt;=10,"Top Buyer",IF(AB726&lt;=21,"2nd Top Buyer","Average Buyer"))</f>
        <v>Average Buyer</v>
      </c>
      <c r="AF726" s="0" t="str">
        <f aca="false">(IF(AC726=AD726,$AL$9,$AL$10))</f>
        <v>One-Time Buyer</v>
      </c>
      <c r="AG726" s="0" t="str">
        <f aca="false">VLOOKUP(X726,LookupRange,2,0)</f>
        <v>Male</v>
      </c>
      <c r="AH726" s="0" t="str">
        <f aca="false">VLOOKUP(X726,LookupRange,3,0)</f>
        <v>Hornell </v>
      </c>
      <c r="AW726" s="55" t="s">
        <v>1109</v>
      </c>
      <c r="AX726" s="56" t="s">
        <v>29</v>
      </c>
      <c r="AY726" s="56" t="s">
        <v>147</v>
      </c>
      <c r="AZ726" s="57"/>
      <c r="CJ726" s="35" t="s">
        <v>273</v>
      </c>
      <c r="CK726" s="59"/>
      <c r="CN726" s="35" t="n">
        <v>88065566077</v>
      </c>
      <c r="CO726" s="59"/>
      <c r="EP726" s="0" t="n">
        <v>723</v>
      </c>
      <c r="EQ726" s="55" t="s">
        <v>756</v>
      </c>
      <c r="ER726" s="56" t="s">
        <v>123</v>
      </c>
      <c r="ES726" s="56" t="s">
        <v>29</v>
      </c>
      <c r="ET726" s="64" t="n">
        <v>2</v>
      </c>
      <c r="EU726" s="65" t="n">
        <v>20</v>
      </c>
      <c r="EV726" s="65" t="n">
        <v>6</v>
      </c>
      <c r="EW726" s="65" t="n">
        <v>44071</v>
      </c>
      <c r="EX726" s="66" t="n">
        <v>44071</v>
      </c>
      <c r="EY726" s="0" t="n">
        <f aca="false">COUNTIF(DatasourceNameRange,EQ726)</f>
        <v>1</v>
      </c>
    </row>
    <row r="727" customFormat="false" ht="15" hidden="false" customHeight="false" outlineLevel="0" collapsed="false">
      <c r="X727" s="35" t="s">
        <v>258</v>
      </c>
      <c r="Y727" s="36" t="n">
        <v>6</v>
      </c>
      <c r="Z727" s="37" t="n">
        <v>90</v>
      </c>
      <c r="AA727" s="37" t="n">
        <v>1</v>
      </c>
      <c r="AB727" s="37" t="n">
        <v>90</v>
      </c>
      <c r="AC727" s="37" t="n">
        <v>44058</v>
      </c>
      <c r="AD727" s="38" t="n">
        <v>44058</v>
      </c>
      <c r="AE727" s="0" t="str">
        <f aca="false">IF(AB727&lt;=10,"Top Buyer",IF(AB727&lt;=21,"2nd Top Buyer","Average Buyer"))</f>
        <v>Average Buyer</v>
      </c>
      <c r="AF727" s="0" t="str">
        <f aca="false">(IF(AC727=AD727,$AL$9,$AL$10))</f>
        <v>One-Time Buyer</v>
      </c>
      <c r="AG727" s="0" t="str">
        <f aca="false">VLOOKUP(X727,LookupRange,2,0)</f>
        <v>Male</v>
      </c>
      <c r="AH727" s="0" t="str">
        <f aca="false">VLOOKUP(X727,LookupRange,3,0)</f>
        <v>Watervliet</v>
      </c>
      <c r="AW727" s="55" t="s">
        <v>661</v>
      </c>
      <c r="AX727" s="56" t="s">
        <v>29</v>
      </c>
      <c r="AY727" s="56" t="s">
        <v>152</v>
      </c>
      <c r="AZ727" s="57"/>
      <c r="CJ727" s="35" t="s">
        <v>785</v>
      </c>
      <c r="CK727" s="59"/>
      <c r="CN727" s="35" t="n">
        <v>88065566078</v>
      </c>
      <c r="CO727" s="59"/>
      <c r="EP727" s="0" t="n">
        <v>724</v>
      </c>
      <c r="EQ727" s="55" t="s">
        <v>1109</v>
      </c>
      <c r="ER727" s="56" t="s">
        <v>147</v>
      </c>
      <c r="ES727" s="56" t="s">
        <v>29</v>
      </c>
      <c r="ET727" s="64" t="n">
        <v>6</v>
      </c>
      <c r="EU727" s="65" t="n">
        <v>72</v>
      </c>
      <c r="EV727" s="65" t="n">
        <v>18</v>
      </c>
      <c r="EW727" s="65" t="n">
        <v>44052</v>
      </c>
      <c r="EX727" s="66" t="n">
        <v>44052</v>
      </c>
      <c r="EY727" s="0" t="n">
        <f aca="false">COUNTIF(DatasourceNameRange,EQ727)</f>
        <v>1</v>
      </c>
    </row>
    <row r="728" customFormat="false" ht="15" hidden="false" customHeight="false" outlineLevel="0" collapsed="false">
      <c r="X728" s="35" t="s">
        <v>486</v>
      </c>
      <c r="Y728" s="36" t="n">
        <v>15</v>
      </c>
      <c r="Z728" s="37" t="n">
        <v>90</v>
      </c>
      <c r="AA728" s="37" t="n">
        <v>1</v>
      </c>
      <c r="AB728" s="37" t="n">
        <v>90</v>
      </c>
      <c r="AC728" s="37" t="n">
        <v>44083</v>
      </c>
      <c r="AD728" s="38" t="n">
        <v>44083</v>
      </c>
      <c r="AE728" s="0" t="str">
        <f aca="false">IF(AB728&lt;=10,"Top Buyer",IF(AB728&lt;=21,"2nd Top Buyer","Average Buyer"))</f>
        <v>Average Buyer</v>
      </c>
      <c r="AF728" s="0" t="str">
        <f aca="false">(IF(AC728=AD728,$AL$9,$AL$10))</f>
        <v>One-Time Buyer</v>
      </c>
      <c r="AG728" s="0" t="str">
        <f aca="false">VLOOKUP(X728,LookupRange,2,0)</f>
        <v>Female</v>
      </c>
      <c r="AH728" s="0" t="str">
        <f aca="false">VLOOKUP(X728,LookupRange,3,0)</f>
        <v>Glens Falls</v>
      </c>
      <c r="AW728" s="55" t="s">
        <v>584</v>
      </c>
      <c r="AX728" s="56" t="s">
        <v>20</v>
      </c>
      <c r="AY728" s="56" t="s">
        <v>104</v>
      </c>
      <c r="AZ728" s="57"/>
      <c r="CJ728" s="35" t="s">
        <v>353</v>
      </c>
      <c r="CK728" s="59"/>
      <c r="CN728" s="35" t="n">
        <v>88065566079</v>
      </c>
      <c r="CO728" s="59"/>
      <c r="EP728" s="0" t="n">
        <v>725</v>
      </c>
      <c r="EQ728" s="55" t="s">
        <v>661</v>
      </c>
      <c r="ER728" s="56" t="s">
        <v>152</v>
      </c>
      <c r="ES728" s="56" t="s">
        <v>29</v>
      </c>
      <c r="ET728" s="64" t="n">
        <v>68</v>
      </c>
      <c r="EU728" s="65" t="n">
        <v>680</v>
      </c>
      <c r="EV728" s="65" t="n">
        <v>204</v>
      </c>
      <c r="EW728" s="65" t="n">
        <v>44052</v>
      </c>
      <c r="EX728" s="66" t="n">
        <v>44052</v>
      </c>
      <c r="EY728" s="0" t="n">
        <f aca="false">COUNTIF(DatasourceNameRange,EQ728)</f>
        <v>1</v>
      </c>
    </row>
    <row r="729" customFormat="false" ht="15" hidden="false" customHeight="false" outlineLevel="0" collapsed="false">
      <c r="X729" s="35" t="s">
        <v>610</v>
      </c>
      <c r="Y729" s="36" t="n">
        <v>6</v>
      </c>
      <c r="Z729" s="37" t="n">
        <v>90</v>
      </c>
      <c r="AA729" s="37" t="n">
        <v>1</v>
      </c>
      <c r="AB729" s="37" t="n">
        <v>90</v>
      </c>
      <c r="AC729" s="37" t="n">
        <v>44102</v>
      </c>
      <c r="AD729" s="38" t="n">
        <v>44102</v>
      </c>
      <c r="AE729" s="0" t="str">
        <f aca="false">IF(AB729&lt;=10,"Top Buyer",IF(AB729&lt;=21,"2nd Top Buyer","Average Buyer"))</f>
        <v>Average Buyer</v>
      </c>
      <c r="AF729" s="0" t="str">
        <f aca="false">(IF(AC729=AD729,$AL$9,$AL$10))</f>
        <v>One-Time Buyer</v>
      </c>
      <c r="AG729" s="0" t="str">
        <f aca="false">VLOOKUP(X729,LookupRange,2,0)</f>
        <v>Female</v>
      </c>
      <c r="AH729" s="0" t="str">
        <f aca="false">VLOOKUP(X729,LookupRange,3,0)</f>
        <v>Elmira</v>
      </c>
      <c r="AW729" s="55" t="s">
        <v>273</v>
      </c>
      <c r="AX729" s="56" t="s">
        <v>29</v>
      </c>
      <c r="AY729" s="56" t="s">
        <v>46</v>
      </c>
      <c r="AZ729" s="57"/>
      <c r="CJ729" s="35" t="s">
        <v>419</v>
      </c>
      <c r="CK729" s="59"/>
      <c r="CN729" s="35" t="n">
        <v>88065566080</v>
      </c>
      <c r="CO729" s="59"/>
      <c r="EP729" s="0" t="n">
        <v>726</v>
      </c>
      <c r="EQ729" s="55" t="s">
        <v>584</v>
      </c>
      <c r="ER729" s="56" t="s">
        <v>104</v>
      </c>
      <c r="ES729" s="56" t="s">
        <v>20</v>
      </c>
      <c r="ET729" s="64" t="n">
        <v>68</v>
      </c>
      <c r="EU729" s="65" t="n">
        <v>1020</v>
      </c>
      <c r="EV729" s="65" t="n">
        <v>204</v>
      </c>
      <c r="EW729" s="65" t="n">
        <v>44075</v>
      </c>
      <c r="EX729" s="66" t="n">
        <v>44075</v>
      </c>
      <c r="EY729" s="0" t="n">
        <f aca="false">COUNTIF(DatasourceNameRange,EQ729)</f>
        <v>1</v>
      </c>
    </row>
    <row r="730" customFormat="false" ht="15" hidden="false" customHeight="false" outlineLevel="0" collapsed="false">
      <c r="X730" s="35" t="s">
        <v>772</v>
      </c>
      <c r="Y730" s="36" t="n">
        <v>6</v>
      </c>
      <c r="Z730" s="37" t="n">
        <v>90</v>
      </c>
      <c r="AA730" s="37" t="n">
        <v>1</v>
      </c>
      <c r="AB730" s="37" t="n">
        <v>90</v>
      </c>
      <c r="AC730" s="37" t="n">
        <v>44086</v>
      </c>
      <c r="AD730" s="38" t="n">
        <v>44086</v>
      </c>
      <c r="AE730" s="0" t="str">
        <f aca="false">IF(AB730&lt;=10,"Top Buyer",IF(AB730&lt;=21,"2nd Top Buyer","Average Buyer"))</f>
        <v>Average Buyer</v>
      </c>
      <c r="AF730" s="0" t="str">
        <f aca="false">(IF(AC730=AD730,$AL$9,$AL$10))</f>
        <v>One-Time Buyer</v>
      </c>
      <c r="AG730" s="0" t="str">
        <f aca="false">VLOOKUP(X730,LookupRange,2,0)</f>
        <v>Male</v>
      </c>
      <c r="AH730" s="0" t="str">
        <f aca="false">VLOOKUP(X730,LookupRange,3,0)</f>
        <v>Lockport</v>
      </c>
      <c r="AW730" s="55" t="s">
        <v>785</v>
      </c>
      <c r="AX730" s="56" t="s">
        <v>20</v>
      </c>
      <c r="AY730" s="56" t="s">
        <v>96</v>
      </c>
      <c r="AZ730" s="57"/>
      <c r="CJ730" s="35" t="s">
        <v>980</v>
      </c>
      <c r="CK730" s="59"/>
      <c r="CN730" s="35" t="n">
        <v>88065566081</v>
      </c>
      <c r="CO730" s="59"/>
      <c r="EP730" s="0" t="n">
        <v>727</v>
      </c>
      <c r="EQ730" s="55" t="s">
        <v>273</v>
      </c>
      <c r="ER730" s="56" t="s">
        <v>46</v>
      </c>
      <c r="ES730" s="56" t="s">
        <v>29</v>
      </c>
      <c r="ET730" s="64" t="n">
        <v>68</v>
      </c>
      <c r="EU730" s="65" t="n">
        <v>1020</v>
      </c>
      <c r="EV730" s="65" t="n">
        <v>204</v>
      </c>
      <c r="EW730" s="65" t="n">
        <v>44073</v>
      </c>
      <c r="EX730" s="66" t="n">
        <v>44073</v>
      </c>
      <c r="EY730" s="0" t="n">
        <f aca="false">COUNTIF(DatasourceNameRange,EQ730)</f>
        <v>1</v>
      </c>
    </row>
    <row r="731" customFormat="false" ht="15" hidden="false" customHeight="false" outlineLevel="0" collapsed="false">
      <c r="X731" s="35" t="s">
        <v>726</v>
      </c>
      <c r="Y731" s="36" t="n">
        <v>6</v>
      </c>
      <c r="Z731" s="37" t="n">
        <v>90</v>
      </c>
      <c r="AA731" s="37" t="n">
        <v>1</v>
      </c>
      <c r="AB731" s="37" t="n">
        <v>90</v>
      </c>
      <c r="AC731" s="37" t="n">
        <v>44071</v>
      </c>
      <c r="AD731" s="38" t="n">
        <v>44071</v>
      </c>
      <c r="AE731" s="0" t="str">
        <f aca="false">IF(AB731&lt;=10,"Top Buyer",IF(AB731&lt;=21,"2nd Top Buyer","Average Buyer"))</f>
        <v>Average Buyer</v>
      </c>
      <c r="AF731" s="0" t="str">
        <f aca="false">(IF(AC731=AD731,$AL$9,$AL$10))</f>
        <v>One-Time Buyer</v>
      </c>
      <c r="AG731" s="0" t="str">
        <f aca="false">VLOOKUP(X731,LookupRange,2,0)</f>
        <v>Female</v>
      </c>
      <c r="AH731" s="0" t="str">
        <f aca="false">VLOOKUP(X731,LookupRange,3,0)</f>
        <v>Hudson</v>
      </c>
      <c r="AW731" s="55" t="s">
        <v>353</v>
      </c>
      <c r="AX731" s="56" t="s">
        <v>20</v>
      </c>
      <c r="AY731" s="56" t="s">
        <v>37</v>
      </c>
      <c r="AZ731" s="57"/>
      <c r="CJ731" s="35" t="s">
        <v>1053</v>
      </c>
      <c r="CK731" s="59"/>
      <c r="CN731" s="35" t="n">
        <v>88065566082</v>
      </c>
      <c r="CO731" s="59"/>
      <c r="EP731" s="0" t="n">
        <v>728</v>
      </c>
      <c r="EQ731" s="55" t="s">
        <v>785</v>
      </c>
      <c r="ER731" s="56" t="s">
        <v>96</v>
      </c>
      <c r="ES731" s="56" t="s">
        <v>20</v>
      </c>
      <c r="ET731" s="64" t="n">
        <v>5</v>
      </c>
      <c r="EU731" s="65" t="n">
        <v>100</v>
      </c>
      <c r="EV731" s="65" t="n">
        <v>15</v>
      </c>
      <c r="EW731" s="65" t="n">
        <v>44099</v>
      </c>
      <c r="EX731" s="66" t="n">
        <v>44099</v>
      </c>
      <c r="EY731" s="0" t="n">
        <f aca="false">COUNTIF(DatasourceNameRange,EQ731)</f>
        <v>1</v>
      </c>
    </row>
    <row r="732" customFormat="false" ht="15" hidden="false" customHeight="false" outlineLevel="0" collapsed="false">
      <c r="X732" s="35" t="s">
        <v>704</v>
      </c>
      <c r="Y732" s="36" t="n">
        <v>3</v>
      </c>
      <c r="Z732" s="37" t="n">
        <v>90</v>
      </c>
      <c r="AA732" s="37" t="n">
        <v>1</v>
      </c>
      <c r="AB732" s="37" t="n">
        <v>90</v>
      </c>
      <c r="AC732" s="37" t="n">
        <v>44095</v>
      </c>
      <c r="AD732" s="38" t="n">
        <v>44095</v>
      </c>
      <c r="AE732" s="0" t="str">
        <f aca="false">IF(AB732&lt;=10,"Top Buyer",IF(AB732&lt;=21,"2nd Top Buyer","Average Buyer"))</f>
        <v>Average Buyer</v>
      </c>
      <c r="AF732" s="0" t="str">
        <f aca="false">(IF(AC732=AD732,$AL$9,$AL$10))</f>
        <v>One-Time Buyer</v>
      </c>
      <c r="AG732" s="0" t="str">
        <f aca="false">VLOOKUP(X732,LookupRange,2,0)</f>
        <v>Male</v>
      </c>
      <c r="AH732" s="0" t="str">
        <f aca="false">VLOOKUP(X732,LookupRange,3,0)</f>
        <v>Syracuse</v>
      </c>
      <c r="AW732" s="55" t="s">
        <v>419</v>
      </c>
      <c r="AX732" s="56" t="s">
        <v>20</v>
      </c>
      <c r="AY732" s="56" t="s">
        <v>78</v>
      </c>
      <c r="AZ732" s="57"/>
      <c r="CJ732" s="35" t="s">
        <v>995</v>
      </c>
      <c r="CK732" s="59"/>
      <c r="CN732" s="35" t="n">
        <v>88065566083</v>
      </c>
      <c r="CO732" s="59"/>
      <c r="EP732" s="0" t="n">
        <v>729</v>
      </c>
      <c r="EQ732" s="55" t="s">
        <v>353</v>
      </c>
      <c r="ER732" s="56" t="s">
        <v>37</v>
      </c>
      <c r="ES732" s="56" t="s">
        <v>20</v>
      </c>
      <c r="ET732" s="64" t="n">
        <v>6</v>
      </c>
      <c r="EU732" s="65" t="n">
        <v>96</v>
      </c>
      <c r="EV732" s="65" t="n">
        <v>18</v>
      </c>
      <c r="EW732" s="65" t="n">
        <v>44051</v>
      </c>
      <c r="EX732" s="66" t="n">
        <v>44051</v>
      </c>
      <c r="EY732" s="0" t="n">
        <f aca="false">COUNTIF(DatasourceNameRange,EQ732)</f>
        <v>1</v>
      </c>
    </row>
    <row r="733" customFormat="false" ht="15" hidden="false" customHeight="false" outlineLevel="0" collapsed="false">
      <c r="X733" s="35" t="s">
        <v>407</v>
      </c>
      <c r="Y733" s="36" t="n">
        <v>6</v>
      </c>
      <c r="Z733" s="37" t="n">
        <v>90</v>
      </c>
      <c r="AA733" s="37" t="n">
        <v>1</v>
      </c>
      <c r="AB733" s="37" t="n">
        <v>90</v>
      </c>
      <c r="AC733" s="37" t="n">
        <v>44104</v>
      </c>
      <c r="AD733" s="38" t="n">
        <v>44104</v>
      </c>
      <c r="AE733" s="0" t="str">
        <f aca="false">IF(AB733&lt;=10,"Top Buyer",IF(AB733&lt;=21,"2nd Top Buyer","Average Buyer"))</f>
        <v>Average Buyer</v>
      </c>
      <c r="AF733" s="0" t="str">
        <f aca="false">(IF(AC733=AD733,$AL$9,$AL$10))</f>
        <v>One-Time Buyer</v>
      </c>
      <c r="AG733" s="0" t="str">
        <f aca="false">VLOOKUP(X733,LookupRange,2,0)</f>
        <v>Male</v>
      </c>
      <c r="AH733" s="0" t="str">
        <f aca="false">VLOOKUP(X733,LookupRange,3,0)</f>
        <v>Little Falls</v>
      </c>
      <c r="AW733" s="55" t="s">
        <v>980</v>
      </c>
      <c r="AX733" s="56" t="s">
        <v>29</v>
      </c>
      <c r="AY733" s="56" t="s">
        <v>117</v>
      </c>
      <c r="AZ733" s="57"/>
      <c r="CJ733" s="35" t="s">
        <v>863</v>
      </c>
      <c r="CK733" s="59"/>
      <c r="CN733" s="35" t="n">
        <v>88065566084</v>
      </c>
      <c r="CO733" s="59"/>
      <c r="EP733" s="0" t="n">
        <v>730</v>
      </c>
      <c r="EQ733" s="55" t="s">
        <v>419</v>
      </c>
      <c r="ER733" s="56" t="s">
        <v>78</v>
      </c>
      <c r="ES733" s="56" t="s">
        <v>20</v>
      </c>
      <c r="ET733" s="64" t="n">
        <v>60</v>
      </c>
      <c r="EU733" s="65" t="n">
        <v>900</v>
      </c>
      <c r="EV733" s="65" t="n">
        <v>180</v>
      </c>
      <c r="EW733" s="65" t="n">
        <v>44044</v>
      </c>
      <c r="EX733" s="66" t="n">
        <v>44044</v>
      </c>
      <c r="EY733" s="0" t="n">
        <f aca="false">COUNTIF(DatasourceNameRange,EQ733)</f>
        <v>1</v>
      </c>
    </row>
    <row r="734" customFormat="false" ht="15" hidden="false" customHeight="false" outlineLevel="0" collapsed="false">
      <c r="X734" s="35" t="s">
        <v>204</v>
      </c>
      <c r="Y734" s="36" t="n">
        <v>6</v>
      </c>
      <c r="Z734" s="37" t="n">
        <v>84</v>
      </c>
      <c r="AA734" s="37" t="n">
        <v>1</v>
      </c>
      <c r="AB734" s="37" t="n">
        <v>84</v>
      </c>
      <c r="AC734" s="37" t="n">
        <v>44096</v>
      </c>
      <c r="AD734" s="38" t="n">
        <v>44096</v>
      </c>
      <c r="AE734" s="0" t="str">
        <f aca="false">IF(AB734&lt;=10,"Top Buyer",IF(AB734&lt;=21,"2nd Top Buyer","Average Buyer"))</f>
        <v>Average Buyer</v>
      </c>
      <c r="AF734" s="0" t="str">
        <f aca="false">(IF(AC734=AD734,$AL$9,$AL$10))</f>
        <v>One-Time Buyer</v>
      </c>
      <c r="AG734" s="0" t="str">
        <f aca="false">VLOOKUP(X734,LookupRange,2,0)</f>
        <v>Female</v>
      </c>
      <c r="AH734" s="0" t="str">
        <f aca="false">VLOOKUP(X734,LookupRange,3,0)</f>
        <v>Olean</v>
      </c>
      <c r="AW734" s="55" t="s">
        <v>1053</v>
      </c>
      <c r="AX734" s="56" t="s">
        <v>20</v>
      </c>
      <c r="AY734" s="56" t="s">
        <v>69</v>
      </c>
      <c r="AZ734" s="57"/>
      <c r="CJ734" s="35" t="s">
        <v>305</v>
      </c>
      <c r="CK734" s="59"/>
      <c r="CN734" s="35" t="n">
        <v>88065566085</v>
      </c>
      <c r="CO734" s="59"/>
      <c r="EP734" s="0" t="n">
        <v>731</v>
      </c>
      <c r="EQ734" s="55" t="s">
        <v>980</v>
      </c>
      <c r="ER734" s="56" t="s">
        <v>117</v>
      </c>
      <c r="ES734" s="56" t="s">
        <v>29</v>
      </c>
      <c r="ET734" s="64" t="n">
        <v>5</v>
      </c>
      <c r="EU734" s="65" t="n">
        <v>60</v>
      </c>
      <c r="EV734" s="65" t="n">
        <v>15</v>
      </c>
      <c r="EW734" s="65" t="n">
        <v>44071</v>
      </c>
      <c r="EX734" s="66" t="n">
        <v>44071</v>
      </c>
      <c r="EY734" s="0" t="n">
        <f aca="false">COUNTIF(DatasourceNameRange,EQ734)</f>
        <v>1</v>
      </c>
    </row>
    <row r="735" customFormat="false" ht="15" hidden="false" customHeight="false" outlineLevel="0" collapsed="false">
      <c r="X735" s="35" t="s">
        <v>794</v>
      </c>
      <c r="Y735" s="36" t="n">
        <v>7</v>
      </c>
      <c r="Z735" s="37" t="n">
        <v>84</v>
      </c>
      <c r="AA735" s="37" t="n">
        <v>1</v>
      </c>
      <c r="AB735" s="37" t="n">
        <v>84</v>
      </c>
      <c r="AC735" s="37" t="n">
        <v>44046</v>
      </c>
      <c r="AD735" s="38" t="n">
        <v>44046</v>
      </c>
      <c r="AE735" s="0" t="str">
        <f aca="false">IF(AB735&lt;=10,"Top Buyer",IF(AB735&lt;=21,"2nd Top Buyer","Average Buyer"))</f>
        <v>Average Buyer</v>
      </c>
      <c r="AF735" s="0" t="str">
        <f aca="false">(IF(AC735=AD735,$AL$9,$AL$10))</f>
        <v>One-Time Buyer</v>
      </c>
      <c r="AG735" s="0" t="str">
        <f aca="false">VLOOKUP(X735,LookupRange,2,0)</f>
        <v>Male</v>
      </c>
      <c r="AH735" s="0" t="str">
        <f aca="false">VLOOKUP(X735,LookupRange,3,0)</f>
        <v>Hempstead</v>
      </c>
      <c r="AW735" s="55" t="s">
        <v>995</v>
      </c>
      <c r="AX735" s="56" t="s">
        <v>20</v>
      </c>
      <c r="AY735" s="56" t="s">
        <v>154</v>
      </c>
      <c r="AZ735" s="57"/>
      <c r="CJ735" s="35" t="s">
        <v>558</v>
      </c>
      <c r="CK735" s="59"/>
      <c r="CN735" s="35" t="n">
        <v>88065566086</v>
      </c>
      <c r="CO735" s="59"/>
      <c r="EP735" s="0" t="n">
        <v>732</v>
      </c>
      <c r="EQ735" s="55" t="s">
        <v>1053</v>
      </c>
      <c r="ER735" s="56" t="s">
        <v>69</v>
      </c>
      <c r="ES735" s="56" t="s">
        <v>20</v>
      </c>
      <c r="ET735" s="64" t="n">
        <v>1</v>
      </c>
      <c r="EU735" s="65" t="n">
        <v>16</v>
      </c>
      <c r="EV735" s="65" t="n">
        <v>3</v>
      </c>
      <c r="EW735" s="65" t="n">
        <v>44061</v>
      </c>
      <c r="EX735" s="66" t="n">
        <v>44061</v>
      </c>
      <c r="EY735" s="0" t="n">
        <f aca="false">COUNTIF(DatasourceNameRange,EQ735)</f>
        <v>1</v>
      </c>
    </row>
    <row r="736" customFormat="false" ht="15" hidden="false" customHeight="false" outlineLevel="0" collapsed="false">
      <c r="X736" s="35" t="s">
        <v>752</v>
      </c>
      <c r="Y736" s="36" t="n">
        <v>7</v>
      </c>
      <c r="Z736" s="37" t="n">
        <v>84</v>
      </c>
      <c r="AA736" s="37" t="n">
        <v>1</v>
      </c>
      <c r="AB736" s="37" t="n">
        <v>84</v>
      </c>
      <c r="AC736" s="37" t="n">
        <v>44066</v>
      </c>
      <c r="AD736" s="38" t="n">
        <v>44066</v>
      </c>
      <c r="AE736" s="0" t="str">
        <f aca="false">IF(AB736&lt;=10,"Top Buyer",IF(AB736&lt;=21,"2nd Top Buyer","Average Buyer"))</f>
        <v>Average Buyer</v>
      </c>
      <c r="AF736" s="0" t="str">
        <f aca="false">(IF(AC736=AD736,$AL$9,$AL$10))</f>
        <v>One-Time Buyer</v>
      </c>
      <c r="AG736" s="0" t="str">
        <f aca="false">VLOOKUP(X736,LookupRange,2,0)</f>
        <v>Female</v>
      </c>
      <c r="AH736" s="0" t="str">
        <f aca="false">VLOOKUP(X736,LookupRange,3,0)</f>
        <v>New York</v>
      </c>
      <c r="AW736" s="55" t="s">
        <v>863</v>
      </c>
      <c r="AX736" s="56" t="s">
        <v>20</v>
      </c>
      <c r="AY736" s="56" t="s">
        <v>152</v>
      </c>
      <c r="AZ736" s="57"/>
      <c r="CJ736" s="35" t="s">
        <v>1075</v>
      </c>
      <c r="CK736" s="59"/>
      <c r="CN736" s="35" t="n">
        <v>88065566087</v>
      </c>
      <c r="CO736" s="59"/>
      <c r="EP736" s="0" t="n">
        <v>733</v>
      </c>
      <c r="EQ736" s="55" t="s">
        <v>995</v>
      </c>
      <c r="ER736" s="56" t="s">
        <v>154</v>
      </c>
      <c r="ES736" s="56" t="s">
        <v>20</v>
      </c>
      <c r="ET736" s="64" t="n">
        <v>2</v>
      </c>
      <c r="EU736" s="65" t="n">
        <v>18</v>
      </c>
      <c r="EV736" s="65" t="n">
        <v>6</v>
      </c>
      <c r="EW736" s="65" t="n">
        <v>44061</v>
      </c>
      <c r="EX736" s="66" t="n">
        <v>44061</v>
      </c>
      <c r="EY736" s="0" t="n">
        <f aca="false">COUNTIF(DatasourceNameRange,EQ736)</f>
        <v>1</v>
      </c>
    </row>
    <row r="737" customFormat="false" ht="15" hidden="false" customHeight="false" outlineLevel="0" collapsed="false">
      <c r="X737" s="35" t="s">
        <v>831</v>
      </c>
      <c r="Y737" s="36" t="n">
        <v>7</v>
      </c>
      <c r="Z737" s="37" t="n">
        <v>84</v>
      </c>
      <c r="AA737" s="37" t="n">
        <v>1</v>
      </c>
      <c r="AB737" s="37" t="n">
        <v>84</v>
      </c>
      <c r="AC737" s="37" t="n">
        <v>44083</v>
      </c>
      <c r="AD737" s="38" t="n">
        <v>44083</v>
      </c>
      <c r="AE737" s="0" t="str">
        <f aca="false">IF(AB737&lt;=10,"Top Buyer",IF(AB737&lt;=21,"2nd Top Buyer","Average Buyer"))</f>
        <v>Average Buyer</v>
      </c>
      <c r="AF737" s="0" t="str">
        <f aca="false">(IF(AC737=AD737,$AL$9,$AL$10))</f>
        <v>One-Time Buyer</v>
      </c>
      <c r="AG737" s="0" t="str">
        <f aca="false">VLOOKUP(X737,LookupRange,2,0)</f>
        <v>Female</v>
      </c>
      <c r="AH737" s="0" t="str">
        <f aca="false">VLOOKUP(X737,LookupRange,3,0)</f>
        <v>Middletown</v>
      </c>
      <c r="AW737" s="55" t="s">
        <v>305</v>
      </c>
      <c r="AX737" s="56" t="s">
        <v>20</v>
      </c>
      <c r="AY737" s="56" t="s">
        <v>119</v>
      </c>
      <c r="AZ737" s="57"/>
      <c r="CJ737" s="35" t="s">
        <v>493</v>
      </c>
      <c r="CK737" s="59"/>
      <c r="CN737" s="35" t="n">
        <v>88065566088</v>
      </c>
      <c r="CO737" s="59"/>
      <c r="EP737" s="0" t="n">
        <v>734</v>
      </c>
      <c r="EQ737" s="55" t="s">
        <v>19</v>
      </c>
      <c r="ER737" s="56" t="s">
        <v>21</v>
      </c>
      <c r="ES737" s="56" t="s">
        <v>20</v>
      </c>
      <c r="ET737" s="64" t="n">
        <v>60</v>
      </c>
      <c r="EU737" s="65" t="n">
        <v>3120</v>
      </c>
      <c r="EV737" s="65" t="n">
        <v>180</v>
      </c>
      <c r="EW737" s="65" t="n">
        <v>44081</v>
      </c>
      <c r="EX737" s="66" t="n">
        <v>44081</v>
      </c>
      <c r="EY737" s="0" t="n">
        <f aca="false">COUNTIF(DatasourceNameRange,EQ737)</f>
        <v>1</v>
      </c>
    </row>
    <row r="738" customFormat="false" ht="15" hidden="false" customHeight="false" outlineLevel="0" collapsed="false">
      <c r="X738" s="35" t="s">
        <v>773</v>
      </c>
      <c r="Y738" s="36" t="n">
        <v>7</v>
      </c>
      <c r="Z738" s="37" t="n">
        <v>84</v>
      </c>
      <c r="AA738" s="37" t="n">
        <v>1</v>
      </c>
      <c r="AB738" s="37" t="n">
        <v>84</v>
      </c>
      <c r="AC738" s="37" t="n">
        <v>44087</v>
      </c>
      <c r="AD738" s="38" t="n">
        <v>44087</v>
      </c>
      <c r="AE738" s="0" t="str">
        <f aca="false">IF(AB738&lt;=10,"Top Buyer",IF(AB738&lt;=21,"2nd Top Buyer","Average Buyer"))</f>
        <v>Average Buyer</v>
      </c>
      <c r="AF738" s="0" t="str">
        <f aca="false">(IF(AC738=AD738,$AL$9,$AL$10))</f>
        <v>One-Time Buyer</v>
      </c>
      <c r="AG738" s="0" t="str">
        <f aca="false">VLOOKUP(X738,LookupRange,2,0)</f>
        <v>Female</v>
      </c>
      <c r="AH738" s="0" t="str">
        <f aca="false">VLOOKUP(X738,LookupRange,3,0)</f>
        <v>Long Beach</v>
      </c>
      <c r="AW738" s="55" t="s">
        <v>558</v>
      </c>
      <c r="AX738" s="56" t="s">
        <v>29</v>
      </c>
      <c r="AY738" s="56" t="s">
        <v>121</v>
      </c>
      <c r="AZ738" s="57"/>
      <c r="CJ738" s="35" t="s">
        <v>171</v>
      </c>
      <c r="CK738" s="59"/>
      <c r="CN738" s="35" t="n">
        <v>88065566089</v>
      </c>
      <c r="CO738" s="59"/>
      <c r="EP738" s="0" t="n">
        <v>735</v>
      </c>
      <c r="EQ738" s="55" t="s">
        <v>863</v>
      </c>
      <c r="ER738" s="56" t="s">
        <v>152</v>
      </c>
      <c r="ES738" s="56" t="s">
        <v>20</v>
      </c>
      <c r="ET738" s="64" t="n">
        <v>9</v>
      </c>
      <c r="EU738" s="65" t="n">
        <v>180</v>
      </c>
      <c r="EV738" s="65" t="n">
        <v>27</v>
      </c>
      <c r="EW738" s="65" t="n">
        <v>44084</v>
      </c>
      <c r="EX738" s="66" t="n">
        <v>44084</v>
      </c>
      <c r="EY738" s="0" t="n">
        <f aca="false">COUNTIF(DatasourceNameRange,EQ738)</f>
        <v>1</v>
      </c>
    </row>
    <row r="739" customFormat="false" ht="15" hidden="false" customHeight="false" outlineLevel="0" collapsed="false">
      <c r="X739" s="35" t="s">
        <v>948</v>
      </c>
      <c r="Y739" s="36" t="n">
        <v>5</v>
      </c>
      <c r="Z739" s="37" t="n">
        <v>84</v>
      </c>
      <c r="AA739" s="37" t="n">
        <v>2</v>
      </c>
      <c r="AB739" s="37" t="n">
        <v>84</v>
      </c>
      <c r="AC739" s="37" t="n">
        <v>44093</v>
      </c>
      <c r="AD739" s="38" t="n">
        <v>44093</v>
      </c>
      <c r="AE739" s="0" t="str">
        <f aca="false">IF(AB739&lt;=10,"Top Buyer",IF(AB739&lt;=21,"2nd Top Buyer","Average Buyer"))</f>
        <v>Average Buyer</v>
      </c>
      <c r="AF739" s="0" t="str">
        <f aca="false">(IF(AC739=AD739,$AL$9,$AL$10))</f>
        <v>One-Time Buyer</v>
      </c>
      <c r="AG739" s="0" t="str">
        <f aca="false">VLOOKUP(X739,LookupRange,2,0)</f>
        <v>Female</v>
      </c>
      <c r="AH739" s="0" t="str">
        <f aca="false">VLOOKUP(X739,LookupRange,3,0)</f>
        <v>Watervliet</v>
      </c>
      <c r="AW739" s="55" t="s">
        <v>1075</v>
      </c>
      <c r="AX739" s="56" t="s">
        <v>20</v>
      </c>
      <c r="AY739" s="56" t="s">
        <v>152</v>
      </c>
      <c r="AZ739" s="57"/>
      <c r="CJ739" s="35" t="s">
        <v>566</v>
      </c>
      <c r="CK739" s="59"/>
      <c r="CN739" s="35" t="n">
        <v>88065566090</v>
      </c>
      <c r="CO739" s="59"/>
      <c r="EP739" s="0" t="n">
        <v>736</v>
      </c>
      <c r="EQ739" s="55" t="s">
        <v>305</v>
      </c>
      <c r="ER739" s="56" t="s">
        <v>119</v>
      </c>
      <c r="ES739" s="56" t="s">
        <v>20</v>
      </c>
      <c r="ET739" s="64" t="n">
        <v>11</v>
      </c>
      <c r="EU739" s="65" t="n">
        <v>330</v>
      </c>
      <c r="EV739" s="65" t="n">
        <v>33</v>
      </c>
      <c r="EW739" s="65" t="n">
        <v>44094</v>
      </c>
      <c r="EX739" s="66" t="n">
        <v>44094</v>
      </c>
      <c r="EY739" s="0" t="n">
        <f aca="false">COUNTIF(DatasourceNameRange,EQ739)</f>
        <v>1</v>
      </c>
    </row>
    <row r="740" customFormat="false" ht="15" hidden="false" customHeight="false" outlineLevel="0" collapsed="false">
      <c r="X740" s="35" t="s">
        <v>896</v>
      </c>
      <c r="Y740" s="36" t="n">
        <v>7</v>
      </c>
      <c r="Z740" s="37" t="n">
        <v>84</v>
      </c>
      <c r="AA740" s="37" t="n">
        <v>1</v>
      </c>
      <c r="AB740" s="37" t="n">
        <v>84</v>
      </c>
      <c r="AC740" s="37" t="n">
        <v>44098</v>
      </c>
      <c r="AD740" s="38" t="n">
        <v>44098</v>
      </c>
      <c r="AE740" s="0" t="str">
        <f aca="false">IF(AB740&lt;=10,"Top Buyer",IF(AB740&lt;=21,"2nd Top Buyer","Average Buyer"))</f>
        <v>Average Buyer</v>
      </c>
      <c r="AF740" s="0" t="str">
        <f aca="false">(IF(AC740=AD740,$AL$9,$AL$10))</f>
        <v>One-Time Buyer</v>
      </c>
      <c r="AG740" s="0" t="str">
        <f aca="false">VLOOKUP(X740,LookupRange,2,0)</f>
        <v>Male</v>
      </c>
      <c r="AH740" s="0" t="str">
        <f aca="false">VLOOKUP(X740,LookupRange,3,0)</f>
        <v>Fulton</v>
      </c>
      <c r="AW740" s="55" t="s">
        <v>493</v>
      </c>
      <c r="AX740" s="56" t="s">
        <v>29</v>
      </c>
      <c r="AY740" s="56" t="s">
        <v>154</v>
      </c>
      <c r="AZ740" s="57"/>
      <c r="CJ740" s="35" t="s">
        <v>357</v>
      </c>
      <c r="CK740" s="59"/>
      <c r="CN740" s="35" t="n">
        <v>88065566091</v>
      </c>
      <c r="CO740" s="59"/>
      <c r="EP740" s="0" t="n">
        <v>737</v>
      </c>
      <c r="EQ740" s="55" t="s">
        <v>558</v>
      </c>
      <c r="ER740" s="56" t="s">
        <v>121</v>
      </c>
      <c r="ES740" s="56" t="s">
        <v>29</v>
      </c>
      <c r="ET740" s="64" t="n">
        <v>15</v>
      </c>
      <c r="EU740" s="65" t="n">
        <v>210</v>
      </c>
      <c r="EV740" s="65" t="n">
        <v>45</v>
      </c>
      <c r="EW740" s="65" t="n">
        <v>44052</v>
      </c>
      <c r="EX740" s="66" t="n">
        <v>44052</v>
      </c>
      <c r="EY740" s="0" t="n">
        <f aca="false">COUNTIF(DatasourceNameRange,EQ740)</f>
        <v>1</v>
      </c>
    </row>
    <row r="741" customFormat="false" ht="15" hidden="false" customHeight="false" outlineLevel="0" collapsed="false">
      <c r="X741" s="35" t="s">
        <v>1095</v>
      </c>
      <c r="Y741" s="36" t="n">
        <v>7</v>
      </c>
      <c r="Z741" s="37" t="n">
        <v>84</v>
      </c>
      <c r="AA741" s="37" t="n">
        <v>1</v>
      </c>
      <c r="AB741" s="37" t="n">
        <v>84</v>
      </c>
      <c r="AC741" s="37" t="n">
        <v>44096</v>
      </c>
      <c r="AD741" s="38" t="n">
        <v>44096</v>
      </c>
      <c r="AE741" s="0" t="str">
        <f aca="false">IF(AB741&lt;=10,"Top Buyer",IF(AB741&lt;=21,"2nd Top Buyer","Average Buyer"))</f>
        <v>Average Buyer</v>
      </c>
      <c r="AF741" s="0" t="str">
        <f aca="false">(IF(AC741=AD741,$AL$9,$AL$10))</f>
        <v>One-Time Buyer</v>
      </c>
      <c r="AG741" s="0" t="str">
        <f aca="false">VLOOKUP(X741,LookupRange,2,0)</f>
        <v>Female</v>
      </c>
      <c r="AH741" s="0" t="str">
        <f aca="false">VLOOKUP(X741,LookupRange,3,0)</f>
        <v>Springs</v>
      </c>
      <c r="AW741" s="55" t="s">
        <v>171</v>
      </c>
      <c r="AX741" s="56" t="s">
        <v>29</v>
      </c>
      <c r="AY741" s="56" t="s">
        <v>156</v>
      </c>
      <c r="AZ741" s="57"/>
      <c r="CJ741" s="35" t="s">
        <v>744</v>
      </c>
      <c r="CK741" s="59"/>
      <c r="CN741" s="35" t="n">
        <v>88065566092</v>
      </c>
      <c r="CO741" s="59"/>
      <c r="EP741" s="0" t="n">
        <v>738</v>
      </c>
      <c r="EQ741" s="55" t="s">
        <v>1075</v>
      </c>
      <c r="ER741" s="56" t="s">
        <v>152</v>
      </c>
      <c r="ES741" s="56" t="s">
        <v>20</v>
      </c>
      <c r="ET741" s="64" t="n">
        <v>1</v>
      </c>
      <c r="EU741" s="65" t="n">
        <v>20</v>
      </c>
      <c r="EV741" s="65" t="n">
        <v>3</v>
      </c>
      <c r="EW741" s="65" t="n">
        <v>44055</v>
      </c>
      <c r="EX741" s="66" t="n">
        <v>44055</v>
      </c>
      <c r="EY741" s="0" t="n">
        <f aca="false">COUNTIF(DatasourceNameRange,EQ741)</f>
        <v>1</v>
      </c>
    </row>
    <row r="742" customFormat="false" ht="15" hidden="false" customHeight="false" outlineLevel="0" collapsed="false">
      <c r="X742" s="35" t="s">
        <v>788</v>
      </c>
      <c r="Y742" s="36" t="n">
        <v>7</v>
      </c>
      <c r="Z742" s="37" t="n">
        <v>84</v>
      </c>
      <c r="AA742" s="37" t="n">
        <v>1</v>
      </c>
      <c r="AB742" s="37" t="n">
        <v>84</v>
      </c>
      <c r="AC742" s="37" t="n">
        <v>44102</v>
      </c>
      <c r="AD742" s="38" t="n">
        <v>44102</v>
      </c>
      <c r="AE742" s="0" t="str">
        <f aca="false">IF(AB742&lt;=10,"Top Buyer",IF(AB742&lt;=21,"2nd Top Buyer","Average Buyer"))</f>
        <v>Average Buyer</v>
      </c>
      <c r="AF742" s="0" t="str">
        <f aca="false">(IF(AC742=AD742,$AL$9,$AL$10))</f>
        <v>One-Time Buyer</v>
      </c>
      <c r="AG742" s="0" t="str">
        <f aca="false">VLOOKUP(X742,LookupRange,2,0)</f>
        <v>Female</v>
      </c>
      <c r="AH742" s="0" t="str">
        <f aca="false">VLOOKUP(X742,LookupRange,3,0)</f>
        <v>Syracuse</v>
      </c>
      <c r="AW742" s="55" t="s">
        <v>566</v>
      </c>
      <c r="AX742" s="56" t="s">
        <v>29</v>
      </c>
      <c r="AY742" s="56" t="s">
        <v>69</v>
      </c>
      <c r="AZ742" s="57"/>
      <c r="CJ742" s="35" t="s">
        <v>1072</v>
      </c>
      <c r="CK742" s="59"/>
      <c r="CN742" s="35" t="n">
        <v>88065566093</v>
      </c>
      <c r="CO742" s="59"/>
      <c r="EP742" s="0" t="n">
        <v>739</v>
      </c>
      <c r="EQ742" s="55" t="s">
        <v>493</v>
      </c>
      <c r="ER742" s="56" t="s">
        <v>154</v>
      </c>
      <c r="ES742" s="56" t="s">
        <v>29</v>
      </c>
      <c r="ET742" s="64" t="n">
        <v>77</v>
      </c>
      <c r="EU742" s="65" t="n">
        <v>924</v>
      </c>
      <c r="EV742" s="65" t="n">
        <v>231</v>
      </c>
      <c r="EW742" s="65" t="n">
        <v>44087</v>
      </c>
      <c r="EX742" s="66" t="n">
        <v>44087</v>
      </c>
      <c r="EY742" s="0" t="n">
        <f aca="false">COUNTIF(DatasourceNameRange,EQ742)</f>
        <v>1</v>
      </c>
    </row>
    <row r="743" customFormat="false" ht="15" hidden="false" customHeight="false" outlineLevel="0" collapsed="false">
      <c r="X743" s="35" t="s">
        <v>542</v>
      </c>
      <c r="Y743" s="36" t="n">
        <v>6</v>
      </c>
      <c r="Z743" s="37" t="n">
        <v>84</v>
      </c>
      <c r="AA743" s="37" t="n">
        <v>1</v>
      </c>
      <c r="AB743" s="37" t="n">
        <v>84</v>
      </c>
      <c r="AC743" s="37" t="n">
        <v>44064</v>
      </c>
      <c r="AD743" s="38" t="n">
        <v>44064</v>
      </c>
      <c r="AE743" s="0" t="str">
        <f aca="false">IF(AB743&lt;=10,"Top Buyer",IF(AB743&lt;=21,"2nd Top Buyer","Average Buyer"))</f>
        <v>Average Buyer</v>
      </c>
      <c r="AF743" s="0" t="str">
        <f aca="false">(IF(AC743=AD743,$AL$9,$AL$10))</f>
        <v>One-Time Buyer</v>
      </c>
      <c r="AG743" s="0" t="str">
        <f aca="false">VLOOKUP(X743,LookupRange,2,0)</f>
        <v>Male</v>
      </c>
      <c r="AH743" s="0" t="str">
        <f aca="false">VLOOKUP(X743,LookupRange,3,0)</f>
        <v>Port Jervis</v>
      </c>
      <c r="AW743" s="55" t="s">
        <v>357</v>
      </c>
      <c r="AX743" s="56" t="s">
        <v>29</v>
      </c>
      <c r="AY743" s="56" t="s">
        <v>46</v>
      </c>
      <c r="AZ743" s="57"/>
      <c r="CJ743" s="35" t="s">
        <v>207</v>
      </c>
      <c r="CK743" s="59"/>
      <c r="CN743" s="35" t="n">
        <v>88065566094</v>
      </c>
      <c r="CO743" s="59"/>
      <c r="EP743" s="0" t="n">
        <v>740</v>
      </c>
      <c r="EQ743" s="55" t="s">
        <v>171</v>
      </c>
      <c r="ER743" s="56" t="s">
        <v>156</v>
      </c>
      <c r="ES743" s="56" t="s">
        <v>29</v>
      </c>
      <c r="ET743" s="64" t="n">
        <v>77</v>
      </c>
      <c r="EU743" s="65" t="n">
        <v>1232</v>
      </c>
      <c r="EV743" s="65" t="n">
        <v>231</v>
      </c>
      <c r="EW743" s="65" t="n">
        <v>44076</v>
      </c>
      <c r="EX743" s="66" t="n">
        <v>44076</v>
      </c>
      <c r="EY743" s="0" t="n">
        <f aca="false">COUNTIF(DatasourceNameRange,EQ743)</f>
        <v>1</v>
      </c>
    </row>
    <row r="744" customFormat="false" ht="15" hidden="false" customHeight="false" outlineLevel="0" collapsed="false">
      <c r="X744" s="35" t="s">
        <v>795</v>
      </c>
      <c r="Y744" s="36" t="n">
        <v>7</v>
      </c>
      <c r="Z744" s="37" t="n">
        <v>84</v>
      </c>
      <c r="AA744" s="37" t="n">
        <v>1</v>
      </c>
      <c r="AB744" s="37" t="n">
        <v>84</v>
      </c>
      <c r="AC744" s="37" t="n">
        <v>44047</v>
      </c>
      <c r="AD744" s="38" t="n">
        <v>44047</v>
      </c>
      <c r="AE744" s="0" t="str">
        <f aca="false">IF(AB744&lt;=10,"Top Buyer",IF(AB744&lt;=21,"2nd Top Buyer","Average Buyer"))</f>
        <v>Average Buyer</v>
      </c>
      <c r="AF744" s="0" t="str">
        <f aca="false">(IF(AC744=AD744,$AL$9,$AL$10))</f>
        <v>One-Time Buyer</v>
      </c>
      <c r="AG744" s="0" t="str">
        <f aca="false">VLOOKUP(X744,LookupRange,2,0)</f>
        <v>Female</v>
      </c>
      <c r="AH744" s="0" t="str">
        <f aca="false">VLOOKUP(X744,LookupRange,3,0)</f>
        <v>Brookhaven</v>
      </c>
      <c r="AW744" s="55" t="s">
        <v>744</v>
      </c>
      <c r="AX744" s="56" t="s">
        <v>29</v>
      </c>
      <c r="AY744" s="56" t="s">
        <v>21</v>
      </c>
      <c r="AZ744" s="57"/>
      <c r="CJ744" s="35" t="s">
        <v>146</v>
      </c>
      <c r="CK744" s="59"/>
      <c r="CN744" s="35" t="n">
        <v>88065566095</v>
      </c>
      <c r="CO744" s="59"/>
      <c r="EP744" s="0" t="n">
        <v>741</v>
      </c>
      <c r="EQ744" s="55" t="s">
        <v>566</v>
      </c>
      <c r="ER744" s="56" t="s">
        <v>69</v>
      </c>
      <c r="ES744" s="56" t="s">
        <v>29</v>
      </c>
      <c r="ET744" s="64" t="n">
        <v>68</v>
      </c>
      <c r="EU744" s="65" t="n">
        <v>4760</v>
      </c>
      <c r="EV744" s="65" t="n">
        <v>204</v>
      </c>
      <c r="EW744" s="65" t="n">
        <v>44057</v>
      </c>
      <c r="EX744" s="66" t="n">
        <v>44057</v>
      </c>
      <c r="EY744" s="0" t="n">
        <f aca="false">COUNTIF(DatasourceNameRange,EQ744)</f>
        <v>1</v>
      </c>
    </row>
    <row r="745" customFormat="false" ht="15" hidden="false" customHeight="false" outlineLevel="0" collapsed="false">
      <c r="X745" s="35" t="s">
        <v>969</v>
      </c>
      <c r="Y745" s="36" t="n">
        <v>9</v>
      </c>
      <c r="Z745" s="37" t="n">
        <v>81</v>
      </c>
      <c r="AA745" s="37" t="n">
        <v>1</v>
      </c>
      <c r="AB745" s="37" t="n">
        <v>81</v>
      </c>
      <c r="AC745" s="37" t="n">
        <v>44056</v>
      </c>
      <c r="AD745" s="38" t="n">
        <v>44056</v>
      </c>
      <c r="AE745" s="0" t="str">
        <f aca="false">IF(AB745&lt;=10,"Top Buyer",IF(AB745&lt;=21,"2nd Top Buyer","Average Buyer"))</f>
        <v>Average Buyer</v>
      </c>
      <c r="AF745" s="0" t="str">
        <f aca="false">(IF(AC745=AD745,$AL$9,$AL$10))</f>
        <v>One-Time Buyer</v>
      </c>
      <c r="AG745" s="0" t="str">
        <f aca="false">VLOOKUP(X745,LookupRange,2,0)</f>
        <v>Female</v>
      </c>
      <c r="AH745" s="0" t="str">
        <f aca="false">VLOOKUP(X745,LookupRange,3,0)</f>
        <v>Port Jervis</v>
      </c>
      <c r="AW745" s="55" t="s">
        <v>1072</v>
      </c>
      <c r="AX745" s="56" t="s">
        <v>20</v>
      </c>
      <c r="AY745" s="56" t="s">
        <v>81</v>
      </c>
      <c r="AZ745" s="57"/>
      <c r="CJ745" s="35" t="s">
        <v>955</v>
      </c>
      <c r="CK745" s="59"/>
      <c r="CN745" s="35" t="n">
        <v>88065566096</v>
      </c>
      <c r="CO745" s="59"/>
      <c r="EP745" s="0" t="n">
        <v>742</v>
      </c>
      <c r="EQ745" s="55" t="s">
        <v>357</v>
      </c>
      <c r="ER745" s="56" t="s">
        <v>46</v>
      </c>
      <c r="ES745" s="56" t="s">
        <v>29</v>
      </c>
      <c r="ET745" s="64" t="n">
        <v>89</v>
      </c>
      <c r="EU745" s="65" t="n">
        <v>1602</v>
      </c>
      <c r="EV745" s="65" t="n">
        <v>267</v>
      </c>
      <c r="EW745" s="65" t="n">
        <v>44054</v>
      </c>
      <c r="EX745" s="66" t="n">
        <v>44054</v>
      </c>
      <c r="EY745" s="0" t="n">
        <f aca="false">COUNTIF(DatasourceNameRange,EQ745)</f>
        <v>1</v>
      </c>
    </row>
    <row r="746" customFormat="false" ht="15" hidden="false" customHeight="false" outlineLevel="0" collapsed="false">
      <c r="X746" s="35" t="s">
        <v>719</v>
      </c>
      <c r="Y746" s="36" t="n">
        <v>9</v>
      </c>
      <c r="Z746" s="37" t="n">
        <v>81</v>
      </c>
      <c r="AA746" s="37" t="n">
        <v>1</v>
      </c>
      <c r="AB746" s="37" t="n">
        <v>81</v>
      </c>
      <c r="AC746" s="37" t="n">
        <v>44064</v>
      </c>
      <c r="AD746" s="38" t="n">
        <v>44064</v>
      </c>
      <c r="AE746" s="0" t="str">
        <f aca="false">IF(AB746&lt;=10,"Top Buyer",IF(AB746&lt;=21,"2nd Top Buyer","Average Buyer"))</f>
        <v>Average Buyer</v>
      </c>
      <c r="AF746" s="0" t="str">
        <f aca="false">(IF(AC746=AD746,$AL$9,$AL$10))</f>
        <v>One-Time Buyer</v>
      </c>
      <c r="AG746" s="0" t="str">
        <f aca="false">VLOOKUP(X746,LookupRange,2,0)</f>
        <v>Male</v>
      </c>
      <c r="AH746" s="0" t="str">
        <f aca="false">VLOOKUP(X746,LookupRange,3,0)</f>
        <v>Glen Cove</v>
      </c>
      <c r="AW746" s="55" t="s">
        <v>207</v>
      </c>
      <c r="AX746" s="56" t="s">
        <v>20</v>
      </c>
      <c r="AY746" s="56" t="s">
        <v>84</v>
      </c>
      <c r="AZ746" s="57"/>
      <c r="CJ746" s="35" t="s">
        <v>894</v>
      </c>
      <c r="CK746" s="59"/>
      <c r="CN746" s="35" t="n">
        <v>88065566097</v>
      </c>
      <c r="CO746" s="59"/>
      <c r="EP746" s="0" t="n">
        <v>743</v>
      </c>
      <c r="EQ746" s="55" t="s">
        <v>744</v>
      </c>
      <c r="ER746" s="56" t="s">
        <v>21</v>
      </c>
      <c r="ES746" s="56" t="s">
        <v>29</v>
      </c>
      <c r="ET746" s="64" t="n">
        <v>6</v>
      </c>
      <c r="EU746" s="65" t="n">
        <v>180</v>
      </c>
      <c r="EV746" s="65" t="n">
        <v>18</v>
      </c>
      <c r="EW746" s="65" t="n">
        <v>44058</v>
      </c>
      <c r="EX746" s="66" t="n">
        <v>44058</v>
      </c>
      <c r="EY746" s="0" t="n">
        <f aca="false">COUNTIF(DatasourceNameRange,EQ746)</f>
        <v>1</v>
      </c>
    </row>
    <row r="747" customFormat="false" ht="15" hidden="false" customHeight="false" outlineLevel="0" collapsed="false">
      <c r="X747" s="35" t="s">
        <v>825</v>
      </c>
      <c r="Y747" s="36" t="n">
        <v>5</v>
      </c>
      <c r="Z747" s="37" t="n">
        <v>80</v>
      </c>
      <c r="AA747" s="37" t="n">
        <v>1</v>
      </c>
      <c r="AB747" s="37" t="n">
        <v>80</v>
      </c>
      <c r="AC747" s="37" t="n">
        <v>44077</v>
      </c>
      <c r="AD747" s="38" t="n">
        <v>44077</v>
      </c>
      <c r="AE747" s="0" t="str">
        <f aca="false">IF(AB747&lt;=10,"Top Buyer",IF(AB747&lt;=21,"2nd Top Buyer","Average Buyer"))</f>
        <v>Average Buyer</v>
      </c>
      <c r="AF747" s="0" t="str">
        <f aca="false">(IF(AC747=AD747,$AL$9,$AL$10))</f>
        <v>One-Time Buyer</v>
      </c>
      <c r="AG747" s="0" t="str">
        <f aca="false">VLOOKUP(X747,LookupRange,2,0)</f>
        <v>Male</v>
      </c>
      <c r="AH747" s="0" t="str">
        <f aca="false">VLOOKUP(X747,LookupRange,3,0)</f>
        <v>Peekskill</v>
      </c>
      <c r="AW747" s="55" t="s">
        <v>146</v>
      </c>
      <c r="AX747" s="56" t="s">
        <v>20</v>
      </c>
      <c r="AY747" s="56" t="s">
        <v>147</v>
      </c>
      <c r="AZ747" s="57"/>
      <c r="CJ747" s="35" t="s">
        <v>865</v>
      </c>
      <c r="CK747" s="59"/>
      <c r="CN747" s="35" t="n">
        <v>88065566098</v>
      </c>
      <c r="CO747" s="59"/>
      <c r="EP747" s="0" t="n">
        <v>744</v>
      </c>
      <c r="EQ747" s="55" t="s">
        <v>1072</v>
      </c>
      <c r="ER747" s="56" t="s">
        <v>81</v>
      </c>
      <c r="ES747" s="56" t="s">
        <v>20</v>
      </c>
      <c r="ET747" s="64" t="n">
        <v>32</v>
      </c>
      <c r="EU747" s="65" t="n">
        <v>490</v>
      </c>
      <c r="EV747" s="65" t="n">
        <v>96</v>
      </c>
      <c r="EW747" s="65" t="n">
        <v>44051</v>
      </c>
      <c r="EX747" s="66" t="n">
        <v>44104</v>
      </c>
      <c r="EY747" s="0" t="n">
        <f aca="false">COUNTIF(DatasourceNameRange,EQ747)</f>
        <v>5</v>
      </c>
    </row>
    <row r="748" customFormat="false" ht="15" hidden="false" customHeight="false" outlineLevel="0" collapsed="false">
      <c r="X748" s="35" t="s">
        <v>753</v>
      </c>
      <c r="Y748" s="36" t="n">
        <v>5</v>
      </c>
      <c r="Z748" s="37" t="n">
        <v>80</v>
      </c>
      <c r="AA748" s="37" t="n">
        <v>1</v>
      </c>
      <c r="AB748" s="37" t="n">
        <v>80</v>
      </c>
      <c r="AC748" s="37" t="n">
        <v>44067</v>
      </c>
      <c r="AD748" s="38" t="n">
        <v>44067</v>
      </c>
      <c r="AE748" s="0" t="str">
        <f aca="false">IF(AB748&lt;=10,"Top Buyer",IF(AB748&lt;=21,"2nd Top Buyer","Average Buyer"))</f>
        <v>Average Buyer</v>
      </c>
      <c r="AF748" s="0" t="str">
        <f aca="false">(IF(AC748=AD748,$AL$9,$AL$10))</f>
        <v>One-Time Buyer</v>
      </c>
      <c r="AG748" s="0" t="str">
        <f aca="false">VLOOKUP(X748,LookupRange,2,0)</f>
        <v>Female</v>
      </c>
      <c r="AH748" s="0" t="str">
        <f aca="false">VLOOKUP(X748,LookupRange,3,0)</f>
        <v>Hempstead</v>
      </c>
      <c r="AW748" s="55" t="s">
        <v>955</v>
      </c>
      <c r="AX748" s="56" t="s">
        <v>20</v>
      </c>
      <c r="AY748" s="56" t="s">
        <v>46</v>
      </c>
      <c r="AZ748" s="57"/>
      <c r="CJ748" s="35" t="s">
        <v>962</v>
      </c>
      <c r="CK748" s="59"/>
      <c r="CN748" s="35" t="n">
        <v>88065566099</v>
      </c>
      <c r="CO748" s="59"/>
      <c r="EP748" s="0" t="n">
        <v>745</v>
      </c>
      <c r="EQ748" s="55" t="s">
        <v>207</v>
      </c>
      <c r="ER748" s="56" t="s">
        <v>84</v>
      </c>
      <c r="ES748" s="56" t="s">
        <v>20</v>
      </c>
      <c r="ET748" s="64" t="n">
        <v>60</v>
      </c>
      <c r="EU748" s="65" t="n">
        <v>540</v>
      </c>
      <c r="EV748" s="65" t="n">
        <v>180</v>
      </c>
      <c r="EW748" s="65" t="n">
        <v>44099</v>
      </c>
      <c r="EX748" s="66" t="n">
        <v>44099</v>
      </c>
      <c r="EY748" s="0" t="n">
        <f aca="false">COUNTIF(DatasourceNameRange,EQ748)</f>
        <v>1</v>
      </c>
    </row>
    <row r="749" customFormat="false" ht="15" hidden="false" customHeight="false" outlineLevel="0" collapsed="false">
      <c r="X749" s="35" t="s">
        <v>770</v>
      </c>
      <c r="Y749" s="36" t="n">
        <v>4</v>
      </c>
      <c r="Z749" s="37" t="n">
        <v>80</v>
      </c>
      <c r="AA749" s="37" t="n">
        <v>1</v>
      </c>
      <c r="AB749" s="37" t="n">
        <v>80</v>
      </c>
      <c r="AC749" s="37" t="n">
        <v>44084</v>
      </c>
      <c r="AD749" s="38" t="n">
        <v>44084</v>
      </c>
      <c r="AE749" s="0" t="str">
        <f aca="false">IF(AB749&lt;=10,"Top Buyer",IF(AB749&lt;=21,"2nd Top Buyer","Average Buyer"))</f>
        <v>Average Buyer</v>
      </c>
      <c r="AF749" s="0" t="str">
        <f aca="false">(IF(AC749=AD749,$AL$9,$AL$10))</f>
        <v>One-Time Buyer</v>
      </c>
      <c r="AG749" s="0" t="str">
        <f aca="false">VLOOKUP(X749,LookupRange,2,0)</f>
        <v>Male</v>
      </c>
      <c r="AH749" s="0" t="str">
        <f aca="false">VLOOKUP(X749,LookupRange,3,0)</f>
        <v>Kingston</v>
      </c>
      <c r="AW749" s="55" t="s">
        <v>894</v>
      </c>
      <c r="AX749" s="56" t="s">
        <v>20</v>
      </c>
      <c r="AY749" s="56" t="s">
        <v>42</v>
      </c>
      <c r="AZ749" s="57"/>
      <c r="CJ749" s="35" t="s">
        <v>243</v>
      </c>
      <c r="CK749" s="59"/>
      <c r="CN749" s="35" t="n">
        <v>88065566100</v>
      </c>
      <c r="CO749" s="59"/>
      <c r="EP749" s="0" t="n">
        <v>746</v>
      </c>
      <c r="EQ749" s="55" t="s">
        <v>146</v>
      </c>
      <c r="ER749" s="56" t="s">
        <v>147</v>
      </c>
      <c r="ES749" s="56" t="s">
        <v>20</v>
      </c>
      <c r="ET749" s="64" t="n">
        <v>60</v>
      </c>
      <c r="EU749" s="65" t="n">
        <v>900</v>
      </c>
      <c r="EV749" s="65" t="n">
        <v>180</v>
      </c>
      <c r="EW749" s="65" t="n">
        <v>44056</v>
      </c>
      <c r="EX749" s="66" t="n">
        <v>44056</v>
      </c>
      <c r="EY749" s="0" t="n">
        <f aca="false">COUNTIF(DatasourceNameRange,EQ749)</f>
        <v>1</v>
      </c>
    </row>
    <row r="750" customFormat="false" ht="15" hidden="false" customHeight="false" outlineLevel="0" collapsed="false">
      <c r="X750" s="35" t="s">
        <v>901</v>
      </c>
      <c r="Y750" s="36" t="n">
        <v>5</v>
      </c>
      <c r="Z750" s="37" t="n">
        <v>80</v>
      </c>
      <c r="AA750" s="37" t="n">
        <v>1</v>
      </c>
      <c r="AB750" s="37" t="n">
        <v>80</v>
      </c>
      <c r="AC750" s="37" t="n">
        <v>44103</v>
      </c>
      <c r="AD750" s="38" t="n">
        <v>44103</v>
      </c>
      <c r="AE750" s="0" t="str">
        <f aca="false">IF(AB750&lt;=10,"Top Buyer",IF(AB750&lt;=21,"2nd Top Buyer","Average Buyer"))</f>
        <v>Average Buyer</v>
      </c>
      <c r="AF750" s="0" t="str">
        <f aca="false">(IF(AC750=AD750,$AL$9,$AL$10))</f>
        <v>One-Time Buyer</v>
      </c>
      <c r="AG750" s="0" t="str">
        <f aca="false">VLOOKUP(X750,LookupRange,2,0)</f>
        <v>Female</v>
      </c>
      <c r="AH750" s="0" t="str">
        <f aca="false">VLOOKUP(X750,LookupRange,3,0)</f>
        <v>Choes</v>
      </c>
      <c r="AW750" s="55" t="s">
        <v>865</v>
      </c>
      <c r="AX750" s="56" t="s">
        <v>29</v>
      </c>
      <c r="AY750" s="56" t="s">
        <v>156</v>
      </c>
      <c r="AZ750" s="57"/>
      <c r="CJ750" s="35" t="s">
        <v>451</v>
      </c>
      <c r="CK750" s="59"/>
      <c r="CN750" s="35" t="n">
        <v>88065566101</v>
      </c>
      <c r="CO750" s="59"/>
      <c r="EP750" s="0" t="n">
        <v>747</v>
      </c>
      <c r="EQ750" s="55" t="s">
        <v>955</v>
      </c>
      <c r="ER750" s="56" t="s">
        <v>46</v>
      </c>
      <c r="ES750" s="56" t="s">
        <v>20</v>
      </c>
      <c r="ET750" s="64" t="n">
        <v>6</v>
      </c>
      <c r="EU750" s="65" t="n">
        <v>78</v>
      </c>
      <c r="EV750" s="65" t="n">
        <v>18</v>
      </c>
      <c r="EW750" s="65" t="n">
        <v>44103</v>
      </c>
      <c r="EX750" s="66" t="n">
        <v>44103</v>
      </c>
      <c r="EY750" s="0" t="n">
        <f aca="false">COUNTIF(DatasourceNameRange,EQ750)</f>
        <v>1</v>
      </c>
    </row>
    <row r="751" customFormat="false" ht="15" hidden="false" customHeight="false" outlineLevel="0" collapsed="false">
      <c r="X751" s="35" t="s">
        <v>705</v>
      </c>
      <c r="Y751" s="36" t="n">
        <v>5</v>
      </c>
      <c r="Z751" s="37" t="n">
        <v>80</v>
      </c>
      <c r="AA751" s="37" t="n">
        <v>1</v>
      </c>
      <c r="AB751" s="37" t="n">
        <v>80</v>
      </c>
      <c r="AC751" s="37" t="n">
        <v>44096</v>
      </c>
      <c r="AD751" s="38" t="n">
        <v>44096</v>
      </c>
      <c r="AE751" s="0" t="str">
        <f aca="false">IF(AB751&lt;=10,"Top Buyer",IF(AB751&lt;=21,"2nd Top Buyer","Average Buyer"))</f>
        <v>Average Buyer</v>
      </c>
      <c r="AF751" s="0" t="str">
        <f aca="false">(IF(AC751=AD751,$AL$9,$AL$10))</f>
        <v>One-Time Buyer</v>
      </c>
      <c r="AG751" s="0" t="str">
        <f aca="false">VLOOKUP(X751,LookupRange,2,0)</f>
        <v>Male</v>
      </c>
      <c r="AH751" s="0" t="str">
        <f aca="false">VLOOKUP(X751,LookupRange,3,0)</f>
        <v>Troy</v>
      </c>
      <c r="AW751" s="55" t="s">
        <v>962</v>
      </c>
      <c r="AX751" s="56" t="s">
        <v>20</v>
      </c>
      <c r="AY751" s="56" t="s">
        <v>149</v>
      </c>
      <c r="AZ751" s="57"/>
      <c r="CJ751" s="35" t="s">
        <v>196</v>
      </c>
      <c r="CK751" s="59"/>
      <c r="CN751" s="35" t="n">
        <v>88065566102</v>
      </c>
      <c r="CO751" s="59"/>
      <c r="EP751" s="0" t="n">
        <v>748</v>
      </c>
      <c r="EQ751" s="55" t="s">
        <v>894</v>
      </c>
      <c r="ER751" s="56" t="s">
        <v>42</v>
      </c>
      <c r="ES751" s="56" t="s">
        <v>20</v>
      </c>
      <c r="ET751" s="64" t="n">
        <v>6</v>
      </c>
      <c r="EU751" s="65" t="n">
        <v>90</v>
      </c>
      <c r="EV751" s="65" t="n">
        <v>18</v>
      </c>
      <c r="EW751" s="65" t="n">
        <v>44096</v>
      </c>
      <c r="EX751" s="66" t="n">
        <v>44096</v>
      </c>
      <c r="EY751" s="0" t="n">
        <f aca="false">COUNTIF(DatasourceNameRange,EQ751)</f>
        <v>1</v>
      </c>
    </row>
    <row r="752" customFormat="false" ht="15" hidden="false" customHeight="false" outlineLevel="0" collapsed="false">
      <c r="X752" s="35" t="s">
        <v>677</v>
      </c>
      <c r="Y752" s="36" t="n">
        <v>5</v>
      </c>
      <c r="Z752" s="37" t="n">
        <v>80</v>
      </c>
      <c r="AA752" s="37" t="n">
        <v>1</v>
      </c>
      <c r="AB752" s="37" t="n">
        <v>80</v>
      </c>
      <c r="AC752" s="37" t="n">
        <v>44068</v>
      </c>
      <c r="AD752" s="38" t="n">
        <v>44068</v>
      </c>
      <c r="AE752" s="0" t="str">
        <f aca="false">IF(AB752&lt;=10,"Top Buyer",IF(AB752&lt;=21,"2nd Top Buyer","Average Buyer"))</f>
        <v>Average Buyer</v>
      </c>
      <c r="AF752" s="0" t="str">
        <f aca="false">(IF(AC752=AD752,$AL$9,$AL$10))</f>
        <v>One-Time Buyer</v>
      </c>
      <c r="AG752" s="0" t="str">
        <f aca="false">VLOOKUP(X752,LookupRange,2,0)</f>
        <v>Female</v>
      </c>
      <c r="AH752" s="0" t="str">
        <f aca="false">VLOOKUP(X752,LookupRange,3,0)</f>
        <v>Choes</v>
      </c>
      <c r="AW752" s="55" t="s">
        <v>243</v>
      </c>
      <c r="AX752" s="56" t="s">
        <v>29</v>
      </c>
      <c r="AY752" s="56" t="s">
        <v>66</v>
      </c>
      <c r="AZ752" s="57"/>
      <c r="CJ752" s="35" t="s">
        <v>392</v>
      </c>
      <c r="CK752" s="59"/>
      <c r="CN752" s="35" t="n">
        <v>88065566103</v>
      </c>
      <c r="CO752" s="59"/>
      <c r="EP752" s="0" t="n">
        <v>749</v>
      </c>
      <c r="EQ752" s="55" t="s">
        <v>865</v>
      </c>
      <c r="ER752" s="56" t="s">
        <v>156</v>
      </c>
      <c r="ES752" s="56" t="s">
        <v>29</v>
      </c>
      <c r="ET752" s="64" t="n">
        <v>5</v>
      </c>
      <c r="EU752" s="65" t="n">
        <v>80</v>
      </c>
      <c r="EV752" s="65" t="n">
        <v>15</v>
      </c>
      <c r="EW752" s="65" t="n">
        <v>44086</v>
      </c>
      <c r="EX752" s="66" t="n">
        <v>44086</v>
      </c>
      <c r="EY752" s="0" t="n">
        <f aca="false">COUNTIF(DatasourceNameRange,EQ752)</f>
        <v>1</v>
      </c>
    </row>
    <row r="753" customFormat="false" ht="15" hidden="false" customHeight="false" outlineLevel="0" collapsed="false">
      <c r="X753" s="35" t="s">
        <v>865</v>
      </c>
      <c r="Y753" s="36" t="n">
        <v>5</v>
      </c>
      <c r="Z753" s="37" t="n">
        <v>80</v>
      </c>
      <c r="AA753" s="37" t="n">
        <v>1</v>
      </c>
      <c r="AB753" s="37" t="n">
        <v>80</v>
      </c>
      <c r="AC753" s="37" t="n">
        <v>44086</v>
      </c>
      <c r="AD753" s="38" t="n">
        <v>44086</v>
      </c>
      <c r="AE753" s="0" t="str">
        <f aca="false">IF(AB753&lt;=10,"Top Buyer",IF(AB753&lt;=21,"2nd Top Buyer","Average Buyer"))</f>
        <v>Average Buyer</v>
      </c>
      <c r="AF753" s="0" t="str">
        <f aca="false">(IF(AC753=AD753,$AL$9,$AL$10))</f>
        <v>One-Time Buyer</v>
      </c>
      <c r="AG753" s="0" t="str">
        <f aca="false">VLOOKUP(X753,LookupRange,2,0)</f>
        <v>Female</v>
      </c>
      <c r="AH753" s="0" t="str">
        <f aca="false">VLOOKUP(X753,LookupRange,3,0)</f>
        <v>Middletown</v>
      </c>
      <c r="AW753" s="55" t="s">
        <v>451</v>
      </c>
      <c r="AX753" s="56" t="s">
        <v>20</v>
      </c>
      <c r="AY753" s="56" t="s">
        <v>154</v>
      </c>
      <c r="AZ753" s="57"/>
      <c r="CJ753" s="35" t="s">
        <v>254</v>
      </c>
      <c r="CK753" s="59"/>
      <c r="CN753" s="35" t="n">
        <v>88065566104</v>
      </c>
      <c r="CO753" s="59"/>
      <c r="EP753" s="0" t="n">
        <v>750</v>
      </c>
      <c r="EQ753" s="55" t="s">
        <v>962</v>
      </c>
      <c r="ER753" s="56" t="s">
        <v>149</v>
      </c>
      <c r="ES753" s="56" t="s">
        <v>20</v>
      </c>
      <c r="ET753" s="64" t="n">
        <v>3</v>
      </c>
      <c r="EU753" s="65" t="n">
        <v>45</v>
      </c>
      <c r="EV753" s="65" t="n">
        <v>9</v>
      </c>
      <c r="EW753" s="65" t="n">
        <v>44046</v>
      </c>
      <c r="EX753" s="66" t="n">
        <v>44046</v>
      </c>
      <c r="EY753" s="0" t="n">
        <f aca="false">COUNTIF(DatasourceNameRange,EQ753)</f>
        <v>1</v>
      </c>
    </row>
    <row r="754" customFormat="false" ht="15" hidden="false" customHeight="false" outlineLevel="0" collapsed="false">
      <c r="X754" s="35" t="s">
        <v>813</v>
      </c>
      <c r="Y754" s="36" t="n">
        <v>5</v>
      </c>
      <c r="Z754" s="37" t="n">
        <v>80</v>
      </c>
      <c r="AA754" s="37" t="n">
        <v>1</v>
      </c>
      <c r="AB754" s="37" t="n">
        <v>80</v>
      </c>
      <c r="AC754" s="37" t="n">
        <v>44065</v>
      </c>
      <c r="AD754" s="38" t="n">
        <v>44065</v>
      </c>
      <c r="AE754" s="0" t="str">
        <f aca="false">IF(AB754&lt;=10,"Top Buyer",IF(AB754&lt;=21,"2nd Top Buyer","Average Buyer"))</f>
        <v>Average Buyer</v>
      </c>
      <c r="AF754" s="0" t="str">
        <f aca="false">(IF(AC754=AD754,$AL$9,$AL$10))</f>
        <v>One-Time Buyer</v>
      </c>
      <c r="AG754" s="0" t="str">
        <f aca="false">VLOOKUP(X754,LookupRange,2,0)</f>
        <v>Female</v>
      </c>
      <c r="AH754" s="0" t="str">
        <f aca="false">VLOOKUP(X754,LookupRange,3,0)</f>
        <v>Little Falls</v>
      </c>
      <c r="AW754" s="55" t="s">
        <v>196</v>
      </c>
      <c r="AX754" s="56" t="s">
        <v>29</v>
      </c>
      <c r="AY754" s="56" t="s">
        <v>149</v>
      </c>
      <c r="AZ754" s="57"/>
      <c r="CJ754" s="35" t="s">
        <v>289</v>
      </c>
      <c r="CK754" s="59"/>
      <c r="CN754" s="35" t="n">
        <v>88065566105</v>
      </c>
      <c r="CO754" s="59"/>
      <c r="EP754" s="0" t="n">
        <v>751</v>
      </c>
      <c r="EQ754" s="55" t="s">
        <v>243</v>
      </c>
      <c r="ER754" s="56" t="s">
        <v>66</v>
      </c>
      <c r="ES754" s="56" t="s">
        <v>29</v>
      </c>
      <c r="ET754" s="64" t="n">
        <v>60</v>
      </c>
      <c r="EU754" s="65" t="n">
        <v>1080</v>
      </c>
      <c r="EV754" s="65" t="n">
        <v>180</v>
      </c>
      <c r="EW754" s="65" t="n">
        <v>44074</v>
      </c>
      <c r="EX754" s="66" t="n">
        <v>44074</v>
      </c>
      <c r="EY754" s="0" t="n">
        <f aca="false">COUNTIF(DatasourceNameRange,EQ754)</f>
        <v>1</v>
      </c>
    </row>
    <row r="755" customFormat="false" ht="15" hidden="false" customHeight="false" outlineLevel="0" collapsed="false">
      <c r="X755" s="35" t="s">
        <v>789</v>
      </c>
      <c r="Y755" s="36" t="n">
        <v>5</v>
      </c>
      <c r="Z755" s="37" t="n">
        <v>80</v>
      </c>
      <c r="AA755" s="37" t="n">
        <v>1</v>
      </c>
      <c r="AB755" s="37" t="n">
        <v>80</v>
      </c>
      <c r="AC755" s="37" t="n">
        <v>44103</v>
      </c>
      <c r="AD755" s="38" t="n">
        <v>44103</v>
      </c>
      <c r="AE755" s="0" t="str">
        <f aca="false">IF(AB755&lt;=10,"Top Buyer",IF(AB755&lt;=21,"2nd Top Buyer","Average Buyer"))</f>
        <v>Average Buyer</v>
      </c>
      <c r="AF755" s="0" t="str">
        <f aca="false">(IF(AC755=AD755,$AL$9,$AL$10))</f>
        <v>One-Time Buyer</v>
      </c>
      <c r="AG755" s="0" t="str">
        <f aca="false">VLOOKUP(X755,LookupRange,2,0)</f>
        <v>Male</v>
      </c>
      <c r="AH755" s="0" t="str">
        <f aca="false">VLOOKUP(X755,LookupRange,3,0)</f>
        <v>Troy</v>
      </c>
      <c r="AW755" s="55" t="s">
        <v>392</v>
      </c>
      <c r="AX755" s="56" t="s">
        <v>20</v>
      </c>
      <c r="AY755" s="56" t="s">
        <v>125</v>
      </c>
      <c r="AZ755" s="57"/>
      <c r="CJ755" s="35" t="s">
        <v>231</v>
      </c>
      <c r="CK755" s="59"/>
      <c r="CN755" s="35" t="n">
        <v>88065566106</v>
      </c>
      <c r="CO755" s="59"/>
      <c r="EP755" s="0" t="n">
        <v>752</v>
      </c>
      <c r="EQ755" s="55" t="s">
        <v>451</v>
      </c>
      <c r="ER755" s="56" t="s">
        <v>154</v>
      </c>
      <c r="ES755" s="56" t="s">
        <v>20</v>
      </c>
      <c r="ET755" s="64" t="n">
        <v>47</v>
      </c>
      <c r="EU755" s="65" t="n">
        <v>940</v>
      </c>
      <c r="EV755" s="65" t="n">
        <v>141</v>
      </c>
      <c r="EW755" s="65" t="n">
        <v>44045</v>
      </c>
      <c r="EX755" s="66" t="n">
        <v>44045</v>
      </c>
      <c r="EY755" s="0" t="n">
        <f aca="false">COUNTIF(DatasourceNameRange,EQ755)</f>
        <v>1</v>
      </c>
    </row>
    <row r="756" customFormat="false" ht="15" hidden="false" customHeight="false" outlineLevel="0" collapsed="false">
      <c r="X756" s="35" t="s">
        <v>285</v>
      </c>
      <c r="Y756" s="36" t="n">
        <v>6</v>
      </c>
      <c r="Z756" s="37" t="n">
        <v>78</v>
      </c>
      <c r="AA756" s="37" t="n">
        <v>1</v>
      </c>
      <c r="AB756" s="37" t="n">
        <v>78</v>
      </c>
      <c r="AC756" s="37" t="n">
        <v>44085</v>
      </c>
      <c r="AD756" s="38" t="n">
        <v>44085</v>
      </c>
      <c r="AE756" s="0" t="str">
        <f aca="false">IF(AB756&lt;=10,"Top Buyer",IF(AB756&lt;=21,"2nd Top Buyer","Average Buyer"))</f>
        <v>Average Buyer</v>
      </c>
      <c r="AF756" s="0" t="str">
        <f aca="false">(IF(AC756=AD756,$AL$9,$AL$10))</f>
        <v>One-Time Buyer</v>
      </c>
      <c r="AG756" s="0" t="str">
        <f aca="false">VLOOKUP(X756,LookupRange,2,0)</f>
        <v>Female</v>
      </c>
      <c r="AH756" s="0" t="str">
        <f aca="false">VLOOKUP(X756,LookupRange,3,0)</f>
        <v>Mount</v>
      </c>
      <c r="AW756" s="55" t="s">
        <v>254</v>
      </c>
      <c r="AX756" s="56" t="s">
        <v>20</v>
      </c>
      <c r="AY756" s="56" t="s">
        <v>21</v>
      </c>
      <c r="AZ756" s="57"/>
      <c r="CJ756" s="35" t="s">
        <v>532</v>
      </c>
      <c r="CK756" s="59"/>
      <c r="CN756" s="35" t="n">
        <v>88065566107</v>
      </c>
      <c r="CO756" s="59"/>
      <c r="EP756" s="0" t="n">
        <v>753</v>
      </c>
      <c r="EQ756" s="55" t="s">
        <v>196</v>
      </c>
      <c r="ER756" s="56" t="s">
        <v>149</v>
      </c>
      <c r="ES756" s="56" t="s">
        <v>29</v>
      </c>
      <c r="ET756" s="64" t="n">
        <v>10</v>
      </c>
      <c r="EU756" s="65" t="n">
        <v>120</v>
      </c>
      <c r="EV756" s="65" t="n">
        <v>30</v>
      </c>
      <c r="EW756" s="65" t="n">
        <v>44099</v>
      </c>
      <c r="EX756" s="66" t="n">
        <v>44099</v>
      </c>
      <c r="EY756" s="0" t="n">
        <f aca="false">COUNTIF(DatasourceNameRange,EQ756)</f>
        <v>1</v>
      </c>
    </row>
    <row r="757" customFormat="false" ht="15" hidden="false" customHeight="false" outlineLevel="0" collapsed="false">
      <c r="X757" s="35" t="s">
        <v>955</v>
      </c>
      <c r="Y757" s="36" t="n">
        <v>6</v>
      </c>
      <c r="Z757" s="37" t="n">
        <v>78</v>
      </c>
      <c r="AA757" s="37" t="n">
        <v>1</v>
      </c>
      <c r="AB757" s="37" t="n">
        <v>78</v>
      </c>
      <c r="AC757" s="37" t="n">
        <v>44103</v>
      </c>
      <c r="AD757" s="38" t="n">
        <v>44103</v>
      </c>
      <c r="AE757" s="0" t="str">
        <f aca="false">IF(AB757&lt;=10,"Top Buyer",IF(AB757&lt;=21,"2nd Top Buyer","Average Buyer"))</f>
        <v>Average Buyer</v>
      </c>
      <c r="AF757" s="0" t="str">
        <f aca="false">(IF(AC757=AD757,$AL$9,$AL$10))</f>
        <v>One-Time Buyer</v>
      </c>
      <c r="AG757" s="0" t="str">
        <f aca="false">VLOOKUP(X757,LookupRange,2,0)</f>
        <v>Male</v>
      </c>
      <c r="AH757" s="0" t="str">
        <f aca="false">VLOOKUP(X757,LookupRange,3,0)</f>
        <v>Geneva</v>
      </c>
      <c r="AW757" s="55" t="s">
        <v>289</v>
      </c>
      <c r="AX757" s="56" t="s">
        <v>29</v>
      </c>
      <c r="AY757" s="56" t="s">
        <v>78</v>
      </c>
      <c r="AZ757" s="57"/>
      <c r="CJ757" s="35" t="s">
        <v>589</v>
      </c>
      <c r="CK757" s="59"/>
      <c r="CN757" s="35" t="n">
        <v>88065566108</v>
      </c>
      <c r="CO757" s="59"/>
      <c r="EP757" s="0" t="n">
        <v>754</v>
      </c>
      <c r="EQ757" s="55" t="s">
        <v>392</v>
      </c>
      <c r="ER757" s="56" t="s">
        <v>125</v>
      </c>
      <c r="ES757" s="56" t="s">
        <v>20</v>
      </c>
      <c r="ET757" s="64" t="n">
        <v>60</v>
      </c>
      <c r="EU757" s="65" t="n">
        <v>4200</v>
      </c>
      <c r="EV757" s="65" t="n">
        <v>180</v>
      </c>
      <c r="EW757" s="65" t="n">
        <v>44089</v>
      </c>
      <c r="EX757" s="66" t="n">
        <v>44089</v>
      </c>
      <c r="EY757" s="0" t="n">
        <f aca="false">COUNTIF(DatasourceNameRange,EQ757)</f>
        <v>1</v>
      </c>
    </row>
    <row r="758" customFormat="false" ht="15" hidden="false" customHeight="false" outlineLevel="0" collapsed="false">
      <c r="X758" s="35" t="s">
        <v>673</v>
      </c>
      <c r="Y758" s="36" t="n">
        <v>6</v>
      </c>
      <c r="Z758" s="37" t="n">
        <v>78</v>
      </c>
      <c r="AA758" s="37" t="n">
        <v>1</v>
      </c>
      <c r="AB758" s="37" t="n">
        <v>78</v>
      </c>
      <c r="AC758" s="37" t="n">
        <v>44064</v>
      </c>
      <c r="AD758" s="38" t="n">
        <v>44064</v>
      </c>
      <c r="AE758" s="0" t="str">
        <f aca="false">IF(AB758&lt;=10,"Top Buyer",IF(AB758&lt;=21,"2nd Top Buyer","Average Buyer"))</f>
        <v>Average Buyer</v>
      </c>
      <c r="AF758" s="0" t="str">
        <f aca="false">(IF(AC758=AD758,$AL$9,$AL$10))</f>
        <v>One-Time Buyer</v>
      </c>
      <c r="AG758" s="0" t="str">
        <f aca="false">VLOOKUP(X758,LookupRange,2,0)</f>
        <v>Female</v>
      </c>
      <c r="AH758" s="0" t="str">
        <f aca="false">VLOOKUP(X758,LookupRange,3,0)</f>
        <v>Albany</v>
      </c>
      <c r="AW758" s="55" t="s">
        <v>231</v>
      </c>
      <c r="AX758" s="56" t="s">
        <v>29</v>
      </c>
      <c r="AY758" s="56" t="s">
        <v>117</v>
      </c>
      <c r="AZ758" s="57"/>
      <c r="CJ758" s="35" t="s">
        <v>97</v>
      </c>
      <c r="CK758" s="59"/>
      <c r="CN758" s="35" t="n">
        <v>88065566109</v>
      </c>
      <c r="CO758" s="59"/>
      <c r="EP758" s="0" t="n">
        <v>755</v>
      </c>
      <c r="EQ758" s="55" t="s">
        <v>254</v>
      </c>
      <c r="ER758" s="56" t="s">
        <v>21</v>
      </c>
      <c r="ES758" s="56" t="s">
        <v>20</v>
      </c>
      <c r="ET758" s="64" t="n">
        <v>77</v>
      </c>
      <c r="EU758" s="65" t="n">
        <v>1232</v>
      </c>
      <c r="EV758" s="65" t="n">
        <v>231</v>
      </c>
      <c r="EW758" s="65" t="n">
        <v>44054</v>
      </c>
      <c r="EX758" s="66" t="n">
        <v>44054</v>
      </c>
      <c r="EY758" s="0" t="n">
        <f aca="false">COUNTIF(DatasourceNameRange,EQ758)</f>
        <v>1</v>
      </c>
    </row>
    <row r="759" customFormat="false" ht="15" hidden="false" customHeight="false" outlineLevel="0" collapsed="false">
      <c r="X759" s="35" t="s">
        <v>1000</v>
      </c>
      <c r="Y759" s="36" t="n">
        <v>6</v>
      </c>
      <c r="Z759" s="37" t="n">
        <v>78</v>
      </c>
      <c r="AA759" s="37" t="n">
        <v>1</v>
      </c>
      <c r="AB759" s="37" t="n">
        <v>78</v>
      </c>
      <c r="AC759" s="37" t="n">
        <v>44068</v>
      </c>
      <c r="AD759" s="38" t="n">
        <v>44068</v>
      </c>
      <c r="AE759" s="0" t="str">
        <f aca="false">IF(AB759&lt;=10,"Top Buyer",IF(AB759&lt;=21,"2nd Top Buyer","Average Buyer"))</f>
        <v>Average Buyer</v>
      </c>
      <c r="AF759" s="0" t="str">
        <f aca="false">(IF(AC759=AD759,$AL$9,$AL$10))</f>
        <v>One-Time Buyer</v>
      </c>
      <c r="AG759" s="0" t="str">
        <f aca="false">VLOOKUP(X759,LookupRange,2,0)</f>
        <v>Female</v>
      </c>
      <c r="AH759" s="0" t="str">
        <f aca="false">VLOOKUP(X759,LookupRange,3,0)</f>
        <v>Troy</v>
      </c>
      <c r="AW759" s="55" t="s">
        <v>532</v>
      </c>
      <c r="AX759" s="56" t="s">
        <v>20</v>
      </c>
      <c r="AY759" s="56" t="s">
        <v>149</v>
      </c>
      <c r="AZ759" s="57"/>
      <c r="CJ759" s="35" t="s">
        <v>482</v>
      </c>
      <c r="CK759" s="59"/>
      <c r="CN759" s="35" t="n">
        <v>88065566110</v>
      </c>
      <c r="CO759" s="59"/>
      <c r="EP759" s="0" t="n">
        <v>756</v>
      </c>
      <c r="EQ759" s="55" t="s">
        <v>289</v>
      </c>
      <c r="ER759" s="56" t="s">
        <v>78</v>
      </c>
      <c r="ES759" s="56" t="s">
        <v>29</v>
      </c>
      <c r="ET759" s="64" t="n">
        <v>89</v>
      </c>
      <c r="EU759" s="65" t="n">
        <v>1068</v>
      </c>
      <c r="EV759" s="65" t="n">
        <v>267</v>
      </c>
      <c r="EW759" s="65" t="n">
        <v>44089</v>
      </c>
      <c r="EX759" s="66" t="n">
        <v>44089</v>
      </c>
      <c r="EY759" s="0" t="n">
        <f aca="false">COUNTIF(DatasourceNameRange,EQ759)</f>
        <v>1</v>
      </c>
    </row>
    <row r="760" customFormat="false" ht="15" hidden="false" customHeight="false" outlineLevel="0" collapsed="false">
      <c r="X760" s="35" t="s">
        <v>459</v>
      </c>
      <c r="Y760" s="36" t="n">
        <v>15</v>
      </c>
      <c r="Z760" s="37" t="n">
        <v>75</v>
      </c>
      <c r="AA760" s="37" t="n">
        <v>1</v>
      </c>
      <c r="AB760" s="37" t="n">
        <v>75</v>
      </c>
      <c r="AC760" s="37" t="n">
        <v>44053</v>
      </c>
      <c r="AD760" s="38" t="n">
        <v>44053</v>
      </c>
      <c r="AE760" s="0" t="str">
        <f aca="false">IF(AB760&lt;=10,"Top Buyer",IF(AB760&lt;=21,"2nd Top Buyer","Average Buyer"))</f>
        <v>Average Buyer</v>
      </c>
      <c r="AF760" s="0" t="str">
        <f aca="false">(IF(AC760=AD760,$AL$9,$AL$10))</f>
        <v>One-Time Buyer</v>
      </c>
      <c r="AG760" s="0" t="str">
        <f aca="false">VLOOKUP(X760,LookupRange,2,0)</f>
        <v>Female</v>
      </c>
      <c r="AH760" s="0" t="str">
        <f aca="false">VLOOKUP(X760,LookupRange,3,0)</f>
        <v>Poughkeepsie</v>
      </c>
      <c r="AW760" s="55" t="s">
        <v>589</v>
      </c>
      <c r="AX760" s="56" t="s">
        <v>20</v>
      </c>
      <c r="AY760" s="56" t="s">
        <v>149</v>
      </c>
      <c r="AZ760" s="57"/>
      <c r="CJ760" s="35" t="s">
        <v>388</v>
      </c>
      <c r="CK760" s="59"/>
      <c r="CN760" s="35" t="n">
        <v>88065566111</v>
      </c>
      <c r="CO760" s="59"/>
      <c r="EP760" s="0" t="n">
        <v>757</v>
      </c>
      <c r="EQ760" s="55" t="s">
        <v>231</v>
      </c>
      <c r="ER760" s="56" t="s">
        <v>117</v>
      </c>
      <c r="ES760" s="56" t="s">
        <v>29</v>
      </c>
      <c r="ET760" s="64" t="n">
        <v>6</v>
      </c>
      <c r="EU760" s="65" t="n">
        <v>420</v>
      </c>
      <c r="EV760" s="65" t="n">
        <v>18</v>
      </c>
      <c r="EW760" s="65" t="n">
        <v>44062</v>
      </c>
      <c r="EX760" s="66" t="n">
        <v>44062</v>
      </c>
      <c r="EY760" s="0" t="n">
        <f aca="false">COUNTIF(DatasourceNameRange,EQ760)</f>
        <v>1</v>
      </c>
    </row>
    <row r="761" customFormat="false" ht="15" hidden="false" customHeight="false" outlineLevel="0" collapsed="false">
      <c r="X761" s="35" t="s">
        <v>757</v>
      </c>
      <c r="Y761" s="36" t="n">
        <v>5</v>
      </c>
      <c r="Z761" s="37" t="n">
        <v>75</v>
      </c>
      <c r="AA761" s="37" t="n">
        <v>1</v>
      </c>
      <c r="AB761" s="37" t="n">
        <v>75</v>
      </c>
      <c r="AC761" s="37" t="n">
        <v>44071</v>
      </c>
      <c r="AD761" s="38" t="n">
        <v>44071</v>
      </c>
      <c r="AE761" s="0" t="str">
        <f aca="false">IF(AB761&lt;=10,"Top Buyer",IF(AB761&lt;=21,"2nd Top Buyer","Average Buyer"))</f>
        <v>Average Buyer</v>
      </c>
      <c r="AF761" s="0" t="str">
        <f aca="false">(IF(AC761=AD761,$AL$9,$AL$10))</f>
        <v>One-Time Buyer</v>
      </c>
      <c r="AG761" s="0" t="str">
        <f aca="false">VLOOKUP(X761,LookupRange,2,0)</f>
        <v>Female</v>
      </c>
      <c r="AH761" s="0" t="str">
        <f aca="false">VLOOKUP(X761,LookupRange,3,0)</f>
        <v>Albany</v>
      </c>
      <c r="AW761" s="55" t="s">
        <v>97</v>
      </c>
      <c r="AX761" s="56" t="s">
        <v>20</v>
      </c>
      <c r="AY761" s="56" t="s">
        <v>98</v>
      </c>
      <c r="AZ761" s="57"/>
      <c r="CJ761" s="35" t="s">
        <v>219</v>
      </c>
      <c r="CK761" s="59"/>
      <c r="CN761" s="35" t="n">
        <v>88065566112</v>
      </c>
      <c r="CO761" s="59"/>
      <c r="EP761" s="0" t="n">
        <v>758</v>
      </c>
      <c r="EQ761" s="55" t="s">
        <v>532</v>
      </c>
      <c r="ER761" s="56" t="s">
        <v>149</v>
      </c>
      <c r="ES761" s="56" t="s">
        <v>20</v>
      </c>
      <c r="ET761" s="64" t="n">
        <v>47</v>
      </c>
      <c r="EU761" s="65" t="n">
        <v>846</v>
      </c>
      <c r="EV761" s="65" t="n">
        <v>141</v>
      </c>
      <c r="EW761" s="65" t="n">
        <v>44054</v>
      </c>
      <c r="EX761" s="66" t="n">
        <v>44054</v>
      </c>
      <c r="EY761" s="0" t="n">
        <f aca="false">COUNTIF(DatasourceNameRange,EQ761)</f>
        <v>1</v>
      </c>
    </row>
    <row r="762" customFormat="false" ht="15" hidden="false" customHeight="false" outlineLevel="0" collapsed="false">
      <c r="X762" s="35" t="s">
        <v>328</v>
      </c>
      <c r="Y762" s="36" t="n">
        <v>15</v>
      </c>
      <c r="Z762" s="37" t="n">
        <v>75</v>
      </c>
      <c r="AA762" s="37" t="n">
        <v>1</v>
      </c>
      <c r="AB762" s="37" t="n">
        <v>75</v>
      </c>
      <c r="AC762" s="37" t="n">
        <v>44056</v>
      </c>
      <c r="AD762" s="38" t="n">
        <v>44056</v>
      </c>
      <c r="AE762" s="0" t="str">
        <f aca="false">IF(AB762&lt;=10,"Top Buyer",IF(AB762&lt;=21,"2nd Top Buyer","Average Buyer"))</f>
        <v>Average Buyer</v>
      </c>
      <c r="AF762" s="0" t="str">
        <f aca="false">(IF(AC762=AD762,$AL$9,$AL$10))</f>
        <v>One-Time Buyer</v>
      </c>
      <c r="AG762" s="0" t="str">
        <f aca="false">VLOOKUP(X762,LookupRange,2,0)</f>
        <v>Male</v>
      </c>
      <c r="AH762" s="0" t="str">
        <f aca="false">VLOOKUP(X762,LookupRange,3,0)</f>
        <v>New York</v>
      </c>
      <c r="AW762" s="55" t="s">
        <v>482</v>
      </c>
      <c r="AX762" s="56" t="s">
        <v>29</v>
      </c>
      <c r="AY762" s="56" t="s">
        <v>69</v>
      </c>
      <c r="AZ762" s="57"/>
      <c r="CJ762" s="35" t="s">
        <v>739</v>
      </c>
      <c r="CK762" s="59"/>
      <c r="CN762" s="35" t="n">
        <v>88065566113</v>
      </c>
      <c r="CO762" s="59"/>
      <c r="EP762" s="0" t="n">
        <v>759</v>
      </c>
      <c r="EQ762" s="55" t="s">
        <v>589</v>
      </c>
      <c r="ER762" s="56" t="s">
        <v>149</v>
      </c>
      <c r="ES762" s="56" t="s">
        <v>20</v>
      </c>
      <c r="ET762" s="64" t="n">
        <v>11</v>
      </c>
      <c r="EU762" s="65" t="n">
        <v>198</v>
      </c>
      <c r="EV762" s="65" t="n">
        <v>33</v>
      </c>
      <c r="EW762" s="65" t="n">
        <v>44083</v>
      </c>
      <c r="EX762" s="66" t="n">
        <v>44083</v>
      </c>
      <c r="EY762" s="0" t="n">
        <f aca="false">COUNTIF(DatasourceNameRange,EQ762)</f>
        <v>1</v>
      </c>
    </row>
    <row r="763" customFormat="false" ht="15" hidden="false" customHeight="false" outlineLevel="0" collapsed="false">
      <c r="X763" s="35" t="s">
        <v>893</v>
      </c>
      <c r="Y763" s="36" t="n">
        <v>5</v>
      </c>
      <c r="Z763" s="37" t="n">
        <v>75</v>
      </c>
      <c r="AA763" s="37" t="n">
        <v>1</v>
      </c>
      <c r="AB763" s="37" t="n">
        <v>75</v>
      </c>
      <c r="AC763" s="37" t="n">
        <v>44095</v>
      </c>
      <c r="AD763" s="38" t="n">
        <v>44095</v>
      </c>
      <c r="AE763" s="0" t="str">
        <f aca="false">IF(AB763&lt;=10,"Top Buyer",IF(AB763&lt;=21,"2nd Top Buyer","Average Buyer"))</f>
        <v>Average Buyer</v>
      </c>
      <c r="AF763" s="0" t="str">
        <f aca="false">(IF(AC763=AD763,$AL$9,$AL$10))</f>
        <v>One-Time Buyer</v>
      </c>
      <c r="AG763" s="0" t="str">
        <f aca="false">VLOOKUP(X763,LookupRange,2,0)</f>
        <v>Female</v>
      </c>
      <c r="AH763" s="0" t="str">
        <f aca="false">VLOOKUP(X763,LookupRange,3,0)</f>
        <v>Fulton</v>
      </c>
      <c r="AW763" s="55" t="s">
        <v>388</v>
      </c>
      <c r="AX763" s="56" t="s">
        <v>29</v>
      </c>
      <c r="AY763" s="56" t="s">
        <v>117</v>
      </c>
      <c r="AZ763" s="57"/>
      <c r="CJ763" s="35" t="s">
        <v>933</v>
      </c>
      <c r="CK763" s="59"/>
      <c r="CN763" s="35" t="n">
        <v>88065566114</v>
      </c>
      <c r="CO763" s="59"/>
      <c r="EP763" s="0" t="n">
        <v>760</v>
      </c>
      <c r="EQ763" s="55" t="s">
        <v>97</v>
      </c>
      <c r="ER763" s="56" t="s">
        <v>98</v>
      </c>
      <c r="ES763" s="56" t="s">
        <v>20</v>
      </c>
      <c r="ET763" s="64" t="n">
        <v>77</v>
      </c>
      <c r="EU763" s="65" t="n">
        <v>1078</v>
      </c>
      <c r="EV763" s="65" t="n">
        <v>231</v>
      </c>
      <c r="EW763" s="65" t="n">
        <v>44062</v>
      </c>
      <c r="EX763" s="66" t="n">
        <v>44062</v>
      </c>
      <c r="EY763" s="0" t="n">
        <f aca="false">COUNTIF(DatasourceNameRange,EQ763)</f>
        <v>1</v>
      </c>
    </row>
    <row r="764" customFormat="false" ht="15" hidden="false" customHeight="false" outlineLevel="0" collapsed="false">
      <c r="X764" s="35" t="s">
        <v>138</v>
      </c>
      <c r="Y764" s="36" t="n">
        <v>15</v>
      </c>
      <c r="Z764" s="37" t="n">
        <v>75</v>
      </c>
      <c r="AA764" s="37" t="n">
        <v>1</v>
      </c>
      <c r="AB764" s="37" t="n">
        <v>75</v>
      </c>
      <c r="AC764" s="37" t="n">
        <v>44051</v>
      </c>
      <c r="AD764" s="38" t="n">
        <v>44051</v>
      </c>
      <c r="AE764" s="0" t="str">
        <f aca="false">IF(AB764&lt;=10,"Top Buyer",IF(AB764&lt;=21,"2nd Top Buyer","Average Buyer"))</f>
        <v>Average Buyer</v>
      </c>
      <c r="AF764" s="0" t="str">
        <f aca="false">(IF(AC764=AD764,$AL$9,$AL$10))</f>
        <v>One-Time Buyer</v>
      </c>
      <c r="AG764" s="0" t="str">
        <f aca="false">VLOOKUP(X764,LookupRange,2,0)</f>
        <v>Male</v>
      </c>
      <c r="AH764" s="0" t="str">
        <f aca="false">VLOOKUP(X764,LookupRange,3,0)</f>
        <v>Brookhaven</v>
      </c>
      <c r="AW764" s="55" t="s">
        <v>219</v>
      </c>
      <c r="AX764" s="56" t="s">
        <v>20</v>
      </c>
      <c r="AY764" s="56" t="s">
        <v>69</v>
      </c>
      <c r="AZ764" s="57"/>
      <c r="CJ764" s="35" t="s">
        <v>447</v>
      </c>
      <c r="CK764" s="59"/>
      <c r="CN764" s="35" t="n">
        <v>88065566115</v>
      </c>
      <c r="CO764" s="59"/>
      <c r="EP764" s="0" t="n">
        <v>761</v>
      </c>
      <c r="EQ764" s="55" t="s">
        <v>482</v>
      </c>
      <c r="ER764" s="56" t="s">
        <v>69</v>
      </c>
      <c r="ES764" s="56" t="s">
        <v>29</v>
      </c>
      <c r="ET764" s="64" t="n">
        <v>60</v>
      </c>
      <c r="EU764" s="65" t="n">
        <v>1800</v>
      </c>
      <c r="EV764" s="65" t="n">
        <v>180</v>
      </c>
      <c r="EW764" s="65" t="n">
        <v>44076</v>
      </c>
      <c r="EX764" s="66" t="n">
        <v>44076</v>
      </c>
      <c r="EY764" s="0" t="n">
        <f aca="false">COUNTIF(DatasourceNameRange,EQ764)</f>
        <v>1</v>
      </c>
    </row>
    <row r="765" customFormat="false" ht="15" hidden="false" customHeight="false" outlineLevel="0" collapsed="false">
      <c r="X765" s="35" t="s">
        <v>967</v>
      </c>
      <c r="Y765" s="36" t="n">
        <v>5</v>
      </c>
      <c r="Z765" s="37" t="n">
        <v>75</v>
      </c>
      <c r="AA765" s="37" t="n">
        <v>1</v>
      </c>
      <c r="AB765" s="37" t="n">
        <v>75</v>
      </c>
      <c r="AC765" s="37" t="n">
        <v>44054</v>
      </c>
      <c r="AD765" s="38" t="n">
        <v>44054</v>
      </c>
      <c r="AE765" s="0" t="str">
        <f aca="false">IF(AB765&lt;=10,"Top Buyer",IF(AB765&lt;=21,"2nd Top Buyer","Average Buyer"))</f>
        <v>Average Buyer</v>
      </c>
      <c r="AF765" s="0" t="str">
        <f aca="false">(IF(AC765=AD765,$AL$9,$AL$10))</f>
        <v>One-Time Buyer</v>
      </c>
      <c r="AG765" s="0" t="str">
        <f aca="false">VLOOKUP(X765,LookupRange,2,0)</f>
        <v>Female</v>
      </c>
      <c r="AH765" s="0" t="str">
        <f aca="false">VLOOKUP(X765,LookupRange,3,0)</f>
        <v>Olean</v>
      </c>
      <c r="AW765" s="55" t="s">
        <v>739</v>
      </c>
      <c r="AX765" s="56" t="s">
        <v>20</v>
      </c>
      <c r="AY765" s="56" t="s">
        <v>107</v>
      </c>
      <c r="AZ765" s="57"/>
      <c r="CJ765" s="35" t="s">
        <v>501</v>
      </c>
      <c r="CK765" s="59"/>
      <c r="CN765" s="35" t="n">
        <v>88065566116</v>
      </c>
      <c r="CO765" s="59"/>
      <c r="EP765" s="0" t="n">
        <v>762</v>
      </c>
      <c r="EQ765" s="55" t="s">
        <v>388</v>
      </c>
      <c r="ER765" s="56" t="s">
        <v>117</v>
      </c>
      <c r="ES765" s="56" t="s">
        <v>29</v>
      </c>
      <c r="ET765" s="64" t="n">
        <v>52</v>
      </c>
      <c r="EU765" s="65" t="n">
        <v>260</v>
      </c>
      <c r="EV765" s="65" t="n">
        <v>156</v>
      </c>
      <c r="EW765" s="65" t="n">
        <v>44085</v>
      </c>
      <c r="EX765" s="66" t="n">
        <v>44085</v>
      </c>
      <c r="EY765" s="0" t="n">
        <f aca="false">COUNTIF(DatasourceNameRange,EQ765)</f>
        <v>2</v>
      </c>
    </row>
    <row r="766" customFormat="false" ht="15" hidden="false" customHeight="false" outlineLevel="0" collapsed="false">
      <c r="X766" s="35" t="s">
        <v>644</v>
      </c>
      <c r="Y766" s="36" t="n">
        <v>15</v>
      </c>
      <c r="Z766" s="37" t="n">
        <v>75</v>
      </c>
      <c r="AA766" s="37" t="n">
        <v>1</v>
      </c>
      <c r="AB766" s="37" t="n">
        <v>75</v>
      </c>
      <c r="AC766" s="37" t="n">
        <v>44066</v>
      </c>
      <c r="AD766" s="38" t="n">
        <v>44066</v>
      </c>
      <c r="AE766" s="0" t="str">
        <f aca="false">IF(AB766&lt;=10,"Top Buyer",IF(AB766&lt;=21,"2nd Top Buyer","Average Buyer"))</f>
        <v>Average Buyer</v>
      </c>
      <c r="AF766" s="0" t="str">
        <f aca="false">(IF(AC766=AD766,$AL$9,$AL$10))</f>
        <v>One-Time Buyer</v>
      </c>
      <c r="AG766" s="0" t="str">
        <f aca="false">VLOOKUP(X766,LookupRange,2,0)</f>
        <v>Female</v>
      </c>
      <c r="AH766" s="0" t="str">
        <f aca="false">VLOOKUP(X766,LookupRange,3,0)</f>
        <v>Kingston</v>
      </c>
      <c r="AW766" s="55" t="s">
        <v>933</v>
      </c>
      <c r="AX766" s="56" t="s">
        <v>20</v>
      </c>
      <c r="AY766" s="56" t="s">
        <v>66</v>
      </c>
      <c r="AZ766" s="57"/>
      <c r="CJ766" s="35" t="s">
        <v>525</v>
      </c>
      <c r="CK766" s="59"/>
      <c r="CN766" s="35" t="n">
        <v>88065566117</v>
      </c>
      <c r="CO766" s="59"/>
      <c r="EP766" s="0" t="n">
        <v>763</v>
      </c>
      <c r="EQ766" s="55" t="s">
        <v>219</v>
      </c>
      <c r="ER766" s="56" t="s">
        <v>69</v>
      </c>
      <c r="ES766" s="56" t="s">
        <v>20</v>
      </c>
      <c r="ET766" s="64" t="n">
        <v>249</v>
      </c>
      <c r="EU766" s="65" t="n">
        <v>7051</v>
      </c>
      <c r="EV766" s="65" t="n">
        <v>747</v>
      </c>
      <c r="EW766" s="65" t="n">
        <v>44047</v>
      </c>
      <c r="EX766" s="66" t="n">
        <v>44103</v>
      </c>
      <c r="EY766" s="0" t="n">
        <f aca="false">COUNTIF(DatasourceNameRange,EQ766)</f>
        <v>6</v>
      </c>
    </row>
    <row r="767" customFormat="false" ht="15" hidden="false" customHeight="false" outlineLevel="0" collapsed="false">
      <c r="X767" s="35" t="s">
        <v>1099</v>
      </c>
      <c r="Y767" s="36" t="n">
        <v>5</v>
      </c>
      <c r="Z767" s="37" t="n">
        <v>75</v>
      </c>
      <c r="AA767" s="37" t="n">
        <v>1</v>
      </c>
      <c r="AB767" s="37" t="n">
        <v>75</v>
      </c>
      <c r="AC767" s="37" t="n">
        <v>44103</v>
      </c>
      <c r="AD767" s="38" t="n">
        <v>44103</v>
      </c>
      <c r="AE767" s="0" t="str">
        <f aca="false">IF(AB767&lt;=10,"Top Buyer",IF(AB767&lt;=21,"2nd Top Buyer","Average Buyer"))</f>
        <v>Average Buyer</v>
      </c>
      <c r="AF767" s="0" t="str">
        <f aca="false">(IF(AC767=AD767,$AL$9,$AL$10))</f>
        <v>One-Time Buyer</v>
      </c>
      <c r="AG767" s="0" t="str">
        <f aca="false">VLOOKUP(X767,LookupRange,2,0)</f>
        <v>Male</v>
      </c>
      <c r="AH767" s="0" t="str">
        <f aca="false">VLOOKUP(X767,LookupRange,3,0)</f>
        <v>Watertown</v>
      </c>
      <c r="AW767" s="55" t="s">
        <v>447</v>
      </c>
      <c r="AX767" s="56" t="s">
        <v>29</v>
      </c>
      <c r="AY767" s="56" t="s">
        <v>147</v>
      </c>
      <c r="AZ767" s="57"/>
      <c r="CJ767" s="35" t="s">
        <v>907</v>
      </c>
      <c r="CK767" s="59"/>
      <c r="CN767" s="35" t="n">
        <v>88065566118</v>
      </c>
      <c r="CO767" s="59"/>
      <c r="EP767" s="0" t="n">
        <v>764</v>
      </c>
      <c r="EQ767" s="55" t="s">
        <v>739</v>
      </c>
      <c r="ER767" s="56" t="s">
        <v>107</v>
      </c>
      <c r="ES767" s="56" t="s">
        <v>20</v>
      </c>
      <c r="ET767" s="64" t="n">
        <v>2</v>
      </c>
      <c r="EU767" s="65" t="n">
        <v>30</v>
      </c>
      <c r="EV767" s="65" t="n">
        <v>6</v>
      </c>
      <c r="EW767" s="65" t="n">
        <v>44053</v>
      </c>
      <c r="EX767" s="66" t="n">
        <v>44053</v>
      </c>
      <c r="EY767" s="0" t="n">
        <f aca="false">COUNTIF(DatasourceNameRange,EQ767)</f>
        <v>1</v>
      </c>
    </row>
    <row r="768" customFormat="false" ht="15" hidden="false" customHeight="false" outlineLevel="0" collapsed="false">
      <c r="X768" s="35" t="s">
        <v>681</v>
      </c>
      <c r="Y768" s="36" t="n">
        <v>5</v>
      </c>
      <c r="Z768" s="37" t="n">
        <v>75</v>
      </c>
      <c r="AA768" s="37" t="n">
        <v>1</v>
      </c>
      <c r="AB768" s="37" t="n">
        <v>75</v>
      </c>
      <c r="AC768" s="37" t="n">
        <v>44072</v>
      </c>
      <c r="AD768" s="38" t="n">
        <v>44072</v>
      </c>
      <c r="AE768" s="0" t="str">
        <f aca="false">IF(AB768&lt;=10,"Top Buyer",IF(AB768&lt;=21,"2nd Top Buyer","Average Buyer"))</f>
        <v>Average Buyer</v>
      </c>
      <c r="AF768" s="0" t="str">
        <f aca="false">(IF(AC768=AD768,$AL$9,$AL$10))</f>
        <v>One-Time Buyer</v>
      </c>
      <c r="AG768" s="0" t="str">
        <f aca="false">VLOOKUP(X768,LookupRange,2,0)</f>
        <v>Male</v>
      </c>
      <c r="AH768" s="0" t="str">
        <f aca="false">VLOOKUP(X768,LookupRange,3,0)</f>
        <v>Glen Cove</v>
      </c>
      <c r="AW768" s="55" t="s">
        <v>501</v>
      </c>
      <c r="AX768" s="56" t="s">
        <v>20</v>
      </c>
      <c r="AY768" s="56" t="s">
        <v>107</v>
      </c>
      <c r="AZ768" s="57"/>
      <c r="CJ768" s="35" t="s">
        <v>1090</v>
      </c>
      <c r="CK768" s="59"/>
      <c r="CN768" s="35" t="n">
        <v>88065566119</v>
      </c>
      <c r="CO768" s="59"/>
      <c r="EP768" s="0" t="n">
        <v>765</v>
      </c>
      <c r="EQ768" s="55" t="s">
        <v>933</v>
      </c>
      <c r="ER768" s="56" t="s">
        <v>66</v>
      </c>
      <c r="ES768" s="56" t="s">
        <v>20</v>
      </c>
      <c r="ET768" s="64" t="n">
        <v>5</v>
      </c>
      <c r="EU768" s="65" t="n">
        <v>50</v>
      </c>
      <c r="EV768" s="65" t="n">
        <v>15</v>
      </c>
      <c r="EW768" s="65" t="n">
        <v>44097</v>
      </c>
      <c r="EX768" s="66" t="n">
        <v>44097</v>
      </c>
      <c r="EY768" s="0" t="n">
        <f aca="false">COUNTIF(DatasourceNameRange,EQ768)</f>
        <v>1</v>
      </c>
    </row>
    <row r="769" customFormat="false" ht="15" hidden="false" customHeight="false" outlineLevel="0" collapsed="false">
      <c r="X769" s="35" t="s">
        <v>321</v>
      </c>
      <c r="Y769" s="36" t="n">
        <v>6</v>
      </c>
      <c r="Z769" s="37" t="n">
        <v>72</v>
      </c>
      <c r="AA769" s="37" t="n">
        <v>1</v>
      </c>
      <c r="AB769" s="37" t="n">
        <v>72</v>
      </c>
      <c r="AC769" s="37" t="n">
        <v>44052</v>
      </c>
      <c r="AD769" s="38" t="n">
        <v>44052</v>
      </c>
      <c r="AE769" s="0" t="str">
        <f aca="false">IF(AB769&lt;=10,"Top Buyer",IF(AB769&lt;=21,"2nd Top Buyer","Average Buyer"))</f>
        <v>Average Buyer</v>
      </c>
      <c r="AF769" s="0" t="str">
        <f aca="false">(IF(AC769=AD769,$AL$9,$AL$10))</f>
        <v>One-Time Buyer</v>
      </c>
      <c r="AG769" s="0" t="str">
        <f aca="false">VLOOKUP(X769,LookupRange,2,0)</f>
        <v>Male</v>
      </c>
      <c r="AH769" s="0" t="str">
        <f aca="false">VLOOKUP(X769,LookupRange,3,0)</f>
        <v>Johnstown</v>
      </c>
      <c r="AW769" s="55" t="s">
        <v>525</v>
      </c>
      <c r="AX769" s="56" t="s">
        <v>20</v>
      </c>
      <c r="AY769" s="56" t="s">
        <v>46</v>
      </c>
      <c r="AZ769" s="57"/>
      <c r="CJ769" s="35" t="s">
        <v>707</v>
      </c>
      <c r="CK769" s="59"/>
      <c r="CN769" s="35" t="n">
        <v>88065566120</v>
      </c>
      <c r="CO769" s="59"/>
      <c r="EP769" s="0" t="n">
        <v>766</v>
      </c>
      <c r="EQ769" s="55" t="s">
        <v>447</v>
      </c>
      <c r="ER769" s="56" t="s">
        <v>147</v>
      </c>
      <c r="ES769" s="56" t="s">
        <v>29</v>
      </c>
      <c r="ET769" s="64" t="n">
        <v>89</v>
      </c>
      <c r="EU769" s="65" t="n">
        <v>801</v>
      </c>
      <c r="EV769" s="65" t="n">
        <v>267</v>
      </c>
      <c r="EW769" s="65" t="n">
        <v>44072</v>
      </c>
      <c r="EX769" s="66" t="n">
        <v>44072</v>
      </c>
      <c r="EY769" s="0" t="n">
        <f aca="false">COUNTIF(DatasourceNameRange,EQ769)</f>
        <v>1</v>
      </c>
    </row>
    <row r="770" customFormat="false" ht="15" hidden="false" customHeight="false" outlineLevel="0" collapsed="false">
      <c r="X770" s="35" t="s">
        <v>416</v>
      </c>
      <c r="Y770" s="36" t="n">
        <v>6</v>
      </c>
      <c r="Z770" s="37" t="n">
        <v>72</v>
      </c>
      <c r="AA770" s="37" t="n">
        <v>1</v>
      </c>
      <c r="AB770" s="37" t="n">
        <v>72</v>
      </c>
      <c r="AC770" s="37" t="n">
        <v>44102</v>
      </c>
      <c r="AD770" s="38" t="n">
        <v>44102</v>
      </c>
      <c r="AE770" s="0" t="str">
        <f aca="false">IF(AB770&lt;=10,"Top Buyer",IF(AB770&lt;=21,"2nd Top Buyer","Average Buyer"))</f>
        <v>Average Buyer</v>
      </c>
      <c r="AF770" s="0" t="str">
        <f aca="false">(IF(AC770=AD770,$AL$9,$AL$10))</f>
        <v>One-Time Buyer</v>
      </c>
      <c r="AG770" s="0" t="str">
        <f aca="false">VLOOKUP(X770,LookupRange,2,0)</f>
        <v>Male</v>
      </c>
      <c r="AH770" s="0" t="str">
        <f aca="false">VLOOKUP(X770,LookupRange,3,0)</f>
        <v>Syracuse</v>
      </c>
      <c r="AW770" s="55" t="s">
        <v>907</v>
      </c>
      <c r="AX770" s="56" t="s">
        <v>20</v>
      </c>
      <c r="AY770" s="56" t="s">
        <v>186</v>
      </c>
      <c r="AZ770" s="57"/>
      <c r="CJ770" s="35" t="s">
        <v>322</v>
      </c>
      <c r="CK770" s="59"/>
      <c r="CN770" s="35" t="n">
        <v>88065566121</v>
      </c>
      <c r="CO770" s="59"/>
      <c r="EP770" s="0" t="n">
        <v>767</v>
      </c>
      <c r="EQ770" s="55" t="s">
        <v>501</v>
      </c>
      <c r="ER770" s="56" t="s">
        <v>107</v>
      </c>
      <c r="ES770" s="56" t="s">
        <v>20</v>
      </c>
      <c r="ET770" s="64" t="n">
        <v>89</v>
      </c>
      <c r="EU770" s="65" t="n">
        <v>1246</v>
      </c>
      <c r="EV770" s="65" t="n">
        <v>267</v>
      </c>
      <c r="EW770" s="65" t="n">
        <v>44095</v>
      </c>
      <c r="EX770" s="66" t="n">
        <v>44095</v>
      </c>
      <c r="EY770" s="0" t="n">
        <f aca="false">COUNTIF(DatasourceNameRange,EQ770)</f>
        <v>1</v>
      </c>
    </row>
    <row r="771" customFormat="false" ht="15" hidden="false" customHeight="false" outlineLevel="0" collapsed="false">
      <c r="X771" s="35" t="s">
        <v>870</v>
      </c>
      <c r="Y771" s="36" t="n">
        <v>6</v>
      </c>
      <c r="Z771" s="37" t="n">
        <v>72</v>
      </c>
      <c r="AA771" s="37" t="n">
        <v>1</v>
      </c>
      <c r="AB771" s="37" t="n">
        <v>72</v>
      </c>
      <c r="AC771" s="37" t="n">
        <v>44092</v>
      </c>
      <c r="AD771" s="38" t="n">
        <v>44092</v>
      </c>
      <c r="AE771" s="0" t="str">
        <f aca="false">IF(AB771&lt;=10,"Top Buyer",IF(AB771&lt;=21,"2nd Top Buyer","Average Buyer"))</f>
        <v>Average Buyer</v>
      </c>
      <c r="AF771" s="0" t="str">
        <f aca="false">(IF(AC771=AD771,$AL$9,$AL$10))</f>
        <v>One-Time Buyer</v>
      </c>
      <c r="AG771" s="0" t="str">
        <f aca="false">VLOOKUP(X771,LookupRange,2,0)</f>
        <v>Female</v>
      </c>
      <c r="AH771" s="0" t="str">
        <f aca="false">VLOOKUP(X771,LookupRange,3,0)</f>
        <v>Brookhaven</v>
      </c>
      <c r="AW771" s="55" t="s">
        <v>1090</v>
      </c>
      <c r="AX771" s="56" t="s">
        <v>29</v>
      </c>
      <c r="AY771" s="56" t="s">
        <v>84</v>
      </c>
      <c r="AZ771" s="57"/>
      <c r="CJ771" s="35" t="s">
        <v>263</v>
      </c>
      <c r="CK771" s="59"/>
      <c r="CN771" s="35" t="n">
        <v>88065566122</v>
      </c>
      <c r="CO771" s="59"/>
      <c r="EP771" s="0" t="n">
        <v>768</v>
      </c>
      <c r="EQ771" s="55" t="s">
        <v>525</v>
      </c>
      <c r="ER771" s="56" t="s">
        <v>46</v>
      </c>
      <c r="ES771" s="56" t="s">
        <v>20</v>
      </c>
      <c r="ET771" s="64" t="n">
        <v>10</v>
      </c>
      <c r="EU771" s="65" t="n">
        <v>160</v>
      </c>
      <c r="EV771" s="65" t="n">
        <v>30</v>
      </c>
      <c r="EW771" s="65" t="n">
        <v>44047</v>
      </c>
      <c r="EX771" s="66" t="n">
        <v>44047</v>
      </c>
      <c r="EY771" s="0" t="n">
        <f aca="false">COUNTIF(DatasourceNameRange,EQ771)</f>
        <v>1</v>
      </c>
    </row>
    <row r="772" customFormat="false" ht="15" hidden="false" customHeight="false" outlineLevel="0" collapsed="false">
      <c r="X772" s="35" t="s">
        <v>127</v>
      </c>
      <c r="Y772" s="36" t="n">
        <v>6</v>
      </c>
      <c r="Z772" s="37" t="n">
        <v>72</v>
      </c>
      <c r="AA772" s="37" t="n">
        <v>1</v>
      </c>
      <c r="AB772" s="37" t="n">
        <v>72</v>
      </c>
      <c r="AC772" s="37" t="n">
        <v>44044</v>
      </c>
      <c r="AD772" s="38" t="n">
        <v>44044</v>
      </c>
      <c r="AE772" s="0" t="str">
        <f aca="false">IF(AB772&lt;=10,"Top Buyer",IF(AB772&lt;=21,"2nd Top Buyer","Average Buyer"))</f>
        <v>Average Buyer</v>
      </c>
      <c r="AF772" s="0" t="str">
        <f aca="false">(IF(AC772=AD772,$AL$9,$AL$10))</f>
        <v>One-Time Buyer</v>
      </c>
      <c r="AG772" s="0" t="str">
        <f aca="false">VLOOKUP(X772,LookupRange,2,0)</f>
        <v>Male</v>
      </c>
      <c r="AH772" s="0" t="str">
        <f aca="false">VLOOKUP(X772,LookupRange,3,0)</f>
        <v>Auburn</v>
      </c>
      <c r="AW772" s="55" t="s">
        <v>707</v>
      </c>
      <c r="AX772" s="56" t="s">
        <v>29</v>
      </c>
      <c r="AY772" s="56" t="s">
        <v>112</v>
      </c>
      <c r="AZ772" s="57"/>
      <c r="CJ772" s="35" t="s">
        <v>1020</v>
      </c>
      <c r="CK772" s="59"/>
      <c r="CN772" s="35" t="n">
        <v>88065566123</v>
      </c>
      <c r="CO772" s="59"/>
      <c r="EP772" s="0" t="n">
        <v>769</v>
      </c>
      <c r="EQ772" s="55" t="s">
        <v>907</v>
      </c>
      <c r="ER772" s="56" t="s">
        <v>186</v>
      </c>
      <c r="ES772" s="56" t="s">
        <v>20</v>
      </c>
      <c r="ET772" s="64" t="n">
        <v>10</v>
      </c>
      <c r="EU772" s="65" t="n">
        <v>700</v>
      </c>
      <c r="EV772" s="65" t="n">
        <v>30</v>
      </c>
      <c r="EW772" s="65" t="n">
        <v>44078</v>
      </c>
      <c r="EX772" s="66" t="n">
        <v>44078</v>
      </c>
      <c r="EY772" s="0" t="n">
        <f aca="false">COUNTIF(DatasourceNameRange,EQ772)</f>
        <v>1</v>
      </c>
    </row>
    <row r="773" customFormat="false" ht="15" hidden="false" customHeight="false" outlineLevel="0" collapsed="false">
      <c r="X773" s="35" t="s">
        <v>1094</v>
      </c>
      <c r="Y773" s="36" t="n">
        <v>6</v>
      </c>
      <c r="Z773" s="37" t="n">
        <v>72</v>
      </c>
      <c r="AA773" s="37" t="n">
        <v>1</v>
      </c>
      <c r="AB773" s="37" t="n">
        <v>72</v>
      </c>
      <c r="AC773" s="37" t="n">
        <v>44095</v>
      </c>
      <c r="AD773" s="38" t="n">
        <v>44095</v>
      </c>
      <c r="AE773" s="0" t="str">
        <f aca="false">IF(AB773&lt;=10,"Top Buyer",IF(AB773&lt;=21,"2nd Top Buyer","Average Buyer"))</f>
        <v>Average Buyer</v>
      </c>
      <c r="AF773" s="0" t="str">
        <f aca="false">(IF(AC773=AD773,$AL$9,$AL$10))</f>
        <v>One-Time Buyer</v>
      </c>
      <c r="AG773" s="0" t="str">
        <f aca="false">VLOOKUP(X773,LookupRange,2,0)</f>
        <v>Female</v>
      </c>
      <c r="AH773" s="0" t="str">
        <f aca="false">VLOOKUP(X773,LookupRange,3,0)</f>
        <v>Salamanca</v>
      </c>
      <c r="AW773" s="55" t="s">
        <v>322</v>
      </c>
      <c r="AX773" s="56" t="s">
        <v>20</v>
      </c>
      <c r="AY773" s="56" t="s">
        <v>149</v>
      </c>
      <c r="AZ773" s="57"/>
      <c r="CJ773" s="35" t="s">
        <v>740</v>
      </c>
      <c r="CK773" s="59"/>
      <c r="CN773" s="35" t="n">
        <v>88065566124</v>
      </c>
      <c r="CO773" s="59"/>
      <c r="EP773" s="0" t="n">
        <v>770</v>
      </c>
      <c r="EQ773" s="55" t="s">
        <v>1090</v>
      </c>
      <c r="ER773" s="56" t="s">
        <v>84</v>
      </c>
      <c r="ES773" s="56" t="s">
        <v>29</v>
      </c>
      <c r="ET773" s="64" t="n">
        <v>1</v>
      </c>
      <c r="EU773" s="65" t="n">
        <v>70</v>
      </c>
      <c r="EV773" s="65" t="n">
        <v>3</v>
      </c>
      <c r="EW773" s="65" t="n">
        <v>44092</v>
      </c>
      <c r="EX773" s="66" t="n">
        <v>44092</v>
      </c>
      <c r="EY773" s="0" t="n">
        <f aca="false">COUNTIF(DatasourceNameRange,EQ773)</f>
        <v>1</v>
      </c>
    </row>
    <row r="774" customFormat="false" ht="15" hidden="false" customHeight="false" outlineLevel="0" collapsed="false">
      <c r="X774" s="35" t="s">
        <v>587</v>
      </c>
      <c r="Y774" s="36" t="n">
        <v>6</v>
      </c>
      <c r="Z774" s="37" t="n">
        <v>72</v>
      </c>
      <c r="AA774" s="37" t="n">
        <v>1</v>
      </c>
      <c r="AB774" s="37" t="n">
        <v>72</v>
      </c>
      <c r="AC774" s="37" t="n">
        <v>44078</v>
      </c>
      <c r="AD774" s="38" t="n">
        <v>44078</v>
      </c>
      <c r="AE774" s="0" t="str">
        <f aca="false">IF(AB774&lt;=10,"Top Buyer",IF(AB774&lt;=21,"2nd Top Buyer","Average Buyer"))</f>
        <v>Average Buyer</v>
      </c>
      <c r="AF774" s="0" t="str">
        <f aca="false">(IF(AC774=AD774,$AL$9,$AL$10))</f>
        <v>One-Time Buyer</v>
      </c>
      <c r="AG774" s="0" t="str">
        <f aca="false">VLOOKUP(X774,LookupRange,2,0)</f>
        <v>Female</v>
      </c>
      <c r="AH774" s="0" t="str">
        <f aca="false">VLOOKUP(X774,LookupRange,3,0)</f>
        <v>Peekskill</v>
      </c>
      <c r="AW774" s="55" t="s">
        <v>263</v>
      </c>
      <c r="AX774" s="56" t="s">
        <v>29</v>
      </c>
      <c r="AY774" s="56" t="s">
        <v>117</v>
      </c>
      <c r="AZ774" s="57"/>
      <c r="CJ774" s="35" t="s">
        <v>1061</v>
      </c>
      <c r="CK774" s="59"/>
      <c r="CN774" s="35" t="n">
        <v>88065566125</v>
      </c>
      <c r="CO774" s="59"/>
      <c r="EP774" s="0" t="n">
        <v>771</v>
      </c>
      <c r="EQ774" s="55" t="s">
        <v>707</v>
      </c>
      <c r="ER774" s="56" t="s">
        <v>112</v>
      </c>
      <c r="ES774" s="56" t="s">
        <v>29</v>
      </c>
      <c r="ET774" s="64" t="n">
        <v>1</v>
      </c>
      <c r="EU774" s="65" t="n">
        <v>5</v>
      </c>
      <c r="EV774" s="65" t="n">
        <v>3</v>
      </c>
      <c r="EW774" s="65" t="n">
        <v>44098</v>
      </c>
      <c r="EX774" s="66" t="n">
        <v>44098</v>
      </c>
      <c r="EY774" s="0" t="n">
        <f aca="false">COUNTIF(DatasourceNameRange,EQ774)</f>
        <v>1</v>
      </c>
    </row>
    <row r="775" customFormat="false" ht="15" hidden="false" customHeight="false" outlineLevel="0" collapsed="false">
      <c r="X775" s="35" t="s">
        <v>1109</v>
      </c>
      <c r="Y775" s="36" t="n">
        <v>6</v>
      </c>
      <c r="Z775" s="37" t="n">
        <v>72</v>
      </c>
      <c r="AA775" s="37" t="n">
        <v>1</v>
      </c>
      <c r="AB775" s="37" t="n">
        <v>72</v>
      </c>
      <c r="AC775" s="37" t="n">
        <v>44052</v>
      </c>
      <c r="AD775" s="38" t="n">
        <v>44052</v>
      </c>
      <c r="AE775" s="0" t="str">
        <f aca="false">IF(AB775&lt;=10,"Top Buyer",IF(AB775&lt;=21,"2nd Top Buyer","Average Buyer"))</f>
        <v>Average Buyer</v>
      </c>
      <c r="AF775" s="0" t="str">
        <f aca="false">(IF(AC775=AD775,$AL$9,$AL$10))</f>
        <v>One-Time Buyer</v>
      </c>
      <c r="AG775" s="0" t="str">
        <f aca="false">VLOOKUP(X775,LookupRange,2,0)</f>
        <v>Female</v>
      </c>
      <c r="AH775" s="0" t="str">
        <f aca="false">VLOOKUP(X775,LookupRange,3,0)</f>
        <v>Johnstown</v>
      </c>
      <c r="AW775" s="55" t="s">
        <v>1020</v>
      </c>
      <c r="AX775" s="56" t="s">
        <v>20</v>
      </c>
      <c r="AY775" s="56" t="s">
        <v>50</v>
      </c>
      <c r="AZ775" s="57"/>
      <c r="CJ775" s="35" t="s">
        <v>622</v>
      </c>
      <c r="CK775" s="59"/>
      <c r="CN775" s="35" t="n">
        <v>88065566126</v>
      </c>
      <c r="CO775" s="59"/>
      <c r="EP775" s="0" t="n">
        <v>772</v>
      </c>
      <c r="EQ775" s="55" t="s">
        <v>322</v>
      </c>
      <c r="ER775" s="56" t="s">
        <v>149</v>
      </c>
      <c r="ES775" s="56" t="s">
        <v>20</v>
      </c>
      <c r="ET775" s="64" t="n">
        <v>10</v>
      </c>
      <c r="EU775" s="65" t="n">
        <v>130</v>
      </c>
      <c r="EV775" s="65" t="n">
        <v>30</v>
      </c>
      <c r="EW775" s="65" t="n">
        <v>44051</v>
      </c>
      <c r="EX775" s="66" t="n">
        <v>44051</v>
      </c>
      <c r="EY775" s="0" t="n">
        <f aca="false">COUNTIF(DatasourceNameRange,EQ775)</f>
        <v>1</v>
      </c>
    </row>
    <row r="776" customFormat="false" ht="15" hidden="false" customHeight="false" outlineLevel="0" collapsed="false">
      <c r="X776" s="35" t="s">
        <v>524</v>
      </c>
      <c r="Y776" s="36" t="n">
        <v>6</v>
      </c>
      <c r="Z776" s="37" t="n">
        <v>72</v>
      </c>
      <c r="AA776" s="37" t="n">
        <v>1</v>
      </c>
      <c r="AB776" s="37" t="n">
        <v>72</v>
      </c>
      <c r="AC776" s="37" t="n">
        <v>44046</v>
      </c>
      <c r="AD776" s="38" t="n">
        <v>44046</v>
      </c>
      <c r="AE776" s="0" t="str">
        <f aca="false">IF(AB776&lt;=10,"Top Buyer",IF(AB776&lt;=21,"2nd Top Buyer","Average Buyer"))</f>
        <v>Average Buyer</v>
      </c>
      <c r="AF776" s="0" t="str">
        <f aca="false">(IF(AC776=AD776,$AL$9,$AL$10))</f>
        <v>One-Time Buyer</v>
      </c>
      <c r="AG776" s="0" t="str">
        <f aca="false">VLOOKUP(X776,LookupRange,2,0)</f>
        <v>Male</v>
      </c>
      <c r="AH776" s="0" t="str">
        <f aca="false">VLOOKUP(X776,LookupRange,3,0)</f>
        <v>Fulton</v>
      </c>
      <c r="AW776" s="55" t="s">
        <v>740</v>
      </c>
      <c r="AX776" s="56" t="s">
        <v>20</v>
      </c>
      <c r="AY776" s="56" t="s">
        <v>75</v>
      </c>
      <c r="AZ776" s="57"/>
      <c r="CJ776" s="35" t="s">
        <v>295</v>
      </c>
      <c r="CK776" s="59"/>
      <c r="CN776" s="35" t="n">
        <v>88065566127</v>
      </c>
      <c r="CO776" s="59"/>
      <c r="EP776" s="0" t="n">
        <v>773</v>
      </c>
      <c r="EQ776" s="55" t="s">
        <v>263</v>
      </c>
      <c r="ER776" s="56" t="s">
        <v>117</v>
      </c>
      <c r="ES776" s="56" t="s">
        <v>29</v>
      </c>
      <c r="ET776" s="64" t="n">
        <v>77</v>
      </c>
      <c r="EU776" s="65" t="n">
        <v>1155</v>
      </c>
      <c r="EV776" s="65" t="n">
        <v>231</v>
      </c>
      <c r="EW776" s="65" t="n">
        <v>44063</v>
      </c>
      <c r="EX776" s="66" t="n">
        <v>44063</v>
      </c>
      <c r="EY776" s="0" t="n">
        <f aca="false">COUNTIF(DatasourceNameRange,EQ776)</f>
        <v>1</v>
      </c>
    </row>
    <row r="777" customFormat="false" ht="15" hidden="false" customHeight="false" outlineLevel="0" collapsed="false">
      <c r="X777" s="35" t="s">
        <v>930</v>
      </c>
      <c r="Y777" s="36" t="n">
        <v>6</v>
      </c>
      <c r="Z777" s="37" t="n">
        <v>72</v>
      </c>
      <c r="AA777" s="37" t="n">
        <v>1</v>
      </c>
      <c r="AB777" s="37" t="n">
        <v>72</v>
      </c>
      <c r="AC777" s="37" t="n">
        <v>44094</v>
      </c>
      <c r="AD777" s="38" t="n">
        <v>44094</v>
      </c>
      <c r="AE777" s="0" t="str">
        <f aca="false">IF(AB777&lt;=10,"Top Buyer",IF(AB777&lt;=21,"2nd Top Buyer","Average Buyer"))</f>
        <v>Average Buyer</v>
      </c>
      <c r="AF777" s="0" t="str">
        <f aca="false">(IF(AC777=AD777,$AL$9,$AL$10))</f>
        <v>One-Time Buyer</v>
      </c>
      <c r="AG777" s="0" t="str">
        <f aca="false">VLOOKUP(X777,LookupRange,2,0)</f>
        <v>Female</v>
      </c>
      <c r="AH777" s="0" t="str">
        <f aca="false">VLOOKUP(X777,LookupRange,3,0)</f>
        <v>Lockport</v>
      </c>
      <c r="AW777" s="55" t="s">
        <v>1061</v>
      </c>
      <c r="AX777" s="56" t="s">
        <v>20</v>
      </c>
      <c r="AY777" s="56" t="s">
        <v>149</v>
      </c>
      <c r="AZ777" s="57"/>
      <c r="CJ777" s="35" t="s">
        <v>203</v>
      </c>
      <c r="CK777" s="59"/>
      <c r="CN777" s="35" t="n">
        <v>88065566128</v>
      </c>
      <c r="CO777" s="59"/>
      <c r="EP777" s="0" t="n">
        <v>774</v>
      </c>
      <c r="EQ777" s="55" t="s">
        <v>1020</v>
      </c>
      <c r="ER777" s="56" t="s">
        <v>50</v>
      </c>
      <c r="ES777" s="56" t="s">
        <v>20</v>
      </c>
      <c r="ET777" s="64" t="n">
        <v>3</v>
      </c>
      <c r="EU777" s="65" t="n">
        <v>45</v>
      </c>
      <c r="EV777" s="65" t="n">
        <v>9</v>
      </c>
      <c r="EW777" s="65" t="n">
        <v>44094</v>
      </c>
      <c r="EX777" s="66" t="n">
        <v>44094</v>
      </c>
      <c r="EY777" s="0" t="n">
        <f aca="false">COUNTIF(DatasourceNameRange,EQ777)</f>
        <v>1</v>
      </c>
    </row>
    <row r="778" customFormat="false" ht="15" hidden="false" customHeight="false" outlineLevel="0" collapsed="false">
      <c r="X778" s="35" t="s">
        <v>637</v>
      </c>
      <c r="Y778" s="36" t="n">
        <v>6</v>
      </c>
      <c r="Z778" s="37" t="n">
        <v>72</v>
      </c>
      <c r="AA778" s="37" t="n">
        <v>1</v>
      </c>
      <c r="AB778" s="37" t="n">
        <v>72</v>
      </c>
      <c r="AC778" s="37" t="n">
        <v>44062</v>
      </c>
      <c r="AD778" s="38" t="n">
        <v>44062</v>
      </c>
      <c r="AE778" s="0" t="str">
        <f aca="false">IF(AB778&lt;=10,"Top Buyer",IF(AB778&lt;=21,"2nd Top Buyer","Average Buyer"))</f>
        <v>Average Buyer</v>
      </c>
      <c r="AF778" s="0" t="str">
        <f aca="false">(IF(AC778=AD778,$AL$9,$AL$10))</f>
        <v>One-Time Buyer</v>
      </c>
      <c r="AG778" s="0" t="str">
        <f aca="false">VLOOKUP(X778,LookupRange,2,0)</f>
        <v>Female</v>
      </c>
      <c r="AH778" s="0" t="str">
        <f aca="false">VLOOKUP(X778,LookupRange,3,0)</f>
        <v>Hempstead</v>
      </c>
      <c r="AW778" s="55" t="s">
        <v>622</v>
      </c>
      <c r="AX778" s="56" t="s">
        <v>20</v>
      </c>
      <c r="AY778" s="56" t="s">
        <v>110</v>
      </c>
      <c r="AZ778" s="57"/>
      <c r="CJ778" s="35" t="s">
        <v>421</v>
      </c>
      <c r="CK778" s="59"/>
      <c r="CN778" s="35" t="n">
        <v>88065566129</v>
      </c>
      <c r="CO778" s="59"/>
      <c r="EP778" s="0" t="n">
        <v>775</v>
      </c>
      <c r="EQ778" s="55" t="s">
        <v>740</v>
      </c>
      <c r="ER778" s="56" t="s">
        <v>75</v>
      </c>
      <c r="ES778" s="56" t="s">
        <v>20</v>
      </c>
      <c r="ET778" s="64" t="n">
        <v>3</v>
      </c>
      <c r="EU778" s="65" t="n">
        <v>69</v>
      </c>
      <c r="EV778" s="65" t="n">
        <v>9</v>
      </c>
      <c r="EW778" s="65" t="n">
        <v>44054</v>
      </c>
      <c r="EX778" s="66" t="n">
        <v>44054</v>
      </c>
      <c r="EY778" s="0" t="n">
        <f aca="false">COUNTIF(DatasourceNameRange,EQ778)</f>
        <v>1</v>
      </c>
    </row>
    <row r="779" customFormat="false" ht="15" hidden="false" customHeight="false" outlineLevel="0" collapsed="false">
      <c r="X779" s="35" t="s">
        <v>878</v>
      </c>
      <c r="Y779" s="36" t="n">
        <v>4</v>
      </c>
      <c r="Z779" s="37" t="n">
        <v>72</v>
      </c>
      <c r="AA779" s="37" t="n">
        <v>1</v>
      </c>
      <c r="AB779" s="37" t="n">
        <v>72</v>
      </c>
      <c r="AC779" s="37" t="n">
        <v>44099</v>
      </c>
      <c r="AD779" s="38" t="n">
        <v>44099</v>
      </c>
      <c r="AE779" s="0" t="str">
        <f aca="false">IF(AB779&lt;=10,"Top Buyer",IF(AB779&lt;=21,"2nd Top Buyer","Average Buyer"))</f>
        <v>Average Buyer</v>
      </c>
      <c r="AF779" s="0" t="str">
        <f aca="false">(IF(AC779=AD779,$AL$9,$AL$10))</f>
        <v>One-Time Buyer</v>
      </c>
      <c r="AG779" s="0" t="str">
        <f aca="false">VLOOKUP(X779,LookupRange,2,0)</f>
        <v>Male</v>
      </c>
      <c r="AH779" s="0" t="str">
        <f aca="false">VLOOKUP(X779,LookupRange,3,0)</f>
        <v>Fulton</v>
      </c>
      <c r="AW779" s="55" t="s">
        <v>295</v>
      </c>
      <c r="AX779" s="56" t="s">
        <v>20</v>
      </c>
      <c r="AY779" s="56" t="s">
        <v>96</v>
      </c>
      <c r="AZ779" s="57"/>
      <c r="CJ779" s="35" t="s">
        <v>1047</v>
      </c>
      <c r="CK779" s="59"/>
      <c r="CN779" s="35" t="n">
        <v>88065566130</v>
      </c>
      <c r="CO779" s="59"/>
      <c r="EP779" s="0" t="n">
        <v>776</v>
      </c>
      <c r="EQ779" s="55" t="s">
        <v>1061</v>
      </c>
      <c r="ER779" s="56" t="s">
        <v>149</v>
      </c>
      <c r="ES779" s="56" t="s">
        <v>20</v>
      </c>
      <c r="ET779" s="64" t="n">
        <v>5</v>
      </c>
      <c r="EU779" s="65" t="n">
        <v>56</v>
      </c>
      <c r="EV779" s="65" t="n">
        <v>15</v>
      </c>
      <c r="EW779" s="65" t="n">
        <v>44062</v>
      </c>
      <c r="EX779" s="66" t="n">
        <v>44072</v>
      </c>
      <c r="EY779" s="0" t="n">
        <f aca="false">COUNTIF(DatasourceNameRange,EQ779)</f>
        <v>2</v>
      </c>
    </row>
    <row r="780" customFormat="false" ht="15" hidden="false" customHeight="false" outlineLevel="0" collapsed="false">
      <c r="X780" s="35" t="s">
        <v>982</v>
      </c>
      <c r="Y780" s="36" t="n">
        <v>6</v>
      </c>
      <c r="Z780" s="37" t="n">
        <v>72</v>
      </c>
      <c r="AA780" s="37" t="n">
        <v>1</v>
      </c>
      <c r="AB780" s="37" t="n">
        <v>72</v>
      </c>
      <c r="AC780" s="37" t="n">
        <v>44044</v>
      </c>
      <c r="AD780" s="38" t="n">
        <v>44044</v>
      </c>
      <c r="AE780" s="0" t="str">
        <f aca="false">IF(AB780&lt;=10,"Top Buyer",IF(AB780&lt;=21,"2nd Top Buyer","Average Buyer"))</f>
        <v>Average Buyer</v>
      </c>
      <c r="AF780" s="0" t="str">
        <f aca="false">(IF(AC780=AD780,$AL$9,$AL$10))</f>
        <v>One-Time Buyer</v>
      </c>
      <c r="AG780" s="0" t="str">
        <f aca="false">VLOOKUP(X780,LookupRange,2,0)</f>
        <v>Female</v>
      </c>
      <c r="AH780" s="0" t="str">
        <f aca="false">VLOOKUP(X780,LookupRange,3,0)</f>
        <v>Auburn</v>
      </c>
      <c r="AW780" s="55" t="s">
        <v>203</v>
      </c>
      <c r="AX780" s="56" t="s">
        <v>20</v>
      </c>
      <c r="AY780" s="56" t="s">
        <v>72</v>
      </c>
      <c r="AZ780" s="57"/>
      <c r="CJ780" s="35" t="s">
        <v>889</v>
      </c>
      <c r="CK780" s="59"/>
      <c r="CN780" s="35" t="n">
        <v>88065566131</v>
      </c>
      <c r="CO780" s="59"/>
      <c r="EP780" s="0" t="n">
        <v>777</v>
      </c>
      <c r="EQ780" s="55" t="s">
        <v>622</v>
      </c>
      <c r="ER780" s="56" t="s">
        <v>110</v>
      </c>
      <c r="ES780" s="56" t="s">
        <v>20</v>
      </c>
      <c r="ET780" s="64" t="n">
        <v>60</v>
      </c>
      <c r="EU780" s="65" t="n">
        <v>900</v>
      </c>
      <c r="EV780" s="65" t="n">
        <v>180</v>
      </c>
      <c r="EW780" s="65" t="n">
        <v>44044</v>
      </c>
      <c r="EX780" s="66" t="n">
        <v>44044</v>
      </c>
      <c r="EY780" s="0" t="n">
        <f aca="false">COUNTIF(DatasourceNameRange,EQ780)</f>
        <v>1</v>
      </c>
    </row>
    <row r="781" customFormat="false" ht="15" hidden="false" customHeight="false" outlineLevel="0" collapsed="false">
      <c r="X781" s="35" t="s">
        <v>826</v>
      </c>
      <c r="Y781" s="36" t="n">
        <v>8</v>
      </c>
      <c r="Z781" s="37" t="n">
        <v>72</v>
      </c>
      <c r="AA781" s="37" t="n">
        <v>1</v>
      </c>
      <c r="AB781" s="37" t="n">
        <v>72</v>
      </c>
      <c r="AC781" s="37" t="n">
        <v>44078</v>
      </c>
      <c r="AD781" s="38" t="n">
        <v>44078</v>
      </c>
      <c r="AE781" s="0" t="str">
        <f aca="false">IF(AB781&lt;=10,"Top Buyer",IF(AB781&lt;=21,"2nd Top Buyer","Average Buyer"))</f>
        <v>Average Buyer</v>
      </c>
      <c r="AF781" s="0" t="str">
        <f aca="false">(IF(AC781=AD781,$AL$9,$AL$10))</f>
        <v>One-Time Buyer</v>
      </c>
      <c r="AG781" s="0" t="str">
        <f aca="false">VLOOKUP(X781,LookupRange,2,0)</f>
        <v>Female</v>
      </c>
      <c r="AH781" s="0" t="str">
        <f aca="false">VLOOKUP(X781,LookupRange,3,0)</f>
        <v>Port Jervis</v>
      </c>
      <c r="AW781" s="55" t="s">
        <v>421</v>
      </c>
      <c r="AX781" s="56" t="s">
        <v>20</v>
      </c>
      <c r="AY781" s="56" t="s">
        <v>149</v>
      </c>
      <c r="AZ781" s="57"/>
      <c r="CJ781" s="35" t="s">
        <v>571</v>
      </c>
      <c r="CK781" s="59"/>
      <c r="CN781" s="35" t="n">
        <v>88065566132</v>
      </c>
      <c r="CO781" s="59"/>
      <c r="EP781" s="0" t="n">
        <v>778</v>
      </c>
      <c r="EQ781" s="55" t="s">
        <v>295</v>
      </c>
      <c r="ER781" s="56" t="s">
        <v>96</v>
      </c>
      <c r="ES781" s="56" t="s">
        <v>20</v>
      </c>
      <c r="ET781" s="64" t="n">
        <v>10</v>
      </c>
      <c r="EU781" s="65" t="n">
        <v>120</v>
      </c>
      <c r="EV781" s="65" t="n">
        <v>30</v>
      </c>
      <c r="EW781" s="65" t="n">
        <v>44095</v>
      </c>
      <c r="EX781" s="66" t="n">
        <v>44095</v>
      </c>
      <c r="EY781" s="0" t="n">
        <f aca="false">COUNTIF(DatasourceNameRange,EQ781)</f>
        <v>1</v>
      </c>
    </row>
    <row r="782" customFormat="false" ht="15" hidden="false" customHeight="false" outlineLevel="0" collapsed="false">
      <c r="X782" s="35" t="s">
        <v>888</v>
      </c>
      <c r="Y782" s="36" t="n">
        <v>6</v>
      </c>
      <c r="Z782" s="37" t="n">
        <v>72</v>
      </c>
      <c r="AA782" s="37" t="n">
        <v>1</v>
      </c>
      <c r="AB782" s="37" t="n">
        <v>72</v>
      </c>
      <c r="AC782" s="37" t="n">
        <v>44078</v>
      </c>
      <c r="AD782" s="38" t="n">
        <v>44078</v>
      </c>
      <c r="AE782" s="0" t="str">
        <f aca="false">IF(AB782&lt;=10,"Top Buyer",IF(AB782&lt;=21,"2nd Top Buyer","Average Buyer"))</f>
        <v>Average Buyer</v>
      </c>
      <c r="AF782" s="0" t="str">
        <f aca="false">(IF(AC782=AD782,$AL$9,$AL$10))</f>
        <v>One-Time Buyer</v>
      </c>
      <c r="AG782" s="0" t="str">
        <f aca="false">VLOOKUP(X782,LookupRange,2,0)</f>
        <v>Female</v>
      </c>
      <c r="AH782" s="0" t="str">
        <f aca="false">VLOOKUP(X782,LookupRange,3,0)</f>
        <v>Beacon</v>
      </c>
      <c r="AW782" s="55" t="s">
        <v>1047</v>
      </c>
      <c r="AX782" s="56" t="s">
        <v>29</v>
      </c>
      <c r="AY782" s="56" t="s">
        <v>125</v>
      </c>
      <c r="AZ782" s="57"/>
      <c r="CJ782" s="35" t="s">
        <v>531</v>
      </c>
      <c r="CK782" s="59"/>
      <c r="CN782" s="35" t="n">
        <v>88065566133</v>
      </c>
      <c r="CO782" s="59"/>
      <c r="EP782" s="0" t="n">
        <v>779</v>
      </c>
      <c r="EQ782" s="55" t="s">
        <v>203</v>
      </c>
      <c r="ER782" s="56" t="s">
        <v>72</v>
      </c>
      <c r="ES782" s="56" t="s">
        <v>20</v>
      </c>
      <c r="ET782" s="64" t="n">
        <v>47</v>
      </c>
      <c r="EU782" s="65" t="n">
        <v>705</v>
      </c>
      <c r="EV782" s="65" t="n">
        <v>141</v>
      </c>
      <c r="EW782" s="65" t="n">
        <v>44095</v>
      </c>
      <c r="EX782" s="66" t="n">
        <v>44095</v>
      </c>
      <c r="EY782" s="0" t="n">
        <f aca="false">COUNTIF(DatasourceNameRange,EQ782)</f>
        <v>1</v>
      </c>
    </row>
    <row r="783" customFormat="false" ht="15" hidden="false" customHeight="false" outlineLevel="0" collapsed="false">
      <c r="X783" s="35" t="s">
        <v>1030</v>
      </c>
      <c r="Y783" s="36" t="n">
        <v>6</v>
      </c>
      <c r="Z783" s="37" t="n">
        <v>72</v>
      </c>
      <c r="AA783" s="37" t="n">
        <v>1</v>
      </c>
      <c r="AB783" s="37" t="n">
        <v>72</v>
      </c>
      <c r="AC783" s="37" t="n">
        <v>44104</v>
      </c>
      <c r="AD783" s="38" t="n">
        <v>44104</v>
      </c>
      <c r="AE783" s="0" t="str">
        <f aca="false">IF(AB783&lt;=10,"Top Buyer",IF(AB783&lt;=21,"2nd Top Buyer","Average Buyer"))</f>
        <v>Average Buyer</v>
      </c>
      <c r="AF783" s="0" t="str">
        <f aca="false">(IF(AC783=AD783,$AL$9,$AL$10))</f>
        <v>One-Time Buyer</v>
      </c>
      <c r="AG783" s="0" t="str">
        <f aca="false">VLOOKUP(X783,LookupRange,2,0)</f>
        <v>Male</v>
      </c>
      <c r="AH783" s="0" t="str">
        <f aca="false">VLOOKUP(X783,LookupRange,3,0)</f>
        <v>Mount</v>
      </c>
      <c r="AW783" s="55" t="s">
        <v>889</v>
      </c>
      <c r="AX783" s="56" t="s">
        <v>29</v>
      </c>
      <c r="AY783" s="56" t="s">
        <v>186</v>
      </c>
      <c r="AZ783" s="57"/>
      <c r="CJ783" s="35" t="s">
        <v>917</v>
      </c>
      <c r="CK783" s="59"/>
      <c r="CN783" s="35" t="n">
        <v>88065566134</v>
      </c>
      <c r="CO783" s="59"/>
      <c r="EP783" s="0" t="n">
        <v>780</v>
      </c>
      <c r="EQ783" s="55" t="s">
        <v>421</v>
      </c>
      <c r="ER783" s="56" t="s">
        <v>149</v>
      </c>
      <c r="ES783" s="56" t="s">
        <v>20</v>
      </c>
      <c r="ET783" s="64" t="n">
        <v>77</v>
      </c>
      <c r="EU783" s="65" t="n">
        <v>1771</v>
      </c>
      <c r="EV783" s="65" t="n">
        <v>231</v>
      </c>
      <c r="EW783" s="65" t="n">
        <v>44046</v>
      </c>
      <c r="EX783" s="66" t="n">
        <v>44046</v>
      </c>
      <c r="EY783" s="0" t="n">
        <f aca="false">COUNTIF(DatasourceNameRange,EQ783)</f>
        <v>1</v>
      </c>
    </row>
    <row r="784" customFormat="false" ht="15" hidden="false" customHeight="false" outlineLevel="0" collapsed="false">
      <c r="X784" s="35" t="s">
        <v>700</v>
      </c>
      <c r="Y784" s="36" t="n">
        <v>6</v>
      </c>
      <c r="Z784" s="37" t="n">
        <v>72</v>
      </c>
      <c r="AA784" s="37" t="n">
        <v>1</v>
      </c>
      <c r="AB784" s="37" t="n">
        <v>72</v>
      </c>
      <c r="AC784" s="37" t="n">
        <v>44092</v>
      </c>
      <c r="AD784" s="38" t="n">
        <v>44092</v>
      </c>
      <c r="AE784" s="0" t="str">
        <f aca="false">IF(AB784&lt;=10,"Top Buyer",IF(AB784&lt;=21,"2nd Top Buyer","Average Buyer"))</f>
        <v>Average Buyer</v>
      </c>
      <c r="AF784" s="0" t="str">
        <f aca="false">(IF(AC784=AD784,$AL$9,$AL$10))</f>
        <v>One-Time Buyer</v>
      </c>
      <c r="AG784" s="0" t="str">
        <f aca="false">VLOOKUP(X784,LookupRange,2,0)</f>
        <v>Female</v>
      </c>
      <c r="AH784" s="0" t="str">
        <f aca="false">VLOOKUP(X784,LookupRange,3,0)</f>
        <v>Rochester</v>
      </c>
      <c r="AW784" s="55" t="s">
        <v>571</v>
      </c>
      <c r="AX784" s="56" t="s">
        <v>20</v>
      </c>
      <c r="AY784" s="56" t="s">
        <v>55</v>
      </c>
      <c r="AZ784" s="57"/>
      <c r="CJ784" s="35" t="s">
        <v>880</v>
      </c>
      <c r="CK784" s="59"/>
      <c r="CN784" s="35" t="n">
        <v>88065566135</v>
      </c>
      <c r="CO784" s="59"/>
      <c r="EP784" s="0" t="n">
        <v>781</v>
      </c>
      <c r="EQ784" s="55" t="s">
        <v>1047</v>
      </c>
      <c r="ER784" s="56" t="s">
        <v>125</v>
      </c>
      <c r="ES784" s="56" t="s">
        <v>29</v>
      </c>
      <c r="ET784" s="64" t="n">
        <v>7</v>
      </c>
      <c r="EU784" s="65" t="n">
        <v>70</v>
      </c>
      <c r="EV784" s="65" t="n">
        <v>21</v>
      </c>
      <c r="EW784" s="65" t="n">
        <v>44055</v>
      </c>
      <c r="EX784" s="66" t="n">
        <v>44055</v>
      </c>
      <c r="EY784" s="0" t="n">
        <f aca="false">COUNTIF(DatasourceNameRange,EQ784)</f>
        <v>1</v>
      </c>
    </row>
    <row r="785" customFormat="false" ht="15" hidden="false" customHeight="false" outlineLevel="0" collapsed="false">
      <c r="X785" s="35" t="s">
        <v>924</v>
      </c>
      <c r="Y785" s="36" t="n">
        <v>6</v>
      </c>
      <c r="Z785" s="37" t="n">
        <v>72</v>
      </c>
      <c r="AA785" s="37" t="n">
        <v>1</v>
      </c>
      <c r="AB785" s="37" t="n">
        <v>72</v>
      </c>
      <c r="AC785" s="37" t="n">
        <v>44076</v>
      </c>
      <c r="AD785" s="38" t="n">
        <v>44076</v>
      </c>
      <c r="AE785" s="0" t="str">
        <f aca="false">IF(AB785&lt;=10,"Top Buyer",IF(AB785&lt;=21,"2nd Top Buyer","Average Buyer"))</f>
        <v>Average Buyer</v>
      </c>
      <c r="AF785" s="0" t="str">
        <f aca="false">(IF(AC785=AD785,$AL$9,$AL$10))</f>
        <v>One-Time Buyer</v>
      </c>
      <c r="AG785" s="0" t="str">
        <f aca="false">VLOOKUP(X785,LookupRange,2,0)</f>
        <v>Male</v>
      </c>
      <c r="AH785" s="0" t="str">
        <f aca="false">VLOOKUP(X785,LookupRange,3,0)</f>
        <v>Glens Falls</v>
      </c>
      <c r="AW785" s="55" t="s">
        <v>531</v>
      </c>
      <c r="AX785" s="56" t="s">
        <v>29</v>
      </c>
      <c r="AY785" s="56" t="s">
        <v>147</v>
      </c>
      <c r="AZ785" s="57"/>
      <c r="CJ785" s="35" t="s">
        <v>574</v>
      </c>
      <c r="CK785" s="59"/>
      <c r="CN785" s="35" t="n">
        <v>88065566136</v>
      </c>
      <c r="CO785" s="59"/>
      <c r="EP785" s="0" t="n">
        <v>782</v>
      </c>
      <c r="EQ785" s="55" t="s">
        <v>889</v>
      </c>
      <c r="ER785" s="56" t="s">
        <v>186</v>
      </c>
      <c r="ES785" s="56" t="s">
        <v>29</v>
      </c>
      <c r="ET785" s="64" t="n">
        <v>9</v>
      </c>
      <c r="EU785" s="65" t="n">
        <v>144</v>
      </c>
      <c r="EV785" s="65" t="n">
        <v>27</v>
      </c>
      <c r="EW785" s="65" t="n">
        <v>44092</v>
      </c>
      <c r="EX785" s="66" t="n">
        <v>44092</v>
      </c>
      <c r="EY785" s="0" t="n">
        <f aca="false">COUNTIF(DatasourceNameRange,EQ785)</f>
        <v>1</v>
      </c>
    </row>
    <row r="786" customFormat="false" ht="15" hidden="false" customHeight="false" outlineLevel="0" collapsed="false">
      <c r="X786" s="35" t="s">
        <v>721</v>
      </c>
      <c r="Y786" s="36" t="n">
        <v>5</v>
      </c>
      <c r="Z786" s="37" t="n">
        <v>70</v>
      </c>
      <c r="AA786" s="37" t="n">
        <v>1</v>
      </c>
      <c r="AB786" s="37" t="n">
        <v>70</v>
      </c>
      <c r="AC786" s="37" t="n">
        <v>44066</v>
      </c>
      <c r="AD786" s="38" t="n">
        <v>44066</v>
      </c>
      <c r="AE786" s="0" t="str">
        <f aca="false">IF(AB786&lt;=10,"Top Buyer",IF(AB786&lt;=21,"2nd Top Buyer","Average Buyer"))</f>
        <v>Average Buyer</v>
      </c>
      <c r="AF786" s="0" t="str">
        <f aca="false">(IF(AC786=AD786,$AL$9,$AL$10))</f>
        <v>One-Time Buyer</v>
      </c>
      <c r="AG786" s="0" t="str">
        <f aca="false">VLOOKUP(X786,LookupRange,2,0)</f>
        <v>Male</v>
      </c>
      <c r="AH786" s="0" t="str">
        <f aca="false">VLOOKUP(X786,LookupRange,3,0)</f>
        <v>Hempstead</v>
      </c>
      <c r="AW786" s="55" t="s">
        <v>917</v>
      </c>
      <c r="AX786" s="56" t="s">
        <v>29</v>
      </c>
      <c r="AY786" s="56" t="s">
        <v>42</v>
      </c>
      <c r="AZ786" s="57"/>
      <c r="CJ786" s="35" t="s">
        <v>465</v>
      </c>
      <c r="CK786" s="59"/>
      <c r="CN786" s="35" t="n">
        <v>88065566137</v>
      </c>
      <c r="CO786" s="59"/>
      <c r="EP786" s="0" t="n">
        <v>783</v>
      </c>
      <c r="EQ786" s="55" t="s">
        <v>571</v>
      </c>
      <c r="ER786" s="56" t="s">
        <v>55</v>
      </c>
      <c r="ES786" s="56" t="s">
        <v>20</v>
      </c>
      <c r="ET786" s="64" t="n">
        <v>11</v>
      </c>
      <c r="EU786" s="65" t="n">
        <v>99</v>
      </c>
      <c r="EV786" s="65" t="n">
        <v>33</v>
      </c>
      <c r="EW786" s="65" t="n">
        <v>44062</v>
      </c>
      <c r="EX786" s="66" t="n">
        <v>44062</v>
      </c>
      <c r="EY786" s="0" t="n">
        <f aca="false">COUNTIF(DatasourceNameRange,EQ786)</f>
        <v>1</v>
      </c>
    </row>
    <row r="787" customFormat="false" ht="15" hidden="false" customHeight="false" outlineLevel="0" collapsed="false">
      <c r="X787" s="35" t="s">
        <v>737</v>
      </c>
      <c r="Y787" s="36" t="n">
        <v>7</v>
      </c>
      <c r="Z787" s="37" t="n">
        <v>70</v>
      </c>
      <c r="AA787" s="37" t="n">
        <v>1</v>
      </c>
      <c r="AB787" s="37" t="n">
        <v>70</v>
      </c>
      <c r="AC787" s="37" t="n">
        <v>44051</v>
      </c>
      <c r="AD787" s="38" t="n">
        <v>44051</v>
      </c>
      <c r="AE787" s="0" t="str">
        <f aca="false">IF(AB787&lt;=10,"Top Buyer",IF(AB787&lt;=21,"2nd Top Buyer","Average Buyer"))</f>
        <v>Average Buyer</v>
      </c>
      <c r="AF787" s="0" t="str">
        <f aca="false">(IF(AC787=AD787,$AL$9,$AL$10))</f>
        <v>One-Time Buyer</v>
      </c>
      <c r="AG787" s="0" t="str">
        <f aca="false">VLOOKUP(X787,LookupRange,2,0)</f>
        <v>Female</v>
      </c>
      <c r="AH787" s="0" t="str">
        <f aca="false">VLOOKUP(X787,LookupRange,3,0)</f>
        <v>Sherrill</v>
      </c>
      <c r="AW787" s="55" t="s">
        <v>880</v>
      </c>
      <c r="AX787" s="56" t="s">
        <v>29</v>
      </c>
      <c r="AY787" s="56" t="s">
        <v>186</v>
      </c>
      <c r="AZ787" s="57"/>
      <c r="CJ787" s="35" t="s">
        <v>992</v>
      </c>
      <c r="CK787" s="59"/>
      <c r="CN787" s="35" t="n">
        <v>88065566138</v>
      </c>
      <c r="CO787" s="59"/>
      <c r="EP787" s="0" t="n">
        <v>784</v>
      </c>
      <c r="EQ787" s="55" t="s">
        <v>531</v>
      </c>
      <c r="ER787" s="56" t="s">
        <v>147</v>
      </c>
      <c r="ES787" s="56" t="s">
        <v>29</v>
      </c>
      <c r="ET787" s="64" t="n">
        <v>15</v>
      </c>
      <c r="EU787" s="65" t="n">
        <v>180</v>
      </c>
      <c r="EV787" s="65" t="n">
        <v>45</v>
      </c>
      <c r="EW787" s="65" t="n">
        <v>44053</v>
      </c>
      <c r="EX787" s="66" t="n">
        <v>44053</v>
      </c>
      <c r="EY787" s="0" t="n">
        <f aca="false">COUNTIF(DatasourceNameRange,EQ787)</f>
        <v>1</v>
      </c>
    </row>
    <row r="788" customFormat="false" ht="15" hidden="false" customHeight="false" outlineLevel="0" collapsed="false">
      <c r="X788" s="35" t="s">
        <v>730</v>
      </c>
      <c r="Y788" s="36" t="n">
        <v>1</v>
      </c>
      <c r="Z788" s="37" t="n">
        <v>70</v>
      </c>
      <c r="AA788" s="37" t="n">
        <v>1</v>
      </c>
      <c r="AB788" s="37" t="n">
        <v>70</v>
      </c>
      <c r="AC788" s="37" t="n">
        <v>44044</v>
      </c>
      <c r="AD788" s="38" t="n">
        <v>44044</v>
      </c>
      <c r="AE788" s="0" t="str">
        <f aca="false">IF(AB788&lt;=10,"Top Buyer",IF(AB788&lt;=21,"2nd Top Buyer","Average Buyer"))</f>
        <v>Average Buyer</v>
      </c>
      <c r="AF788" s="0" t="str">
        <f aca="false">(IF(AC788=AD788,$AL$9,$AL$10))</f>
        <v>One-Time Buyer</v>
      </c>
      <c r="AG788" s="0" t="str">
        <f aca="false">VLOOKUP(X788,LookupRange,2,0)</f>
        <v>Male</v>
      </c>
      <c r="AH788" s="0" t="str">
        <f aca="false">VLOOKUP(X788,LookupRange,3,0)</f>
        <v>Lockport</v>
      </c>
      <c r="AW788" s="55" t="s">
        <v>574</v>
      </c>
      <c r="AX788" s="56" t="s">
        <v>20</v>
      </c>
      <c r="AY788" s="56" t="s">
        <v>149</v>
      </c>
      <c r="AZ788" s="57"/>
      <c r="CJ788" s="35" t="s">
        <v>984</v>
      </c>
      <c r="CK788" s="59"/>
      <c r="CN788" s="35" t="n">
        <v>88065566139</v>
      </c>
      <c r="CO788" s="59"/>
      <c r="EP788" s="0" t="n">
        <v>785</v>
      </c>
      <c r="EQ788" s="55" t="s">
        <v>917</v>
      </c>
      <c r="ER788" s="56" t="s">
        <v>42</v>
      </c>
      <c r="ES788" s="56" t="s">
        <v>29</v>
      </c>
      <c r="ET788" s="64" t="n">
        <v>7</v>
      </c>
      <c r="EU788" s="65" t="n">
        <v>98</v>
      </c>
      <c r="EV788" s="65" t="n">
        <v>21</v>
      </c>
      <c r="EW788" s="65" t="n">
        <v>44103</v>
      </c>
      <c r="EX788" s="66" t="n">
        <v>44103</v>
      </c>
      <c r="EY788" s="0" t="n">
        <f aca="false">COUNTIF(DatasourceNameRange,EQ788)</f>
        <v>1</v>
      </c>
    </row>
    <row r="789" customFormat="false" ht="15" hidden="false" customHeight="false" outlineLevel="0" collapsed="false">
      <c r="X789" s="35" t="s">
        <v>961</v>
      </c>
      <c r="Y789" s="36" t="n">
        <v>1</v>
      </c>
      <c r="Z789" s="37" t="n">
        <v>70</v>
      </c>
      <c r="AA789" s="37" t="n">
        <v>1</v>
      </c>
      <c r="AB789" s="37" t="n">
        <v>70</v>
      </c>
      <c r="AC789" s="37" t="n">
        <v>44045</v>
      </c>
      <c r="AD789" s="38" t="n">
        <v>44045</v>
      </c>
      <c r="AE789" s="0" t="str">
        <f aca="false">IF(AB789&lt;=10,"Top Buyer",IF(AB789&lt;=21,"2nd Top Buyer","Average Buyer"))</f>
        <v>Average Buyer</v>
      </c>
      <c r="AF789" s="0" t="str">
        <f aca="false">(IF(AC789=AD789,$AL$9,$AL$10))</f>
        <v>One-Time Buyer</v>
      </c>
      <c r="AG789" s="0" t="str">
        <f aca="false">VLOOKUP(X789,LookupRange,2,0)</f>
        <v>Female</v>
      </c>
      <c r="AH789" s="0" t="str">
        <f aca="false">VLOOKUP(X789,LookupRange,3,0)</f>
        <v>Johnstown</v>
      </c>
      <c r="AW789" s="55" t="s">
        <v>465</v>
      </c>
      <c r="AX789" s="56" t="s">
        <v>20</v>
      </c>
      <c r="AY789" s="56" t="s">
        <v>101</v>
      </c>
      <c r="AZ789" s="57"/>
      <c r="CJ789" s="35" t="s">
        <v>453</v>
      </c>
      <c r="CK789" s="59"/>
      <c r="CN789" s="35" t="n">
        <v>88065566140</v>
      </c>
      <c r="CO789" s="59"/>
      <c r="EP789" s="0" t="n">
        <v>786</v>
      </c>
      <c r="EQ789" s="55" t="s">
        <v>880</v>
      </c>
      <c r="ER789" s="56" t="s">
        <v>186</v>
      </c>
      <c r="ES789" s="56" t="s">
        <v>29</v>
      </c>
      <c r="ET789" s="64" t="n">
        <v>6</v>
      </c>
      <c r="EU789" s="65" t="n">
        <v>180</v>
      </c>
      <c r="EV789" s="65" t="n">
        <v>18</v>
      </c>
      <c r="EW789" s="65" t="n">
        <v>44102</v>
      </c>
      <c r="EX789" s="66" t="n">
        <v>44102</v>
      </c>
      <c r="EY789" s="0" t="n">
        <f aca="false">COUNTIF(DatasourceNameRange,EQ789)</f>
        <v>1</v>
      </c>
    </row>
    <row r="790" customFormat="false" ht="15" hidden="false" customHeight="false" outlineLevel="0" collapsed="false">
      <c r="X790" s="35" t="s">
        <v>845</v>
      </c>
      <c r="Y790" s="36" t="n">
        <v>7</v>
      </c>
      <c r="Z790" s="37" t="n">
        <v>70</v>
      </c>
      <c r="AA790" s="37" t="n">
        <v>1</v>
      </c>
      <c r="AB790" s="37" t="n">
        <v>70</v>
      </c>
      <c r="AC790" s="37" t="n">
        <v>44097</v>
      </c>
      <c r="AD790" s="38" t="n">
        <v>44097</v>
      </c>
      <c r="AE790" s="0" t="str">
        <f aca="false">IF(AB790&lt;=10,"Top Buyer",IF(AB790&lt;=21,"2nd Top Buyer","Average Buyer"))</f>
        <v>Average Buyer</v>
      </c>
      <c r="AF790" s="0" t="str">
        <f aca="false">(IF(AC790=AD790,$AL$9,$AL$10))</f>
        <v>One-Time Buyer</v>
      </c>
      <c r="AG790" s="0" t="str">
        <f aca="false">VLOOKUP(X790,LookupRange,2,0)</f>
        <v>Male</v>
      </c>
      <c r="AH790" s="0" t="str">
        <f aca="false">VLOOKUP(X790,LookupRange,3,0)</f>
        <v>Choes</v>
      </c>
      <c r="AW790" s="55" t="s">
        <v>992</v>
      </c>
      <c r="AX790" s="56" t="s">
        <v>29</v>
      </c>
      <c r="AY790" s="56" t="s">
        <v>149</v>
      </c>
      <c r="AZ790" s="57"/>
      <c r="CJ790" s="35" t="s">
        <v>993</v>
      </c>
      <c r="CK790" s="59"/>
      <c r="CN790" s="35" t="n">
        <v>88065566141</v>
      </c>
      <c r="CO790" s="59"/>
      <c r="EP790" s="0" t="n">
        <v>787</v>
      </c>
      <c r="EQ790" s="55" t="s">
        <v>574</v>
      </c>
      <c r="ER790" s="56" t="s">
        <v>149</v>
      </c>
      <c r="ES790" s="56" t="s">
        <v>20</v>
      </c>
      <c r="ET790" s="64" t="n">
        <v>77</v>
      </c>
      <c r="EU790" s="65" t="n">
        <v>1078</v>
      </c>
      <c r="EV790" s="65" t="n">
        <v>231</v>
      </c>
      <c r="EW790" s="65" t="n">
        <v>44065</v>
      </c>
      <c r="EX790" s="66" t="n">
        <v>44065</v>
      </c>
      <c r="EY790" s="0" t="n">
        <f aca="false">COUNTIF(DatasourceNameRange,EQ790)</f>
        <v>1</v>
      </c>
    </row>
    <row r="791" customFormat="false" ht="15" hidden="false" customHeight="false" outlineLevel="0" collapsed="false">
      <c r="X791" s="35" t="s">
        <v>1033</v>
      </c>
      <c r="Y791" s="36" t="n">
        <v>5</v>
      </c>
      <c r="Z791" s="37" t="n">
        <v>70</v>
      </c>
      <c r="AA791" s="37" t="n">
        <v>1</v>
      </c>
      <c r="AB791" s="37" t="n">
        <v>70</v>
      </c>
      <c r="AC791" s="37" t="n">
        <v>44096</v>
      </c>
      <c r="AD791" s="38" t="n">
        <v>44096</v>
      </c>
      <c r="AE791" s="0" t="str">
        <f aca="false">IF(AB791&lt;=10,"Top Buyer",IF(AB791&lt;=21,"2nd Top Buyer","Average Buyer"))</f>
        <v>Average Buyer</v>
      </c>
      <c r="AF791" s="0" t="str">
        <f aca="false">(IF(AC791=AD791,$AL$9,$AL$10))</f>
        <v>One-Time Buyer</v>
      </c>
      <c r="AG791" s="0" t="str">
        <f aca="false">VLOOKUP(X791,LookupRange,2,0)</f>
        <v>Female</v>
      </c>
      <c r="AH791" s="0" t="str">
        <f aca="false">VLOOKUP(X791,LookupRange,3,0)</f>
        <v>Olean</v>
      </c>
      <c r="AW791" s="55" t="s">
        <v>984</v>
      </c>
      <c r="AX791" s="56" t="s">
        <v>20</v>
      </c>
      <c r="AY791" s="56" t="s">
        <v>42</v>
      </c>
      <c r="AZ791" s="57"/>
      <c r="CJ791" s="35" t="s">
        <v>603</v>
      </c>
      <c r="CK791" s="59"/>
      <c r="CN791" s="35" t="n">
        <v>88065566142</v>
      </c>
      <c r="CO791" s="59"/>
      <c r="EP791" s="0" t="n">
        <v>788</v>
      </c>
      <c r="EQ791" s="55" t="s">
        <v>465</v>
      </c>
      <c r="ER791" s="56" t="s">
        <v>101</v>
      </c>
      <c r="ES791" s="56" t="s">
        <v>20</v>
      </c>
      <c r="ET791" s="64" t="n">
        <v>89</v>
      </c>
      <c r="EU791" s="65" t="n">
        <v>1335</v>
      </c>
      <c r="EV791" s="65" t="n">
        <v>267</v>
      </c>
      <c r="EW791" s="65" t="n">
        <v>44062</v>
      </c>
      <c r="EX791" s="66" t="n">
        <v>44062</v>
      </c>
      <c r="EY791" s="0" t="n">
        <f aca="false">COUNTIF(DatasourceNameRange,EQ791)</f>
        <v>1</v>
      </c>
    </row>
    <row r="792" customFormat="false" ht="15" hidden="false" customHeight="false" outlineLevel="0" collapsed="false">
      <c r="X792" s="35" t="s">
        <v>1036</v>
      </c>
      <c r="Y792" s="36" t="n">
        <v>7</v>
      </c>
      <c r="Z792" s="37" t="n">
        <v>70</v>
      </c>
      <c r="AA792" s="37" t="n">
        <v>1</v>
      </c>
      <c r="AB792" s="37" t="n">
        <v>70</v>
      </c>
      <c r="AC792" s="37" t="n">
        <v>44102</v>
      </c>
      <c r="AD792" s="38" t="n">
        <v>44102</v>
      </c>
      <c r="AE792" s="0" t="str">
        <f aca="false">IF(AB792&lt;=10,"Top Buyer",IF(AB792&lt;=21,"2nd Top Buyer","Average Buyer"))</f>
        <v>Average Buyer</v>
      </c>
      <c r="AF792" s="0" t="str">
        <f aca="false">(IF(AC792=AD792,$AL$9,$AL$10))</f>
        <v>One-Time Buyer</v>
      </c>
      <c r="AG792" s="0" t="str">
        <f aca="false">VLOOKUP(X792,LookupRange,2,0)</f>
        <v>Male</v>
      </c>
      <c r="AH792" s="0" t="str">
        <f aca="false">VLOOKUP(X792,LookupRange,3,0)</f>
        <v>Rochester</v>
      </c>
      <c r="AW792" s="55" t="s">
        <v>453</v>
      </c>
      <c r="AX792" s="56" t="s">
        <v>20</v>
      </c>
      <c r="AY792" s="56" t="s">
        <v>66</v>
      </c>
      <c r="AZ792" s="57"/>
      <c r="CJ792" s="35" t="s">
        <v>329</v>
      </c>
      <c r="CK792" s="59"/>
      <c r="CN792" s="35" t="n">
        <v>88065566143</v>
      </c>
      <c r="CO792" s="59"/>
      <c r="EP792" s="0" t="n">
        <v>789</v>
      </c>
      <c r="EQ792" s="55" t="s">
        <v>992</v>
      </c>
      <c r="ER792" s="56" t="s">
        <v>149</v>
      </c>
      <c r="ES792" s="56" t="s">
        <v>29</v>
      </c>
      <c r="ET792" s="64" t="n">
        <v>2</v>
      </c>
      <c r="EU792" s="65" t="n">
        <v>24</v>
      </c>
      <c r="EV792" s="65" t="n">
        <v>6</v>
      </c>
      <c r="EW792" s="65" t="n">
        <v>44057</v>
      </c>
      <c r="EX792" s="66" t="n">
        <v>44057</v>
      </c>
      <c r="EY792" s="0" t="n">
        <f aca="false">COUNTIF(DatasourceNameRange,EQ792)</f>
        <v>1</v>
      </c>
    </row>
    <row r="793" customFormat="false" ht="15" hidden="false" customHeight="false" outlineLevel="0" collapsed="false">
      <c r="X793" s="35" t="s">
        <v>680</v>
      </c>
      <c r="Y793" s="36" t="n">
        <v>7</v>
      </c>
      <c r="Z793" s="37" t="n">
        <v>70</v>
      </c>
      <c r="AA793" s="37" t="n">
        <v>1</v>
      </c>
      <c r="AB793" s="37" t="n">
        <v>70</v>
      </c>
      <c r="AC793" s="37" t="n">
        <v>44071</v>
      </c>
      <c r="AD793" s="38" t="n">
        <v>44071</v>
      </c>
      <c r="AE793" s="0" t="str">
        <f aca="false">IF(AB793&lt;=10,"Top Buyer",IF(AB793&lt;=21,"2nd Top Buyer","Average Buyer"))</f>
        <v>Average Buyer</v>
      </c>
      <c r="AF793" s="0" t="str">
        <f aca="false">(IF(AC793=AD793,$AL$9,$AL$10))</f>
        <v>One-Time Buyer</v>
      </c>
      <c r="AG793" s="0" t="str">
        <f aca="false">VLOOKUP(X793,LookupRange,2,0)</f>
        <v>Female</v>
      </c>
      <c r="AH793" s="0" t="str">
        <f aca="false">VLOOKUP(X793,LookupRange,3,0)</f>
        <v>Elmira</v>
      </c>
      <c r="AW793" s="55" t="s">
        <v>993</v>
      </c>
      <c r="AX793" s="56" t="s">
        <v>20</v>
      </c>
      <c r="AY793" s="56" t="s">
        <v>21</v>
      </c>
      <c r="AZ793" s="57"/>
      <c r="CJ793" s="35" t="s">
        <v>1032</v>
      </c>
      <c r="CK793" s="59"/>
      <c r="CN793" s="35" t="n">
        <v>88065566144</v>
      </c>
      <c r="CO793" s="59"/>
      <c r="EP793" s="0" t="n">
        <v>790</v>
      </c>
      <c r="EQ793" s="55" t="s">
        <v>984</v>
      </c>
      <c r="ER793" s="56" t="s">
        <v>42</v>
      </c>
      <c r="ES793" s="56" t="s">
        <v>20</v>
      </c>
      <c r="ET793" s="64" t="n">
        <v>11</v>
      </c>
      <c r="EU793" s="65" t="n">
        <v>165</v>
      </c>
      <c r="EV793" s="65" t="n">
        <v>33</v>
      </c>
      <c r="EW793" s="65" t="n">
        <v>44046</v>
      </c>
      <c r="EX793" s="66" t="n">
        <v>44046</v>
      </c>
      <c r="EY793" s="0" t="n">
        <f aca="false">COUNTIF(DatasourceNameRange,EQ793)</f>
        <v>1</v>
      </c>
    </row>
    <row r="794" customFormat="false" ht="15" hidden="false" customHeight="false" outlineLevel="0" collapsed="false">
      <c r="X794" s="35" t="s">
        <v>723</v>
      </c>
      <c r="Y794" s="36" t="n">
        <v>7</v>
      </c>
      <c r="Z794" s="37" t="n">
        <v>70</v>
      </c>
      <c r="AA794" s="37" t="n">
        <v>1</v>
      </c>
      <c r="AB794" s="37" t="n">
        <v>70</v>
      </c>
      <c r="AC794" s="37" t="n">
        <v>44068</v>
      </c>
      <c r="AD794" s="38" t="n">
        <v>44068</v>
      </c>
      <c r="AE794" s="0" t="str">
        <f aca="false">IF(AB794&lt;=10,"Top Buyer",IF(AB794&lt;=21,"2nd Top Buyer","Average Buyer"))</f>
        <v>Average Buyer</v>
      </c>
      <c r="AF794" s="0" t="str">
        <f aca="false">(IF(AC794=AD794,$AL$9,$AL$10))</f>
        <v>One-Time Buyer</v>
      </c>
      <c r="AG794" s="0" t="str">
        <f aca="false">VLOOKUP(X794,LookupRange,2,0)</f>
        <v>Female</v>
      </c>
      <c r="AH794" s="0" t="str">
        <f aca="false">VLOOKUP(X794,LookupRange,3,0)</f>
        <v>Glen Cove</v>
      </c>
      <c r="AW794" s="55" t="s">
        <v>603</v>
      </c>
      <c r="AX794" s="56" t="s">
        <v>29</v>
      </c>
      <c r="AY794" s="56" t="s">
        <v>125</v>
      </c>
      <c r="AZ794" s="57"/>
      <c r="CJ794" s="35" t="s">
        <v>660</v>
      </c>
      <c r="CK794" s="59"/>
      <c r="CN794" s="35" t="n">
        <v>88065566145</v>
      </c>
      <c r="CO794" s="59"/>
      <c r="EP794" s="0" t="n">
        <v>791</v>
      </c>
      <c r="EQ794" s="55" t="s">
        <v>453</v>
      </c>
      <c r="ER794" s="56" t="s">
        <v>66</v>
      </c>
      <c r="ES794" s="56" t="s">
        <v>20</v>
      </c>
      <c r="ET794" s="64" t="n">
        <v>10</v>
      </c>
      <c r="EU794" s="65" t="n">
        <v>150</v>
      </c>
      <c r="EV794" s="65" t="n">
        <v>30</v>
      </c>
      <c r="EW794" s="65" t="n">
        <v>44047</v>
      </c>
      <c r="EX794" s="66" t="n">
        <v>44047</v>
      </c>
      <c r="EY794" s="0" t="n">
        <f aca="false">COUNTIF(DatasourceNameRange,EQ794)</f>
        <v>1</v>
      </c>
    </row>
    <row r="795" customFormat="false" ht="15" hidden="false" customHeight="false" outlineLevel="0" collapsed="false">
      <c r="X795" s="35" t="s">
        <v>1045</v>
      </c>
      <c r="Y795" s="36" t="n">
        <v>5</v>
      </c>
      <c r="Z795" s="37" t="n">
        <v>70</v>
      </c>
      <c r="AA795" s="37" t="n">
        <v>1</v>
      </c>
      <c r="AB795" s="37" t="n">
        <v>70</v>
      </c>
      <c r="AC795" s="37" t="n">
        <v>44053</v>
      </c>
      <c r="AD795" s="38" t="n">
        <v>44053</v>
      </c>
      <c r="AE795" s="0" t="str">
        <f aca="false">IF(AB795&lt;=10,"Top Buyer",IF(AB795&lt;=21,"2nd Top Buyer","Average Buyer"))</f>
        <v>Average Buyer</v>
      </c>
      <c r="AF795" s="0" t="str">
        <f aca="false">(IF(AC795=AD795,$AL$9,$AL$10))</f>
        <v>One-Time Buyer</v>
      </c>
      <c r="AG795" s="0" t="str">
        <f aca="false">VLOOKUP(X795,LookupRange,2,0)</f>
        <v>Female</v>
      </c>
      <c r="AH795" s="0" t="str">
        <f aca="false">VLOOKUP(X795,LookupRange,3,0)</f>
        <v>Islip</v>
      </c>
      <c r="AW795" s="55" t="s">
        <v>329</v>
      </c>
      <c r="AX795" s="56" t="s">
        <v>29</v>
      </c>
      <c r="AY795" s="56" t="s">
        <v>96</v>
      </c>
      <c r="AZ795" s="57"/>
      <c r="CJ795" s="35" t="s">
        <v>873</v>
      </c>
      <c r="CK795" s="59"/>
      <c r="CN795" s="35" t="n">
        <v>88065566146</v>
      </c>
      <c r="CO795" s="59"/>
      <c r="EP795" s="0" t="n">
        <v>792</v>
      </c>
      <c r="EQ795" s="55" t="s">
        <v>993</v>
      </c>
      <c r="ER795" s="56" t="s">
        <v>21</v>
      </c>
      <c r="ES795" s="56" t="s">
        <v>20</v>
      </c>
      <c r="ET795" s="64" t="n">
        <v>3</v>
      </c>
      <c r="EU795" s="65" t="n">
        <v>54</v>
      </c>
      <c r="EV795" s="65" t="n">
        <v>9</v>
      </c>
      <c r="EW795" s="65" t="n">
        <v>44058</v>
      </c>
      <c r="EX795" s="66" t="n">
        <v>44058</v>
      </c>
      <c r="EY795" s="0" t="n">
        <f aca="false">COUNTIF(DatasourceNameRange,EQ795)</f>
        <v>1</v>
      </c>
    </row>
    <row r="796" customFormat="false" ht="15" hidden="false" customHeight="false" outlineLevel="0" collapsed="false">
      <c r="X796" s="35" t="s">
        <v>807</v>
      </c>
      <c r="Y796" s="36" t="n">
        <v>5</v>
      </c>
      <c r="Z796" s="37" t="n">
        <v>70</v>
      </c>
      <c r="AA796" s="37" t="n">
        <v>1</v>
      </c>
      <c r="AB796" s="37" t="n">
        <v>70</v>
      </c>
      <c r="AC796" s="37" t="n">
        <v>44062</v>
      </c>
      <c r="AD796" s="38" t="n">
        <v>44062</v>
      </c>
      <c r="AE796" s="0" t="str">
        <f aca="false">IF(AB796&lt;=10,"Top Buyer",IF(AB796&lt;=21,"2nd Top Buyer","Average Buyer"))</f>
        <v>Average Buyer</v>
      </c>
      <c r="AF796" s="0" t="str">
        <f aca="false">(IF(AC796=AD796,$AL$9,$AL$10))</f>
        <v>One-Time Buyer</v>
      </c>
      <c r="AG796" s="0" t="str">
        <f aca="false">VLOOKUP(X796,LookupRange,2,0)</f>
        <v>Male</v>
      </c>
      <c r="AH796" s="0" t="str">
        <f aca="false">VLOOKUP(X796,LookupRange,3,0)</f>
        <v>Glen Cove</v>
      </c>
      <c r="AW796" s="55" t="s">
        <v>1032</v>
      </c>
      <c r="AX796" s="56" t="s">
        <v>29</v>
      </c>
      <c r="AY796" s="56" t="s">
        <v>72</v>
      </c>
      <c r="AZ796" s="57"/>
      <c r="CJ796" s="35" t="s">
        <v>541</v>
      </c>
      <c r="CK796" s="59"/>
      <c r="CN796" s="35" t="n">
        <v>88065566147</v>
      </c>
      <c r="CO796" s="59"/>
      <c r="EP796" s="0" t="n">
        <v>793</v>
      </c>
      <c r="EQ796" s="55" t="s">
        <v>603</v>
      </c>
      <c r="ER796" s="56" t="s">
        <v>125</v>
      </c>
      <c r="ES796" s="56" t="s">
        <v>29</v>
      </c>
      <c r="ET796" s="64" t="n">
        <v>11</v>
      </c>
      <c r="EU796" s="65" t="n">
        <v>198</v>
      </c>
      <c r="EV796" s="65" t="n">
        <v>33</v>
      </c>
      <c r="EW796" s="65" t="n">
        <v>44094</v>
      </c>
      <c r="EX796" s="66" t="n">
        <v>44094</v>
      </c>
      <c r="EY796" s="0" t="n">
        <f aca="false">COUNTIF(DatasourceNameRange,EQ796)</f>
        <v>1</v>
      </c>
    </row>
    <row r="797" customFormat="false" ht="15" hidden="false" customHeight="false" outlineLevel="0" collapsed="false">
      <c r="X797" s="35" t="s">
        <v>879</v>
      </c>
      <c r="Y797" s="36" t="n">
        <v>5</v>
      </c>
      <c r="Z797" s="37" t="n">
        <v>70</v>
      </c>
      <c r="AA797" s="37" t="n">
        <v>1</v>
      </c>
      <c r="AB797" s="37" t="n">
        <v>70</v>
      </c>
      <c r="AC797" s="37" t="n">
        <v>44103</v>
      </c>
      <c r="AD797" s="38" t="n">
        <v>44103</v>
      </c>
      <c r="AE797" s="0" t="str">
        <f aca="false">IF(AB797&lt;=10,"Top Buyer",IF(AB797&lt;=21,"2nd Top Buyer","Average Buyer"))</f>
        <v>Average Buyer</v>
      </c>
      <c r="AF797" s="0" t="str">
        <f aca="false">(IF(AC797=AD797,$AL$9,$AL$10))</f>
        <v>One-Time Buyer</v>
      </c>
      <c r="AG797" s="0" t="str">
        <f aca="false">VLOOKUP(X797,LookupRange,2,0)</f>
        <v>Female</v>
      </c>
      <c r="AH797" s="0" t="str">
        <f aca="false">VLOOKUP(X797,LookupRange,3,0)</f>
        <v>Beacon</v>
      </c>
      <c r="AW797" s="55" t="s">
        <v>660</v>
      </c>
      <c r="AX797" s="56" t="s">
        <v>29</v>
      </c>
      <c r="AY797" s="56" t="s">
        <v>21</v>
      </c>
      <c r="AZ797" s="57"/>
      <c r="CJ797" s="35" t="s">
        <v>1096</v>
      </c>
      <c r="CK797" s="59"/>
      <c r="CN797" s="35" t="n">
        <v>88065566148</v>
      </c>
      <c r="CO797" s="59"/>
      <c r="EP797" s="0" t="n">
        <v>794</v>
      </c>
      <c r="EQ797" s="55" t="s">
        <v>329</v>
      </c>
      <c r="ER797" s="56" t="s">
        <v>96</v>
      </c>
      <c r="ES797" s="56" t="s">
        <v>29</v>
      </c>
      <c r="ET797" s="64" t="n">
        <v>47</v>
      </c>
      <c r="EU797" s="65" t="n">
        <v>846</v>
      </c>
      <c r="EV797" s="65" t="n">
        <v>141</v>
      </c>
      <c r="EW797" s="65" t="n">
        <v>44057</v>
      </c>
      <c r="EX797" s="66" t="n">
        <v>44057</v>
      </c>
      <c r="EY797" s="0" t="n">
        <f aca="false">COUNTIF(DatasourceNameRange,EQ797)</f>
        <v>1</v>
      </c>
    </row>
    <row r="798" customFormat="false" ht="15" hidden="false" customHeight="false" outlineLevel="0" collapsed="false">
      <c r="X798" s="35" t="s">
        <v>954</v>
      </c>
      <c r="Y798" s="36" t="n">
        <v>14</v>
      </c>
      <c r="Z798" s="37" t="n">
        <v>70</v>
      </c>
      <c r="AA798" s="37" t="n">
        <v>1</v>
      </c>
      <c r="AB798" s="37" t="n">
        <v>70</v>
      </c>
      <c r="AC798" s="37" t="n">
        <v>44096</v>
      </c>
      <c r="AD798" s="38" t="n">
        <v>44096</v>
      </c>
      <c r="AE798" s="0" t="str">
        <f aca="false">IF(AB798&lt;=10,"Top Buyer",IF(AB798&lt;=21,"2nd Top Buyer","Average Buyer"))</f>
        <v>Average Buyer</v>
      </c>
      <c r="AF798" s="0" t="str">
        <f aca="false">(IF(AC798=AD798,$AL$9,$AL$10))</f>
        <v>One-Time Buyer</v>
      </c>
      <c r="AG798" s="0" t="str">
        <f aca="false">VLOOKUP(X798,LookupRange,2,0)</f>
        <v>Female</v>
      </c>
      <c r="AH798" s="0" t="str">
        <f aca="false">VLOOKUP(X798,LookupRange,3,0)</f>
        <v>Betavia</v>
      </c>
      <c r="AW798" s="55" t="s">
        <v>873</v>
      </c>
      <c r="AX798" s="56" t="s">
        <v>29</v>
      </c>
      <c r="AY798" s="56" t="s">
        <v>125</v>
      </c>
      <c r="AZ798" s="57"/>
      <c r="CJ798" s="35" t="s">
        <v>317</v>
      </c>
      <c r="CK798" s="59"/>
      <c r="CN798" s="35" t="n">
        <v>88065566149</v>
      </c>
      <c r="CO798" s="59"/>
      <c r="EP798" s="0" t="n">
        <v>795</v>
      </c>
      <c r="EQ798" s="55" t="s">
        <v>1032</v>
      </c>
      <c r="ER798" s="56" t="s">
        <v>72</v>
      </c>
      <c r="ES798" s="56" t="s">
        <v>29</v>
      </c>
      <c r="ET798" s="64" t="n">
        <v>7</v>
      </c>
      <c r="EU798" s="65" t="n">
        <v>105</v>
      </c>
      <c r="EV798" s="65" t="n">
        <v>21</v>
      </c>
      <c r="EW798" s="65" t="n">
        <v>44095</v>
      </c>
      <c r="EX798" s="66" t="n">
        <v>44095</v>
      </c>
      <c r="EY798" s="0" t="n">
        <f aca="false">COUNTIF(DatasourceNameRange,EQ798)</f>
        <v>1</v>
      </c>
    </row>
    <row r="799" customFormat="false" ht="15" hidden="false" customHeight="false" outlineLevel="0" collapsed="false">
      <c r="X799" s="35" t="s">
        <v>1105</v>
      </c>
      <c r="Y799" s="36" t="n">
        <v>7</v>
      </c>
      <c r="Z799" s="37" t="n">
        <v>70</v>
      </c>
      <c r="AA799" s="37" t="n">
        <v>1</v>
      </c>
      <c r="AB799" s="37" t="n">
        <v>70</v>
      </c>
      <c r="AC799" s="37" t="n">
        <v>44045</v>
      </c>
      <c r="AD799" s="38" t="n">
        <v>44045</v>
      </c>
      <c r="AE799" s="0" t="str">
        <f aca="false">IF(AB799&lt;=10,"Top Buyer",IF(AB799&lt;=21,"2nd Top Buyer","Average Buyer"))</f>
        <v>Average Buyer</v>
      </c>
      <c r="AF799" s="0" t="str">
        <f aca="false">(IF(AC799=AD799,$AL$9,$AL$10))</f>
        <v>One-Time Buyer</v>
      </c>
      <c r="AG799" s="0" t="str">
        <f aca="false">VLOOKUP(X799,LookupRange,2,0)</f>
        <v>Male</v>
      </c>
      <c r="AH799" s="0" t="str">
        <f aca="false">VLOOKUP(X799,LookupRange,3,0)</f>
        <v>Glen Cove</v>
      </c>
      <c r="AW799" s="55" t="s">
        <v>541</v>
      </c>
      <c r="AX799" s="56" t="s">
        <v>29</v>
      </c>
      <c r="AY799" s="56" t="s">
        <v>78</v>
      </c>
      <c r="AZ799" s="57"/>
      <c r="CJ799" s="35" t="s">
        <v>625</v>
      </c>
      <c r="CK799" s="59"/>
      <c r="CN799" s="35" t="n">
        <v>88065566150</v>
      </c>
      <c r="CO799" s="59"/>
      <c r="EP799" s="0" t="n">
        <v>796</v>
      </c>
      <c r="EQ799" s="55" t="s">
        <v>660</v>
      </c>
      <c r="ER799" s="56" t="s">
        <v>21</v>
      </c>
      <c r="ES799" s="56" t="s">
        <v>29</v>
      </c>
      <c r="ET799" s="64" t="n">
        <v>77</v>
      </c>
      <c r="EU799" s="65" t="n">
        <v>1386</v>
      </c>
      <c r="EV799" s="65" t="n">
        <v>231</v>
      </c>
      <c r="EW799" s="65" t="n">
        <v>44051</v>
      </c>
      <c r="EX799" s="66" t="n">
        <v>44051</v>
      </c>
      <c r="EY799" s="0" t="n">
        <f aca="false">COUNTIF(DatasourceNameRange,EQ799)</f>
        <v>1</v>
      </c>
    </row>
    <row r="800" customFormat="false" ht="15" hidden="false" customHeight="false" outlineLevel="0" collapsed="false">
      <c r="X800" s="35" t="s">
        <v>975</v>
      </c>
      <c r="Y800" s="36" t="n">
        <v>5</v>
      </c>
      <c r="Z800" s="37" t="n">
        <v>70</v>
      </c>
      <c r="AA800" s="37" t="n">
        <v>1</v>
      </c>
      <c r="AB800" s="37" t="n">
        <v>70</v>
      </c>
      <c r="AC800" s="37" t="n">
        <v>44062</v>
      </c>
      <c r="AD800" s="38" t="n">
        <v>44062</v>
      </c>
      <c r="AE800" s="0" t="str">
        <f aca="false">IF(AB800&lt;=10,"Top Buyer",IF(AB800&lt;=21,"2nd Top Buyer","Average Buyer"))</f>
        <v>Average Buyer</v>
      </c>
      <c r="AF800" s="0" t="str">
        <f aca="false">(IF(AC800=AD800,$AL$9,$AL$10))</f>
        <v>One-Time Buyer</v>
      </c>
      <c r="AG800" s="0" t="str">
        <f aca="false">VLOOKUP(X800,LookupRange,2,0)</f>
        <v>Female</v>
      </c>
      <c r="AH800" s="0" t="str">
        <f aca="false">VLOOKUP(X800,LookupRange,3,0)</f>
        <v>Springs</v>
      </c>
      <c r="AW800" s="55" t="s">
        <v>1096</v>
      </c>
      <c r="AX800" s="56" t="s">
        <v>20</v>
      </c>
      <c r="AY800" s="56" t="s">
        <v>101</v>
      </c>
      <c r="AZ800" s="57"/>
      <c r="CJ800" s="35" t="s">
        <v>445</v>
      </c>
      <c r="CK800" s="59"/>
      <c r="CN800" s="35" t="n">
        <v>88065566151</v>
      </c>
      <c r="CO800" s="59"/>
      <c r="EP800" s="0" t="n">
        <v>797</v>
      </c>
      <c r="EQ800" s="55" t="s">
        <v>873</v>
      </c>
      <c r="ER800" s="56" t="s">
        <v>125</v>
      </c>
      <c r="ES800" s="56" t="s">
        <v>29</v>
      </c>
      <c r="ET800" s="64" t="n">
        <v>3</v>
      </c>
      <c r="EU800" s="65" t="n">
        <v>30</v>
      </c>
      <c r="EV800" s="65" t="n">
        <v>9</v>
      </c>
      <c r="EW800" s="65" t="n">
        <v>44094</v>
      </c>
      <c r="EX800" s="66" t="n">
        <v>44094</v>
      </c>
      <c r="EY800" s="0" t="n">
        <f aca="false">COUNTIF(DatasourceNameRange,EQ800)</f>
        <v>1</v>
      </c>
    </row>
    <row r="801" customFormat="false" ht="15" hidden="false" customHeight="false" outlineLevel="0" collapsed="false">
      <c r="X801" s="35" t="s">
        <v>857</v>
      </c>
      <c r="Y801" s="36" t="n">
        <v>5</v>
      </c>
      <c r="Z801" s="37" t="n">
        <v>70</v>
      </c>
      <c r="AA801" s="37" t="n">
        <v>1</v>
      </c>
      <c r="AB801" s="37" t="n">
        <v>70</v>
      </c>
      <c r="AC801" s="37" t="n">
        <v>44078</v>
      </c>
      <c r="AD801" s="38" t="n">
        <v>44078</v>
      </c>
      <c r="AE801" s="0" t="str">
        <f aca="false">IF(AB801&lt;=10,"Top Buyer",IF(AB801&lt;=21,"2nd Top Buyer","Average Buyer"))</f>
        <v>Average Buyer</v>
      </c>
      <c r="AF801" s="0" t="str">
        <f aca="false">(IF(AC801=AD801,$AL$9,$AL$10))</f>
        <v>One-Time Buyer</v>
      </c>
      <c r="AG801" s="0" t="str">
        <f aca="false">VLOOKUP(X801,LookupRange,2,0)</f>
        <v>Female</v>
      </c>
      <c r="AH801" s="0" t="str">
        <f aca="false">VLOOKUP(X801,LookupRange,3,0)</f>
        <v>Glens Falls</v>
      </c>
      <c r="AW801" s="55" t="s">
        <v>317</v>
      </c>
      <c r="AX801" s="56" t="s">
        <v>29</v>
      </c>
      <c r="AY801" s="56" t="s">
        <v>50</v>
      </c>
      <c r="AZ801" s="57"/>
      <c r="CJ801" s="35" t="s">
        <v>737</v>
      </c>
      <c r="CK801" s="59"/>
      <c r="CN801" s="35" t="n">
        <v>88065566152</v>
      </c>
      <c r="CO801" s="59"/>
      <c r="EP801" s="0" t="n">
        <v>798</v>
      </c>
      <c r="EQ801" s="55" t="s">
        <v>541</v>
      </c>
      <c r="ER801" s="56" t="s">
        <v>78</v>
      </c>
      <c r="ES801" s="56" t="s">
        <v>29</v>
      </c>
      <c r="ET801" s="64" t="n">
        <v>47</v>
      </c>
      <c r="EU801" s="65" t="n">
        <v>2444</v>
      </c>
      <c r="EV801" s="65" t="n">
        <v>141</v>
      </c>
      <c r="EW801" s="65" t="n">
        <v>44063</v>
      </c>
      <c r="EX801" s="66" t="n">
        <v>44063</v>
      </c>
      <c r="EY801" s="0" t="n">
        <f aca="false">COUNTIF(DatasourceNameRange,EQ801)</f>
        <v>1</v>
      </c>
    </row>
    <row r="802" customFormat="false" ht="15" hidden="false" customHeight="false" outlineLevel="0" collapsed="false">
      <c r="X802" s="35" t="s">
        <v>1090</v>
      </c>
      <c r="Y802" s="36" t="n">
        <v>1</v>
      </c>
      <c r="Z802" s="37" t="n">
        <v>70</v>
      </c>
      <c r="AA802" s="37" t="n">
        <v>1</v>
      </c>
      <c r="AB802" s="37" t="n">
        <v>70</v>
      </c>
      <c r="AC802" s="37" t="n">
        <v>44092</v>
      </c>
      <c r="AD802" s="38" t="n">
        <v>44092</v>
      </c>
      <c r="AE802" s="0" t="str">
        <f aca="false">IF(AB802&lt;=10,"Top Buyer",IF(AB802&lt;=21,"2nd Top Buyer","Average Buyer"))</f>
        <v>Average Buyer</v>
      </c>
      <c r="AF802" s="0" t="str">
        <f aca="false">(IF(AC802=AD802,$AL$9,$AL$10))</f>
        <v>One-Time Buyer</v>
      </c>
      <c r="AG802" s="0" t="str">
        <f aca="false">VLOOKUP(X802,LookupRange,2,0)</f>
        <v>Female</v>
      </c>
      <c r="AH802" s="0" t="str">
        <f aca="false">VLOOKUP(X802,LookupRange,3,0)</f>
        <v>Poughkeepsie</v>
      </c>
      <c r="AW802" s="55" t="s">
        <v>625</v>
      </c>
      <c r="AX802" s="56" t="s">
        <v>29</v>
      </c>
      <c r="AY802" s="56" t="s">
        <v>69</v>
      </c>
      <c r="AZ802" s="57"/>
      <c r="CJ802" s="35" t="s">
        <v>331</v>
      </c>
      <c r="CK802" s="59"/>
      <c r="CN802" s="35" t="n">
        <v>88065566153</v>
      </c>
      <c r="CO802" s="59"/>
      <c r="EP802" s="0" t="n">
        <v>799</v>
      </c>
      <c r="EQ802" s="55" t="s">
        <v>1096</v>
      </c>
      <c r="ER802" s="56" t="s">
        <v>101</v>
      </c>
      <c r="ES802" s="56" t="s">
        <v>20</v>
      </c>
      <c r="ET802" s="64" t="n">
        <v>11</v>
      </c>
      <c r="EU802" s="65" t="n">
        <v>198</v>
      </c>
      <c r="EV802" s="65" t="n">
        <v>33</v>
      </c>
      <c r="EW802" s="65" t="n">
        <v>44097</v>
      </c>
      <c r="EX802" s="66" t="n">
        <v>44097</v>
      </c>
      <c r="EY802" s="0" t="n">
        <f aca="false">COUNTIF(DatasourceNameRange,EQ802)</f>
        <v>1</v>
      </c>
    </row>
    <row r="803" customFormat="false" ht="15" hidden="false" customHeight="false" outlineLevel="0" collapsed="false">
      <c r="X803" s="35" t="s">
        <v>1047</v>
      </c>
      <c r="Y803" s="36" t="n">
        <v>7</v>
      </c>
      <c r="Z803" s="37" t="n">
        <v>70</v>
      </c>
      <c r="AA803" s="37" t="n">
        <v>1</v>
      </c>
      <c r="AB803" s="37" t="n">
        <v>70</v>
      </c>
      <c r="AC803" s="37" t="n">
        <v>44055</v>
      </c>
      <c r="AD803" s="38" t="n">
        <v>44055</v>
      </c>
      <c r="AE803" s="0" t="str">
        <f aca="false">IF(AB803&lt;=10,"Top Buyer",IF(AB803&lt;=21,"2nd Top Buyer","Average Buyer"))</f>
        <v>Average Buyer</v>
      </c>
      <c r="AF803" s="0" t="str">
        <f aca="false">(IF(AC803=AD803,$AL$9,$AL$10))</f>
        <v>One-Time Buyer</v>
      </c>
      <c r="AG803" s="0" t="str">
        <f aca="false">VLOOKUP(X803,LookupRange,2,0)</f>
        <v>Female</v>
      </c>
      <c r="AH803" s="0" t="str">
        <f aca="false">VLOOKUP(X803,LookupRange,3,0)</f>
        <v>Albany</v>
      </c>
      <c r="AW803" s="55" t="s">
        <v>445</v>
      </c>
      <c r="AX803" s="56" t="s">
        <v>20</v>
      </c>
      <c r="AY803" s="56" t="s">
        <v>55</v>
      </c>
      <c r="AZ803" s="57"/>
      <c r="CJ803" s="35" t="s">
        <v>474</v>
      </c>
      <c r="CK803" s="59"/>
      <c r="CN803" s="35" t="n">
        <v>88065566154</v>
      </c>
      <c r="CO803" s="59"/>
      <c r="EP803" s="0" t="n">
        <v>800</v>
      </c>
      <c r="EQ803" s="55" t="s">
        <v>317</v>
      </c>
      <c r="ER803" s="56" t="s">
        <v>50</v>
      </c>
      <c r="ES803" s="56" t="s">
        <v>29</v>
      </c>
      <c r="ET803" s="64" t="n">
        <v>77</v>
      </c>
      <c r="EU803" s="65" t="n">
        <v>770</v>
      </c>
      <c r="EV803" s="65" t="n">
        <v>231</v>
      </c>
      <c r="EW803" s="65" t="n">
        <v>44045</v>
      </c>
      <c r="EX803" s="66" t="n">
        <v>44045</v>
      </c>
      <c r="EY803" s="0" t="n">
        <f aca="false">COUNTIF(DatasourceNameRange,EQ803)</f>
        <v>1</v>
      </c>
    </row>
    <row r="804" customFormat="false" ht="15" hidden="false" customHeight="false" outlineLevel="0" collapsed="false">
      <c r="X804" s="35" t="s">
        <v>740</v>
      </c>
      <c r="Y804" s="36" t="n">
        <v>3</v>
      </c>
      <c r="Z804" s="37" t="n">
        <v>69</v>
      </c>
      <c r="AA804" s="37" t="n">
        <v>1</v>
      </c>
      <c r="AB804" s="37" t="n">
        <v>69</v>
      </c>
      <c r="AC804" s="37" t="n">
        <v>44054</v>
      </c>
      <c r="AD804" s="38" t="n">
        <v>44054</v>
      </c>
      <c r="AE804" s="0" t="str">
        <f aca="false">IF(AB804&lt;=10,"Top Buyer",IF(AB804&lt;=21,"2nd Top Buyer","Average Buyer"))</f>
        <v>Average Buyer</v>
      </c>
      <c r="AF804" s="0" t="str">
        <f aca="false">(IF(AC804=AD804,$AL$9,$AL$10))</f>
        <v>One-Time Buyer</v>
      </c>
      <c r="AG804" s="0" t="str">
        <f aca="false">VLOOKUP(X804,LookupRange,2,0)</f>
        <v>Male</v>
      </c>
      <c r="AH804" s="0" t="str">
        <f aca="false">VLOOKUP(X804,LookupRange,3,0)</f>
        <v>Olean</v>
      </c>
      <c r="AW804" s="55" t="s">
        <v>737</v>
      </c>
      <c r="AX804" s="56" t="s">
        <v>29</v>
      </c>
      <c r="AY804" s="56" t="s">
        <v>101</v>
      </c>
      <c r="AZ804" s="57"/>
      <c r="CJ804" s="35" t="s">
        <v>386</v>
      </c>
      <c r="CK804" s="59"/>
      <c r="CN804" s="35" t="n">
        <v>88065566155</v>
      </c>
      <c r="CO804" s="59"/>
      <c r="EP804" s="0" t="n">
        <v>801</v>
      </c>
      <c r="EQ804" s="55" t="s">
        <v>625</v>
      </c>
      <c r="ER804" s="56" t="s">
        <v>69</v>
      </c>
      <c r="ES804" s="56" t="s">
        <v>29</v>
      </c>
      <c r="ET804" s="64" t="n">
        <v>68</v>
      </c>
      <c r="EU804" s="65" t="n">
        <v>884</v>
      </c>
      <c r="EV804" s="65" t="n">
        <v>204</v>
      </c>
      <c r="EW804" s="65" t="n">
        <v>44047</v>
      </c>
      <c r="EX804" s="66" t="n">
        <v>44047</v>
      </c>
      <c r="EY804" s="0" t="n">
        <f aca="false">COUNTIF(DatasourceNameRange,EQ804)</f>
        <v>1</v>
      </c>
    </row>
    <row r="805" customFormat="false" ht="15" hidden="false" customHeight="false" outlineLevel="0" collapsed="false">
      <c r="X805" s="35" t="s">
        <v>1042</v>
      </c>
      <c r="Y805" s="36" t="n">
        <v>3</v>
      </c>
      <c r="Z805" s="37" t="n">
        <v>69</v>
      </c>
      <c r="AA805" s="37" t="n">
        <v>1</v>
      </c>
      <c r="AB805" s="37" t="n">
        <v>69</v>
      </c>
      <c r="AC805" s="37" t="n">
        <v>44047</v>
      </c>
      <c r="AD805" s="38" t="n">
        <v>44047</v>
      </c>
      <c r="AE805" s="0" t="str">
        <f aca="false">IF(AB805&lt;=10,"Top Buyer",IF(AB805&lt;=21,"2nd Top Buyer","Average Buyer"))</f>
        <v>Average Buyer</v>
      </c>
      <c r="AF805" s="0" t="str">
        <f aca="false">(IF(AC805=AD805,$AL$9,$AL$10))</f>
        <v>One-Time Buyer</v>
      </c>
      <c r="AG805" s="0" t="str">
        <f aca="false">VLOOKUP(X805,LookupRange,2,0)</f>
        <v>Female</v>
      </c>
      <c r="AH805" s="0" t="str">
        <f aca="false">VLOOKUP(X805,LookupRange,3,0)</f>
        <v>Watertown</v>
      </c>
      <c r="AW805" s="55" t="s">
        <v>331</v>
      </c>
      <c r="AX805" s="56" t="s">
        <v>29</v>
      </c>
      <c r="AY805" s="56" t="s">
        <v>101</v>
      </c>
      <c r="AZ805" s="57"/>
      <c r="CJ805" s="35" t="s">
        <v>709</v>
      </c>
      <c r="CK805" s="59"/>
      <c r="CN805" s="35" t="n">
        <v>88065566156</v>
      </c>
      <c r="CO805" s="59"/>
      <c r="EP805" s="0" t="n">
        <v>802</v>
      </c>
      <c r="EQ805" s="55" t="s">
        <v>445</v>
      </c>
      <c r="ER805" s="56" t="s">
        <v>55</v>
      </c>
      <c r="ES805" s="56" t="s">
        <v>20</v>
      </c>
      <c r="ET805" s="64" t="n">
        <v>11</v>
      </c>
      <c r="EU805" s="65" t="n">
        <v>330</v>
      </c>
      <c r="EV805" s="65" t="n">
        <v>33</v>
      </c>
      <c r="EW805" s="65" t="n">
        <v>44071</v>
      </c>
      <c r="EX805" s="66" t="n">
        <v>44071</v>
      </c>
      <c r="EY805" s="0" t="n">
        <f aca="false">COUNTIF(DatasourceNameRange,EQ805)</f>
        <v>1</v>
      </c>
    </row>
    <row r="806" customFormat="false" ht="15" hidden="false" customHeight="false" outlineLevel="0" collapsed="false">
      <c r="X806" s="35" t="s">
        <v>715</v>
      </c>
      <c r="Y806" s="36" t="n">
        <v>3</v>
      </c>
      <c r="Z806" s="37" t="n">
        <v>69</v>
      </c>
      <c r="AA806" s="37" t="n">
        <v>1</v>
      </c>
      <c r="AB806" s="37" t="n">
        <v>69</v>
      </c>
      <c r="AC806" s="37" t="n">
        <v>44061</v>
      </c>
      <c r="AD806" s="38" t="n">
        <v>44061</v>
      </c>
      <c r="AE806" s="0" t="str">
        <f aca="false">IF(AB806&lt;=10,"Top Buyer",IF(AB806&lt;=21,"2nd Top Buyer","Average Buyer"))</f>
        <v>Average Buyer</v>
      </c>
      <c r="AF806" s="0" t="str">
        <f aca="false">(IF(AC806=AD806,$AL$9,$AL$10))</f>
        <v>One-Time Buyer</v>
      </c>
      <c r="AG806" s="0" t="str">
        <f aca="false">VLOOKUP(X806,LookupRange,2,0)</f>
        <v>Male</v>
      </c>
      <c r="AH806" s="0" t="str">
        <f aca="false">VLOOKUP(X806,LookupRange,3,0)</f>
        <v>Auburn</v>
      </c>
      <c r="AW806" s="55" t="s">
        <v>474</v>
      </c>
      <c r="AX806" s="56" t="s">
        <v>20</v>
      </c>
      <c r="AY806" s="56" t="s">
        <v>121</v>
      </c>
      <c r="AZ806" s="57"/>
      <c r="CJ806" s="35" t="s">
        <v>942</v>
      </c>
      <c r="CK806" s="59"/>
      <c r="CN806" s="35" t="n">
        <v>88065566157</v>
      </c>
      <c r="CO806" s="59"/>
      <c r="EP806" s="0" t="n">
        <v>803</v>
      </c>
      <c r="EQ806" s="55" t="s">
        <v>737</v>
      </c>
      <c r="ER806" s="56" t="s">
        <v>101</v>
      </c>
      <c r="ES806" s="56" t="s">
        <v>29</v>
      </c>
      <c r="ET806" s="64" t="n">
        <v>7</v>
      </c>
      <c r="EU806" s="65" t="n">
        <v>70</v>
      </c>
      <c r="EV806" s="65" t="n">
        <v>21</v>
      </c>
      <c r="EW806" s="65" t="n">
        <v>44051</v>
      </c>
      <c r="EX806" s="66" t="n">
        <v>44051</v>
      </c>
      <c r="EY806" s="0" t="n">
        <f aca="false">COUNTIF(DatasourceNameRange,EQ806)</f>
        <v>1</v>
      </c>
    </row>
    <row r="807" customFormat="false" ht="15" hidden="false" customHeight="false" outlineLevel="0" collapsed="false">
      <c r="X807" s="35" t="s">
        <v>1018</v>
      </c>
      <c r="Y807" s="36" t="n">
        <v>11</v>
      </c>
      <c r="Z807" s="37" t="n">
        <v>66</v>
      </c>
      <c r="AA807" s="37" t="n">
        <v>1</v>
      </c>
      <c r="AB807" s="37" t="n">
        <v>66</v>
      </c>
      <c r="AC807" s="37" t="n">
        <v>44092</v>
      </c>
      <c r="AD807" s="38" t="n">
        <v>44092</v>
      </c>
      <c r="AE807" s="0" t="str">
        <f aca="false">IF(AB807&lt;=10,"Top Buyer",IF(AB807&lt;=21,"2nd Top Buyer","Average Buyer"))</f>
        <v>Average Buyer</v>
      </c>
      <c r="AF807" s="0" t="str">
        <f aca="false">(IF(AC807=AD807,$AL$9,$AL$10))</f>
        <v>One-Time Buyer</v>
      </c>
      <c r="AG807" s="0" t="str">
        <f aca="false">VLOOKUP(X807,LookupRange,2,0)</f>
        <v>Male</v>
      </c>
      <c r="AH807" s="0" t="str">
        <f aca="false">VLOOKUP(X807,LookupRange,3,0)</f>
        <v>Geneva</v>
      </c>
      <c r="AW807" s="55" t="s">
        <v>386</v>
      </c>
      <c r="AX807" s="56" t="s">
        <v>20</v>
      </c>
      <c r="AY807" s="56" t="s">
        <v>114</v>
      </c>
      <c r="AZ807" s="57"/>
      <c r="CJ807" s="35" t="s">
        <v>255</v>
      </c>
      <c r="CK807" s="59"/>
      <c r="CN807" s="35" t="n">
        <v>88065566158</v>
      </c>
      <c r="CO807" s="59"/>
      <c r="EP807" s="0" t="n">
        <v>804</v>
      </c>
      <c r="EQ807" s="55" t="s">
        <v>331</v>
      </c>
      <c r="ER807" s="56" t="s">
        <v>101</v>
      </c>
      <c r="ES807" s="56" t="s">
        <v>29</v>
      </c>
      <c r="ET807" s="64" t="n">
        <v>10</v>
      </c>
      <c r="EU807" s="65" t="n">
        <v>200</v>
      </c>
      <c r="EV807" s="65" t="n">
        <v>30</v>
      </c>
      <c r="EW807" s="65" t="n">
        <v>44062</v>
      </c>
      <c r="EX807" s="66" t="n">
        <v>44062</v>
      </c>
      <c r="EY807" s="0" t="n">
        <f aca="false">COUNTIF(DatasourceNameRange,EQ807)</f>
        <v>1</v>
      </c>
    </row>
    <row r="808" customFormat="false" ht="15" hidden="false" customHeight="false" outlineLevel="0" collapsed="false">
      <c r="X808" s="35" t="s">
        <v>918</v>
      </c>
      <c r="Y808" s="36" t="n">
        <v>11</v>
      </c>
      <c r="Z808" s="37" t="n">
        <v>66</v>
      </c>
      <c r="AA808" s="37" t="n">
        <v>1</v>
      </c>
      <c r="AB808" s="37" t="n">
        <v>66</v>
      </c>
      <c r="AC808" s="37" t="n">
        <v>44102</v>
      </c>
      <c r="AD808" s="38" t="n">
        <v>44102</v>
      </c>
      <c r="AE808" s="0" t="str">
        <f aca="false">IF(AB808&lt;=10,"Top Buyer",IF(AB808&lt;=21,"2nd Top Buyer","Average Buyer"))</f>
        <v>Average Buyer</v>
      </c>
      <c r="AF808" s="0" t="str">
        <f aca="false">(IF(AC808=AD808,$AL$9,$AL$10))</f>
        <v>One-Time Buyer</v>
      </c>
      <c r="AG808" s="0" t="str">
        <f aca="false">VLOOKUP(X808,LookupRange,2,0)</f>
        <v>Female</v>
      </c>
      <c r="AH808" s="0" t="str">
        <f aca="false">VLOOKUP(X808,LookupRange,3,0)</f>
        <v>Elmira</v>
      </c>
      <c r="AW808" s="55" t="s">
        <v>709</v>
      </c>
      <c r="AX808" s="56" t="s">
        <v>29</v>
      </c>
      <c r="AY808" s="56" t="s">
        <v>69</v>
      </c>
      <c r="AZ808" s="57"/>
      <c r="CJ808" s="35" t="s">
        <v>1087</v>
      </c>
      <c r="CK808" s="59"/>
      <c r="CN808" s="35" t="n">
        <v>88065566159</v>
      </c>
      <c r="CO808" s="59"/>
      <c r="EP808" s="0" t="n">
        <v>805</v>
      </c>
      <c r="EQ808" s="55" t="s">
        <v>474</v>
      </c>
      <c r="ER808" s="56" t="s">
        <v>121</v>
      </c>
      <c r="ES808" s="56" t="s">
        <v>20</v>
      </c>
      <c r="ET808" s="64" t="n">
        <v>89</v>
      </c>
      <c r="EU808" s="65" t="n">
        <v>1068</v>
      </c>
      <c r="EV808" s="65" t="n">
        <v>267</v>
      </c>
      <c r="EW808" s="65" t="n">
        <v>44068</v>
      </c>
      <c r="EX808" s="66" t="n">
        <v>44068</v>
      </c>
      <c r="EY808" s="0" t="n">
        <f aca="false">COUNTIF(DatasourceNameRange,EQ808)</f>
        <v>1</v>
      </c>
    </row>
    <row r="809" customFormat="false" ht="15" hidden="false" customHeight="false" outlineLevel="0" collapsed="false">
      <c r="X809" s="35" t="s">
        <v>885</v>
      </c>
      <c r="Y809" s="36" t="n">
        <v>5</v>
      </c>
      <c r="Z809" s="37" t="n">
        <v>65</v>
      </c>
      <c r="AA809" s="37" t="n">
        <v>1</v>
      </c>
      <c r="AB809" s="37" t="n">
        <v>65</v>
      </c>
      <c r="AC809" s="37" t="n">
        <v>44075</v>
      </c>
      <c r="AD809" s="38" t="n">
        <v>44075</v>
      </c>
      <c r="AE809" s="0" t="str">
        <f aca="false">IF(AB809&lt;=10,"Top Buyer",IF(AB809&lt;=21,"2nd Top Buyer","Average Buyer"))</f>
        <v>Average Buyer</v>
      </c>
      <c r="AF809" s="0" t="str">
        <f aca="false">(IF(AC809=AD809,$AL$9,$AL$10))</f>
        <v>One-Time Buyer</v>
      </c>
      <c r="AG809" s="0" t="str">
        <f aca="false">VLOOKUP(X809,LookupRange,2,0)</f>
        <v>Male</v>
      </c>
      <c r="AH809" s="0" t="str">
        <f aca="false">VLOOKUP(X809,LookupRange,3,0)</f>
        <v>Beacon</v>
      </c>
      <c r="AW809" s="55" t="s">
        <v>942</v>
      </c>
      <c r="AX809" s="56" t="s">
        <v>29</v>
      </c>
      <c r="AY809" s="56" t="s">
        <v>81</v>
      </c>
      <c r="AZ809" s="57"/>
      <c r="CJ809" s="35" t="s">
        <v>1083</v>
      </c>
      <c r="CK809" s="59"/>
      <c r="CN809" s="35" t="n">
        <v>88065566160</v>
      </c>
      <c r="CO809" s="59"/>
      <c r="EP809" s="0" t="n">
        <v>806</v>
      </c>
      <c r="EQ809" s="55" t="s">
        <v>386</v>
      </c>
      <c r="ER809" s="56" t="s">
        <v>114</v>
      </c>
      <c r="ES809" s="56" t="s">
        <v>20</v>
      </c>
      <c r="ET809" s="64" t="n">
        <v>77</v>
      </c>
      <c r="EU809" s="65" t="n">
        <v>1232</v>
      </c>
      <c r="EV809" s="65" t="n">
        <v>231</v>
      </c>
      <c r="EW809" s="65" t="n">
        <v>44083</v>
      </c>
      <c r="EX809" s="66" t="n">
        <v>44083</v>
      </c>
      <c r="EY809" s="0" t="n">
        <f aca="false">COUNTIF(DatasourceNameRange,EQ809)</f>
        <v>2</v>
      </c>
    </row>
    <row r="810" customFormat="false" ht="15" hidden="false" customHeight="false" outlineLevel="0" collapsed="false">
      <c r="X810" s="35" t="s">
        <v>897</v>
      </c>
      <c r="Y810" s="36" t="n">
        <v>5</v>
      </c>
      <c r="Z810" s="37" t="n">
        <v>65</v>
      </c>
      <c r="AA810" s="37" t="n">
        <v>1</v>
      </c>
      <c r="AB810" s="37" t="n">
        <v>65</v>
      </c>
      <c r="AC810" s="37" t="n">
        <v>44099</v>
      </c>
      <c r="AD810" s="38" t="n">
        <v>44099</v>
      </c>
      <c r="AE810" s="0" t="str">
        <f aca="false">IF(AB810&lt;=10,"Top Buyer",IF(AB810&lt;=21,"2nd Top Buyer","Average Buyer"))</f>
        <v>Average Buyer</v>
      </c>
      <c r="AF810" s="0" t="str">
        <f aca="false">(IF(AC810=AD810,$AL$9,$AL$10))</f>
        <v>One-Time Buyer</v>
      </c>
      <c r="AG810" s="0" t="str">
        <f aca="false">VLOOKUP(X810,LookupRange,2,0)</f>
        <v>Female</v>
      </c>
      <c r="AH810" s="0" t="str">
        <f aca="false">VLOOKUP(X810,LookupRange,3,0)</f>
        <v>Beacon</v>
      </c>
      <c r="AW810" s="55" t="s">
        <v>255</v>
      </c>
      <c r="AX810" s="56" t="s">
        <v>29</v>
      </c>
      <c r="AY810" s="56" t="s">
        <v>152</v>
      </c>
      <c r="AZ810" s="57"/>
      <c r="CJ810" s="35" t="s">
        <v>856</v>
      </c>
      <c r="CK810" s="59"/>
      <c r="CN810" s="35" t="n">
        <v>88065566161</v>
      </c>
      <c r="CO810" s="59"/>
      <c r="EP810" s="0" t="n">
        <v>807</v>
      </c>
      <c r="EQ810" s="55" t="s">
        <v>709</v>
      </c>
      <c r="ER810" s="56" t="s">
        <v>69</v>
      </c>
      <c r="ES810" s="56" t="s">
        <v>29</v>
      </c>
      <c r="ET810" s="64" t="n">
        <v>9</v>
      </c>
      <c r="EU810" s="65" t="n">
        <v>90</v>
      </c>
      <c r="EV810" s="65" t="n">
        <v>27</v>
      </c>
      <c r="EW810" s="65" t="n">
        <v>44103</v>
      </c>
      <c r="EX810" s="66" t="n">
        <v>44103</v>
      </c>
      <c r="EY810" s="0" t="n">
        <f aca="false">COUNTIF(DatasourceNameRange,EQ810)</f>
        <v>1</v>
      </c>
    </row>
    <row r="811" customFormat="false" ht="15" hidden="false" customHeight="false" outlineLevel="0" collapsed="false">
      <c r="X811" s="35" t="s">
        <v>821</v>
      </c>
      <c r="Y811" s="36" t="n">
        <v>5</v>
      </c>
      <c r="Z811" s="37" t="n">
        <v>65</v>
      </c>
      <c r="AA811" s="37" t="n">
        <v>1</v>
      </c>
      <c r="AB811" s="37" t="n">
        <v>65</v>
      </c>
      <c r="AC811" s="37" t="n">
        <v>44073</v>
      </c>
      <c r="AD811" s="38" t="n">
        <v>44073</v>
      </c>
      <c r="AE811" s="0" t="str">
        <f aca="false">IF(AB811&lt;=10,"Top Buyer",IF(AB811&lt;=21,"2nd Top Buyer","Average Buyer"))</f>
        <v>Average Buyer</v>
      </c>
      <c r="AF811" s="0" t="str">
        <f aca="false">(IF(AC811=AD811,$AL$9,$AL$10))</f>
        <v>One-Time Buyer</v>
      </c>
      <c r="AG811" s="0" t="str">
        <f aca="false">VLOOKUP(X811,LookupRange,2,0)</f>
        <v>Male</v>
      </c>
      <c r="AH811" s="0" t="str">
        <f aca="false">VLOOKUP(X811,LookupRange,3,0)</f>
        <v>Sherrill</v>
      </c>
      <c r="AW811" s="55" t="s">
        <v>1087</v>
      </c>
      <c r="AX811" s="56" t="s">
        <v>20</v>
      </c>
      <c r="AY811" s="56" t="s">
        <v>75</v>
      </c>
      <c r="AZ811" s="57"/>
      <c r="CJ811" s="35" t="s">
        <v>951</v>
      </c>
      <c r="CK811" s="59"/>
      <c r="CN811" s="35" t="n">
        <v>88065566162</v>
      </c>
      <c r="CO811" s="59"/>
      <c r="EP811" s="0" t="n">
        <v>808</v>
      </c>
      <c r="EQ811" s="55" t="s">
        <v>942</v>
      </c>
      <c r="ER811" s="56" t="s">
        <v>81</v>
      </c>
      <c r="ES811" s="56" t="s">
        <v>29</v>
      </c>
      <c r="ET811" s="64" t="n">
        <v>76</v>
      </c>
      <c r="EU811" s="65" t="n">
        <v>1521</v>
      </c>
      <c r="EV811" s="65" t="n">
        <v>228</v>
      </c>
      <c r="EW811" s="65" t="n">
        <v>44051</v>
      </c>
      <c r="EX811" s="66" t="n">
        <v>44098</v>
      </c>
      <c r="EY811" s="0" t="n">
        <f aca="false">COUNTIF(DatasourceNameRange,EQ811)</f>
        <v>14</v>
      </c>
    </row>
    <row r="812" customFormat="false" ht="15" hidden="false" customHeight="false" outlineLevel="0" collapsed="false">
      <c r="X812" s="35" t="s">
        <v>749</v>
      </c>
      <c r="Y812" s="36" t="n">
        <v>5</v>
      </c>
      <c r="Z812" s="37" t="n">
        <v>65</v>
      </c>
      <c r="AA812" s="37" t="n">
        <v>1</v>
      </c>
      <c r="AB812" s="37" t="n">
        <v>65</v>
      </c>
      <c r="AC812" s="37" t="n">
        <v>44063</v>
      </c>
      <c r="AD812" s="38" t="n">
        <v>44063</v>
      </c>
      <c r="AE812" s="0" t="str">
        <f aca="false">IF(AB812&lt;=10,"Top Buyer",IF(AB812&lt;=21,"2nd Top Buyer","Average Buyer"))</f>
        <v>Average Buyer</v>
      </c>
      <c r="AF812" s="0" t="str">
        <f aca="false">(IF(AC812=AD812,$AL$9,$AL$10))</f>
        <v>One-Time Buyer</v>
      </c>
      <c r="AG812" s="0" t="str">
        <f aca="false">VLOOKUP(X812,LookupRange,2,0)</f>
        <v>Male</v>
      </c>
      <c r="AH812" s="0" t="str">
        <f aca="false">VLOOKUP(X812,LookupRange,3,0)</f>
        <v>Yakers</v>
      </c>
      <c r="AW812" s="55" t="s">
        <v>1083</v>
      </c>
      <c r="AX812" s="56" t="s">
        <v>20</v>
      </c>
      <c r="AY812" s="56" t="s">
        <v>156</v>
      </c>
      <c r="AZ812" s="57"/>
      <c r="CJ812" s="35" t="s">
        <v>339</v>
      </c>
      <c r="CK812" s="59"/>
      <c r="CN812" s="35" t="n">
        <v>88065566163</v>
      </c>
      <c r="CO812" s="59"/>
      <c r="EP812" s="0" t="n">
        <v>809</v>
      </c>
      <c r="EQ812" s="55" t="s">
        <v>255</v>
      </c>
      <c r="ER812" s="56" t="s">
        <v>152</v>
      </c>
      <c r="ES812" s="56" t="s">
        <v>29</v>
      </c>
      <c r="ET812" s="64" t="n">
        <v>68</v>
      </c>
      <c r="EU812" s="65" t="n">
        <v>1360</v>
      </c>
      <c r="EV812" s="65" t="n">
        <v>204</v>
      </c>
      <c r="EW812" s="65" t="n">
        <v>44055</v>
      </c>
      <c r="EX812" s="66" t="n">
        <v>44055</v>
      </c>
      <c r="EY812" s="0" t="n">
        <f aca="false">COUNTIF(DatasourceNameRange,EQ812)</f>
        <v>1</v>
      </c>
    </row>
    <row r="813" customFormat="false" ht="15" hidden="false" customHeight="false" outlineLevel="0" collapsed="false">
      <c r="X813" s="35" t="s">
        <v>685</v>
      </c>
      <c r="Y813" s="36" t="n">
        <v>5</v>
      </c>
      <c r="Z813" s="37" t="n">
        <v>65</v>
      </c>
      <c r="AA813" s="37" t="n">
        <v>1</v>
      </c>
      <c r="AB813" s="37" t="n">
        <v>65</v>
      </c>
      <c r="AC813" s="37" t="n">
        <v>44076</v>
      </c>
      <c r="AD813" s="38" t="n">
        <v>44076</v>
      </c>
      <c r="AE813" s="0" t="str">
        <f aca="false">IF(AB813&lt;=10,"Top Buyer",IF(AB813&lt;=21,"2nd Top Buyer","Average Buyer"))</f>
        <v>Average Buyer</v>
      </c>
      <c r="AF813" s="0" t="str">
        <f aca="false">(IF(AC813=AD813,$AL$9,$AL$10))</f>
        <v>One-Time Buyer</v>
      </c>
      <c r="AG813" s="0" t="str">
        <f aca="false">VLOOKUP(X813,LookupRange,2,0)</f>
        <v>Female</v>
      </c>
      <c r="AH813" s="0" t="str">
        <f aca="false">VLOOKUP(X813,LookupRange,3,0)</f>
        <v>Johnstown</v>
      </c>
      <c r="AW813" s="55" t="s">
        <v>856</v>
      </c>
      <c r="AX813" s="56" t="s">
        <v>20</v>
      </c>
      <c r="AY813" s="56" t="s">
        <v>50</v>
      </c>
      <c r="AZ813" s="57"/>
      <c r="CJ813" s="35" t="s">
        <v>861</v>
      </c>
      <c r="CK813" s="59"/>
      <c r="CN813" s="35" t="n">
        <v>88065566164</v>
      </c>
      <c r="CO813" s="59"/>
      <c r="EP813" s="0" t="n">
        <v>810</v>
      </c>
      <c r="EQ813" s="55" t="s">
        <v>1087</v>
      </c>
      <c r="ER813" s="56" t="s">
        <v>75</v>
      </c>
      <c r="ES813" s="56" t="s">
        <v>20</v>
      </c>
      <c r="ET813" s="64" t="n">
        <v>3</v>
      </c>
      <c r="EU813" s="65" t="n">
        <v>60</v>
      </c>
      <c r="EV813" s="65" t="n">
        <v>9</v>
      </c>
      <c r="EW813" s="65" t="n">
        <v>44088</v>
      </c>
      <c r="EX813" s="66" t="n">
        <v>44088</v>
      </c>
      <c r="EY813" s="0" t="n">
        <f aca="false">COUNTIF(DatasourceNameRange,EQ813)</f>
        <v>1</v>
      </c>
    </row>
    <row r="814" customFormat="false" ht="15" hidden="false" customHeight="false" outlineLevel="0" collapsed="false">
      <c r="X814" s="35" t="s">
        <v>928</v>
      </c>
      <c r="Y814" s="36" t="n">
        <v>4</v>
      </c>
      <c r="Z814" s="37" t="n">
        <v>64</v>
      </c>
      <c r="AA814" s="37" t="n">
        <v>1</v>
      </c>
      <c r="AB814" s="37" t="n">
        <v>64</v>
      </c>
      <c r="AC814" s="37" t="n">
        <v>44092</v>
      </c>
      <c r="AD814" s="38" t="n">
        <v>44092</v>
      </c>
      <c r="AE814" s="0" t="str">
        <f aca="false">IF(AB814&lt;=10,"Top Buyer",IF(AB814&lt;=21,"2nd Top Buyer","Average Buyer"))</f>
        <v>Average Buyer</v>
      </c>
      <c r="AF814" s="0" t="str">
        <f aca="false">(IF(AC814=AD814,$AL$9,$AL$10))</f>
        <v>One-Time Buyer</v>
      </c>
      <c r="AG814" s="0" t="str">
        <f aca="false">VLOOKUP(X814,LookupRange,2,0)</f>
        <v>Male</v>
      </c>
      <c r="AH814" s="0" t="str">
        <f aca="false">VLOOKUP(X814,LookupRange,3,0)</f>
        <v>Kingston</v>
      </c>
      <c r="AW814" s="55" t="s">
        <v>951</v>
      </c>
      <c r="AX814" s="56" t="s">
        <v>29</v>
      </c>
      <c r="AY814" s="56" t="s">
        <v>125</v>
      </c>
      <c r="AZ814" s="57"/>
      <c r="CJ814" s="35" t="s">
        <v>683</v>
      </c>
      <c r="CK814" s="59"/>
      <c r="CN814" s="35" t="n">
        <v>88065566165</v>
      </c>
      <c r="CO814" s="59"/>
      <c r="EP814" s="0" t="n">
        <v>811</v>
      </c>
      <c r="EQ814" s="55" t="s">
        <v>1083</v>
      </c>
      <c r="ER814" s="56" t="s">
        <v>156</v>
      </c>
      <c r="ES814" s="56" t="s">
        <v>20</v>
      </c>
      <c r="ET814" s="64" t="n">
        <v>26</v>
      </c>
      <c r="EU814" s="65" t="n">
        <v>1090</v>
      </c>
      <c r="EV814" s="65" t="n">
        <v>78</v>
      </c>
      <c r="EW814" s="65" t="n">
        <v>44048</v>
      </c>
      <c r="EX814" s="66" t="n">
        <v>44102</v>
      </c>
      <c r="EY814" s="0" t="n">
        <f aca="false">COUNTIF(DatasourceNameRange,EQ814)</f>
        <v>4</v>
      </c>
    </row>
    <row r="815" customFormat="false" ht="15" hidden="false" customHeight="false" outlineLevel="0" collapsed="false">
      <c r="X815" s="35" t="s">
        <v>1092</v>
      </c>
      <c r="Y815" s="36" t="n">
        <v>4</v>
      </c>
      <c r="Z815" s="37" t="n">
        <v>64</v>
      </c>
      <c r="AA815" s="37" t="n">
        <v>1</v>
      </c>
      <c r="AB815" s="37" t="n">
        <v>64</v>
      </c>
      <c r="AC815" s="37" t="n">
        <v>44093</v>
      </c>
      <c r="AD815" s="38" t="n">
        <v>44093</v>
      </c>
      <c r="AE815" s="0" t="str">
        <f aca="false">IF(AB815&lt;=10,"Top Buyer",IF(AB815&lt;=21,"2nd Top Buyer","Average Buyer"))</f>
        <v>Average Buyer</v>
      </c>
      <c r="AF815" s="0" t="str">
        <f aca="false">(IF(AC815=AD815,$AL$9,$AL$10))</f>
        <v>One-Time Buyer</v>
      </c>
      <c r="AG815" s="0" t="str">
        <f aca="false">VLOOKUP(X815,LookupRange,2,0)</f>
        <v>Female</v>
      </c>
      <c r="AH815" s="0" t="str">
        <f aca="false">VLOOKUP(X815,LookupRange,3,0)</f>
        <v>Rome</v>
      </c>
      <c r="AW815" s="55" t="s">
        <v>339</v>
      </c>
      <c r="AX815" s="56" t="s">
        <v>29</v>
      </c>
      <c r="AY815" s="56" t="s">
        <v>152</v>
      </c>
      <c r="AZ815" s="57"/>
      <c r="CJ815" s="35" t="s">
        <v>567</v>
      </c>
      <c r="CK815" s="59"/>
      <c r="CN815" s="35" t="n">
        <v>88065566166</v>
      </c>
      <c r="CO815" s="59"/>
      <c r="EP815" s="0" t="n">
        <v>812</v>
      </c>
      <c r="EQ815" s="55" t="s">
        <v>856</v>
      </c>
      <c r="ER815" s="56" t="s">
        <v>50</v>
      </c>
      <c r="ES815" s="56" t="s">
        <v>20</v>
      </c>
      <c r="ET815" s="64" t="n">
        <v>4</v>
      </c>
      <c r="EU815" s="65" t="n">
        <v>20</v>
      </c>
      <c r="EV815" s="65" t="n">
        <v>12</v>
      </c>
      <c r="EW815" s="65" t="n">
        <v>44077</v>
      </c>
      <c r="EX815" s="66" t="n">
        <v>44077</v>
      </c>
      <c r="EY815" s="0" t="n">
        <f aca="false">COUNTIF(DatasourceNameRange,EQ815)</f>
        <v>1</v>
      </c>
    </row>
    <row r="816" customFormat="false" ht="15" hidden="false" customHeight="false" outlineLevel="0" collapsed="false">
      <c r="X816" s="35" t="s">
        <v>963</v>
      </c>
      <c r="Y816" s="36" t="n">
        <v>4</v>
      </c>
      <c r="Z816" s="37" t="n">
        <v>64</v>
      </c>
      <c r="AA816" s="37" t="n">
        <v>1</v>
      </c>
      <c r="AB816" s="37" t="n">
        <v>64</v>
      </c>
      <c r="AC816" s="37" t="n">
        <v>44047</v>
      </c>
      <c r="AD816" s="38" t="n">
        <v>44047</v>
      </c>
      <c r="AE816" s="0" t="str">
        <f aca="false">IF(AB816&lt;=10,"Top Buyer",IF(AB816&lt;=21,"2nd Top Buyer","Average Buyer"))</f>
        <v>Average Buyer</v>
      </c>
      <c r="AF816" s="0" t="str">
        <f aca="false">(IF(AC816=AD816,$AL$9,$AL$10))</f>
        <v>One-Time Buyer</v>
      </c>
      <c r="AG816" s="0" t="str">
        <f aca="false">VLOOKUP(X816,LookupRange,2,0)</f>
        <v>Male</v>
      </c>
      <c r="AH816" s="0" t="str">
        <f aca="false">VLOOKUP(X816,LookupRange,3,0)</f>
        <v>Little Falls</v>
      </c>
      <c r="AW816" s="55" t="s">
        <v>861</v>
      </c>
      <c r="AX816" s="56" t="s">
        <v>20</v>
      </c>
      <c r="AY816" s="56" t="s">
        <v>149</v>
      </c>
      <c r="AZ816" s="57"/>
      <c r="CJ816" s="35" t="s">
        <v>783</v>
      </c>
      <c r="CK816" s="59"/>
      <c r="CN816" s="35" t="n">
        <v>88065566167</v>
      </c>
      <c r="CO816" s="59"/>
      <c r="EP816" s="0" t="n">
        <v>813</v>
      </c>
      <c r="EQ816" s="55" t="s">
        <v>951</v>
      </c>
      <c r="ER816" s="56" t="s">
        <v>125</v>
      </c>
      <c r="ES816" s="56" t="s">
        <v>29</v>
      </c>
      <c r="ET816" s="64" t="n">
        <v>2</v>
      </c>
      <c r="EU816" s="65" t="n">
        <v>104</v>
      </c>
      <c r="EV816" s="65" t="n">
        <v>6</v>
      </c>
      <c r="EW816" s="65" t="n">
        <v>44094</v>
      </c>
      <c r="EX816" s="66" t="n">
        <v>44094</v>
      </c>
      <c r="EY816" s="0" t="n">
        <f aca="false">COUNTIF(DatasourceNameRange,EQ816)</f>
        <v>1</v>
      </c>
    </row>
    <row r="817" customFormat="false" ht="15" hidden="false" customHeight="false" outlineLevel="0" collapsed="false">
      <c r="X817" s="35" t="s">
        <v>902</v>
      </c>
      <c r="Y817" s="36" t="n">
        <v>7</v>
      </c>
      <c r="Z817" s="37" t="n">
        <v>63</v>
      </c>
      <c r="AA817" s="37" t="n">
        <v>1</v>
      </c>
      <c r="AB817" s="37" t="n">
        <v>63</v>
      </c>
      <c r="AC817" s="37" t="n">
        <v>44073</v>
      </c>
      <c r="AD817" s="38" t="n">
        <v>44073</v>
      </c>
      <c r="AE817" s="0" t="str">
        <f aca="false">IF(AB817&lt;=10,"Top Buyer",IF(AB817&lt;=21,"2nd Top Buyer","Average Buyer"))</f>
        <v>Average Buyer</v>
      </c>
      <c r="AF817" s="0" t="str">
        <f aca="false">(IF(AC817=AD817,$AL$9,$AL$10))</f>
        <v>One-Time Buyer</v>
      </c>
      <c r="AG817" s="0" t="str">
        <f aca="false">VLOOKUP(X817,LookupRange,2,0)</f>
        <v>Female</v>
      </c>
      <c r="AH817" s="0" t="str">
        <f aca="false">VLOOKUP(X817,LookupRange,3,0)</f>
        <v>Fulton</v>
      </c>
      <c r="AW817" s="55" t="s">
        <v>683</v>
      </c>
      <c r="AX817" s="56" t="s">
        <v>20</v>
      </c>
      <c r="AY817" s="56" t="s">
        <v>55</v>
      </c>
      <c r="AZ817" s="57"/>
      <c r="CJ817" s="35" t="s">
        <v>193</v>
      </c>
      <c r="CK817" s="59"/>
      <c r="CN817" s="35" t="n">
        <v>88065566168</v>
      </c>
      <c r="CO817" s="59"/>
      <c r="EP817" s="0" t="n">
        <v>814</v>
      </c>
      <c r="EQ817" s="55" t="s">
        <v>339</v>
      </c>
      <c r="ER817" s="56" t="s">
        <v>152</v>
      </c>
      <c r="ES817" s="56" t="s">
        <v>29</v>
      </c>
      <c r="ET817" s="64" t="n">
        <v>6</v>
      </c>
      <c r="EU817" s="65" t="n">
        <v>312</v>
      </c>
      <c r="EV817" s="65" t="n">
        <v>18</v>
      </c>
      <c r="EW817" s="65" t="n">
        <v>44067</v>
      </c>
      <c r="EX817" s="66" t="n">
        <v>44067</v>
      </c>
      <c r="EY817" s="0" t="n">
        <f aca="false">COUNTIF(DatasourceNameRange,EQ817)</f>
        <v>1</v>
      </c>
    </row>
    <row r="818" customFormat="false" ht="15" hidden="false" customHeight="false" outlineLevel="0" collapsed="false">
      <c r="X818" s="35" t="s">
        <v>716</v>
      </c>
      <c r="Y818" s="36" t="n">
        <v>7</v>
      </c>
      <c r="Z818" s="37" t="n">
        <v>63</v>
      </c>
      <c r="AA818" s="37" t="n">
        <v>1</v>
      </c>
      <c r="AB818" s="37" t="n">
        <v>63</v>
      </c>
      <c r="AC818" s="37" t="n">
        <v>44061</v>
      </c>
      <c r="AD818" s="38" t="n">
        <v>44061</v>
      </c>
      <c r="AE818" s="0" t="str">
        <f aca="false">IF(AB818&lt;=10,"Top Buyer",IF(AB818&lt;=21,"2nd Top Buyer","Average Buyer"))</f>
        <v>Average Buyer</v>
      </c>
      <c r="AF818" s="0" t="str">
        <f aca="false">(IF(AC818=AD818,$AL$9,$AL$10))</f>
        <v>One-Time Buyer</v>
      </c>
      <c r="AG818" s="0" t="str">
        <f aca="false">VLOOKUP(X818,LookupRange,2,0)</f>
        <v>Female</v>
      </c>
      <c r="AH818" s="0" t="str">
        <f aca="false">VLOOKUP(X818,LookupRange,3,0)</f>
        <v>Betavia</v>
      </c>
      <c r="AW818" s="55" t="s">
        <v>567</v>
      </c>
      <c r="AX818" s="56" t="s">
        <v>29</v>
      </c>
      <c r="AY818" s="56" t="s">
        <v>117</v>
      </c>
      <c r="AZ818" s="57"/>
      <c r="CJ818" s="35" t="s">
        <v>396</v>
      </c>
      <c r="CK818" s="59"/>
      <c r="CN818" s="35" t="n">
        <v>88065566169</v>
      </c>
      <c r="CO818" s="59"/>
      <c r="EP818" s="0" t="n">
        <v>815</v>
      </c>
      <c r="EQ818" s="55" t="s">
        <v>861</v>
      </c>
      <c r="ER818" s="56" t="s">
        <v>149</v>
      </c>
      <c r="ES818" s="56" t="s">
        <v>20</v>
      </c>
      <c r="ET818" s="64" t="n">
        <v>5</v>
      </c>
      <c r="EU818" s="65" t="n">
        <v>100</v>
      </c>
      <c r="EV818" s="65" t="n">
        <v>15</v>
      </c>
      <c r="EW818" s="65" t="n">
        <v>44082</v>
      </c>
      <c r="EX818" s="66" t="n">
        <v>44082</v>
      </c>
      <c r="EY818" s="0" t="n">
        <f aca="false">COUNTIF(DatasourceNameRange,EQ818)</f>
        <v>1</v>
      </c>
    </row>
    <row r="819" customFormat="false" ht="15" hidden="false" customHeight="false" outlineLevel="0" collapsed="false">
      <c r="X819" s="35" t="s">
        <v>787</v>
      </c>
      <c r="Y819" s="36" t="n">
        <v>3</v>
      </c>
      <c r="Z819" s="37" t="n">
        <v>60</v>
      </c>
      <c r="AA819" s="37" t="n">
        <v>1</v>
      </c>
      <c r="AB819" s="37" t="n">
        <v>60</v>
      </c>
      <c r="AC819" s="37" t="n">
        <v>44102</v>
      </c>
      <c r="AD819" s="38" t="n">
        <v>44102</v>
      </c>
      <c r="AE819" s="0" t="str">
        <f aca="false">IF(AB819&lt;=10,"Top Buyer",IF(AB819&lt;=21,"2nd Top Buyer","Average Buyer"))</f>
        <v>Average Buyer</v>
      </c>
      <c r="AF819" s="0" t="str">
        <f aca="false">(IF(AC819=AD819,$AL$9,$AL$10))</f>
        <v>One-Time Buyer</v>
      </c>
      <c r="AG819" s="0" t="str">
        <f aca="false">VLOOKUP(X819,LookupRange,2,0)</f>
        <v>Male</v>
      </c>
      <c r="AH819" s="0" t="str">
        <f aca="false">VLOOKUP(X819,LookupRange,3,0)</f>
        <v>Sherrill</v>
      </c>
      <c r="AW819" s="55" t="s">
        <v>783</v>
      </c>
      <c r="AX819" s="56" t="s">
        <v>20</v>
      </c>
      <c r="AY819" s="56" t="s">
        <v>90</v>
      </c>
      <c r="AZ819" s="57"/>
      <c r="CJ819" s="35" t="s">
        <v>1023</v>
      </c>
      <c r="CK819" s="59"/>
      <c r="CN819" s="35" t="n">
        <v>88065566170</v>
      </c>
      <c r="CO819" s="59"/>
      <c r="EP819" s="0" t="n">
        <v>816</v>
      </c>
      <c r="EQ819" s="55" t="s">
        <v>683</v>
      </c>
      <c r="ER819" s="56" t="s">
        <v>55</v>
      </c>
      <c r="ES819" s="56" t="s">
        <v>20</v>
      </c>
      <c r="ET819" s="64" t="n">
        <v>9</v>
      </c>
      <c r="EU819" s="65" t="n">
        <v>180</v>
      </c>
      <c r="EV819" s="65" t="n">
        <v>27</v>
      </c>
      <c r="EW819" s="65" t="n">
        <v>44074</v>
      </c>
      <c r="EX819" s="66" t="n">
        <v>44074</v>
      </c>
      <c r="EY819" s="0" t="n">
        <f aca="false">COUNTIF(DatasourceNameRange,EQ819)</f>
        <v>1</v>
      </c>
    </row>
    <row r="820" customFormat="false" ht="15" hidden="false" customHeight="false" outlineLevel="0" collapsed="false">
      <c r="X820" s="35" t="s">
        <v>551</v>
      </c>
      <c r="Y820" s="36" t="n">
        <v>6</v>
      </c>
      <c r="Z820" s="37" t="n">
        <v>60</v>
      </c>
      <c r="AA820" s="37" t="n">
        <v>1</v>
      </c>
      <c r="AB820" s="37" t="n">
        <v>60</v>
      </c>
      <c r="AC820" s="37" t="n">
        <v>44073</v>
      </c>
      <c r="AD820" s="38" t="n">
        <v>44073</v>
      </c>
      <c r="AE820" s="0" t="str">
        <f aca="false">IF(AB820&lt;=10,"Top Buyer",IF(AB820&lt;=21,"2nd Top Buyer","Average Buyer"))</f>
        <v>Average Buyer</v>
      </c>
      <c r="AF820" s="0" t="str">
        <f aca="false">(IF(AC820=AD820,$AL$9,$AL$10))</f>
        <v>One-Time Buyer</v>
      </c>
      <c r="AG820" s="0" t="str">
        <f aca="false">VLOOKUP(X820,LookupRange,2,0)</f>
        <v>Male</v>
      </c>
      <c r="AH820" s="0" t="str">
        <f aca="false">VLOOKUP(X820,LookupRange,3,0)</f>
        <v>Troy</v>
      </c>
      <c r="AW820" s="55" t="s">
        <v>193</v>
      </c>
      <c r="AX820" s="56" t="s">
        <v>20</v>
      </c>
      <c r="AY820" s="56" t="s">
        <v>55</v>
      </c>
      <c r="AZ820" s="57"/>
      <c r="CJ820" s="35" t="s">
        <v>297</v>
      </c>
      <c r="CK820" s="59"/>
      <c r="CN820" s="35" t="n">
        <v>88065566171</v>
      </c>
      <c r="CO820" s="59"/>
      <c r="EP820" s="0" t="n">
        <v>817</v>
      </c>
      <c r="EQ820" s="55" t="s">
        <v>567</v>
      </c>
      <c r="ER820" s="56" t="s">
        <v>117</v>
      </c>
      <c r="ES820" s="56" t="s">
        <v>29</v>
      </c>
      <c r="ET820" s="64" t="n">
        <v>15</v>
      </c>
      <c r="EU820" s="65" t="n">
        <v>225</v>
      </c>
      <c r="EV820" s="65" t="n">
        <v>45</v>
      </c>
      <c r="EW820" s="65" t="n">
        <v>44058</v>
      </c>
      <c r="EX820" s="66" t="n">
        <v>44058</v>
      </c>
      <c r="EY820" s="0" t="n">
        <f aca="false">COUNTIF(DatasourceNameRange,EQ820)</f>
        <v>1</v>
      </c>
    </row>
    <row r="821" customFormat="false" ht="15" hidden="false" customHeight="false" outlineLevel="0" collapsed="false">
      <c r="X821" s="35" t="s">
        <v>981</v>
      </c>
      <c r="Y821" s="36" t="n">
        <v>3</v>
      </c>
      <c r="Z821" s="37" t="n">
        <v>60</v>
      </c>
      <c r="AA821" s="37" t="n">
        <v>1</v>
      </c>
      <c r="AB821" s="37" t="n">
        <v>60</v>
      </c>
      <c r="AC821" s="37" t="n">
        <v>44074</v>
      </c>
      <c r="AD821" s="38" t="n">
        <v>44074</v>
      </c>
      <c r="AE821" s="0" t="str">
        <f aca="false">IF(AB821&lt;=10,"Top Buyer",IF(AB821&lt;=21,"2nd Top Buyer","Average Buyer"))</f>
        <v>Average Buyer</v>
      </c>
      <c r="AF821" s="0" t="str">
        <f aca="false">(IF(AC821=AD821,$AL$9,$AL$10))</f>
        <v>One-Time Buyer</v>
      </c>
      <c r="AG821" s="0" t="str">
        <f aca="false">VLOOKUP(X821,LookupRange,2,0)</f>
        <v>Female</v>
      </c>
      <c r="AH821" s="0" t="str">
        <f aca="false">VLOOKUP(X821,LookupRange,3,0)</f>
        <v>Albany</v>
      </c>
      <c r="AW821" s="55" t="s">
        <v>396</v>
      </c>
      <c r="AX821" s="56" t="s">
        <v>20</v>
      </c>
      <c r="AY821" s="56" t="s">
        <v>48</v>
      </c>
      <c r="AZ821" s="57"/>
      <c r="CJ821" s="35" t="s">
        <v>347</v>
      </c>
      <c r="CK821" s="59"/>
      <c r="CN821" s="35" t="n">
        <v>88065566172</v>
      </c>
      <c r="CO821" s="59"/>
      <c r="EP821" s="0" t="n">
        <v>818</v>
      </c>
      <c r="EQ821" s="55" t="s">
        <v>783</v>
      </c>
      <c r="ER821" s="56" t="s">
        <v>90</v>
      </c>
      <c r="ES821" s="56" t="s">
        <v>20</v>
      </c>
      <c r="ET821" s="64" t="n">
        <v>3</v>
      </c>
      <c r="EU821" s="65" t="n">
        <v>30</v>
      </c>
      <c r="EV821" s="65" t="n">
        <v>9</v>
      </c>
      <c r="EW821" s="65" t="n">
        <v>44097</v>
      </c>
      <c r="EX821" s="66" t="n">
        <v>44097</v>
      </c>
      <c r="EY821" s="0" t="n">
        <f aca="false">COUNTIF(DatasourceNameRange,EQ821)</f>
        <v>1</v>
      </c>
    </row>
    <row r="822" customFormat="false" ht="15" hidden="false" customHeight="false" outlineLevel="0" collapsed="false">
      <c r="X822" s="35" t="s">
        <v>819</v>
      </c>
      <c r="Y822" s="36" t="n">
        <v>3</v>
      </c>
      <c r="Z822" s="37" t="n">
        <v>60</v>
      </c>
      <c r="AA822" s="37" t="n">
        <v>1</v>
      </c>
      <c r="AB822" s="37" t="n">
        <v>60</v>
      </c>
      <c r="AC822" s="37" t="n">
        <v>44071</v>
      </c>
      <c r="AD822" s="38" t="n">
        <v>44071</v>
      </c>
      <c r="AE822" s="0" t="str">
        <f aca="false">IF(AB822&lt;=10,"Top Buyer",IF(AB822&lt;=21,"2nd Top Buyer","Average Buyer"))</f>
        <v>Average Buyer</v>
      </c>
      <c r="AF822" s="0" t="str">
        <f aca="false">(IF(AC822=AD822,$AL$9,$AL$10))</f>
        <v>One-Time Buyer</v>
      </c>
      <c r="AG822" s="0" t="str">
        <f aca="false">VLOOKUP(X822,LookupRange,2,0)</f>
        <v>Female</v>
      </c>
      <c r="AH822" s="0" t="str">
        <f aca="false">VLOOKUP(X822,LookupRange,3,0)</f>
        <v>Salamanca</v>
      </c>
      <c r="AW822" s="55" t="s">
        <v>1023</v>
      </c>
      <c r="AX822" s="56" t="s">
        <v>20</v>
      </c>
      <c r="AY822" s="56" t="s">
        <v>58</v>
      </c>
      <c r="AZ822" s="57"/>
      <c r="CJ822" s="35" t="s">
        <v>509</v>
      </c>
      <c r="CK822" s="59"/>
      <c r="CN822" s="35" t="n">
        <v>88065566173</v>
      </c>
      <c r="CO822" s="59"/>
      <c r="EP822" s="0" t="n">
        <v>819</v>
      </c>
      <c r="EQ822" s="55" t="s">
        <v>193</v>
      </c>
      <c r="ER822" s="56" t="s">
        <v>55</v>
      </c>
      <c r="ES822" s="56" t="s">
        <v>20</v>
      </c>
      <c r="ET822" s="64" t="n">
        <v>15</v>
      </c>
      <c r="EU822" s="65" t="n">
        <v>180</v>
      </c>
      <c r="EV822" s="65" t="n">
        <v>45</v>
      </c>
      <c r="EW822" s="65" t="n">
        <v>44096</v>
      </c>
      <c r="EX822" s="66" t="n">
        <v>44096</v>
      </c>
      <c r="EY822" s="0" t="n">
        <f aca="false">COUNTIF(DatasourceNameRange,EQ822)</f>
        <v>1</v>
      </c>
    </row>
    <row r="823" customFormat="false" ht="15" hidden="false" customHeight="false" outlineLevel="0" collapsed="false">
      <c r="X823" s="35" t="s">
        <v>698</v>
      </c>
      <c r="Y823" s="36" t="n">
        <v>4</v>
      </c>
      <c r="Z823" s="37" t="n">
        <v>60</v>
      </c>
      <c r="AA823" s="37" t="n">
        <v>1</v>
      </c>
      <c r="AB823" s="37" t="n">
        <v>60</v>
      </c>
      <c r="AC823" s="37" t="n">
        <v>44089</v>
      </c>
      <c r="AD823" s="38" t="n">
        <v>44089</v>
      </c>
      <c r="AE823" s="0" t="str">
        <f aca="false">IF(AB823&lt;=10,"Top Buyer",IF(AB823&lt;=21,"2nd Top Buyer","Average Buyer"))</f>
        <v>Average Buyer</v>
      </c>
      <c r="AF823" s="0" t="str">
        <f aca="false">(IF(AC823=AD823,$AL$9,$AL$10))</f>
        <v>One-Time Buyer</v>
      </c>
      <c r="AG823" s="0" t="str">
        <f aca="false">VLOOKUP(X823,LookupRange,2,0)</f>
        <v>Male</v>
      </c>
      <c r="AH823" s="0" t="str">
        <f aca="false">VLOOKUP(X823,LookupRange,3,0)</f>
        <v>Rye </v>
      </c>
      <c r="AW823" s="55" t="s">
        <v>297</v>
      </c>
      <c r="AX823" s="56" t="s">
        <v>20</v>
      </c>
      <c r="AY823" s="56" t="s">
        <v>101</v>
      </c>
      <c r="AZ823" s="57"/>
      <c r="CJ823" s="35" t="s">
        <v>437</v>
      </c>
      <c r="CK823" s="59"/>
      <c r="CN823" s="35" t="n">
        <v>88065566174</v>
      </c>
      <c r="CO823" s="59"/>
      <c r="EP823" s="0" t="n">
        <v>820</v>
      </c>
      <c r="EQ823" s="55" t="s">
        <v>396</v>
      </c>
      <c r="ER823" s="56" t="s">
        <v>48</v>
      </c>
      <c r="ES823" s="56" t="s">
        <v>20</v>
      </c>
      <c r="ET823" s="64" t="n">
        <v>15</v>
      </c>
      <c r="EU823" s="65" t="n">
        <v>345</v>
      </c>
      <c r="EV823" s="65" t="n">
        <v>45</v>
      </c>
      <c r="EW823" s="65" t="n">
        <v>44093</v>
      </c>
      <c r="EX823" s="66" t="n">
        <v>44093</v>
      </c>
      <c r="EY823" s="0" t="n">
        <f aca="false">COUNTIF(DatasourceNameRange,EQ823)</f>
        <v>1</v>
      </c>
    </row>
    <row r="824" customFormat="false" ht="15" hidden="false" customHeight="false" outlineLevel="0" collapsed="false">
      <c r="X824" s="35" t="s">
        <v>675</v>
      </c>
      <c r="Y824" s="36" t="n">
        <v>3</v>
      </c>
      <c r="Z824" s="37" t="n">
        <v>60</v>
      </c>
      <c r="AA824" s="37" t="n">
        <v>1</v>
      </c>
      <c r="AB824" s="37" t="n">
        <v>60</v>
      </c>
      <c r="AC824" s="37" t="n">
        <v>44066</v>
      </c>
      <c r="AD824" s="38" t="n">
        <v>44066</v>
      </c>
      <c r="AE824" s="0" t="str">
        <f aca="false">IF(AB824&lt;=10,"Top Buyer",IF(AB824&lt;=21,"2nd Top Buyer","Average Buyer"))</f>
        <v>Average Buyer</v>
      </c>
      <c r="AF824" s="0" t="str">
        <f aca="false">(IF(AC824=AD824,$AL$9,$AL$10))</f>
        <v>One-Time Buyer</v>
      </c>
      <c r="AG824" s="0" t="str">
        <f aca="false">VLOOKUP(X824,LookupRange,2,0)</f>
        <v>Male</v>
      </c>
      <c r="AH824" s="0" t="str">
        <f aca="false">VLOOKUP(X824,LookupRange,3,0)</f>
        <v>Betavia</v>
      </c>
      <c r="AW824" s="55" t="s">
        <v>347</v>
      </c>
      <c r="AX824" s="56" t="s">
        <v>20</v>
      </c>
      <c r="AY824" s="56" t="s">
        <v>117</v>
      </c>
      <c r="AZ824" s="57"/>
      <c r="CJ824" s="35" t="s">
        <v>348</v>
      </c>
      <c r="CK824" s="59"/>
      <c r="CN824" s="35" t="n">
        <v>88065566175</v>
      </c>
      <c r="CO824" s="59"/>
      <c r="EP824" s="0" t="n">
        <v>821</v>
      </c>
      <c r="EQ824" s="55" t="s">
        <v>1023</v>
      </c>
      <c r="ER824" s="56" t="s">
        <v>58</v>
      </c>
      <c r="ES824" s="56" t="s">
        <v>20</v>
      </c>
      <c r="ET824" s="64" t="n">
        <v>1</v>
      </c>
      <c r="EU824" s="65" t="n">
        <v>16</v>
      </c>
      <c r="EV824" s="65" t="n">
        <v>3</v>
      </c>
      <c r="EW824" s="65" t="n">
        <v>44097</v>
      </c>
      <c r="EX824" s="66" t="n">
        <v>44097</v>
      </c>
      <c r="EY824" s="0" t="n">
        <f aca="false">COUNTIF(DatasourceNameRange,EQ824)</f>
        <v>1</v>
      </c>
    </row>
    <row r="825" customFormat="false" ht="15" hidden="false" customHeight="false" outlineLevel="0" collapsed="false">
      <c r="X825" s="35" t="s">
        <v>735</v>
      </c>
      <c r="Y825" s="36" t="n">
        <v>5</v>
      </c>
      <c r="Z825" s="37" t="n">
        <v>60</v>
      </c>
      <c r="AA825" s="37" t="n">
        <v>1</v>
      </c>
      <c r="AB825" s="37" t="n">
        <v>60</v>
      </c>
      <c r="AC825" s="37" t="n">
        <v>44052</v>
      </c>
      <c r="AD825" s="38" t="n">
        <v>44052</v>
      </c>
      <c r="AE825" s="0" t="str">
        <f aca="false">IF(AB825&lt;=10,"Top Buyer",IF(AB825&lt;=21,"2nd Top Buyer","Average Buyer"))</f>
        <v>Average Buyer</v>
      </c>
      <c r="AF825" s="0" t="str">
        <f aca="false">(IF(AC825=AD825,$AL$9,$AL$10))</f>
        <v>One-Time Buyer</v>
      </c>
      <c r="AG825" s="0" t="str">
        <f aca="false">VLOOKUP(X825,LookupRange,2,0)</f>
        <v>Female</v>
      </c>
      <c r="AH825" s="0" t="str">
        <f aca="false">VLOOKUP(X825,LookupRange,3,0)</f>
        <v>Salamanca</v>
      </c>
      <c r="AW825" s="55" t="s">
        <v>509</v>
      </c>
      <c r="AX825" s="56" t="s">
        <v>20</v>
      </c>
      <c r="AY825" s="56" t="s">
        <v>156</v>
      </c>
      <c r="AZ825" s="57"/>
      <c r="CJ825" s="35" t="s">
        <v>380</v>
      </c>
      <c r="CK825" s="59"/>
      <c r="CN825" s="35" t="n">
        <v>88065566176</v>
      </c>
      <c r="CO825" s="59"/>
      <c r="EP825" s="0" t="n">
        <v>822</v>
      </c>
      <c r="EQ825" s="55" t="s">
        <v>297</v>
      </c>
      <c r="ER825" s="56" t="s">
        <v>101</v>
      </c>
      <c r="ES825" s="56" t="s">
        <v>20</v>
      </c>
      <c r="ET825" s="64" t="n">
        <v>60</v>
      </c>
      <c r="EU825" s="65" t="n">
        <v>1080</v>
      </c>
      <c r="EV825" s="65" t="n">
        <v>180</v>
      </c>
      <c r="EW825" s="65" t="n">
        <v>44097</v>
      </c>
      <c r="EX825" s="66" t="n">
        <v>44097</v>
      </c>
      <c r="EY825" s="0" t="n">
        <f aca="false">COUNTIF(DatasourceNameRange,EQ825)</f>
        <v>1</v>
      </c>
    </row>
    <row r="826" customFormat="false" ht="15" hidden="false" customHeight="false" outlineLevel="0" collapsed="false">
      <c r="X826" s="35" t="s">
        <v>733</v>
      </c>
      <c r="Y826" s="36" t="n">
        <v>3</v>
      </c>
      <c r="Z826" s="37" t="n">
        <v>60</v>
      </c>
      <c r="AA826" s="37" t="n">
        <v>1</v>
      </c>
      <c r="AB826" s="37" t="n">
        <v>60</v>
      </c>
      <c r="AC826" s="37" t="n">
        <v>44047</v>
      </c>
      <c r="AD826" s="38" t="n">
        <v>44047</v>
      </c>
      <c r="AE826" s="0" t="str">
        <f aca="false">IF(AB826&lt;=10,"Top Buyer",IF(AB826&lt;=21,"2nd Top Buyer","Average Buyer"))</f>
        <v>Average Buyer</v>
      </c>
      <c r="AF826" s="0" t="str">
        <f aca="false">(IF(AC826=AD826,$AL$9,$AL$10))</f>
        <v>One-Time Buyer</v>
      </c>
      <c r="AG826" s="0" t="str">
        <f aca="false">VLOOKUP(X826,LookupRange,2,0)</f>
        <v>Female</v>
      </c>
      <c r="AH826" s="0" t="str">
        <f aca="false">VLOOKUP(X826,LookupRange,3,0)</f>
        <v>Mount</v>
      </c>
      <c r="AW826" s="55" t="s">
        <v>437</v>
      </c>
      <c r="AX826" s="56" t="s">
        <v>20</v>
      </c>
      <c r="AY826" s="56" t="s">
        <v>37</v>
      </c>
      <c r="AZ826" s="57"/>
      <c r="CJ826" s="35" t="s">
        <v>540</v>
      </c>
      <c r="CK826" s="59"/>
      <c r="CN826" s="35" t="n">
        <v>88065566177</v>
      </c>
      <c r="CO826" s="59"/>
      <c r="EP826" s="0" t="n">
        <v>823</v>
      </c>
      <c r="EQ826" s="55" t="s">
        <v>347</v>
      </c>
      <c r="ER826" s="56" t="s">
        <v>117</v>
      </c>
      <c r="ES826" s="56" t="s">
        <v>20</v>
      </c>
      <c r="ET826" s="64" t="n">
        <v>60</v>
      </c>
      <c r="EU826" s="65" t="n">
        <v>900</v>
      </c>
      <c r="EV826" s="65" t="n">
        <v>180</v>
      </c>
      <c r="EW826" s="65" t="n">
        <v>44044</v>
      </c>
      <c r="EX826" s="66" t="n">
        <v>44044</v>
      </c>
      <c r="EY826" s="0" t="n">
        <f aca="false">COUNTIF(DatasourceNameRange,EQ826)</f>
        <v>1</v>
      </c>
    </row>
    <row r="827" customFormat="false" ht="15" hidden="false" customHeight="false" outlineLevel="0" collapsed="false">
      <c r="X827" s="35" t="s">
        <v>1104</v>
      </c>
      <c r="Y827" s="36" t="n">
        <v>5</v>
      </c>
      <c r="Z827" s="37" t="n">
        <v>60</v>
      </c>
      <c r="AA827" s="37" t="n">
        <v>1</v>
      </c>
      <c r="AB827" s="37" t="n">
        <v>60</v>
      </c>
      <c r="AC827" s="37" t="n">
        <v>44044</v>
      </c>
      <c r="AD827" s="38" t="n">
        <v>44044</v>
      </c>
      <c r="AE827" s="0" t="str">
        <f aca="false">IF(AB827&lt;=10,"Top Buyer",IF(AB827&lt;=21,"2nd Top Buyer","Average Buyer"))</f>
        <v>Average Buyer</v>
      </c>
      <c r="AF827" s="0" t="str">
        <f aca="false">(IF(AC827=AD827,$AL$9,$AL$10))</f>
        <v>One-Time Buyer</v>
      </c>
      <c r="AG827" s="0" t="str">
        <f aca="false">VLOOKUP(X827,LookupRange,2,0)</f>
        <v>Female</v>
      </c>
      <c r="AH827" s="0" t="str">
        <f aca="false">VLOOKUP(X827,LookupRange,3,0)</f>
        <v>Brookhaven</v>
      </c>
      <c r="AW827" s="55" t="s">
        <v>348</v>
      </c>
      <c r="AX827" s="56" t="s">
        <v>20</v>
      </c>
      <c r="AY827" s="56" t="s">
        <v>119</v>
      </c>
      <c r="AZ827" s="57"/>
      <c r="CJ827" s="35" t="s">
        <v>616</v>
      </c>
      <c r="CK827" s="59"/>
      <c r="CN827" s="35" t="n">
        <v>88065566178</v>
      </c>
      <c r="CO827" s="59"/>
      <c r="EP827" s="0" t="n">
        <v>824</v>
      </c>
      <c r="EQ827" s="55" t="s">
        <v>509</v>
      </c>
      <c r="ER827" s="56" t="s">
        <v>156</v>
      </c>
      <c r="ES827" s="56" t="s">
        <v>20</v>
      </c>
      <c r="ET827" s="64" t="n">
        <v>60</v>
      </c>
      <c r="EU827" s="65" t="n">
        <v>4200</v>
      </c>
      <c r="EV827" s="65" t="n">
        <v>180</v>
      </c>
      <c r="EW827" s="65" t="n">
        <v>44103</v>
      </c>
      <c r="EX827" s="66" t="n">
        <v>44103</v>
      </c>
      <c r="EY827" s="0" t="n">
        <f aca="false">COUNTIF(DatasourceNameRange,EQ827)</f>
        <v>1</v>
      </c>
    </row>
    <row r="828" customFormat="false" ht="15" hidden="false" customHeight="false" outlineLevel="0" collapsed="false">
      <c r="X828" s="35" t="s">
        <v>895</v>
      </c>
      <c r="Y828" s="36" t="n">
        <v>3</v>
      </c>
      <c r="Z828" s="37" t="n">
        <v>60</v>
      </c>
      <c r="AA828" s="37" t="n">
        <v>1</v>
      </c>
      <c r="AB828" s="37" t="n">
        <v>60</v>
      </c>
      <c r="AC828" s="37" t="n">
        <v>44097</v>
      </c>
      <c r="AD828" s="38" t="n">
        <v>44097</v>
      </c>
      <c r="AE828" s="0" t="str">
        <f aca="false">IF(AB828&lt;=10,"Top Buyer",IF(AB828&lt;=21,"2nd Top Buyer","Average Buyer"))</f>
        <v>Average Buyer</v>
      </c>
      <c r="AF828" s="0" t="str">
        <f aca="false">(IF(AC828=AD828,$AL$9,$AL$10))</f>
        <v>One-Time Buyer</v>
      </c>
      <c r="AG828" s="0" t="str">
        <f aca="false">VLOOKUP(X828,LookupRange,2,0)</f>
        <v>Female</v>
      </c>
      <c r="AH828" s="0" t="str">
        <f aca="false">VLOOKUP(X828,LookupRange,3,0)</f>
        <v>Choes</v>
      </c>
      <c r="AW828" s="55" t="s">
        <v>380</v>
      </c>
      <c r="AX828" s="56" t="s">
        <v>20</v>
      </c>
      <c r="AY828" s="56" t="s">
        <v>98</v>
      </c>
      <c r="AZ828" s="57"/>
      <c r="CJ828" s="35" t="s">
        <v>1055</v>
      </c>
      <c r="CK828" s="59"/>
      <c r="CN828" s="35" t="n">
        <v>88065566179</v>
      </c>
      <c r="CO828" s="59"/>
      <c r="EP828" s="0" t="n">
        <v>825</v>
      </c>
      <c r="EQ828" s="55" t="s">
        <v>437</v>
      </c>
      <c r="ER828" s="56" t="s">
        <v>37</v>
      </c>
      <c r="ES828" s="56" t="s">
        <v>20</v>
      </c>
      <c r="ET828" s="64" t="n">
        <v>60</v>
      </c>
      <c r="EU828" s="65" t="n">
        <v>600</v>
      </c>
      <c r="EV828" s="65" t="n">
        <v>180</v>
      </c>
      <c r="EW828" s="65" t="n">
        <v>44062</v>
      </c>
      <c r="EX828" s="66" t="n">
        <v>44062</v>
      </c>
      <c r="EY828" s="0" t="n">
        <f aca="false">COUNTIF(DatasourceNameRange,EQ828)</f>
        <v>1</v>
      </c>
    </row>
    <row r="829" customFormat="false" ht="15" hidden="false" customHeight="false" outlineLevel="0" collapsed="false">
      <c r="X829" s="35" t="s">
        <v>725</v>
      </c>
      <c r="Y829" s="36" t="n">
        <v>3</v>
      </c>
      <c r="Z829" s="37" t="n">
        <v>60</v>
      </c>
      <c r="AA829" s="37" t="n">
        <v>1</v>
      </c>
      <c r="AB829" s="37" t="n">
        <v>60</v>
      </c>
      <c r="AC829" s="37" t="n">
        <v>44071</v>
      </c>
      <c r="AD829" s="38" t="n">
        <v>44071</v>
      </c>
      <c r="AE829" s="0" t="str">
        <f aca="false">IF(AB829&lt;=10,"Top Buyer",IF(AB829&lt;=21,"2nd Top Buyer","Average Buyer"))</f>
        <v>Average Buyer</v>
      </c>
      <c r="AF829" s="0" t="str">
        <f aca="false">(IF(AC829=AD829,$AL$9,$AL$10))</f>
        <v>One-Time Buyer</v>
      </c>
      <c r="AG829" s="0" t="str">
        <f aca="false">VLOOKUP(X829,LookupRange,2,0)</f>
        <v>Male</v>
      </c>
      <c r="AH829" s="0" t="str">
        <f aca="false">VLOOKUP(X829,LookupRange,3,0)</f>
        <v>Hornell </v>
      </c>
      <c r="AW829" s="55" t="s">
        <v>540</v>
      </c>
      <c r="AX829" s="56" t="s">
        <v>29</v>
      </c>
      <c r="AY829" s="56" t="s">
        <v>75</v>
      </c>
      <c r="AZ829" s="57"/>
      <c r="CJ829" s="35" t="s">
        <v>772</v>
      </c>
      <c r="CK829" s="59"/>
      <c r="CN829" s="35" t="n">
        <v>88065566180</v>
      </c>
      <c r="CO829" s="59"/>
      <c r="EP829" s="0" t="n">
        <v>826</v>
      </c>
      <c r="EQ829" s="55" t="s">
        <v>348</v>
      </c>
      <c r="ER829" s="56" t="s">
        <v>119</v>
      </c>
      <c r="ES829" s="56" t="s">
        <v>20</v>
      </c>
      <c r="ET829" s="64" t="n">
        <v>89</v>
      </c>
      <c r="EU829" s="65" t="n">
        <v>1780</v>
      </c>
      <c r="EV829" s="65" t="n">
        <v>267</v>
      </c>
      <c r="EW829" s="65" t="n">
        <v>44045</v>
      </c>
      <c r="EX829" s="66" t="n">
        <v>44045</v>
      </c>
      <c r="EY829" s="0" t="n">
        <f aca="false">COUNTIF(DatasourceNameRange,EQ829)</f>
        <v>1</v>
      </c>
    </row>
    <row r="830" customFormat="false" ht="15" hidden="false" customHeight="false" outlineLevel="0" collapsed="false">
      <c r="X830" s="35" t="s">
        <v>869</v>
      </c>
      <c r="Y830" s="36" t="n">
        <v>3</v>
      </c>
      <c r="Z830" s="37" t="n">
        <v>60</v>
      </c>
      <c r="AA830" s="37" t="n">
        <v>1</v>
      </c>
      <c r="AB830" s="37" t="n">
        <v>60</v>
      </c>
      <c r="AC830" s="37" t="n">
        <v>44093</v>
      </c>
      <c r="AD830" s="38" t="n">
        <v>44093</v>
      </c>
      <c r="AE830" s="0" t="str">
        <f aca="false">IF(AB830&lt;=10,"Top Buyer",IF(AB830&lt;=21,"2nd Top Buyer","Average Buyer"))</f>
        <v>Average Buyer</v>
      </c>
      <c r="AF830" s="0" t="str">
        <f aca="false">(IF(AC830=AD830,$AL$9,$AL$10))</f>
        <v>One-Time Buyer</v>
      </c>
      <c r="AG830" s="0" t="str">
        <f aca="false">VLOOKUP(X830,LookupRange,2,0)</f>
        <v>Female</v>
      </c>
      <c r="AH830" s="0" t="str">
        <f aca="false">VLOOKUP(X830,LookupRange,3,0)</f>
        <v>Hempstead</v>
      </c>
      <c r="AW830" s="55" t="s">
        <v>616</v>
      </c>
      <c r="AX830" s="56" t="s">
        <v>29</v>
      </c>
      <c r="AY830" s="56" t="s">
        <v>149</v>
      </c>
      <c r="AZ830" s="57"/>
      <c r="CJ830" s="35" t="s">
        <v>732</v>
      </c>
      <c r="CK830" s="59"/>
      <c r="CN830" s="35" t="n">
        <v>88065566181</v>
      </c>
      <c r="CO830" s="59"/>
      <c r="EP830" s="0" t="n">
        <v>827</v>
      </c>
      <c r="EQ830" s="55" t="s">
        <v>380</v>
      </c>
      <c r="ER830" s="56" t="s">
        <v>98</v>
      </c>
      <c r="ES830" s="56" t="s">
        <v>20</v>
      </c>
      <c r="ET830" s="64" t="n">
        <v>73</v>
      </c>
      <c r="EU830" s="65" t="n">
        <v>1460</v>
      </c>
      <c r="EV830" s="65" t="n">
        <v>219</v>
      </c>
      <c r="EW830" s="65" t="n">
        <v>44077</v>
      </c>
      <c r="EX830" s="66" t="n">
        <v>44077</v>
      </c>
      <c r="EY830" s="0" t="n">
        <f aca="false">COUNTIF(DatasourceNameRange,EQ830)</f>
        <v>2</v>
      </c>
    </row>
    <row r="831" customFormat="false" ht="15" hidden="false" customHeight="false" outlineLevel="0" collapsed="false">
      <c r="X831" s="35" t="s">
        <v>1028</v>
      </c>
      <c r="Y831" s="36" t="n">
        <v>4</v>
      </c>
      <c r="Z831" s="37" t="n">
        <v>60</v>
      </c>
      <c r="AA831" s="37" t="n">
        <v>1</v>
      </c>
      <c r="AB831" s="37" t="n">
        <v>60</v>
      </c>
      <c r="AC831" s="37" t="n">
        <v>44102</v>
      </c>
      <c r="AD831" s="38" t="n">
        <v>44102</v>
      </c>
      <c r="AE831" s="0" t="str">
        <f aca="false">IF(AB831&lt;=10,"Top Buyer",IF(AB831&lt;=21,"2nd Top Buyer","Average Buyer"))</f>
        <v>Average Buyer</v>
      </c>
      <c r="AF831" s="0" t="str">
        <f aca="false">(IF(AC831=AD831,$AL$9,$AL$10))</f>
        <v>One-Time Buyer</v>
      </c>
      <c r="AG831" s="0" t="str">
        <f aca="false">VLOOKUP(X831,LookupRange,2,0)</f>
        <v>Female</v>
      </c>
      <c r="AH831" s="0" t="str">
        <f aca="false">VLOOKUP(X831,LookupRange,3,0)</f>
        <v>Long Beach</v>
      </c>
      <c r="AW831" s="55" t="s">
        <v>1055</v>
      </c>
      <c r="AX831" s="56" t="s">
        <v>29</v>
      </c>
      <c r="AY831" s="56" t="s">
        <v>119</v>
      </c>
      <c r="AZ831" s="57"/>
      <c r="CJ831" s="35" t="s">
        <v>222</v>
      </c>
      <c r="CK831" s="59"/>
      <c r="CN831" s="35" t="n">
        <v>88065566182</v>
      </c>
      <c r="CO831" s="59"/>
      <c r="EP831" s="0" t="n">
        <v>828</v>
      </c>
      <c r="EQ831" s="55" t="s">
        <v>540</v>
      </c>
      <c r="ER831" s="56" t="s">
        <v>75</v>
      </c>
      <c r="ES831" s="56" t="s">
        <v>29</v>
      </c>
      <c r="ET831" s="64" t="n">
        <v>15</v>
      </c>
      <c r="EU831" s="65" t="n">
        <v>240</v>
      </c>
      <c r="EV831" s="65" t="n">
        <v>45</v>
      </c>
      <c r="EW831" s="65" t="n">
        <v>44062</v>
      </c>
      <c r="EX831" s="66" t="n">
        <v>44062</v>
      </c>
      <c r="EY831" s="0" t="n">
        <f aca="false">COUNTIF(DatasourceNameRange,EQ831)</f>
        <v>1</v>
      </c>
    </row>
    <row r="832" customFormat="false" ht="15" hidden="false" customHeight="false" outlineLevel="0" collapsed="false">
      <c r="X832" s="35" t="s">
        <v>958</v>
      </c>
      <c r="Y832" s="36" t="n">
        <v>3</v>
      </c>
      <c r="Z832" s="37" t="n">
        <v>60</v>
      </c>
      <c r="AA832" s="37" t="n">
        <v>1</v>
      </c>
      <c r="AB832" s="37" t="n">
        <v>60</v>
      </c>
      <c r="AC832" s="37" t="n">
        <v>44103</v>
      </c>
      <c r="AD832" s="38" t="n">
        <v>44103</v>
      </c>
      <c r="AE832" s="0" t="str">
        <f aca="false">IF(AB832&lt;=10,"Top Buyer",IF(AB832&lt;=21,"2nd Top Buyer","Average Buyer"))</f>
        <v>Average Buyer</v>
      </c>
      <c r="AF832" s="0" t="str">
        <f aca="false">(IF(AC832=AD832,$AL$9,$AL$10))</f>
        <v>One-Time Buyer</v>
      </c>
      <c r="AG832" s="0" t="str">
        <f aca="false">VLOOKUP(X832,LookupRange,2,0)</f>
        <v>Female</v>
      </c>
      <c r="AH832" s="0" t="str">
        <f aca="false">VLOOKUP(X832,LookupRange,3,0)</f>
        <v>Glens Falls</v>
      </c>
      <c r="AW832" s="55" t="s">
        <v>772</v>
      </c>
      <c r="AX832" s="56" t="s">
        <v>20</v>
      </c>
      <c r="AY832" s="56" t="s">
        <v>152</v>
      </c>
      <c r="AZ832" s="57"/>
      <c r="CJ832" s="35" t="s">
        <v>302</v>
      </c>
      <c r="CK832" s="59"/>
      <c r="CN832" s="35" t="n">
        <v>88065566183</v>
      </c>
      <c r="CO832" s="59"/>
      <c r="EP832" s="0" t="n">
        <v>829</v>
      </c>
      <c r="EQ832" s="55" t="s">
        <v>616</v>
      </c>
      <c r="ER832" s="56" t="s">
        <v>149</v>
      </c>
      <c r="ES832" s="56" t="s">
        <v>29</v>
      </c>
      <c r="ET832" s="64" t="n">
        <v>68</v>
      </c>
      <c r="EU832" s="65" t="n">
        <v>2040</v>
      </c>
      <c r="EV832" s="65" t="n">
        <v>204</v>
      </c>
      <c r="EW832" s="65" t="n">
        <v>44104</v>
      </c>
      <c r="EX832" s="66" t="n">
        <v>44104</v>
      </c>
      <c r="EY832" s="0" t="n">
        <f aca="false">COUNTIF(DatasourceNameRange,EQ832)</f>
        <v>1</v>
      </c>
    </row>
    <row r="833" customFormat="false" ht="15" hidden="false" customHeight="false" outlineLevel="0" collapsed="false">
      <c r="X833" s="35" t="s">
        <v>712</v>
      </c>
      <c r="Y833" s="36" t="n">
        <v>4</v>
      </c>
      <c r="Z833" s="37" t="n">
        <v>60</v>
      </c>
      <c r="AA833" s="37" t="n">
        <v>1</v>
      </c>
      <c r="AB833" s="37" t="n">
        <v>60</v>
      </c>
      <c r="AC833" s="37" t="n">
        <v>44103</v>
      </c>
      <c r="AD833" s="38" t="n">
        <v>44103</v>
      </c>
      <c r="AE833" s="0" t="str">
        <f aca="false">IF(AB833&lt;=10,"Top Buyer",IF(AB833&lt;=21,"2nd Top Buyer","Average Buyer"))</f>
        <v>Average Buyer</v>
      </c>
      <c r="AF833" s="0" t="str">
        <f aca="false">(IF(AC833=AD833,$AL$9,$AL$10))</f>
        <v>One-Time Buyer</v>
      </c>
      <c r="AG833" s="0" t="str">
        <f aca="false">VLOOKUP(X833,LookupRange,2,0)</f>
        <v>Female</v>
      </c>
      <c r="AH833" s="0" t="str">
        <f aca="false">VLOOKUP(X833,LookupRange,3,0)</f>
        <v>Islip</v>
      </c>
      <c r="AW833" s="55" t="s">
        <v>732</v>
      </c>
      <c r="AX833" s="56" t="s">
        <v>20</v>
      </c>
      <c r="AY833" s="56" t="s">
        <v>156</v>
      </c>
      <c r="AZ833" s="57"/>
      <c r="CJ833" s="35" t="s">
        <v>733</v>
      </c>
      <c r="CK833" s="59"/>
      <c r="CN833" s="35" t="n">
        <v>88065566184</v>
      </c>
      <c r="CO833" s="59"/>
      <c r="EP833" s="0" t="n">
        <v>830</v>
      </c>
      <c r="EQ833" s="55" t="s">
        <v>1055</v>
      </c>
      <c r="ER833" s="56" t="s">
        <v>119</v>
      </c>
      <c r="ES833" s="56" t="s">
        <v>29</v>
      </c>
      <c r="ET833" s="64" t="n">
        <v>9</v>
      </c>
      <c r="EU833" s="65" t="n">
        <v>135</v>
      </c>
      <c r="EV833" s="65" t="n">
        <v>27</v>
      </c>
      <c r="EW833" s="65" t="n">
        <v>44063</v>
      </c>
      <c r="EX833" s="66" t="n">
        <v>44063</v>
      </c>
      <c r="EY833" s="0" t="n">
        <f aca="false">COUNTIF(DatasourceNameRange,EQ833)</f>
        <v>1</v>
      </c>
    </row>
    <row r="834" customFormat="false" ht="15" hidden="false" customHeight="false" outlineLevel="0" collapsed="false">
      <c r="X834" s="35" t="s">
        <v>980</v>
      </c>
      <c r="Y834" s="36" t="n">
        <v>5</v>
      </c>
      <c r="Z834" s="37" t="n">
        <v>60</v>
      </c>
      <c r="AA834" s="37" t="n">
        <v>1</v>
      </c>
      <c r="AB834" s="37" t="n">
        <v>60</v>
      </c>
      <c r="AC834" s="37" t="n">
        <v>44071</v>
      </c>
      <c r="AD834" s="38" t="n">
        <v>44071</v>
      </c>
      <c r="AE834" s="0" t="str">
        <f aca="false">IF(AB834&lt;=10,"Top Buyer",IF(AB834&lt;=21,"2nd Top Buyer","Average Buyer"))</f>
        <v>Average Buyer</v>
      </c>
      <c r="AF834" s="0" t="str">
        <f aca="false">(IF(AC834=AD834,$AL$9,$AL$10))</f>
        <v>One-Time Buyer</v>
      </c>
      <c r="AG834" s="0" t="str">
        <f aca="false">VLOOKUP(X834,LookupRange,2,0)</f>
        <v>Female</v>
      </c>
      <c r="AH834" s="0" t="str">
        <f aca="false">VLOOKUP(X834,LookupRange,3,0)</f>
        <v>Hempstead</v>
      </c>
      <c r="AW834" s="55" t="s">
        <v>222</v>
      </c>
      <c r="AX834" s="56" t="s">
        <v>29</v>
      </c>
      <c r="AY834" s="56" t="s">
        <v>69</v>
      </c>
      <c r="AZ834" s="57"/>
      <c r="CJ834" s="35" t="s">
        <v>440</v>
      </c>
      <c r="CK834" s="59"/>
      <c r="CN834" s="35" t="n">
        <v>88065566185</v>
      </c>
      <c r="CO834" s="59"/>
      <c r="EP834" s="0" t="n">
        <v>831</v>
      </c>
      <c r="EQ834" s="55" t="s">
        <v>772</v>
      </c>
      <c r="ER834" s="56" t="s">
        <v>152</v>
      </c>
      <c r="ES834" s="56" t="s">
        <v>20</v>
      </c>
      <c r="ET834" s="64" t="n">
        <v>6</v>
      </c>
      <c r="EU834" s="65" t="n">
        <v>90</v>
      </c>
      <c r="EV834" s="65" t="n">
        <v>18</v>
      </c>
      <c r="EW834" s="65" t="n">
        <v>44086</v>
      </c>
      <c r="EX834" s="66" t="n">
        <v>44086</v>
      </c>
      <c r="EY834" s="0" t="n">
        <f aca="false">COUNTIF(DatasourceNameRange,EQ834)</f>
        <v>1</v>
      </c>
    </row>
    <row r="835" customFormat="false" ht="15" hidden="false" customHeight="false" outlineLevel="0" collapsed="false">
      <c r="X835" s="35" t="s">
        <v>1087</v>
      </c>
      <c r="Y835" s="36" t="n">
        <v>3</v>
      </c>
      <c r="Z835" s="37" t="n">
        <v>60</v>
      </c>
      <c r="AA835" s="37" t="n">
        <v>1</v>
      </c>
      <c r="AB835" s="37" t="n">
        <v>60</v>
      </c>
      <c r="AC835" s="37" t="n">
        <v>44088</v>
      </c>
      <c r="AD835" s="38" t="n">
        <v>44088</v>
      </c>
      <c r="AE835" s="0" t="str">
        <f aca="false">IF(AB835&lt;=10,"Top Buyer",IF(AB835&lt;=21,"2nd Top Buyer","Average Buyer"))</f>
        <v>Average Buyer</v>
      </c>
      <c r="AF835" s="0" t="str">
        <f aca="false">(IF(AC835=AD835,$AL$9,$AL$10))</f>
        <v>One-Time Buyer</v>
      </c>
      <c r="AG835" s="0" t="str">
        <f aca="false">VLOOKUP(X835,LookupRange,2,0)</f>
        <v>Male</v>
      </c>
      <c r="AH835" s="0" t="str">
        <f aca="false">VLOOKUP(X835,LookupRange,3,0)</f>
        <v>Olean</v>
      </c>
      <c r="AW835" s="55" t="s">
        <v>302</v>
      </c>
      <c r="AX835" s="56" t="s">
        <v>20</v>
      </c>
      <c r="AY835" s="56" t="s">
        <v>114</v>
      </c>
      <c r="AZ835" s="57"/>
      <c r="CJ835" s="35" t="s">
        <v>1036</v>
      </c>
      <c r="CK835" s="59"/>
      <c r="CN835" s="35" t="n">
        <v>88065566186</v>
      </c>
      <c r="CO835" s="59"/>
      <c r="EP835" s="0" t="n">
        <v>832</v>
      </c>
      <c r="EQ835" s="55" t="s">
        <v>732</v>
      </c>
      <c r="ER835" s="56" t="s">
        <v>156</v>
      </c>
      <c r="ES835" s="56" t="s">
        <v>20</v>
      </c>
      <c r="ET835" s="64" t="n">
        <v>1</v>
      </c>
      <c r="EU835" s="65" t="n">
        <v>16</v>
      </c>
      <c r="EV835" s="65" t="n">
        <v>3</v>
      </c>
      <c r="EW835" s="65" t="n">
        <v>44046</v>
      </c>
      <c r="EX835" s="66" t="n">
        <v>44046</v>
      </c>
      <c r="EY835" s="0" t="n">
        <f aca="false">COUNTIF(DatasourceNameRange,EQ835)</f>
        <v>1</v>
      </c>
    </row>
    <row r="836" customFormat="false" ht="15" hidden="false" customHeight="false" outlineLevel="0" collapsed="false">
      <c r="X836" s="35" t="s">
        <v>782</v>
      </c>
      <c r="Y836" s="36" t="n">
        <v>10</v>
      </c>
      <c r="Z836" s="37" t="n">
        <v>60</v>
      </c>
      <c r="AA836" s="37" t="n">
        <v>1</v>
      </c>
      <c r="AB836" s="37" t="n">
        <v>60</v>
      </c>
      <c r="AC836" s="37" t="n">
        <v>44096</v>
      </c>
      <c r="AD836" s="38" t="n">
        <v>44096</v>
      </c>
      <c r="AE836" s="0" t="str">
        <f aca="false">IF(AB836&lt;=10,"Top Buyer",IF(AB836&lt;=21,"2nd Top Buyer","Average Buyer"))</f>
        <v>Average Buyer</v>
      </c>
      <c r="AF836" s="0" t="str">
        <f aca="false">(IF(AC836=AD836,$AL$9,$AL$10))</f>
        <v>One-Time Buyer</v>
      </c>
      <c r="AG836" s="0" t="str">
        <f aca="false">VLOOKUP(X836,LookupRange,2,0)</f>
        <v>Male</v>
      </c>
      <c r="AH836" s="0" t="str">
        <f aca="false">VLOOKUP(X836,LookupRange,3,0)</f>
        <v>Rye </v>
      </c>
      <c r="AW836" s="55" t="s">
        <v>733</v>
      </c>
      <c r="AX836" s="56" t="s">
        <v>29</v>
      </c>
      <c r="AY836" s="56" t="s">
        <v>66</v>
      </c>
      <c r="AZ836" s="57"/>
      <c r="CJ836" s="35" t="s">
        <v>775</v>
      </c>
      <c r="CK836" s="59"/>
      <c r="CN836" s="35" t="n">
        <v>88065566187</v>
      </c>
      <c r="CO836" s="59"/>
      <c r="EP836" s="0" t="n">
        <v>833</v>
      </c>
      <c r="EQ836" s="55" t="s">
        <v>222</v>
      </c>
      <c r="ER836" s="56" t="s">
        <v>69</v>
      </c>
      <c r="ES836" s="56" t="s">
        <v>29</v>
      </c>
      <c r="ET836" s="64" t="n">
        <v>235</v>
      </c>
      <c r="EU836" s="65" t="n">
        <v>3818</v>
      </c>
      <c r="EV836" s="65" t="n">
        <v>705</v>
      </c>
      <c r="EW836" s="65" t="n">
        <v>44051</v>
      </c>
      <c r="EX836" s="66" t="n">
        <v>44103</v>
      </c>
      <c r="EY836" s="0" t="n">
        <f aca="false">COUNTIF(DatasourceNameRange,EQ836)</f>
        <v>6</v>
      </c>
    </row>
    <row r="837" customFormat="false" ht="15" hidden="false" customHeight="false" outlineLevel="0" collapsed="false">
      <c r="X837" s="35" t="s">
        <v>330</v>
      </c>
      <c r="Y837" s="36" t="n">
        <v>6</v>
      </c>
      <c r="Z837" s="37" t="n">
        <v>60</v>
      </c>
      <c r="AA837" s="37" t="n">
        <v>1</v>
      </c>
      <c r="AB837" s="37" t="n">
        <v>60</v>
      </c>
      <c r="AC837" s="37" t="n">
        <v>44058</v>
      </c>
      <c r="AD837" s="38" t="n">
        <v>44058</v>
      </c>
      <c r="AE837" s="0" t="str">
        <f aca="false">IF(AB837&lt;=10,"Top Buyer",IF(AB837&lt;=21,"2nd Top Buyer","Average Buyer"))</f>
        <v>Average Buyer</v>
      </c>
      <c r="AF837" s="0" t="str">
        <f aca="false">(IF(AC837=AD837,$AL$9,$AL$10))</f>
        <v>One-Time Buyer</v>
      </c>
      <c r="AG837" s="0" t="str">
        <f aca="false">VLOOKUP(X837,LookupRange,2,0)</f>
        <v>Male</v>
      </c>
      <c r="AH837" s="0" t="str">
        <f aca="false">VLOOKUP(X837,LookupRange,3,0)</f>
        <v>Springs</v>
      </c>
      <c r="AW837" s="55" t="s">
        <v>440</v>
      </c>
      <c r="AX837" s="56" t="s">
        <v>20</v>
      </c>
      <c r="AY837" s="56" t="s">
        <v>188</v>
      </c>
      <c r="AZ837" s="57"/>
      <c r="CJ837" s="35" t="s">
        <v>710</v>
      </c>
      <c r="CK837" s="59"/>
      <c r="CN837" s="35" t="n">
        <v>88065566188</v>
      </c>
      <c r="CO837" s="59"/>
      <c r="EP837" s="0" t="n">
        <v>834</v>
      </c>
      <c r="EQ837" s="55" t="s">
        <v>302</v>
      </c>
      <c r="ER837" s="56" t="s">
        <v>114</v>
      </c>
      <c r="ES837" s="56" t="s">
        <v>20</v>
      </c>
      <c r="ET837" s="64" t="n">
        <v>47</v>
      </c>
      <c r="EU837" s="65" t="n">
        <v>423</v>
      </c>
      <c r="EV837" s="65" t="n">
        <v>141</v>
      </c>
      <c r="EW837" s="65" t="n">
        <v>44102</v>
      </c>
      <c r="EX837" s="66" t="n">
        <v>44102</v>
      </c>
      <c r="EY837" s="0" t="n">
        <f aca="false">COUNTIF(DatasourceNameRange,EQ837)</f>
        <v>1</v>
      </c>
    </row>
    <row r="838" customFormat="false" ht="15" hidden="false" customHeight="false" outlineLevel="0" collapsed="false">
      <c r="X838" s="35" t="s">
        <v>816</v>
      </c>
      <c r="Y838" s="36" t="n">
        <v>6</v>
      </c>
      <c r="Z838" s="37" t="n">
        <v>60</v>
      </c>
      <c r="AA838" s="37" t="n">
        <v>1</v>
      </c>
      <c r="AB838" s="37" t="n">
        <v>60</v>
      </c>
      <c r="AC838" s="37" t="n">
        <v>44068</v>
      </c>
      <c r="AD838" s="38" t="n">
        <v>44068</v>
      </c>
      <c r="AE838" s="0" t="str">
        <f aca="false">IF(AB838&lt;=10,"Top Buyer",IF(AB838&lt;=21,"2nd Top Buyer","Average Buyer"))</f>
        <v>Average Buyer</v>
      </c>
      <c r="AF838" s="0" t="str">
        <f aca="false">(IF(AC838=AD838,$AL$9,$AL$10))</f>
        <v>One-Time Buyer</v>
      </c>
      <c r="AG838" s="0" t="str">
        <f aca="false">VLOOKUP(X838,LookupRange,2,0)</f>
        <v>Female</v>
      </c>
      <c r="AH838" s="0" t="str">
        <f aca="false">VLOOKUP(X838,LookupRange,3,0)</f>
        <v>Middletown</v>
      </c>
      <c r="AW838" s="55" t="s">
        <v>1036</v>
      </c>
      <c r="AX838" s="56" t="s">
        <v>20</v>
      </c>
      <c r="AY838" s="56" t="s">
        <v>93</v>
      </c>
      <c r="AZ838" s="57"/>
      <c r="CJ838" s="35" t="s">
        <v>726</v>
      </c>
      <c r="CK838" s="59"/>
      <c r="CN838" s="35" t="n">
        <v>88065566189</v>
      </c>
      <c r="CO838" s="59"/>
      <c r="EP838" s="0" t="n">
        <v>835</v>
      </c>
      <c r="EQ838" s="55" t="s">
        <v>733</v>
      </c>
      <c r="ER838" s="56" t="s">
        <v>66</v>
      </c>
      <c r="ES838" s="56" t="s">
        <v>29</v>
      </c>
      <c r="ET838" s="64" t="n">
        <v>3</v>
      </c>
      <c r="EU838" s="65" t="n">
        <v>60</v>
      </c>
      <c r="EV838" s="65" t="n">
        <v>9</v>
      </c>
      <c r="EW838" s="65" t="n">
        <v>44047</v>
      </c>
      <c r="EX838" s="66" t="n">
        <v>44047</v>
      </c>
      <c r="EY838" s="0" t="n">
        <f aca="false">COUNTIF(DatasourceNameRange,EQ838)</f>
        <v>1</v>
      </c>
    </row>
    <row r="839" customFormat="false" ht="15" hidden="false" customHeight="false" outlineLevel="0" collapsed="false">
      <c r="X839" s="35" t="s">
        <v>141</v>
      </c>
      <c r="Y839" s="36" t="n">
        <v>6</v>
      </c>
      <c r="Z839" s="37" t="n">
        <v>60</v>
      </c>
      <c r="AA839" s="37" t="n">
        <v>1</v>
      </c>
      <c r="AB839" s="37" t="n">
        <v>60</v>
      </c>
      <c r="AC839" s="37" t="n">
        <v>44053</v>
      </c>
      <c r="AD839" s="38" t="n">
        <v>44053</v>
      </c>
      <c r="AE839" s="0" t="str">
        <f aca="false">IF(AB839&lt;=10,"Top Buyer",IF(AB839&lt;=21,"2nd Top Buyer","Average Buyer"))</f>
        <v>Average Buyer</v>
      </c>
      <c r="AF839" s="0" t="str">
        <f aca="false">(IF(AC839=AD839,$AL$9,$AL$10))</f>
        <v>One-Time Buyer</v>
      </c>
      <c r="AG839" s="0" t="str">
        <f aca="false">VLOOKUP(X839,LookupRange,2,0)</f>
        <v>Male</v>
      </c>
      <c r="AH839" s="0" t="str">
        <f aca="false">VLOOKUP(X839,LookupRange,3,0)</f>
        <v>Glens Falls</v>
      </c>
      <c r="AW839" s="55" t="s">
        <v>775</v>
      </c>
      <c r="AX839" s="56" t="s">
        <v>29</v>
      </c>
      <c r="AY839" s="56" t="s">
        <v>66</v>
      </c>
      <c r="AZ839" s="57"/>
      <c r="CJ839" s="35" t="s">
        <v>866</v>
      </c>
      <c r="CK839" s="59"/>
      <c r="CN839" s="35" t="n">
        <v>88065566190</v>
      </c>
      <c r="CO839" s="59"/>
      <c r="EP839" s="0" t="n">
        <v>836</v>
      </c>
      <c r="EQ839" s="55" t="s">
        <v>440</v>
      </c>
      <c r="ER839" s="56" t="s">
        <v>188</v>
      </c>
      <c r="ES839" s="56" t="s">
        <v>20</v>
      </c>
      <c r="ET839" s="64" t="n">
        <v>68</v>
      </c>
      <c r="EU839" s="65" t="n">
        <v>1360</v>
      </c>
      <c r="EV839" s="65" t="n">
        <v>204</v>
      </c>
      <c r="EW839" s="65" t="n">
        <v>44065</v>
      </c>
      <c r="EX839" s="66" t="n">
        <v>44065</v>
      </c>
      <c r="EY839" s="0" t="n">
        <f aca="false">COUNTIF(DatasourceNameRange,EQ839)</f>
        <v>1</v>
      </c>
    </row>
    <row r="840" customFormat="false" ht="15" hidden="false" customHeight="false" outlineLevel="0" collapsed="false">
      <c r="X840" s="35" t="s">
        <v>713</v>
      </c>
      <c r="Y840" s="36" t="n">
        <v>5</v>
      </c>
      <c r="Z840" s="37" t="n">
        <v>60</v>
      </c>
      <c r="AA840" s="37" t="n">
        <v>1</v>
      </c>
      <c r="AB840" s="37" t="n">
        <v>60</v>
      </c>
      <c r="AC840" s="37" t="n">
        <v>44058</v>
      </c>
      <c r="AD840" s="38" t="n">
        <v>44058</v>
      </c>
      <c r="AE840" s="0" t="str">
        <f aca="false">IF(AB840&lt;=10,"Top Buyer",IF(AB840&lt;=21,"2nd Top Buyer","Average Buyer"))</f>
        <v>Average Buyer</v>
      </c>
      <c r="AF840" s="0" t="str">
        <f aca="false">(IF(AC840=AD840,$AL$9,$AL$10))</f>
        <v>One-Time Buyer</v>
      </c>
      <c r="AG840" s="0" t="str">
        <f aca="false">VLOOKUP(X840,LookupRange,2,0)</f>
        <v>Female</v>
      </c>
      <c r="AH840" s="0" t="str">
        <f aca="false">VLOOKUP(X840,LookupRange,3,0)</f>
        <v>Babylon</v>
      </c>
      <c r="AW840" s="55" t="s">
        <v>710</v>
      </c>
      <c r="AX840" s="56" t="s">
        <v>29</v>
      </c>
      <c r="AY840" s="56" t="s">
        <v>117</v>
      </c>
      <c r="AZ840" s="57"/>
      <c r="CJ840" s="35" t="s">
        <v>864</v>
      </c>
      <c r="CK840" s="59"/>
      <c r="CN840" s="35" t="n">
        <v>88065566191</v>
      </c>
      <c r="CO840" s="59"/>
      <c r="EP840" s="0" t="n">
        <v>837</v>
      </c>
      <c r="EQ840" s="55" t="s">
        <v>1036</v>
      </c>
      <c r="ER840" s="56" t="s">
        <v>93</v>
      </c>
      <c r="ES840" s="56" t="s">
        <v>20</v>
      </c>
      <c r="ET840" s="64" t="n">
        <v>7</v>
      </c>
      <c r="EU840" s="65" t="n">
        <v>70</v>
      </c>
      <c r="EV840" s="65" t="n">
        <v>21</v>
      </c>
      <c r="EW840" s="65" t="n">
        <v>44102</v>
      </c>
      <c r="EX840" s="66" t="n">
        <v>44102</v>
      </c>
      <c r="EY840" s="0" t="n">
        <f aca="false">COUNTIF(DatasourceNameRange,EQ840)</f>
        <v>1</v>
      </c>
    </row>
    <row r="841" customFormat="false" ht="15" hidden="false" customHeight="false" outlineLevel="0" collapsed="false">
      <c r="X841" s="35" t="s">
        <v>533</v>
      </c>
      <c r="Y841" s="36" t="n">
        <v>6</v>
      </c>
      <c r="Z841" s="37" t="n">
        <v>60</v>
      </c>
      <c r="AA841" s="37" t="n">
        <v>1</v>
      </c>
      <c r="AB841" s="37" t="n">
        <v>60</v>
      </c>
      <c r="AC841" s="37" t="n">
        <v>44055</v>
      </c>
      <c r="AD841" s="38" t="n">
        <v>44055</v>
      </c>
      <c r="AE841" s="0" t="str">
        <f aca="false">IF(AB841&lt;=10,"Top Buyer",IF(AB841&lt;=21,"2nd Top Buyer","Average Buyer"))</f>
        <v>Average Buyer</v>
      </c>
      <c r="AF841" s="0" t="str">
        <f aca="false">(IF(AC841=AD841,$AL$9,$AL$10))</f>
        <v>One-Time Buyer</v>
      </c>
      <c r="AG841" s="0" t="str">
        <f aca="false">VLOOKUP(X841,LookupRange,2,0)</f>
        <v>Male</v>
      </c>
      <c r="AH841" s="0" t="str">
        <f aca="false">VLOOKUP(X841,LookupRange,3,0)</f>
        <v>Little Falls</v>
      </c>
      <c r="AW841" s="55" t="s">
        <v>726</v>
      </c>
      <c r="AX841" s="56" t="s">
        <v>29</v>
      </c>
      <c r="AY841" s="56" t="s">
        <v>58</v>
      </c>
      <c r="AZ841" s="57"/>
      <c r="CJ841" s="35" t="s">
        <v>271</v>
      </c>
      <c r="CK841" s="59"/>
      <c r="CN841" s="35" t="n">
        <v>88065566192</v>
      </c>
      <c r="CO841" s="59"/>
      <c r="EP841" s="0" t="n">
        <v>838</v>
      </c>
      <c r="EQ841" s="55" t="s">
        <v>775</v>
      </c>
      <c r="ER841" s="56" t="s">
        <v>66</v>
      </c>
      <c r="ES841" s="56" t="s">
        <v>29</v>
      </c>
      <c r="ET841" s="64" t="n">
        <v>2</v>
      </c>
      <c r="EU841" s="65" t="n">
        <v>46</v>
      </c>
      <c r="EV841" s="65" t="n">
        <v>6</v>
      </c>
      <c r="EW841" s="65" t="n">
        <v>44089</v>
      </c>
      <c r="EX841" s="66" t="n">
        <v>44089</v>
      </c>
      <c r="EY841" s="0" t="n">
        <f aca="false">COUNTIF(DatasourceNameRange,EQ841)</f>
        <v>1</v>
      </c>
    </row>
    <row r="842" customFormat="false" ht="15" hidden="false" customHeight="false" outlineLevel="0" collapsed="false">
      <c r="X842" s="35" t="s">
        <v>1108</v>
      </c>
      <c r="Y842" s="36" t="n">
        <v>3</v>
      </c>
      <c r="Z842" s="37" t="n">
        <v>60</v>
      </c>
      <c r="AA842" s="37" t="n">
        <v>1</v>
      </c>
      <c r="AB842" s="37" t="n">
        <v>60</v>
      </c>
      <c r="AC842" s="37" t="n">
        <v>44048</v>
      </c>
      <c r="AD842" s="38" t="n">
        <v>44048</v>
      </c>
      <c r="AE842" s="0" t="str">
        <f aca="false">IF(AB842&lt;=10,"Top Buyer",IF(AB842&lt;=21,"2nd Top Buyer","Average Buyer"))</f>
        <v>Average Buyer</v>
      </c>
      <c r="AF842" s="0" t="str">
        <f aca="false">(IF(AC842=AD842,$AL$9,$AL$10))</f>
        <v>One-Time Buyer</v>
      </c>
      <c r="AG842" s="0" t="str">
        <f aca="false">VLOOKUP(X842,LookupRange,2,0)</f>
        <v>Male</v>
      </c>
      <c r="AH842" s="0" t="str">
        <f aca="false">VLOOKUP(X842,LookupRange,3,0)</f>
        <v>Hudson</v>
      </c>
      <c r="AW842" s="55" t="s">
        <v>866</v>
      </c>
      <c r="AX842" s="56" t="s">
        <v>29</v>
      </c>
      <c r="AY842" s="56" t="s">
        <v>66</v>
      </c>
      <c r="AZ842" s="57"/>
      <c r="CJ842" s="35" t="s">
        <v>599</v>
      </c>
      <c r="CK842" s="59"/>
      <c r="CN842" s="35" t="n">
        <v>88065566193</v>
      </c>
      <c r="CO842" s="59"/>
      <c r="EP842" s="0" t="n">
        <v>839</v>
      </c>
      <c r="EQ842" s="55" t="s">
        <v>710</v>
      </c>
      <c r="ER842" s="56" t="s">
        <v>117</v>
      </c>
      <c r="ES842" s="56" t="s">
        <v>29</v>
      </c>
      <c r="ET842" s="64" t="n">
        <v>10</v>
      </c>
      <c r="EU842" s="65" t="n">
        <v>200</v>
      </c>
      <c r="EV842" s="65" t="n">
        <v>30</v>
      </c>
      <c r="EW842" s="65" t="n">
        <v>44102</v>
      </c>
      <c r="EX842" s="66" t="n">
        <v>44102</v>
      </c>
      <c r="EY842" s="0" t="n">
        <f aca="false">COUNTIF(DatasourceNameRange,EQ842)</f>
        <v>1</v>
      </c>
    </row>
    <row r="843" customFormat="false" ht="15" hidden="false" customHeight="false" outlineLevel="0" collapsed="false">
      <c r="X843" s="35" t="s">
        <v>543</v>
      </c>
      <c r="Y843" s="36" t="n">
        <v>10</v>
      </c>
      <c r="Z843" s="37" t="n">
        <v>60</v>
      </c>
      <c r="AA843" s="37" t="n">
        <v>1</v>
      </c>
      <c r="AB843" s="37" t="n">
        <v>60</v>
      </c>
      <c r="AC843" s="37" t="n">
        <v>44065</v>
      </c>
      <c r="AD843" s="38" t="n">
        <v>44065</v>
      </c>
      <c r="AE843" s="0" t="str">
        <f aca="false">IF(AB843&lt;=10,"Top Buyer",IF(AB843&lt;=21,"2nd Top Buyer","Average Buyer"))</f>
        <v>Average Buyer</v>
      </c>
      <c r="AF843" s="0" t="str">
        <f aca="false">(IF(AC843=AD843,$AL$9,$AL$10))</f>
        <v>One-Time Buyer</v>
      </c>
      <c r="AG843" s="0" t="str">
        <f aca="false">VLOOKUP(X843,LookupRange,2,0)</f>
        <v>Male</v>
      </c>
      <c r="AH843" s="0" t="str">
        <f aca="false">VLOOKUP(X843,LookupRange,3,0)</f>
        <v>Poughkeepsie</v>
      </c>
      <c r="AW843" s="55" t="s">
        <v>864</v>
      </c>
      <c r="AX843" s="56" t="s">
        <v>29</v>
      </c>
      <c r="AY843" s="56" t="s">
        <v>154</v>
      </c>
      <c r="AZ843" s="57"/>
      <c r="CJ843" s="35" t="s">
        <v>234</v>
      </c>
      <c r="CK843" s="59"/>
      <c r="CN843" s="35" t="n">
        <v>88065566194</v>
      </c>
      <c r="CO843" s="59"/>
      <c r="EP843" s="0" t="n">
        <v>840</v>
      </c>
      <c r="EQ843" s="55" t="s">
        <v>726</v>
      </c>
      <c r="ER843" s="56" t="s">
        <v>58</v>
      </c>
      <c r="ES843" s="56" t="s">
        <v>29</v>
      </c>
      <c r="ET843" s="64" t="n">
        <v>6</v>
      </c>
      <c r="EU843" s="65" t="n">
        <v>90</v>
      </c>
      <c r="EV843" s="65" t="n">
        <v>18</v>
      </c>
      <c r="EW843" s="65" t="n">
        <v>44071</v>
      </c>
      <c r="EX843" s="66" t="n">
        <v>44071</v>
      </c>
      <c r="EY843" s="0" t="n">
        <f aca="false">COUNTIF(DatasourceNameRange,EQ843)</f>
        <v>1</v>
      </c>
    </row>
    <row r="844" customFormat="false" ht="15" hidden="false" customHeight="false" outlineLevel="0" collapsed="false">
      <c r="X844" s="35" t="s">
        <v>751</v>
      </c>
      <c r="Y844" s="36" t="n">
        <v>3</v>
      </c>
      <c r="Z844" s="37" t="n">
        <v>60</v>
      </c>
      <c r="AA844" s="37" t="n">
        <v>1</v>
      </c>
      <c r="AB844" s="37" t="n">
        <v>60</v>
      </c>
      <c r="AC844" s="37" t="n">
        <v>44065</v>
      </c>
      <c r="AD844" s="38" t="n">
        <v>44065</v>
      </c>
      <c r="AE844" s="0" t="str">
        <f aca="false">IF(AB844&lt;=10,"Top Buyer",IF(AB844&lt;=21,"2nd Top Buyer","Average Buyer"))</f>
        <v>Average Buyer</v>
      </c>
      <c r="AF844" s="0" t="str">
        <f aca="false">(IF(AC844=AD844,$AL$9,$AL$10))</f>
        <v>One-Time Buyer</v>
      </c>
      <c r="AG844" s="0" t="str">
        <f aca="false">VLOOKUP(X844,LookupRange,2,0)</f>
        <v>Female</v>
      </c>
      <c r="AH844" s="0" t="str">
        <f aca="false">VLOOKUP(X844,LookupRange,3,0)</f>
        <v>Hempstead</v>
      </c>
      <c r="AW844" s="55" t="s">
        <v>271</v>
      </c>
      <c r="AX844" s="56" t="s">
        <v>29</v>
      </c>
      <c r="AY844" s="56" t="s">
        <v>186</v>
      </c>
      <c r="AZ844" s="57"/>
      <c r="CJ844" s="35" t="s">
        <v>127</v>
      </c>
      <c r="CK844" s="59"/>
      <c r="CN844" s="35" t="n">
        <v>88065566195</v>
      </c>
      <c r="CO844" s="59"/>
      <c r="EP844" s="0" t="n">
        <v>841</v>
      </c>
      <c r="EQ844" s="55" t="s">
        <v>866</v>
      </c>
      <c r="ER844" s="56" t="s">
        <v>66</v>
      </c>
      <c r="ES844" s="56" t="s">
        <v>29</v>
      </c>
      <c r="ET844" s="64" t="n">
        <v>7</v>
      </c>
      <c r="EU844" s="65" t="n">
        <v>490</v>
      </c>
      <c r="EV844" s="65" t="n">
        <v>21</v>
      </c>
      <c r="EW844" s="65" t="n">
        <v>44087</v>
      </c>
      <c r="EX844" s="66" t="n">
        <v>44087</v>
      </c>
      <c r="EY844" s="0" t="n">
        <f aca="false">COUNTIF(DatasourceNameRange,EQ844)</f>
        <v>1</v>
      </c>
    </row>
    <row r="845" customFormat="false" ht="15" hidden="false" customHeight="false" outlineLevel="0" collapsed="false">
      <c r="X845" s="35" t="s">
        <v>900</v>
      </c>
      <c r="Y845" s="36" t="n">
        <v>2</v>
      </c>
      <c r="Z845" s="37" t="n">
        <v>60</v>
      </c>
      <c r="AA845" s="37" t="n">
        <v>1</v>
      </c>
      <c r="AB845" s="37" t="n">
        <v>60</v>
      </c>
      <c r="AC845" s="37" t="n">
        <v>44102</v>
      </c>
      <c r="AD845" s="38" t="n">
        <v>44102</v>
      </c>
      <c r="AE845" s="0" t="str">
        <f aca="false">IF(AB845&lt;=10,"Top Buyer",IF(AB845&lt;=21,"2nd Top Buyer","Average Buyer"))</f>
        <v>Average Buyer</v>
      </c>
      <c r="AF845" s="0" t="str">
        <f aca="false">(IF(AC845=AD845,$AL$9,$AL$10))</f>
        <v>One-Time Buyer</v>
      </c>
      <c r="AG845" s="0" t="str">
        <f aca="false">VLOOKUP(X845,LookupRange,2,0)</f>
        <v>Female</v>
      </c>
      <c r="AH845" s="0" t="str">
        <f aca="false">VLOOKUP(X845,LookupRange,3,0)</f>
        <v>Beacon</v>
      </c>
      <c r="AW845" s="55" t="s">
        <v>599</v>
      </c>
      <c r="AX845" s="56" t="s">
        <v>29</v>
      </c>
      <c r="AY845" s="56" t="s">
        <v>117</v>
      </c>
      <c r="AZ845" s="57"/>
      <c r="CJ845" s="35" t="s">
        <v>397</v>
      </c>
      <c r="CK845" s="59"/>
      <c r="CN845" s="35" t="n">
        <v>88065566196</v>
      </c>
      <c r="CO845" s="59"/>
      <c r="EP845" s="0" t="n">
        <v>842</v>
      </c>
      <c r="EQ845" s="55" t="s">
        <v>864</v>
      </c>
      <c r="ER845" s="56" t="s">
        <v>154</v>
      </c>
      <c r="ES845" s="56" t="s">
        <v>29</v>
      </c>
      <c r="ET845" s="64" t="n">
        <v>2</v>
      </c>
      <c r="EU845" s="65" t="n">
        <v>24</v>
      </c>
      <c r="EV845" s="65" t="n">
        <v>6</v>
      </c>
      <c r="EW845" s="65" t="n">
        <v>44085</v>
      </c>
      <c r="EX845" s="66" t="n">
        <v>44085</v>
      </c>
      <c r="EY845" s="0" t="n">
        <f aca="false">COUNTIF(DatasourceNameRange,EQ845)</f>
        <v>1</v>
      </c>
    </row>
    <row r="846" customFormat="false" ht="15" hidden="false" customHeight="false" outlineLevel="0" collapsed="false">
      <c r="X846" s="35" t="s">
        <v>1001</v>
      </c>
      <c r="Y846" s="36" t="n">
        <v>3</v>
      </c>
      <c r="Z846" s="37" t="n">
        <v>60</v>
      </c>
      <c r="AA846" s="37" t="n">
        <v>1</v>
      </c>
      <c r="AB846" s="37" t="n">
        <v>60</v>
      </c>
      <c r="AC846" s="37" t="n">
        <v>44072</v>
      </c>
      <c r="AD846" s="38" t="n">
        <v>44072</v>
      </c>
      <c r="AE846" s="0" t="str">
        <f aca="false">IF(AB846&lt;=10,"Top Buyer",IF(AB846&lt;=21,"2nd Top Buyer","Average Buyer"))</f>
        <v>Average Buyer</v>
      </c>
      <c r="AF846" s="0" t="str">
        <f aca="false">(IF(AC846=AD846,$AL$9,$AL$10))</f>
        <v>One-Time Buyer</v>
      </c>
      <c r="AG846" s="0" t="str">
        <f aca="false">VLOOKUP(X846,LookupRange,2,0)</f>
        <v>Female</v>
      </c>
      <c r="AH846" s="0" t="str">
        <f aca="false">VLOOKUP(X846,LookupRange,3,0)</f>
        <v>Olean</v>
      </c>
      <c r="AW846" s="55" t="s">
        <v>234</v>
      </c>
      <c r="AX846" s="56" t="s">
        <v>29</v>
      </c>
      <c r="AY846" s="56" t="s">
        <v>52</v>
      </c>
      <c r="AZ846" s="57"/>
      <c r="CJ846" s="35" t="s">
        <v>379</v>
      </c>
      <c r="CK846" s="59"/>
      <c r="CN846" s="35" t="n">
        <v>88065566197</v>
      </c>
      <c r="CO846" s="59"/>
      <c r="EP846" s="0" t="n">
        <v>843</v>
      </c>
      <c r="EQ846" s="55" t="s">
        <v>271</v>
      </c>
      <c r="ER846" s="56" t="s">
        <v>186</v>
      </c>
      <c r="ES846" s="56" t="s">
        <v>29</v>
      </c>
      <c r="ET846" s="64" t="n">
        <v>89</v>
      </c>
      <c r="EU846" s="65" t="n">
        <v>1780</v>
      </c>
      <c r="EV846" s="65" t="n">
        <v>267</v>
      </c>
      <c r="EW846" s="65" t="n">
        <v>44071</v>
      </c>
      <c r="EX846" s="66" t="n">
        <v>44071</v>
      </c>
      <c r="EY846" s="0" t="n">
        <f aca="false">COUNTIF(DatasourceNameRange,EQ846)</f>
        <v>1</v>
      </c>
    </row>
    <row r="847" customFormat="false" ht="15" hidden="false" customHeight="false" outlineLevel="0" collapsed="false">
      <c r="X847" s="35" t="s">
        <v>849</v>
      </c>
      <c r="Y847" s="36" t="n">
        <v>5</v>
      </c>
      <c r="Z847" s="37" t="n">
        <v>60</v>
      </c>
      <c r="AA847" s="37" t="n">
        <v>1</v>
      </c>
      <c r="AB847" s="37" t="n">
        <v>60</v>
      </c>
      <c r="AC847" s="37" t="n">
        <v>44102</v>
      </c>
      <c r="AD847" s="38" t="n">
        <v>44102</v>
      </c>
      <c r="AE847" s="0" t="str">
        <f aca="false">IF(AB847&lt;=10,"Top Buyer",IF(AB847&lt;=21,"2nd Top Buyer","Average Buyer"))</f>
        <v>Average Buyer</v>
      </c>
      <c r="AF847" s="0" t="str">
        <f aca="false">(IF(AC847=AD847,$AL$9,$AL$10))</f>
        <v>One-Time Buyer</v>
      </c>
      <c r="AG847" s="0" t="str">
        <f aca="false">VLOOKUP(X847,LookupRange,2,0)</f>
        <v>Female</v>
      </c>
      <c r="AH847" s="0" t="str">
        <f aca="false">VLOOKUP(X847,LookupRange,3,0)</f>
        <v>Betavia</v>
      </c>
      <c r="AW847" s="55" t="s">
        <v>127</v>
      </c>
      <c r="AX847" s="56" t="s">
        <v>20</v>
      </c>
      <c r="AY847" s="56" t="s">
        <v>30</v>
      </c>
      <c r="AZ847" s="57"/>
      <c r="CJ847" s="35" t="s">
        <v>316</v>
      </c>
      <c r="CK847" s="59"/>
      <c r="CN847" s="35" t="n">
        <v>88065566198</v>
      </c>
      <c r="CO847" s="59"/>
      <c r="EP847" s="0" t="n">
        <v>844</v>
      </c>
      <c r="EQ847" s="55" t="s">
        <v>599</v>
      </c>
      <c r="ER847" s="56" t="s">
        <v>117</v>
      </c>
      <c r="ES847" s="56" t="s">
        <v>29</v>
      </c>
      <c r="ET847" s="64" t="n">
        <v>15</v>
      </c>
      <c r="EU847" s="65" t="n">
        <v>225</v>
      </c>
      <c r="EV847" s="65" t="n">
        <v>45</v>
      </c>
      <c r="EW847" s="65" t="n">
        <v>44093</v>
      </c>
      <c r="EX847" s="66" t="n">
        <v>44093</v>
      </c>
      <c r="EY847" s="0" t="n">
        <f aca="false">COUNTIF(DatasourceNameRange,EQ847)</f>
        <v>1</v>
      </c>
    </row>
    <row r="848" customFormat="false" ht="15" hidden="false" customHeight="false" outlineLevel="0" collapsed="false">
      <c r="X848" s="35" t="s">
        <v>1061</v>
      </c>
      <c r="Y848" s="36" t="n">
        <v>5</v>
      </c>
      <c r="Z848" s="37" t="n">
        <v>56</v>
      </c>
      <c r="AA848" s="37" t="n">
        <v>2</v>
      </c>
      <c r="AB848" s="37" t="n">
        <v>56</v>
      </c>
      <c r="AC848" s="37" t="n">
        <v>44062</v>
      </c>
      <c r="AD848" s="38" t="n">
        <v>44072</v>
      </c>
      <c r="AE848" s="0" t="str">
        <f aca="false">IF(AB848&lt;=10,"Top Buyer",IF(AB848&lt;=21,"2nd Top Buyer","Average Buyer"))</f>
        <v>Average Buyer</v>
      </c>
      <c r="AF848" s="0" t="str">
        <f aca="false">(IF(AC848=AD848,$AL$9,$AL$10))</f>
        <v>Old Customer</v>
      </c>
      <c r="AG848" s="0" t="str">
        <f aca="false">VLOOKUP(X848,LookupRange,2,0)</f>
        <v>Male</v>
      </c>
      <c r="AH848" s="0" t="str">
        <f aca="false">VLOOKUP(X848,LookupRange,3,0)</f>
        <v>Kingston</v>
      </c>
      <c r="AW848" s="55" t="s">
        <v>397</v>
      </c>
      <c r="AX848" s="56" t="s">
        <v>20</v>
      </c>
      <c r="AY848" s="56" t="s">
        <v>50</v>
      </c>
      <c r="AZ848" s="57"/>
      <c r="CJ848" s="35" t="s">
        <v>1076</v>
      </c>
      <c r="CK848" s="59"/>
      <c r="CN848" s="35" t="n">
        <v>88065566199</v>
      </c>
      <c r="CO848" s="59"/>
      <c r="EP848" s="0" t="n">
        <v>845</v>
      </c>
      <c r="EQ848" s="55" t="s">
        <v>234</v>
      </c>
      <c r="ER848" s="56" t="s">
        <v>52</v>
      </c>
      <c r="ES848" s="56" t="s">
        <v>29</v>
      </c>
      <c r="ET848" s="64" t="n">
        <v>60</v>
      </c>
      <c r="EU848" s="65" t="n">
        <v>1200</v>
      </c>
      <c r="EV848" s="65" t="n">
        <v>180</v>
      </c>
      <c r="EW848" s="65" t="n">
        <v>44065</v>
      </c>
      <c r="EX848" s="66" t="n">
        <v>44065</v>
      </c>
      <c r="EY848" s="0" t="n">
        <f aca="false">COUNTIF(DatasourceNameRange,EQ848)</f>
        <v>1</v>
      </c>
    </row>
    <row r="849" customFormat="false" ht="15" hidden="false" customHeight="false" outlineLevel="0" collapsed="false">
      <c r="X849" s="35" t="s">
        <v>159</v>
      </c>
      <c r="Y849" s="36" t="n">
        <v>11</v>
      </c>
      <c r="Z849" s="37" t="n">
        <v>55</v>
      </c>
      <c r="AA849" s="37" t="n">
        <v>1</v>
      </c>
      <c r="AB849" s="37" t="n">
        <v>55</v>
      </c>
      <c r="AC849" s="37" t="n">
        <v>44064</v>
      </c>
      <c r="AD849" s="38" t="n">
        <v>44064</v>
      </c>
      <c r="AE849" s="0" t="str">
        <f aca="false">IF(AB849&lt;=10,"Top Buyer",IF(AB849&lt;=21,"2nd Top Buyer","Average Buyer"))</f>
        <v>Average Buyer</v>
      </c>
      <c r="AF849" s="0" t="str">
        <f aca="false">(IF(AC849=AD849,$AL$9,$AL$10))</f>
        <v>One-Time Buyer</v>
      </c>
      <c r="AG849" s="0" t="str">
        <f aca="false">VLOOKUP(X849,LookupRange,2,0)</f>
        <v>Male</v>
      </c>
      <c r="AH849" s="0" t="str">
        <f aca="false">VLOOKUP(X849,LookupRange,3,0)</f>
        <v>Salamanca</v>
      </c>
      <c r="AW849" s="55" t="s">
        <v>379</v>
      </c>
      <c r="AX849" s="56" t="s">
        <v>29</v>
      </c>
      <c r="AY849" s="56" t="s">
        <v>96</v>
      </c>
      <c r="AZ849" s="57"/>
      <c r="CJ849" s="35" t="s">
        <v>671</v>
      </c>
      <c r="CK849" s="59"/>
      <c r="CN849" s="35" t="n">
        <v>88065566200</v>
      </c>
      <c r="CO849" s="59"/>
      <c r="EP849" s="0" t="n">
        <v>846</v>
      </c>
      <c r="EQ849" s="55" t="s">
        <v>127</v>
      </c>
      <c r="ER849" s="56" t="s">
        <v>30</v>
      </c>
      <c r="ES849" s="56" t="s">
        <v>20</v>
      </c>
      <c r="ET849" s="64" t="n">
        <v>6</v>
      </c>
      <c r="EU849" s="65" t="n">
        <v>72</v>
      </c>
      <c r="EV849" s="65" t="n">
        <v>18</v>
      </c>
      <c r="EW849" s="65" t="n">
        <v>44044</v>
      </c>
      <c r="EX849" s="66" t="n">
        <v>44044</v>
      </c>
      <c r="EY849" s="0" t="n">
        <f aca="false">COUNTIF(DatasourceNameRange,EQ849)</f>
        <v>1</v>
      </c>
    </row>
    <row r="850" customFormat="false" ht="15" hidden="false" customHeight="false" outlineLevel="0" collapsed="false">
      <c r="X850" s="35" t="s">
        <v>562</v>
      </c>
      <c r="Y850" s="36" t="n">
        <v>11</v>
      </c>
      <c r="Z850" s="37" t="n">
        <v>55</v>
      </c>
      <c r="AA850" s="37" t="n">
        <v>1</v>
      </c>
      <c r="AB850" s="37" t="n">
        <v>55</v>
      </c>
      <c r="AC850" s="37" t="n">
        <v>44053</v>
      </c>
      <c r="AD850" s="38" t="n">
        <v>44053</v>
      </c>
      <c r="AE850" s="0" t="str">
        <f aca="false">IF(AB850&lt;=10,"Top Buyer",IF(AB850&lt;=21,"2nd Top Buyer","Average Buyer"))</f>
        <v>Average Buyer</v>
      </c>
      <c r="AF850" s="0" t="str">
        <f aca="false">(IF(AC850=AD850,$AL$9,$AL$10))</f>
        <v>One-Time Buyer</v>
      </c>
      <c r="AG850" s="0" t="str">
        <f aca="false">VLOOKUP(X850,LookupRange,2,0)</f>
        <v>Female</v>
      </c>
      <c r="AH850" s="0" t="str">
        <f aca="false">VLOOKUP(X850,LookupRange,3,0)</f>
        <v>Betavia</v>
      </c>
      <c r="AW850" s="55" t="s">
        <v>316</v>
      </c>
      <c r="AX850" s="56" t="s">
        <v>29</v>
      </c>
      <c r="AY850" s="56" t="s">
        <v>119</v>
      </c>
      <c r="AZ850" s="57"/>
      <c r="CJ850" s="35" t="s">
        <v>385</v>
      </c>
      <c r="CK850" s="59"/>
      <c r="CN850" s="35" t="n">
        <v>88065566201</v>
      </c>
      <c r="CO850" s="59"/>
      <c r="EP850" s="0" t="n">
        <v>847</v>
      </c>
      <c r="EQ850" s="55" t="s">
        <v>397</v>
      </c>
      <c r="ER850" s="56" t="s">
        <v>50</v>
      </c>
      <c r="ES850" s="56" t="s">
        <v>20</v>
      </c>
      <c r="ET850" s="64" t="n">
        <v>47</v>
      </c>
      <c r="EU850" s="65" t="n">
        <v>423</v>
      </c>
      <c r="EV850" s="65" t="n">
        <v>141</v>
      </c>
      <c r="EW850" s="65" t="n">
        <v>44094</v>
      </c>
      <c r="EX850" s="66" t="n">
        <v>44094</v>
      </c>
      <c r="EY850" s="0" t="n">
        <f aca="false">COUNTIF(DatasourceNameRange,EQ850)</f>
        <v>1</v>
      </c>
    </row>
    <row r="851" customFormat="false" ht="15" hidden="false" customHeight="false" outlineLevel="0" collapsed="false">
      <c r="X851" s="35" t="s">
        <v>341</v>
      </c>
      <c r="Y851" s="36" t="n">
        <v>11</v>
      </c>
      <c r="Z851" s="37" t="n">
        <v>55</v>
      </c>
      <c r="AA851" s="37" t="n">
        <v>1</v>
      </c>
      <c r="AB851" s="37" t="n">
        <v>55</v>
      </c>
      <c r="AC851" s="37" t="n">
        <v>44072</v>
      </c>
      <c r="AD851" s="38" t="n">
        <v>44072</v>
      </c>
      <c r="AE851" s="0" t="str">
        <f aca="false">IF(AB851&lt;=10,"Top Buyer",IF(AB851&lt;=21,"2nd Top Buyer","Average Buyer"))</f>
        <v>Average Buyer</v>
      </c>
      <c r="AF851" s="0" t="str">
        <f aca="false">(IF(AC851=AD851,$AL$9,$AL$10))</f>
        <v>One-Time Buyer</v>
      </c>
      <c r="AG851" s="0" t="str">
        <f aca="false">VLOOKUP(X851,LookupRange,2,0)</f>
        <v>Male</v>
      </c>
      <c r="AH851" s="0" t="str">
        <f aca="false">VLOOKUP(X851,LookupRange,3,0)</f>
        <v>Middletown</v>
      </c>
      <c r="AW851" s="55" t="s">
        <v>1076</v>
      </c>
      <c r="AX851" s="56" t="s">
        <v>20</v>
      </c>
      <c r="AY851" s="56" t="s">
        <v>154</v>
      </c>
      <c r="AZ851" s="57"/>
      <c r="CJ851" s="35" t="s">
        <v>720</v>
      </c>
      <c r="CK851" s="59"/>
      <c r="CN851" s="35" t="n">
        <v>88065566202</v>
      </c>
      <c r="CO851" s="59"/>
      <c r="EP851" s="0" t="n">
        <v>848</v>
      </c>
      <c r="EQ851" s="55" t="s">
        <v>379</v>
      </c>
      <c r="ER851" s="56" t="s">
        <v>96</v>
      </c>
      <c r="ES851" s="56" t="s">
        <v>29</v>
      </c>
      <c r="ET851" s="64" t="n">
        <v>51</v>
      </c>
      <c r="EU851" s="65" t="n">
        <v>765</v>
      </c>
      <c r="EV851" s="65" t="n">
        <v>153</v>
      </c>
      <c r="EW851" s="65" t="n">
        <v>44076</v>
      </c>
      <c r="EX851" s="66" t="n">
        <v>44076</v>
      </c>
      <c r="EY851" s="0" t="n">
        <f aca="false">COUNTIF(DatasourceNameRange,EQ851)</f>
        <v>2</v>
      </c>
    </row>
    <row r="852" customFormat="false" ht="15" hidden="false" customHeight="false" outlineLevel="0" collapsed="false">
      <c r="X852" s="35" t="s">
        <v>601</v>
      </c>
      <c r="Y852" s="36" t="n">
        <v>6</v>
      </c>
      <c r="Z852" s="37" t="n">
        <v>54</v>
      </c>
      <c r="AA852" s="37" t="n">
        <v>1</v>
      </c>
      <c r="AB852" s="37" t="n">
        <v>54</v>
      </c>
      <c r="AC852" s="37" t="n">
        <v>44092</v>
      </c>
      <c r="AD852" s="38" t="n">
        <v>44092</v>
      </c>
      <c r="AE852" s="0" t="str">
        <f aca="false">IF(AB852&lt;=10,"Top Buyer",IF(AB852&lt;=21,"2nd Top Buyer","Average Buyer"))</f>
        <v>Average Buyer</v>
      </c>
      <c r="AF852" s="0" t="str">
        <f aca="false">(IF(AC852=AD852,$AL$9,$AL$10))</f>
        <v>One-Time Buyer</v>
      </c>
      <c r="AG852" s="0" t="str">
        <f aca="false">VLOOKUP(X852,LookupRange,2,0)</f>
        <v>Female</v>
      </c>
      <c r="AH852" s="0" t="str">
        <f aca="false">VLOOKUP(X852,LookupRange,3,0)</f>
        <v>Islip</v>
      </c>
      <c r="AW852" s="55" t="s">
        <v>671</v>
      </c>
      <c r="AX852" s="56" t="s">
        <v>29</v>
      </c>
      <c r="AY852" s="56" t="s">
        <v>121</v>
      </c>
      <c r="AZ852" s="57"/>
      <c r="CJ852" s="35" t="s">
        <v>794</v>
      </c>
      <c r="CK852" s="59"/>
      <c r="CN852" s="35" t="n">
        <v>88065566203</v>
      </c>
      <c r="CO852" s="59"/>
      <c r="EP852" s="0" t="n">
        <v>849</v>
      </c>
      <c r="EQ852" s="55" t="s">
        <v>316</v>
      </c>
      <c r="ER852" s="56" t="s">
        <v>119</v>
      </c>
      <c r="ES852" s="56" t="s">
        <v>29</v>
      </c>
      <c r="ET852" s="64" t="n">
        <v>89</v>
      </c>
      <c r="EU852" s="65" t="n">
        <v>1068</v>
      </c>
      <c r="EV852" s="65" t="n">
        <v>267</v>
      </c>
      <c r="EW852" s="65" t="n">
        <v>44044</v>
      </c>
      <c r="EX852" s="66" t="n">
        <v>44044</v>
      </c>
      <c r="EY852" s="0" t="n">
        <f aca="false">COUNTIF(DatasourceNameRange,EQ852)</f>
        <v>1</v>
      </c>
    </row>
    <row r="853" customFormat="false" ht="15" hidden="false" customHeight="false" outlineLevel="0" collapsed="false">
      <c r="X853" s="35" t="s">
        <v>1112</v>
      </c>
      <c r="Y853" s="36" t="n">
        <v>3</v>
      </c>
      <c r="Z853" s="37" t="n">
        <v>54</v>
      </c>
      <c r="AA853" s="37" t="n">
        <v>1</v>
      </c>
      <c r="AB853" s="37" t="n">
        <v>54</v>
      </c>
      <c r="AC853" s="37" t="n">
        <v>44063</v>
      </c>
      <c r="AD853" s="38" t="n">
        <v>44063</v>
      </c>
      <c r="AE853" s="0" t="str">
        <f aca="false">IF(AB853&lt;=10,"Top Buyer",IF(AB853&lt;=21,"2nd Top Buyer","Average Buyer"))</f>
        <v>Average Buyer</v>
      </c>
      <c r="AF853" s="0" t="str">
        <f aca="false">(IF(AC853=AD853,$AL$9,$AL$10))</f>
        <v>One-Time Buyer</v>
      </c>
      <c r="AG853" s="0" t="str">
        <f aca="false">VLOOKUP(X853,LookupRange,2,0)</f>
        <v>Male</v>
      </c>
      <c r="AH853" s="0" t="str">
        <f aca="false">VLOOKUP(X853,LookupRange,3,0)</f>
        <v>Peekskill</v>
      </c>
      <c r="AW853" s="55" t="s">
        <v>385</v>
      </c>
      <c r="AX853" s="56" t="s">
        <v>20</v>
      </c>
      <c r="AY853" s="56" t="s">
        <v>112</v>
      </c>
      <c r="AZ853" s="57"/>
      <c r="CJ853" s="35" t="s">
        <v>736</v>
      </c>
      <c r="CK853" s="59"/>
      <c r="CN853" s="35" t="n">
        <v>88065566204</v>
      </c>
      <c r="CO853" s="59"/>
      <c r="EP853" s="0" t="n">
        <v>850</v>
      </c>
      <c r="EQ853" s="55" t="s">
        <v>1076</v>
      </c>
      <c r="ER853" s="56" t="s">
        <v>154</v>
      </c>
      <c r="ES853" s="56" t="s">
        <v>20</v>
      </c>
      <c r="ET853" s="64" t="n">
        <v>3</v>
      </c>
      <c r="EU853" s="65" t="n">
        <v>36</v>
      </c>
      <c r="EV853" s="65" t="n">
        <v>9</v>
      </c>
      <c r="EW853" s="65" t="n">
        <v>44056</v>
      </c>
      <c r="EX853" s="66" t="n">
        <v>44056</v>
      </c>
      <c r="EY853" s="0" t="n">
        <f aca="false">COUNTIF(DatasourceNameRange,EQ853)</f>
        <v>1</v>
      </c>
    </row>
    <row r="854" customFormat="false" ht="15" hidden="false" customHeight="false" outlineLevel="0" collapsed="false">
      <c r="X854" s="35" t="s">
        <v>993</v>
      </c>
      <c r="Y854" s="36" t="n">
        <v>3</v>
      </c>
      <c r="Z854" s="37" t="n">
        <v>54</v>
      </c>
      <c r="AA854" s="37" t="n">
        <v>1</v>
      </c>
      <c r="AB854" s="37" t="n">
        <v>54</v>
      </c>
      <c r="AC854" s="37" t="n">
        <v>44058</v>
      </c>
      <c r="AD854" s="38" t="n">
        <v>44058</v>
      </c>
      <c r="AE854" s="0" t="str">
        <f aca="false">IF(AB854&lt;=10,"Top Buyer",IF(AB854&lt;=21,"2nd Top Buyer","Average Buyer"))</f>
        <v>Average Buyer</v>
      </c>
      <c r="AF854" s="0" t="str">
        <f aca="false">(IF(AC854=AD854,$AL$9,$AL$10))</f>
        <v>One-Time Buyer</v>
      </c>
      <c r="AG854" s="0" t="str">
        <f aca="false">VLOOKUP(X854,LookupRange,2,0)</f>
        <v>Male</v>
      </c>
      <c r="AH854" s="0" t="str">
        <f aca="false">VLOOKUP(X854,LookupRange,3,0)</f>
        <v>Little Falls</v>
      </c>
      <c r="AW854" s="55" t="s">
        <v>720</v>
      </c>
      <c r="AX854" s="56" t="s">
        <v>20</v>
      </c>
      <c r="AY854" s="56" t="s">
        <v>69</v>
      </c>
      <c r="AZ854" s="57"/>
      <c r="CJ854" s="35" t="s">
        <v>555</v>
      </c>
      <c r="CK854" s="59"/>
      <c r="CN854" s="35" t="n">
        <v>88065566205</v>
      </c>
      <c r="CO854" s="59"/>
      <c r="EP854" s="0" t="n">
        <v>851</v>
      </c>
      <c r="EQ854" s="55" t="s">
        <v>671</v>
      </c>
      <c r="ER854" s="56" t="s">
        <v>121</v>
      </c>
      <c r="ES854" s="56" t="s">
        <v>29</v>
      </c>
      <c r="ET854" s="64" t="n">
        <v>15</v>
      </c>
      <c r="EU854" s="65" t="n">
        <v>210</v>
      </c>
      <c r="EV854" s="65" t="n">
        <v>45</v>
      </c>
      <c r="EW854" s="65" t="n">
        <v>44062</v>
      </c>
      <c r="EX854" s="66" t="n">
        <v>44062</v>
      </c>
      <c r="EY854" s="0" t="n">
        <f aca="false">COUNTIF(DatasourceNameRange,EQ854)</f>
        <v>1</v>
      </c>
    </row>
    <row r="855" customFormat="false" ht="15" hidden="false" customHeight="false" outlineLevel="0" collapsed="false">
      <c r="X855" s="35" t="s">
        <v>479</v>
      </c>
      <c r="Y855" s="36" t="n">
        <v>6</v>
      </c>
      <c r="Z855" s="37" t="n">
        <v>54</v>
      </c>
      <c r="AA855" s="37" t="n">
        <v>1</v>
      </c>
      <c r="AB855" s="37" t="n">
        <v>54</v>
      </c>
      <c r="AC855" s="37" t="n">
        <v>44073</v>
      </c>
      <c r="AD855" s="38" t="n">
        <v>44073</v>
      </c>
      <c r="AE855" s="0" t="str">
        <f aca="false">IF(AB855&lt;=10,"Top Buyer",IF(AB855&lt;=21,"2nd Top Buyer","Average Buyer"))</f>
        <v>Average Buyer</v>
      </c>
      <c r="AF855" s="0" t="str">
        <f aca="false">(IF(AC855=AD855,$AL$9,$AL$10))</f>
        <v>One-Time Buyer</v>
      </c>
      <c r="AG855" s="0" t="str">
        <f aca="false">VLOOKUP(X855,LookupRange,2,0)</f>
        <v>Male</v>
      </c>
      <c r="AH855" s="0" t="str">
        <f aca="false">VLOOKUP(X855,LookupRange,3,0)</f>
        <v>Beacon</v>
      </c>
      <c r="AW855" s="55" t="s">
        <v>794</v>
      </c>
      <c r="AX855" s="56" t="s">
        <v>20</v>
      </c>
      <c r="AY855" s="56" t="s">
        <v>117</v>
      </c>
      <c r="AZ855" s="57"/>
      <c r="CJ855" s="35" t="s">
        <v>961</v>
      </c>
      <c r="CK855" s="59"/>
      <c r="CN855" s="35" t="n">
        <v>88065566206</v>
      </c>
      <c r="CO855" s="59"/>
      <c r="EP855" s="0" t="n">
        <v>852</v>
      </c>
      <c r="EQ855" s="55" t="s">
        <v>385</v>
      </c>
      <c r="ER855" s="56" t="s">
        <v>112</v>
      </c>
      <c r="ES855" s="56" t="s">
        <v>20</v>
      </c>
      <c r="ET855" s="64" t="n">
        <v>85</v>
      </c>
      <c r="EU855" s="65" t="n">
        <v>2550</v>
      </c>
      <c r="EV855" s="65" t="n">
        <v>255</v>
      </c>
      <c r="EW855" s="65" t="n">
        <v>44082</v>
      </c>
      <c r="EX855" s="66" t="n">
        <v>44082</v>
      </c>
      <c r="EY855" s="0" t="n">
        <f aca="false">COUNTIF(DatasourceNameRange,EQ855)</f>
        <v>2</v>
      </c>
    </row>
    <row r="856" customFormat="false" ht="15" hidden="false" customHeight="false" outlineLevel="0" collapsed="false">
      <c r="X856" s="35" t="s">
        <v>690</v>
      </c>
      <c r="Y856" s="36" t="n">
        <v>6</v>
      </c>
      <c r="Z856" s="37" t="n">
        <v>54</v>
      </c>
      <c r="AA856" s="37" t="n">
        <v>1</v>
      </c>
      <c r="AB856" s="37" t="n">
        <v>54</v>
      </c>
      <c r="AC856" s="37" t="n">
        <v>44082</v>
      </c>
      <c r="AD856" s="38" t="n">
        <v>44082</v>
      </c>
      <c r="AE856" s="0" t="str">
        <f aca="false">IF(AB856&lt;=10,"Top Buyer",IF(AB856&lt;=21,"2nd Top Buyer","Average Buyer"))</f>
        <v>Average Buyer</v>
      </c>
      <c r="AF856" s="0" t="str">
        <f aca="false">(IF(AC856=AD856,$AL$9,$AL$10))</f>
        <v>One-Time Buyer</v>
      </c>
      <c r="AG856" s="0" t="str">
        <f aca="false">VLOOKUP(X856,LookupRange,2,0)</f>
        <v>Female</v>
      </c>
      <c r="AH856" s="0" t="str">
        <f aca="false">VLOOKUP(X856,LookupRange,3,0)</f>
        <v>Middletown</v>
      </c>
      <c r="AW856" s="55" t="s">
        <v>736</v>
      </c>
      <c r="AX856" s="56" t="s">
        <v>20</v>
      </c>
      <c r="AY856" s="56" t="s">
        <v>98</v>
      </c>
      <c r="AZ856" s="57"/>
      <c r="CJ856" s="35" t="s">
        <v>452</v>
      </c>
      <c r="CK856" s="59"/>
      <c r="CN856" s="35" t="n">
        <v>88065566207</v>
      </c>
      <c r="CO856" s="59"/>
      <c r="EP856" s="0" t="n">
        <v>853</v>
      </c>
      <c r="EQ856" s="55" t="s">
        <v>720</v>
      </c>
      <c r="ER856" s="56" t="s">
        <v>69</v>
      </c>
      <c r="ES856" s="56" t="s">
        <v>20</v>
      </c>
      <c r="ET856" s="64" t="n">
        <v>2</v>
      </c>
      <c r="EU856" s="65" t="n">
        <v>10</v>
      </c>
      <c r="EV856" s="65" t="n">
        <v>6</v>
      </c>
      <c r="EW856" s="65" t="n">
        <v>44065</v>
      </c>
      <c r="EX856" s="66" t="n">
        <v>44065</v>
      </c>
      <c r="EY856" s="0" t="n">
        <f aca="false">COUNTIF(DatasourceNameRange,EQ856)</f>
        <v>1</v>
      </c>
    </row>
    <row r="857" customFormat="false" ht="15" hidden="false" customHeight="false" outlineLevel="0" collapsed="false">
      <c r="X857" s="35" t="s">
        <v>852</v>
      </c>
      <c r="Y857" s="36" t="n">
        <v>6</v>
      </c>
      <c r="Z857" s="37" t="n">
        <v>54</v>
      </c>
      <c r="AA857" s="37" t="n">
        <v>1</v>
      </c>
      <c r="AB857" s="37" t="n">
        <v>54</v>
      </c>
      <c r="AC857" s="37" t="n">
        <v>44073</v>
      </c>
      <c r="AD857" s="38" t="n">
        <v>44073</v>
      </c>
      <c r="AE857" s="0" t="str">
        <f aca="false">IF(AB857&lt;=10,"Top Buyer",IF(AB857&lt;=21,"2nd Top Buyer","Average Buyer"))</f>
        <v>Average Buyer</v>
      </c>
      <c r="AF857" s="0" t="str">
        <f aca="false">(IF(AC857=AD857,$AL$9,$AL$10))</f>
        <v>One-Time Buyer</v>
      </c>
      <c r="AG857" s="0" t="str">
        <f aca="false">VLOOKUP(X857,LookupRange,2,0)</f>
        <v>Female</v>
      </c>
      <c r="AH857" s="0" t="str">
        <f aca="false">VLOOKUP(X857,LookupRange,3,0)</f>
        <v>Glen Cove</v>
      </c>
      <c r="AW857" s="55" t="s">
        <v>555</v>
      </c>
      <c r="AX857" s="56" t="s">
        <v>20</v>
      </c>
      <c r="AY857" s="56" t="s">
        <v>69</v>
      </c>
      <c r="AZ857" s="57"/>
      <c r="CJ857" s="35" t="s">
        <v>825</v>
      </c>
      <c r="CK857" s="59"/>
      <c r="CN857" s="35" t="n">
        <v>88065566208</v>
      </c>
      <c r="CO857" s="59"/>
      <c r="EP857" s="0" t="n">
        <v>854</v>
      </c>
      <c r="EQ857" s="55" t="s">
        <v>794</v>
      </c>
      <c r="ER857" s="56" t="s">
        <v>117</v>
      </c>
      <c r="ES857" s="56" t="s">
        <v>20</v>
      </c>
      <c r="ET857" s="64" t="n">
        <v>7</v>
      </c>
      <c r="EU857" s="65" t="n">
        <v>84</v>
      </c>
      <c r="EV857" s="65" t="n">
        <v>21</v>
      </c>
      <c r="EW857" s="65" t="n">
        <v>44046</v>
      </c>
      <c r="EX857" s="66" t="n">
        <v>44046</v>
      </c>
      <c r="EY857" s="0" t="n">
        <f aca="false">COUNTIF(DatasourceNameRange,EQ857)</f>
        <v>1</v>
      </c>
    </row>
    <row r="858" customFormat="false" ht="15" hidden="false" customHeight="false" outlineLevel="0" collapsed="false">
      <c r="X858" s="35" t="s">
        <v>267</v>
      </c>
      <c r="Y858" s="36" t="n">
        <v>6</v>
      </c>
      <c r="Z858" s="37" t="n">
        <v>54</v>
      </c>
      <c r="AA858" s="37" t="n">
        <v>1</v>
      </c>
      <c r="AB858" s="37" t="n">
        <v>54</v>
      </c>
      <c r="AC858" s="37" t="n">
        <v>44067</v>
      </c>
      <c r="AD858" s="38" t="n">
        <v>44067</v>
      </c>
      <c r="AE858" s="0" t="str">
        <f aca="false">IF(AB858&lt;=10,"Top Buyer",IF(AB858&lt;=21,"2nd Top Buyer","Average Buyer"))</f>
        <v>Average Buyer</v>
      </c>
      <c r="AF858" s="0" t="str">
        <f aca="false">(IF(AC858=AD858,$AL$9,$AL$10))</f>
        <v>One-Time Buyer</v>
      </c>
      <c r="AG858" s="0" t="str">
        <f aca="false">VLOOKUP(X858,LookupRange,2,0)</f>
        <v>Male</v>
      </c>
      <c r="AH858" s="0" t="str">
        <f aca="false">VLOOKUP(X858,LookupRange,3,0)</f>
        <v>Albany</v>
      </c>
      <c r="AW858" s="55" t="s">
        <v>961</v>
      </c>
      <c r="AX858" s="56" t="s">
        <v>29</v>
      </c>
      <c r="AY858" s="56" t="s">
        <v>147</v>
      </c>
      <c r="AZ858" s="57"/>
      <c r="CJ858" s="35" t="s">
        <v>668</v>
      </c>
      <c r="CK858" s="59"/>
      <c r="CN858" s="35" t="n">
        <v>88065566209</v>
      </c>
      <c r="CO858" s="59"/>
      <c r="EP858" s="0" t="n">
        <v>855</v>
      </c>
      <c r="EQ858" s="55" t="s">
        <v>736</v>
      </c>
      <c r="ER858" s="56" t="s">
        <v>98</v>
      </c>
      <c r="ES858" s="56" t="s">
        <v>20</v>
      </c>
      <c r="ET858" s="64" t="n">
        <v>6</v>
      </c>
      <c r="EU858" s="65" t="n">
        <v>108</v>
      </c>
      <c r="EV858" s="65" t="n">
        <v>18</v>
      </c>
      <c r="EW858" s="65" t="n">
        <v>44051</v>
      </c>
      <c r="EX858" s="66" t="n">
        <v>44051</v>
      </c>
      <c r="EY858" s="0" t="n">
        <f aca="false">COUNTIF(DatasourceNameRange,EQ858)</f>
        <v>1</v>
      </c>
    </row>
    <row r="859" customFormat="false" ht="15" hidden="false" customHeight="false" outlineLevel="0" collapsed="false">
      <c r="X859" s="35" t="s">
        <v>913</v>
      </c>
      <c r="Y859" s="36" t="n">
        <v>3</v>
      </c>
      <c r="Z859" s="37" t="n">
        <v>54</v>
      </c>
      <c r="AA859" s="37" t="n">
        <v>1</v>
      </c>
      <c r="AB859" s="37" t="n">
        <v>54</v>
      </c>
      <c r="AC859" s="37" t="n">
        <v>44096</v>
      </c>
      <c r="AD859" s="38" t="n">
        <v>44096</v>
      </c>
      <c r="AE859" s="0" t="str">
        <f aca="false">IF(AB859&lt;=10,"Top Buyer",IF(AB859&lt;=21,"2nd Top Buyer","Average Buyer"))</f>
        <v>Average Buyer</v>
      </c>
      <c r="AF859" s="0" t="str">
        <f aca="false">(IF(AC859=AD859,$AL$9,$AL$10))</f>
        <v>One-Time Buyer</v>
      </c>
      <c r="AG859" s="0" t="str">
        <f aca="false">VLOOKUP(X859,LookupRange,2,0)</f>
        <v>Male</v>
      </c>
      <c r="AH859" s="0" t="str">
        <f aca="false">VLOOKUP(X859,LookupRange,3,0)</f>
        <v>Choes</v>
      </c>
      <c r="AW859" s="55" t="s">
        <v>452</v>
      </c>
      <c r="AX859" s="56" t="s">
        <v>20</v>
      </c>
      <c r="AY859" s="56" t="s">
        <v>156</v>
      </c>
      <c r="AZ859" s="57"/>
      <c r="CJ859" s="35" t="s">
        <v>936</v>
      </c>
      <c r="CK859" s="59"/>
      <c r="CN859" s="35" t="n">
        <v>88065566210</v>
      </c>
      <c r="CO859" s="59"/>
      <c r="EP859" s="0" t="n">
        <v>856</v>
      </c>
      <c r="EQ859" s="55" t="s">
        <v>555</v>
      </c>
      <c r="ER859" s="56" t="s">
        <v>69</v>
      </c>
      <c r="ES859" s="56" t="s">
        <v>20</v>
      </c>
      <c r="ET859" s="64" t="n">
        <v>89</v>
      </c>
      <c r="EU859" s="65" t="n">
        <v>1068</v>
      </c>
      <c r="EV859" s="65" t="n">
        <v>267</v>
      </c>
      <c r="EW859" s="65" t="n">
        <v>44046</v>
      </c>
      <c r="EX859" s="66" t="n">
        <v>44046</v>
      </c>
      <c r="EY859" s="0" t="n">
        <f aca="false">COUNTIF(DatasourceNameRange,EQ859)</f>
        <v>1</v>
      </c>
    </row>
    <row r="860" customFormat="false" ht="15" hidden="false" customHeight="false" outlineLevel="0" collapsed="false">
      <c r="X860" s="35" t="s">
        <v>784</v>
      </c>
      <c r="Y860" s="36" t="n">
        <v>4</v>
      </c>
      <c r="Z860" s="37" t="n">
        <v>52</v>
      </c>
      <c r="AA860" s="37" t="n">
        <v>1</v>
      </c>
      <c r="AB860" s="37" t="n">
        <v>52</v>
      </c>
      <c r="AC860" s="37" t="n">
        <v>44098</v>
      </c>
      <c r="AD860" s="38" t="n">
        <v>44098</v>
      </c>
      <c r="AE860" s="0" t="str">
        <f aca="false">IF(AB860&lt;=10,"Top Buyer",IF(AB860&lt;=21,"2nd Top Buyer","Average Buyer"))</f>
        <v>Average Buyer</v>
      </c>
      <c r="AF860" s="0" t="str">
        <f aca="false">(IF(AC860=AD860,$AL$9,$AL$10))</f>
        <v>One-Time Buyer</v>
      </c>
      <c r="AG860" s="0" t="str">
        <f aca="false">VLOOKUP(X860,LookupRange,2,0)</f>
        <v>Male</v>
      </c>
      <c r="AH860" s="0" t="str">
        <f aca="false">VLOOKUP(X860,LookupRange,3,0)</f>
        <v>Rochester</v>
      </c>
      <c r="AW860" s="55" t="s">
        <v>825</v>
      </c>
      <c r="AX860" s="56" t="s">
        <v>20</v>
      </c>
      <c r="AY860" s="56" t="s">
        <v>78</v>
      </c>
      <c r="AZ860" s="57"/>
      <c r="CJ860" s="35" t="s">
        <v>639</v>
      </c>
      <c r="CK860" s="59"/>
      <c r="CN860" s="35" t="n">
        <v>88065566211</v>
      </c>
      <c r="CO860" s="59"/>
      <c r="EP860" s="0" t="n">
        <v>857</v>
      </c>
      <c r="EQ860" s="55" t="s">
        <v>961</v>
      </c>
      <c r="ER860" s="56" t="s">
        <v>147</v>
      </c>
      <c r="ES860" s="56" t="s">
        <v>29</v>
      </c>
      <c r="ET860" s="64" t="n">
        <v>1</v>
      </c>
      <c r="EU860" s="65" t="n">
        <v>70</v>
      </c>
      <c r="EV860" s="65" t="n">
        <v>3</v>
      </c>
      <c r="EW860" s="65" t="n">
        <v>44045</v>
      </c>
      <c r="EX860" s="66" t="n">
        <v>44045</v>
      </c>
      <c r="EY860" s="0" t="n">
        <f aca="false">COUNTIF(DatasourceNameRange,EQ860)</f>
        <v>1</v>
      </c>
    </row>
    <row r="861" customFormat="false" ht="15" hidden="false" customHeight="false" outlineLevel="0" collapsed="false">
      <c r="X861" s="35" t="s">
        <v>829</v>
      </c>
      <c r="Y861" s="36" t="n">
        <v>5</v>
      </c>
      <c r="Z861" s="37" t="n">
        <v>50</v>
      </c>
      <c r="AA861" s="37" t="n">
        <v>1</v>
      </c>
      <c r="AB861" s="37" t="n">
        <v>50</v>
      </c>
      <c r="AC861" s="37" t="n">
        <v>44082</v>
      </c>
      <c r="AD861" s="38" t="n">
        <v>44082</v>
      </c>
      <c r="AE861" s="0" t="str">
        <f aca="false">IF(AB861&lt;=10,"Top Buyer",IF(AB861&lt;=21,"2nd Top Buyer","Average Buyer"))</f>
        <v>Average Buyer</v>
      </c>
      <c r="AF861" s="0" t="str">
        <f aca="false">(IF(AC861=AD861,$AL$9,$AL$10))</f>
        <v>One-Time Buyer</v>
      </c>
      <c r="AG861" s="0" t="str">
        <f aca="false">VLOOKUP(X861,LookupRange,2,0)</f>
        <v>Male</v>
      </c>
      <c r="AH861" s="0" t="str">
        <f aca="false">VLOOKUP(X861,LookupRange,3,0)</f>
        <v>Lockport</v>
      </c>
      <c r="AW861" s="55" t="s">
        <v>668</v>
      </c>
      <c r="AX861" s="56" t="s">
        <v>20</v>
      </c>
      <c r="AY861" s="56" t="s">
        <v>69</v>
      </c>
      <c r="AZ861" s="57"/>
      <c r="CJ861" s="35" t="s">
        <v>792</v>
      </c>
      <c r="CK861" s="59"/>
      <c r="CN861" s="35" t="n">
        <v>88065566212</v>
      </c>
      <c r="CO861" s="59"/>
      <c r="EP861" s="0" t="n">
        <v>858</v>
      </c>
      <c r="EQ861" s="55" t="s">
        <v>452</v>
      </c>
      <c r="ER861" s="56" t="s">
        <v>156</v>
      </c>
      <c r="ES861" s="56" t="s">
        <v>20</v>
      </c>
      <c r="ET861" s="64" t="n">
        <v>6</v>
      </c>
      <c r="EU861" s="65" t="n">
        <v>420</v>
      </c>
      <c r="EV861" s="65" t="n">
        <v>18</v>
      </c>
      <c r="EW861" s="65" t="n">
        <v>44046</v>
      </c>
      <c r="EX861" s="66" t="n">
        <v>44046</v>
      </c>
      <c r="EY861" s="0" t="n">
        <f aca="false">COUNTIF(DatasourceNameRange,EQ861)</f>
        <v>1</v>
      </c>
    </row>
    <row r="862" customFormat="false" ht="15" hidden="false" customHeight="false" outlineLevel="0" collapsed="false">
      <c r="X862" s="35" t="s">
        <v>1118</v>
      </c>
      <c r="Y862" s="36" t="n">
        <v>10</v>
      </c>
      <c r="Z862" s="37" t="n">
        <v>50</v>
      </c>
      <c r="AA862" s="37" t="n">
        <v>1</v>
      </c>
      <c r="AB862" s="37" t="n">
        <v>50</v>
      </c>
      <c r="AC862" s="37" t="n">
        <v>44072</v>
      </c>
      <c r="AD862" s="38" t="n">
        <v>44072</v>
      </c>
      <c r="AE862" s="0" t="str">
        <f aca="false">IF(AB862&lt;=10,"Top Buyer",IF(AB862&lt;=21,"2nd Top Buyer","Average Buyer"))</f>
        <v>Average Buyer</v>
      </c>
      <c r="AF862" s="0" t="str">
        <f aca="false">(IF(AC862=AD862,$AL$9,$AL$10))</f>
        <v>One-Time Buyer</v>
      </c>
      <c r="AG862" s="0" t="str">
        <f aca="false">VLOOKUP(X862,LookupRange,2,0)</f>
        <v>Female</v>
      </c>
      <c r="AH862" s="0" t="str">
        <f aca="false">VLOOKUP(X862,LookupRange,3,0)</f>
        <v>Middletown</v>
      </c>
      <c r="AW862" s="55" t="s">
        <v>936</v>
      </c>
      <c r="AX862" s="56" t="s">
        <v>29</v>
      </c>
      <c r="AY862" s="56" t="s">
        <v>98</v>
      </c>
      <c r="AZ862" s="57"/>
      <c r="CJ862" s="35" t="s">
        <v>300</v>
      </c>
      <c r="CK862" s="59"/>
      <c r="CN862" s="35" t="n">
        <v>88065566213</v>
      </c>
      <c r="CO862" s="59"/>
      <c r="EP862" s="0" t="n">
        <v>859</v>
      </c>
      <c r="EQ862" s="55" t="s">
        <v>825</v>
      </c>
      <c r="ER862" s="56" t="s">
        <v>78</v>
      </c>
      <c r="ES862" s="56" t="s">
        <v>20</v>
      </c>
      <c r="ET862" s="64" t="n">
        <v>5</v>
      </c>
      <c r="EU862" s="65" t="n">
        <v>80</v>
      </c>
      <c r="EV862" s="65" t="n">
        <v>15</v>
      </c>
      <c r="EW862" s="65" t="n">
        <v>44077</v>
      </c>
      <c r="EX862" s="66" t="n">
        <v>44077</v>
      </c>
      <c r="EY862" s="0" t="n">
        <f aca="false">COUNTIF(DatasourceNameRange,EQ862)</f>
        <v>1</v>
      </c>
    </row>
    <row r="863" customFormat="false" ht="15" hidden="false" customHeight="false" outlineLevel="0" collapsed="false">
      <c r="X863" s="35" t="s">
        <v>933</v>
      </c>
      <c r="Y863" s="36" t="n">
        <v>5</v>
      </c>
      <c r="Z863" s="37" t="n">
        <v>50</v>
      </c>
      <c r="AA863" s="37" t="n">
        <v>1</v>
      </c>
      <c r="AB863" s="37" t="n">
        <v>50</v>
      </c>
      <c r="AC863" s="37" t="n">
        <v>44097</v>
      </c>
      <c r="AD863" s="38" t="n">
        <v>44097</v>
      </c>
      <c r="AE863" s="0" t="str">
        <f aca="false">IF(AB863&lt;=10,"Top Buyer",IF(AB863&lt;=21,"2nd Top Buyer","Average Buyer"))</f>
        <v>Average Buyer</v>
      </c>
      <c r="AF863" s="0" t="str">
        <f aca="false">(IF(AC863=AD863,$AL$9,$AL$10))</f>
        <v>One-Time Buyer</v>
      </c>
      <c r="AG863" s="0" t="str">
        <f aca="false">VLOOKUP(X863,LookupRange,2,0)</f>
        <v>Male</v>
      </c>
      <c r="AH863" s="0" t="str">
        <f aca="false">VLOOKUP(X863,LookupRange,3,0)</f>
        <v>Mount</v>
      </c>
      <c r="AW863" s="55" t="s">
        <v>639</v>
      </c>
      <c r="AX863" s="56" t="s">
        <v>20</v>
      </c>
      <c r="AY863" s="56" t="s">
        <v>50</v>
      </c>
      <c r="AZ863" s="57"/>
      <c r="CJ863" s="35" t="s">
        <v>270</v>
      </c>
      <c r="CK863" s="59"/>
      <c r="CN863" s="35" t="n">
        <v>88065566214</v>
      </c>
      <c r="CO863" s="59"/>
      <c r="EP863" s="0" t="n">
        <v>860</v>
      </c>
      <c r="EQ863" s="55" t="s">
        <v>668</v>
      </c>
      <c r="ER863" s="56" t="s">
        <v>69</v>
      </c>
      <c r="ES863" s="56" t="s">
        <v>20</v>
      </c>
      <c r="ET863" s="64" t="n">
        <v>89</v>
      </c>
      <c r="EU863" s="65" t="n">
        <v>2670</v>
      </c>
      <c r="EV863" s="65" t="n">
        <v>267</v>
      </c>
      <c r="EW863" s="65" t="n">
        <v>44062</v>
      </c>
      <c r="EX863" s="66" t="n">
        <v>44062</v>
      </c>
      <c r="EY863" s="0" t="n">
        <f aca="false">COUNTIF(DatasourceNameRange,EQ863)</f>
        <v>1</v>
      </c>
    </row>
    <row r="864" customFormat="false" ht="15" hidden="false" customHeight="false" outlineLevel="0" collapsed="false">
      <c r="X864" s="35" t="s">
        <v>691</v>
      </c>
      <c r="Y864" s="36" t="n">
        <v>10</v>
      </c>
      <c r="Z864" s="37" t="n">
        <v>50</v>
      </c>
      <c r="AA864" s="37" t="n">
        <v>1</v>
      </c>
      <c r="AB864" s="37" t="n">
        <v>50</v>
      </c>
      <c r="AC864" s="37" t="n">
        <v>44082</v>
      </c>
      <c r="AD864" s="38" t="n">
        <v>44082</v>
      </c>
      <c r="AE864" s="0" t="str">
        <f aca="false">IF(AB864&lt;=10,"Top Buyer",IF(AB864&lt;=21,"2nd Top Buyer","Average Buyer"))</f>
        <v>Average Buyer</v>
      </c>
      <c r="AF864" s="0" t="str">
        <f aca="false">(IF(AC864=AD864,$AL$9,$AL$10))</f>
        <v>One-Time Buyer</v>
      </c>
      <c r="AG864" s="0" t="str">
        <f aca="false">VLOOKUP(X864,LookupRange,2,0)</f>
        <v>Male</v>
      </c>
      <c r="AH864" s="0" t="str">
        <f aca="false">VLOOKUP(X864,LookupRange,3,0)</f>
        <v>Mount</v>
      </c>
      <c r="AW864" s="55" t="s">
        <v>792</v>
      </c>
      <c r="AX864" s="56" t="s">
        <v>29</v>
      </c>
      <c r="AY864" s="56" t="s">
        <v>114</v>
      </c>
      <c r="AZ864" s="57"/>
      <c r="CJ864" s="35" t="s">
        <v>840</v>
      </c>
      <c r="CK864" s="59"/>
      <c r="CN864" s="35" t="n">
        <v>88065566215</v>
      </c>
      <c r="CO864" s="59"/>
      <c r="EP864" s="0" t="n">
        <v>861</v>
      </c>
      <c r="EQ864" s="55" t="s">
        <v>936</v>
      </c>
      <c r="ER864" s="56" t="s">
        <v>98</v>
      </c>
      <c r="ES864" s="56" t="s">
        <v>29</v>
      </c>
      <c r="ET864" s="64" t="n">
        <v>8</v>
      </c>
      <c r="EU864" s="65" t="n">
        <v>106</v>
      </c>
      <c r="EV864" s="65" t="n">
        <v>24</v>
      </c>
      <c r="EW864" s="65" t="n">
        <v>44103</v>
      </c>
      <c r="EX864" s="66" t="n">
        <v>44103</v>
      </c>
      <c r="EY864" s="0" t="n">
        <f aca="false">COUNTIF(DatasourceNameRange,EQ864)</f>
        <v>2</v>
      </c>
    </row>
    <row r="865" customFormat="false" ht="15" hidden="false" customHeight="false" outlineLevel="0" collapsed="false">
      <c r="X865" s="35" t="s">
        <v>999</v>
      </c>
      <c r="Y865" s="36" t="n">
        <v>5</v>
      </c>
      <c r="Z865" s="37" t="n">
        <v>50</v>
      </c>
      <c r="AA865" s="37" t="n">
        <v>1</v>
      </c>
      <c r="AB865" s="37" t="n">
        <v>50</v>
      </c>
      <c r="AC865" s="37" t="n">
        <v>44067</v>
      </c>
      <c r="AD865" s="38" t="n">
        <v>44067</v>
      </c>
      <c r="AE865" s="0" t="str">
        <f aca="false">IF(AB865&lt;=10,"Top Buyer",IF(AB865&lt;=21,"2nd Top Buyer","Average Buyer"))</f>
        <v>Average Buyer</v>
      </c>
      <c r="AF865" s="0" t="str">
        <f aca="false">(IF(AC865=AD865,$AL$9,$AL$10))</f>
        <v>One-Time Buyer</v>
      </c>
      <c r="AG865" s="0" t="str">
        <f aca="false">VLOOKUP(X865,LookupRange,2,0)</f>
        <v>Female</v>
      </c>
      <c r="AH865" s="0" t="str">
        <f aca="false">VLOOKUP(X865,LookupRange,3,0)</f>
        <v>Syracuse</v>
      </c>
      <c r="AW865" s="55" t="s">
        <v>300</v>
      </c>
      <c r="AX865" s="56" t="s">
        <v>20</v>
      </c>
      <c r="AY865" s="56" t="s">
        <v>110</v>
      </c>
      <c r="AZ865" s="57"/>
      <c r="CJ865" s="35" t="s">
        <v>551</v>
      </c>
      <c r="CK865" s="59"/>
      <c r="CN865" s="35" t="n">
        <v>88065566216</v>
      </c>
      <c r="CO865" s="59"/>
      <c r="EP865" s="0" t="n">
        <v>862</v>
      </c>
      <c r="EQ865" s="55" t="s">
        <v>639</v>
      </c>
      <c r="ER865" s="56" t="s">
        <v>50</v>
      </c>
      <c r="ES865" s="56" t="s">
        <v>20</v>
      </c>
      <c r="ET865" s="64" t="n">
        <v>11</v>
      </c>
      <c r="EU865" s="65" t="n">
        <v>253</v>
      </c>
      <c r="EV865" s="65" t="n">
        <v>33</v>
      </c>
      <c r="EW865" s="65" t="n">
        <v>44061</v>
      </c>
      <c r="EX865" s="66" t="n">
        <v>44061</v>
      </c>
      <c r="EY865" s="0" t="n">
        <f aca="false">COUNTIF(DatasourceNameRange,EQ865)</f>
        <v>1</v>
      </c>
    </row>
    <row r="866" customFormat="false" ht="15" hidden="false" customHeight="false" outlineLevel="0" collapsed="false">
      <c r="X866" s="35" t="s">
        <v>516</v>
      </c>
      <c r="Y866" s="36" t="n">
        <v>10</v>
      </c>
      <c r="Z866" s="37" t="n">
        <v>50</v>
      </c>
      <c r="AA866" s="37" t="n">
        <v>1</v>
      </c>
      <c r="AB866" s="37" t="n">
        <v>50</v>
      </c>
      <c r="AC866" s="37" t="n">
        <v>44099</v>
      </c>
      <c r="AD866" s="38" t="n">
        <v>44099</v>
      </c>
      <c r="AE866" s="0" t="str">
        <f aca="false">IF(AB866&lt;=10,"Top Buyer",IF(AB866&lt;=21,"2nd Top Buyer","Average Buyer"))</f>
        <v>Average Buyer</v>
      </c>
      <c r="AF866" s="0" t="str">
        <f aca="false">(IF(AC866=AD866,$AL$9,$AL$10))</f>
        <v>One-Time Buyer</v>
      </c>
      <c r="AG866" s="0" t="str">
        <f aca="false">VLOOKUP(X866,LookupRange,2,0)</f>
        <v>Female</v>
      </c>
      <c r="AH866" s="0" t="str">
        <f aca="false">VLOOKUP(X866,LookupRange,3,0)</f>
        <v>Brookhaven</v>
      </c>
      <c r="AW866" s="55" t="s">
        <v>270</v>
      </c>
      <c r="AX866" s="56" t="s">
        <v>29</v>
      </c>
      <c r="AY866" s="56" t="s">
        <v>42</v>
      </c>
      <c r="AZ866" s="57"/>
      <c r="CJ866" s="35" t="s">
        <v>157</v>
      </c>
      <c r="CK866" s="59"/>
      <c r="CN866" s="35" t="n">
        <v>88065566217</v>
      </c>
      <c r="CO866" s="59"/>
      <c r="EP866" s="0" t="n">
        <v>863</v>
      </c>
      <c r="EQ866" s="55" t="s">
        <v>792</v>
      </c>
      <c r="ER866" s="56" t="s">
        <v>114</v>
      </c>
      <c r="ES866" s="56" t="s">
        <v>29</v>
      </c>
      <c r="ET866" s="64" t="n">
        <v>2</v>
      </c>
      <c r="EU866" s="65" t="n">
        <v>32</v>
      </c>
      <c r="EV866" s="65" t="n">
        <v>6</v>
      </c>
      <c r="EW866" s="65" t="n">
        <v>44044</v>
      </c>
      <c r="EX866" s="66" t="n">
        <v>44044</v>
      </c>
      <c r="EY866" s="0" t="n">
        <f aca="false">COUNTIF(DatasourceNameRange,EQ866)</f>
        <v>1</v>
      </c>
    </row>
    <row r="867" customFormat="false" ht="15" hidden="false" customHeight="false" outlineLevel="0" collapsed="false">
      <c r="X867" s="35" t="s">
        <v>950</v>
      </c>
      <c r="Y867" s="36" t="n">
        <v>5</v>
      </c>
      <c r="Z867" s="37" t="n">
        <v>50</v>
      </c>
      <c r="AA867" s="37" t="n">
        <v>1</v>
      </c>
      <c r="AB867" s="37" t="n">
        <v>50</v>
      </c>
      <c r="AC867" s="37" t="n">
        <v>44094</v>
      </c>
      <c r="AD867" s="38" t="n">
        <v>44094</v>
      </c>
      <c r="AE867" s="0" t="str">
        <f aca="false">IF(AB867&lt;=10,"Top Buyer",IF(AB867&lt;=21,"2nd Top Buyer","Average Buyer"))</f>
        <v>Average Buyer</v>
      </c>
      <c r="AF867" s="0" t="str">
        <f aca="false">(IF(AC867=AD867,$AL$9,$AL$10))</f>
        <v>One-Time Buyer</v>
      </c>
      <c r="AG867" s="0" t="str">
        <f aca="false">VLOOKUP(X867,LookupRange,2,0)</f>
        <v>Female</v>
      </c>
      <c r="AH867" s="0" t="str">
        <f aca="false">VLOOKUP(X867,LookupRange,3,0)</f>
        <v>Yakers</v>
      </c>
      <c r="AW867" s="55" t="s">
        <v>840</v>
      </c>
      <c r="AX867" s="56" t="s">
        <v>29</v>
      </c>
      <c r="AY867" s="56" t="s">
        <v>123</v>
      </c>
      <c r="AZ867" s="57"/>
      <c r="CJ867" s="35" t="s">
        <v>349</v>
      </c>
      <c r="CK867" s="59"/>
      <c r="CN867" s="35" t="n">
        <v>88065566218</v>
      </c>
      <c r="CO867" s="59"/>
      <c r="EP867" s="0" t="n">
        <v>864</v>
      </c>
      <c r="EQ867" s="55" t="s">
        <v>300</v>
      </c>
      <c r="ER867" s="56" t="s">
        <v>110</v>
      </c>
      <c r="ES867" s="56" t="s">
        <v>20</v>
      </c>
      <c r="ET867" s="64" t="n">
        <v>68</v>
      </c>
      <c r="EU867" s="65" t="n">
        <v>1020</v>
      </c>
      <c r="EV867" s="65" t="n">
        <v>204</v>
      </c>
      <c r="EW867" s="65" t="n">
        <v>44103</v>
      </c>
      <c r="EX867" s="66" t="n">
        <v>44103</v>
      </c>
      <c r="EY867" s="0" t="n">
        <f aca="false">COUNTIF(DatasourceNameRange,EQ867)</f>
        <v>1</v>
      </c>
    </row>
    <row r="868" customFormat="false" ht="15" hidden="false" customHeight="false" outlineLevel="0" collapsed="false">
      <c r="X868" s="35" t="s">
        <v>268</v>
      </c>
      <c r="Y868" s="36" t="n">
        <v>10</v>
      </c>
      <c r="Z868" s="37" t="n">
        <v>50</v>
      </c>
      <c r="AA868" s="37" t="n">
        <v>1</v>
      </c>
      <c r="AB868" s="37" t="n">
        <v>50</v>
      </c>
      <c r="AC868" s="37" t="n">
        <v>44068</v>
      </c>
      <c r="AD868" s="38" t="n">
        <v>44068</v>
      </c>
      <c r="AE868" s="0" t="str">
        <f aca="false">IF(AB868&lt;=10,"Top Buyer",IF(AB868&lt;=21,"2nd Top Buyer","Average Buyer"))</f>
        <v>Average Buyer</v>
      </c>
      <c r="AF868" s="0" t="str">
        <f aca="false">(IF(AC868=AD868,$AL$9,$AL$10))</f>
        <v>One-Time Buyer</v>
      </c>
      <c r="AG868" s="0" t="str">
        <f aca="false">VLOOKUP(X868,LookupRange,2,0)</f>
        <v>Female</v>
      </c>
      <c r="AH868" s="0" t="str">
        <f aca="false">VLOOKUP(X868,LookupRange,3,0)</f>
        <v>Auburn</v>
      </c>
      <c r="AW868" s="55" t="s">
        <v>551</v>
      </c>
      <c r="AX868" s="56" t="s">
        <v>20</v>
      </c>
      <c r="AY868" s="56" t="s">
        <v>107</v>
      </c>
      <c r="AZ868" s="57"/>
      <c r="CJ868" s="35" t="s">
        <v>969</v>
      </c>
      <c r="CK868" s="59"/>
      <c r="CN868" s="35" t="n">
        <v>88065566219</v>
      </c>
      <c r="CO868" s="59"/>
      <c r="EP868" s="0" t="n">
        <v>865</v>
      </c>
      <c r="EQ868" s="55" t="s">
        <v>270</v>
      </c>
      <c r="ER868" s="56" t="s">
        <v>42</v>
      </c>
      <c r="ES868" s="56" t="s">
        <v>29</v>
      </c>
      <c r="ET868" s="64" t="n">
        <v>60</v>
      </c>
      <c r="EU868" s="65" t="n">
        <v>600</v>
      </c>
      <c r="EV868" s="65" t="n">
        <v>180</v>
      </c>
      <c r="EW868" s="65" t="n">
        <v>44071</v>
      </c>
      <c r="EX868" s="66" t="n">
        <v>44071</v>
      </c>
      <c r="EY868" s="0" t="n">
        <f aca="false">COUNTIF(DatasourceNameRange,EQ868)</f>
        <v>1</v>
      </c>
    </row>
    <row r="869" customFormat="false" ht="15" hidden="false" customHeight="false" outlineLevel="0" collapsed="false">
      <c r="X869" s="35" t="s">
        <v>676</v>
      </c>
      <c r="Y869" s="36" t="n">
        <v>4</v>
      </c>
      <c r="Z869" s="37" t="n">
        <v>48</v>
      </c>
      <c r="AA869" s="37" t="n">
        <v>1</v>
      </c>
      <c r="AB869" s="37" t="n">
        <v>48</v>
      </c>
      <c r="AC869" s="37" t="n">
        <v>44067</v>
      </c>
      <c r="AD869" s="38" t="n">
        <v>44067</v>
      </c>
      <c r="AE869" s="0" t="str">
        <f aca="false">IF(AB869&lt;=10,"Top Buyer",IF(AB869&lt;=21,"2nd Top Buyer","Average Buyer"))</f>
        <v>Average Buyer</v>
      </c>
      <c r="AF869" s="0" t="str">
        <f aca="false">(IF(AC869=AD869,$AL$9,$AL$10))</f>
        <v>One-Time Buyer</v>
      </c>
      <c r="AG869" s="0" t="str">
        <f aca="false">VLOOKUP(X869,LookupRange,2,0)</f>
        <v>Male</v>
      </c>
      <c r="AH869" s="0" t="str">
        <f aca="false">VLOOKUP(X869,LookupRange,3,0)</f>
        <v>Beacon</v>
      </c>
      <c r="AW869" s="55" t="s">
        <v>157</v>
      </c>
      <c r="AX869" s="56" t="s">
        <v>29</v>
      </c>
      <c r="AY869" s="56" t="s">
        <v>66</v>
      </c>
      <c r="AZ869" s="57"/>
      <c r="CJ869" s="35" t="s">
        <v>629</v>
      </c>
      <c r="CK869" s="59"/>
      <c r="CN869" s="35" t="n">
        <v>88065566220</v>
      </c>
      <c r="CO869" s="59"/>
      <c r="EP869" s="0" t="n">
        <v>866</v>
      </c>
      <c r="EQ869" s="55" t="s">
        <v>840</v>
      </c>
      <c r="ER869" s="56" t="s">
        <v>123</v>
      </c>
      <c r="ES869" s="56" t="s">
        <v>29</v>
      </c>
      <c r="ET869" s="64" t="n">
        <v>1</v>
      </c>
      <c r="EU869" s="65" t="n">
        <v>30</v>
      </c>
      <c r="EV869" s="65" t="n">
        <v>3</v>
      </c>
      <c r="EW869" s="65" t="n">
        <v>44092</v>
      </c>
      <c r="EX869" s="66" t="n">
        <v>44092</v>
      </c>
      <c r="EY869" s="0" t="n">
        <f aca="false">COUNTIF(DatasourceNameRange,EQ869)</f>
        <v>1</v>
      </c>
    </row>
    <row r="870" customFormat="false" ht="15" hidden="false" customHeight="false" outlineLevel="0" collapsed="false">
      <c r="X870" s="35" t="s">
        <v>973</v>
      </c>
      <c r="Y870" s="36" t="n">
        <v>3</v>
      </c>
      <c r="Z870" s="37" t="n">
        <v>48</v>
      </c>
      <c r="AA870" s="37" t="n">
        <v>1</v>
      </c>
      <c r="AB870" s="37" t="n">
        <v>48</v>
      </c>
      <c r="AC870" s="37" t="n">
        <v>44061</v>
      </c>
      <c r="AD870" s="38" t="n">
        <v>44061</v>
      </c>
      <c r="AE870" s="0" t="str">
        <f aca="false">IF(AB870&lt;=10,"Top Buyer",IF(AB870&lt;=21,"2nd Top Buyer","Average Buyer"))</f>
        <v>Average Buyer</v>
      </c>
      <c r="AF870" s="0" t="str">
        <f aca="false">(IF(AC870=AD870,$AL$9,$AL$10))</f>
        <v>One-Time Buyer</v>
      </c>
      <c r="AG870" s="0" t="str">
        <f aca="false">VLOOKUP(X870,LookupRange,2,0)</f>
        <v>Female</v>
      </c>
      <c r="AH870" s="0" t="str">
        <f aca="false">VLOOKUP(X870,LookupRange,3,0)</f>
        <v>Rochester</v>
      </c>
      <c r="AW870" s="55" t="s">
        <v>349</v>
      </c>
      <c r="AX870" s="56" t="s">
        <v>29</v>
      </c>
      <c r="AY870" s="56" t="s">
        <v>121</v>
      </c>
      <c r="AZ870" s="57"/>
      <c r="CJ870" s="35" t="s">
        <v>176</v>
      </c>
      <c r="CK870" s="59"/>
      <c r="CN870" s="35" t="n">
        <v>88065566221</v>
      </c>
      <c r="CO870" s="59"/>
      <c r="EP870" s="0" t="n">
        <v>867</v>
      </c>
      <c r="EQ870" s="55" t="s">
        <v>551</v>
      </c>
      <c r="ER870" s="56" t="s">
        <v>107</v>
      </c>
      <c r="ES870" s="56" t="s">
        <v>20</v>
      </c>
      <c r="ET870" s="64" t="n">
        <v>6</v>
      </c>
      <c r="EU870" s="65" t="n">
        <v>60</v>
      </c>
      <c r="EV870" s="65" t="n">
        <v>18</v>
      </c>
      <c r="EW870" s="65" t="n">
        <v>44073</v>
      </c>
      <c r="EX870" s="66" t="n">
        <v>44073</v>
      </c>
      <c r="EY870" s="0" t="n">
        <f aca="false">COUNTIF(DatasourceNameRange,EQ870)</f>
        <v>1</v>
      </c>
    </row>
    <row r="871" customFormat="false" ht="15" hidden="false" customHeight="false" outlineLevel="0" collapsed="false">
      <c r="X871" s="35" t="s">
        <v>949</v>
      </c>
      <c r="Y871" s="36" t="n">
        <v>3</v>
      </c>
      <c r="Z871" s="37" t="n">
        <v>48</v>
      </c>
      <c r="AA871" s="37" t="n">
        <v>1</v>
      </c>
      <c r="AB871" s="37" t="n">
        <v>48</v>
      </c>
      <c r="AC871" s="37" t="n">
        <v>44094</v>
      </c>
      <c r="AD871" s="38" t="n">
        <v>44094</v>
      </c>
      <c r="AE871" s="0" t="str">
        <f aca="false">IF(AB871&lt;=10,"Top Buyer",IF(AB871&lt;=21,"2nd Top Buyer","Average Buyer"))</f>
        <v>Average Buyer</v>
      </c>
      <c r="AF871" s="0" t="str">
        <f aca="false">(IF(AC871=AD871,$AL$9,$AL$10))</f>
        <v>One-Time Buyer</v>
      </c>
      <c r="AG871" s="0" t="str">
        <f aca="false">VLOOKUP(X871,LookupRange,2,0)</f>
        <v>Male</v>
      </c>
      <c r="AH871" s="0" t="str">
        <f aca="false">VLOOKUP(X871,LookupRange,3,0)</f>
        <v>Yakers</v>
      </c>
      <c r="AW871" s="55" t="s">
        <v>969</v>
      </c>
      <c r="AX871" s="56" t="s">
        <v>29</v>
      </c>
      <c r="AY871" s="56" t="s">
        <v>81</v>
      </c>
      <c r="AZ871" s="57"/>
      <c r="CJ871" s="35" t="s">
        <v>535</v>
      </c>
      <c r="CK871" s="59"/>
      <c r="CN871" s="35" t="n">
        <v>88065566222</v>
      </c>
      <c r="CO871" s="59"/>
      <c r="EP871" s="0" t="n">
        <v>868</v>
      </c>
      <c r="EQ871" s="55" t="s">
        <v>157</v>
      </c>
      <c r="ER871" s="56" t="s">
        <v>66</v>
      </c>
      <c r="ES871" s="56" t="s">
        <v>29</v>
      </c>
      <c r="ET871" s="64" t="n">
        <v>6</v>
      </c>
      <c r="EU871" s="65" t="n">
        <v>312</v>
      </c>
      <c r="EV871" s="65" t="n">
        <v>18</v>
      </c>
      <c r="EW871" s="65" t="n">
        <v>44062</v>
      </c>
      <c r="EX871" s="66" t="n">
        <v>44062</v>
      </c>
      <c r="EY871" s="0" t="n">
        <f aca="false">COUNTIF(DatasourceNameRange,EQ871)</f>
        <v>1</v>
      </c>
    </row>
    <row r="872" customFormat="false" ht="15" hidden="false" customHeight="false" outlineLevel="0" collapsed="false">
      <c r="X872" s="35" t="s">
        <v>729</v>
      </c>
      <c r="Y872" s="36" t="n">
        <v>3</v>
      </c>
      <c r="Z872" s="37" t="n">
        <v>48</v>
      </c>
      <c r="AA872" s="37" t="n">
        <v>1</v>
      </c>
      <c r="AB872" s="37" t="n">
        <v>48</v>
      </c>
      <c r="AC872" s="37" t="n">
        <v>44074</v>
      </c>
      <c r="AD872" s="38" t="n">
        <v>44074</v>
      </c>
      <c r="AE872" s="0" t="str">
        <f aca="false">IF(AB872&lt;=10,"Top Buyer",IF(AB872&lt;=21,"2nd Top Buyer","Average Buyer"))</f>
        <v>Average Buyer</v>
      </c>
      <c r="AF872" s="0" t="str">
        <f aca="false">(IF(AC872=AD872,$AL$9,$AL$10))</f>
        <v>One-Time Buyer</v>
      </c>
      <c r="AG872" s="0" t="str">
        <f aca="false">VLOOKUP(X872,LookupRange,2,0)</f>
        <v>Male</v>
      </c>
      <c r="AH872" s="0" t="str">
        <f aca="false">VLOOKUP(X872,LookupRange,3,0)</f>
        <v>Little Falls</v>
      </c>
      <c r="AW872" s="55" t="s">
        <v>629</v>
      </c>
      <c r="AX872" s="56" t="s">
        <v>29</v>
      </c>
      <c r="AY872" s="56" t="s">
        <v>123</v>
      </c>
      <c r="AZ872" s="57"/>
      <c r="CJ872" s="35" t="s">
        <v>925</v>
      </c>
      <c r="CK872" s="59"/>
      <c r="CN872" s="35" t="n">
        <v>88065566223</v>
      </c>
      <c r="CO872" s="59"/>
      <c r="EP872" s="0" t="n">
        <v>869</v>
      </c>
      <c r="EQ872" s="55" t="s">
        <v>349</v>
      </c>
      <c r="ER872" s="56" t="s">
        <v>121</v>
      </c>
      <c r="ES872" s="56" t="s">
        <v>29</v>
      </c>
      <c r="ET872" s="64" t="n">
        <v>77</v>
      </c>
      <c r="EU872" s="65" t="n">
        <v>924</v>
      </c>
      <c r="EV872" s="65" t="n">
        <v>231</v>
      </c>
      <c r="EW872" s="65" t="n">
        <v>44046</v>
      </c>
      <c r="EX872" s="66" t="n">
        <v>44046</v>
      </c>
      <c r="EY872" s="0" t="n">
        <f aca="false">COUNTIF(DatasourceNameRange,EQ872)</f>
        <v>1</v>
      </c>
    </row>
    <row r="873" customFormat="false" ht="15" hidden="false" customHeight="false" outlineLevel="0" collapsed="false">
      <c r="X873" s="35" t="s">
        <v>734</v>
      </c>
      <c r="Y873" s="36" t="n">
        <v>4</v>
      </c>
      <c r="Z873" s="37" t="n">
        <v>48</v>
      </c>
      <c r="AA873" s="37" t="n">
        <v>1</v>
      </c>
      <c r="AB873" s="37" t="n">
        <v>48</v>
      </c>
      <c r="AC873" s="37" t="n">
        <v>44048</v>
      </c>
      <c r="AD873" s="38" t="n">
        <v>44048</v>
      </c>
      <c r="AE873" s="0" t="str">
        <f aca="false">IF(AB873&lt;=10,"Top Buyer",IF(AB873&lt;=21,"2nd Top Buyer","Average Buyer"))</f>
        <v>Average Buyer</v>
      </c>
      <c r="AF873" s="0" t="str">
        <f aca="false">(IF(AC873=AD873,$AL$9,$AL$10))</f>
        <v>One-Time Buyer</v>
      </c>
      <c r="AG873" s="0" t="str">
        <f aca="false">VLOOKUP(X873,LookupRange,2,0)</f>
        <v>Male</v>
      </c>
      <c r="AH873" s="0" t="str">
        <f aca="false">VLOOKUP(X873,LookupRange,3,0)</f>
        <v>New York</v>
      </c>
      <c r="AW873" s="55" t="s">
        <v>176</v>
      </c>
      <c r="AX873" s="56" t="s">
        <v>29</v>
      </c>
      <c r="AY873" s="56" t="s">
        <v>69</v>
      </c>
      <c r="AZ873" s="57"/>
      <c r="CJ873" s="35" t="s">
        <v>876</v>
      </c>
      <c r="CK873" s="59"/>
      <c r="CN873" s="35" t="n">
        <v>88065566224</v>
      </c>
      <c r="CO873" s="59"/>
      <c r="EP873" s="0" t="n">
        <v>870</v>
      </c>
      <c r="EQ873" s="55" t="s">
        <v>969</v>
      </c>
      <c r="ER873" s="56" t="s">
        <v>81</v>
      </c>
      <c r="ES873" s="56" t="s">
        <v>29</v>
      </c>
      <c r="ET873" s="64" t="n">
        <v>9</v>
      </c>
      <c r="EU873" s="65" t="n">
        <v>81</v>
      </c>
      <c r="EV873" s="65" t="n">
        <v>27</v>
      </c>
      <c r="EW873" s="65" t="n">
        <v>44056</v>
      </c>
      <c r="EX873" s="66" t="n">
        <v>44056</v>
      </c>
      <c r="EY873" s="0" t="n">
        <f aca="false">COUNTIF(DatasourceNameRange,EQ873)</f>
        <v>1</v>
      </c>
    </row>
    <row r="874" customFormat="false" ht="15" hidden="false" customHeight="false" outlineLevel="0" collapsed="false">
      <c r="X874" s="35" t="s">
        <v>820</v>
      </c>
      <c r="Y874" s="36" t="n">
        <v>4</v>
      </c>
      <c r="Z874" s="37" t="n">
        <v>48</v>
      </c>
      <c r="AA874" s="37" t="n">
        <v>1</v>
      </c>
      <c r="AB874" s="37" t="n">
        <v>48</v>
      </c>
      <c r="AC874" s="37" t="n">
        <v>44072</v>
      </c>
      <c r="AD874" s="38" t="n">
        <v>44072</v>
      </c>
      <c r="AE874" s="0" t="str">
        <f aca="false">IF(AB874&lt;=10,"Top Buyer",IF(AB874&lt;=21,"2nd Top Buyer","Average Buyer"))</f>
        <v>Average Buyer</v>
      </c>
      <c r="AF874" s="0" t="str">
        <f aca="false">(IF(AC874=AD874,$AL$9,$AL$10))</f>
        <v>One-Time Buyer</v>
      </c>
      <c r="AG874" s="0" t="str">
        <f aca="false">VLOOKUP(X874,LookupRange,2,0)</f>
        <v>Female</v>
      </c>
      <c r="AH874" s="0" t="str">
        <f aca="false">VLOOKUP(X874,LookupRange,3,0)</f>
        <v>Springs</v>
      </c>
      <c r="AW874" s="55" t="s">
        <v>535</v>
      </c>
      <c r="AX874" s="56" t="s">
        <v>29</v>
      </c>
      <c r="AY874" s="56" t="s">
        <v>154</v>
      </c>
      <c r="AZ874" s="57"/>
      <c r="CJ874" s="35" t="s">
        <v>480</v>
      </c>
      <c r="CK874" s="59"/>
      <c r="CN874" s="35" t="n">
        <v>88065566225</v>
      </c>
      <c r="CO874" s="59"/>
      <c r="EP874" s="0" t="n">
        <v>871</v>
      </c>
      <c r="EQ874" s="55" t="s">
        <v>629</v>
      </c>
      <c r="ER874" s="56" t="s">
        <v>123</v>
      </c>
      <c r="ES874" s="56" t="s">
        <v>29</v>
      </c>
      <c r="ET874" s="64" t="n">
        <v>10</v>
      </c>
      <c r="EU874" s="65" t="n">
        <v>160</v>
      </c>
      <c r="EV874" s="65" t="n">
        <v>30</v>
      </c>
      <c r="EW874" s="65" t="n">
        <v>44051</v>
      </c>
      <c r="EX874" s="66" t="n">
        <v>44051</v>
      </c>
      <c r="EY874" s="0" t="n">
        <f aca="false">COUNTIF(DatasourceNameRange,EQ874)</f>
        <v>1</v>
      </c>
    </row>
    <row r="875" customFormat="false" ht="15" hidden="false" customHeight="false" outlineLevel="0" collapsed="false">
      <c r="X875" s="35" t="s">
        <v>765</v>
      </c>
      <c r="Y875" s="36" t="n">
        <v>3</v>
      </c>
      <c r="Z875" s="37" t="n">
        <v>48</v>
      </c>
      <c r="AA875" s="37" t="n">
        <v>1</v>
      </c>
      <c r="AB875" s="37" t="n">
        <v>48</v>
      </c>
      <c r="AC875" s="37" t="n">
        <v>44079</v>
      </c>
      <c r="AD875" s="38" t="n">
        <v>44079</v>
      </c>
      <c r="AE875" s="0" t="str">
        <f aca="false">IF(AB875&lt;=10,"Top Buyer",IF(AB875&lt;=21,"2nd Top Buyer","Average Buyer"))</f>
        <v>Average Buyer</v>
      </c>
      <c r="AF875" s="0" t="str">
        <f aca="false">(IF(AC875=AD875,$AL$9,$AL$10))</f>
        <v>One-Time Buyer</v>
      </c>
      <c r="AG875" s="0" t="str">
        <f aca="false">VLOOKUP(X875,LookupRange,2,0)</f>
        <v>Female</v>
      </c>
      <c r="AH875" s="0" t="str">
        <f aca="false">VLOOKUP(X875,LookupRange,3,0)</f>
        <v>Glen Cove</v>
      </c>
      <c r="AW875" s="55" t="s">
        <v>925</v>
      </c>
      <c r="AX875" s="56" t="s">
        <v>29</v>
      </c>
      <c r="AY875" s="56" t="s">
        <v>55</v>
      </c>
      <c r="AZ875" s="57"/>
      <c r="CJ875" s="35" t="s">
        <v>303</v>
      </c>
      <c r="CK875" s="59"/>
      <c r="CN875" s="35" t="n">
        <v>88065566226</v>
      </c>
      <c r="CO875" s="59"/>
      <c r="EP875" s="0" t="n">
        <v>872</v>
      </c>
      <c r="EQ875" s="55" t="s">
        <v>176</v>
      </c>
      <c r="ER875" s="56" t="s">
        <v>69</v>
      </c>
      <c r="ES875" s="56" t="s">
        <v>29</v>
      </c>
      <c r="ET875" s="64" t="n">
        <v>10</v>
      </c>
      <c r="EU875" s="65" t="n">
        <v>100</v>
      </c>
      <c r="EV875" s="65" t="n">
        <v>30</v>
      </c>
      <c r="EW875" s="65" t="n">
        <v>44082</v>
      </c>
      <c r="EX875" s="66" t="n">
        <v>44082</v>
      </c>
      <c r="EY875" s="0" t="n">
        <f aca="false">COUNTIF(DatasourceNameRange,EQ875)</f>
        <v>1</v>
      </c>
    </row>
    <row r="876" customFormat="false" ht="15" hidden="false" customHeight="false" outlineLevel="0" collapsed="false">
      <c r="X876" s="35" t="s">
        <v>805</v>
      </c>
      <c r="Y876" s="36" t="n">
        <v>3</v>
      </c>
      <c r="Z876" s="37" t="n">
        <v>48</v>
      </c>
      <c r="AA876" s="37" t="n">
        <v>1</v>
      </c>
      <c r="AB876" s="37" t="n">
        <v>48</v>
      </c>
      <c r="AC876" s="37" t="n">
        <v>44057</v>
      </c>
      <c r="AD876" s="38" t="n">
        <v>44057</v>
      </c>
      <c r="AE876" s="0" t="str">
        <f aca="false">IF(AB876&lt;=10,"Top Buyer",IF(AB876&lt;=21,"2nd Top Buyer","Average Buyer"))</f>
        <v>Average Buyer</v>
      </c>
      <c r="AF876" s="0" t="str">
        <f aca="false">(IF(AC876=AD876,$AL$9,$AL$10))</f>
        <v>One-Time Buyer</v>
      </c>
      <c r="AG876" s="0" t="str">
        <f aca="false">VLOOKUP(X876,LookupRange,2,0)</f>
        <v>Male</v>
      </c>
      <c r="AH876" s="0" t="str">
        <f aca="false">VLOOKUP(X876,LookupRange,3,0)</f>
        <v>Hempstead</v>
      </c>
      <c r="AW876" s="55" t="s">
        <v>876</v>
      </c>
      <c r="AX876" s="56" t="s">
        <v>29</v>
      </c>
      <c r="AY876" s="56" t="s">
        <v>42</v>
      </c>
      <c r="AZ876" s="57"/>
      <c r="CJ876" s="35" t="s">
        <v>315</v>
      </c>
      <c r="CK876" s="59"/>
      <c r="CN876" s="35" t="n">
        <v>88065566227</v>
      </c>
      <c r="CO876" s="59"/>
      <c r="EP876" s="0" t="n">
        <v>873</v>
      </c>
      <c r="EQ876" s="55" t="s">
        <v>535</v>
      </c>
      <c r="ER876" s="56" t="s">
        <v>154</v>
      </c>
      <c r="ES876" s="56" t="s">
        <v>29</v>
      </c>
      <c r="ET876" s="64" t="n">
        <v>11</v>
      </c>
      <c r="EU876" s="65" t="n">
        <v>253</v>
      </c>
      <c r="EV876" s="65" t="n">
        <v>33</v>
      </c>
      <c r="EW876" s="65" t="n">
        <v>44057</v>
      </c>
      <c r="EX876" s="66" t="n">
        <v>44057</v>
      </c>
      <c r="EY876" s="0" t="n">
        <f aca="false">COUNTIF(DatasourceNameRange,EQ876)</f>
        <v>1</v>
      </c>
    </row>
    <row r="877" customFormat="false" ht="15" hidden="false" customHeight="false" outlineLevel="0" collapsed="false">
      <c r="X877" s="35" t="s">
        <v>841</v>
      </c>
      <c r="Y877" s="36" t="n">
        <v>3</v>
      </c>
      <c r="Z877" s="37" t="n">
        <v>48</v>
      </c>
      <c r="AA877" s="37" t="n">
        <v>1</v>
      </c>
      <c r="AB877" s="37" t="n">
        <v>48</v>
      </c>
      <c r="AC877" s="37" t="n">
        <v>44093</v>
      </c>
      <c r="AD877" s="38" t="n">
        <v>44093</v>
      </c>
      <c r="AE877" s="0" t="str">
        <f aca="false">IF(AB877&lt;=10,"Top Buyer",IF(AB877&lt;=21,"2nd Top Buyer","Average Buyer"))</f>
        <v>Average Buyer</v>
      </c>
      <c r="AF877" s="0" t="str">
        <f aca="false">(IF(AC877=AD877,$AL$9,$AL$10))</f>
        <v>One-Time Buyer</v>
      </c>
      <c r="AG877" s="0" t="str">
        <f aca="false">VLOOKUP(X877,LookupRange,2,0)</f>
        <v>Male</v>
      </c>
      <c r="AH877" s="0" t="str">
        <f aca="false">VLOOKUP(X877,LookupRange,3,0)</f>
        <v>Albany</v>
      </c>
      <c r="AW877" s="55" t="s">
        <v>480</v>
      </c>
      <c r="AX877" s="56" t="s">
        <v>29</v>
      </c>
      <c r="AY877" s="56" t="s">
        <v>48</v>
      </c>
      <c r="AZ877" s="57"/>
      <c r="CJ877" s="35" t="s">
        <v>795</v>
      </c>
      <c r="CK877" s="59"/>
      <c r="CN877" s="35" t="n">
        <v>88065566228</v>
      </c>
      <c r="CO877" s="59"/>
      <c r="EP877" s="0" t="n">
        <v>874</v>
      </c>
      <c r="EQ877" s="55" t="s">
        <v>925</v>
      </c>
      <c r="ER877" s="56" t="s">
        <v>55</v>
      </c>
      <c r="ES877" s="56" t="s">
        <v>29</v>
      </c>
      <c r="ET877" s="64" t="n">
        <v>9</v>
      </c>
      <c r="EU877" s="65" t="n">
        <v>144</v>
      </c>
      <c r="EV877" s="65" t="n">
        <v>27</v>
      </c>
      <c r="EW877" s="65" t="n">
        <v>44077</v>
      </c>
      <c r="EX877" s="66" t="n">
        <v>44077</v>
      </c>
      <c r="EY877" s="0" t="n">
        <f aca="false">COUNTIF(DatasourceNameRange,EQ877)</f>
        <v>1</v>
      </c>
    </row>
    <row r="878" customFormat="false" ht="15" hidden="false" customHeight="false" outlineLevel="0" collapsed="false">
      <c r="X878" s="35" t="s">
        <v>689</v>
      </c>
      <c r="Y878" s="36" t="n">
        <v>3</v>
      </c>
      <c r="Z878" s="37" t="n">
        <v>48</v>
      </c>
      <c r="AA878" s="37" t="n">
        <v>1</v>
      </c>
      <c r="AB878" s="37" t="n">
        <v>48</v>
      </c>
      <c r="AC878" s="37" t="n">
        <v>44083</v>
      </c>
      <c r="AD878" s="38" t="n">
        <v>44083</v>
      </c>
      <c r="AE878" s="0" t="str">
        <f aca="false">IF(AB878&lt;=10,"Top Buyer",IF(AB878&lt;=21,"2nd Top Buyer","Average Buyer"))</f>
        <v>Average Buyer</v>
      </c>
      <c r="AF878" s="0" t="str">
        <f aca="false">(IF(AC878=AD878,$AL$9,$AL$10))</f>
        <v>One-Time Buyer</v>
      </c>
      <c r="AG878" s="0" t="str">
        <f aca="false">VLOOKUP(X878,LookupRange,2,0)</f>
        <v>Female</v>
      </c>
      <c r="AH878" s="0" t="str">
        <f aca="false">VLOOKUP(X878,LookupRange,3,0)</f>
        <v>Long Beach</v>
      </c>
      <c r="AW878" s="55" t="s">
        <v>303</v>
      </c>
      <c r="AX878" s="56" t="s">
        <v>29</v>
      </c>
      <c r="AY878" s="56" t="s">
        <v>69</v>
      </c>
      <c r="AZ878" s="57"/>
      <c r="CJ878" s="35" t="s">
        <v>499</v>
      </c>
      <c r="CK878" s="59"/>
      <c r="CN878" s="35" t="n">
        <v>88065566229</v>
      </c>
      <c r="CO878" s="59"/>
      <c r="EP878" s="0" t="n">
        <v>875</v>
      </c>
      <c r="EQ878" s="55" t="s">
        <v>876</v>
      </c>
      <c r="ER878" s="56" t="s">
        <v>42</v>
      </c>
      <c r="ES878" s="56" t="s">
        <v>29</v>
      </c>
      <c r="ET878" s="64" t="n">
        <v>1</v>
      </c>
      <c r="EU878" s="65" t="n">
        <v>23</v>
      </c>
      <c r="EV878" s="65" t="n">
        <v>3</v>
      </c>
      <c r="EW878" s="65" t="n">
        <v>44097</v>
      </c>
      <c r="EX878" s="66" t="n">
        <v>44097</v>
      </c>
      <c r="EY878" s="0" t="n">
        <f aca="false">COUNTIF(DatasourceNameRange,EQ878)</f>
        <v>1</v>
      </c>
    </row>
    <row r="879" customFormat="false" ht="15" hidden="false" customHeight="false" outlineLevel="0" collapsed="false">
      <c r="X879" s="35" t="s">
        <v>968</v>
      </c>
      <c r="Y879" s="36" t="n">
        <v>2</v>
      </c>
      <c r="Z879" s="37" t="n">
        <v>46</v>
      </c>
      <c r="AA879" s="37" t="n">
        <v>1</v>
      </c>
      <c r="AB879" s="37" t="n">
        <v>46</v>
      </c>
      <c r="AC879" s="37" t="n">
        <v>44055</v>
      </c>
      <c r="AD879" s="38" t="n">
        <v>44055</v>
      </c>
      <c r="AE879" s="0" t="str">
        <f aca="false">IF(AB879&lt;=10,"Top Buyer",IF(AB879&lt;=21,"2nd Top Buyer","Average Buyer"))</f>
        <v>Average Buyer</v>
      </c>
      <c r="AF879" s="0" t="str">
        <f aca="false">(IF(AC879=AD879,$AL$9,$AL$10))</f>
        <v>One-Time Buyer</v>
      </c>
      <c r="AG879" s="0" t="str">
        <f aca="false">VLOOKUP(X879,LookupRange,2,0)</f>
        <v>Male</v>
      </c>
      <c r="AH879" s="0" t="str">
        <f aca="false">VLOOKUP(X879,LookupRange,3,0)</f>
        <v>Peekskill</v>
      </c>
      <c r="AW879" s="55" t="s">
        <v>315</v>
      </c>
      <c r="AX879" s="56" t="s">
        <v>29</v>
      </c>
      <c r="AY879" s="56" t="s">
        <v>117</v>
      </c>
      <c r="AZ879" s="57"/>
      <c r="CJ879" s="35" t="s">
        <v>655</v>
      </c>
      <c r="CK879" s="59"/>
      <c r="CN879" s="35" t="n">
        <v>88065566230</v>
      </c>
      <c r="CO879" s="59"/>
      <c r="EP879" s="0" t="n">
        <v>876</v>
      </c>
      <c r="EQ879" s="55" t="s">
        <v>480</v>
      </c>
      <c r="ER879" s="56" t="s">
        <v>48</v>
      </c>
      <c r="ES879" s="56" t="s">
        <v>29</v>
      </c>
      <c r="ET879" s="64" t="n">
        <v>10</v>
      </c>
      <c r="EU879" s="65" t="n">
        <v>180</v>
      </c>
      <c r="EV879" s="65" t="n">
        <v>30</v>
      </c>
      <c r="EW879" s="65" t="n">
        <v>44074</v>
      </c>
      <c r="EX879" s="66" t="n">
        <v>44074</v>
      </c>
      <c r="EY879" s="0" t="n">
        <f aca="false">COUNTIF(DatasourceNameRange,EQ879)</f>
        <v>1</v>
      </c>
    </row>
    <row r="880" customFormat="false" ht="15" hidden="false" customHeight="false" outlineLevel="0" collapsed="false">
      <c r="X880" s="35" t="s">
        <v>775</v>
      </c>
      <c r="Y880" s="36" t="n">
        <v>2</v>
      </c>
      <c r="Z880" s="37" t="n">
        <v>46</v>
      </c>
      <c r="AA880" s="37" t="n">
        <v>1</v>
      </c>
      <c r="AB880" s="37" t="n">
        <v>46</v>
      </c>
      <c r="AC880" s="37" t="n">
        <v>44089</v>
      </c>
      <c r="AD880" s="38" t="n">
        <v>44089</v>
      </c>
      <c r="AE880" s="0" t="str">
        <f aca="false">IF(AB880&lt;=10,"Top Buyer",IF(AB880&lt;=21,"2nd Top Buyer","Average Buyer"))</f>
        <v>Average Buyer</v>
      </c>
      <c r="AF880" s="0" t="str">
        <f aca="false">(IF(AC880=AD880,$AL$9,$AL$10))</f>
        <v>One-Time Buyer</v>
      </c>
      <c r="AG880" s="0" t="str">
        <f aca="false">VLOOKUP(X880,LookupRange,2,0)</f>
        <v>Female</v>
      </c>
      <c r="AH880" s="0" t="str">
        <f aca="false">VLOOKUP(X880,LookupRange,3,0)</f>
        <v>Mount</v>
      </c>
      <c r="AW880" s="55" t="s">
        <v>795</v>
      </c>
      <c r="AX880" s="56" t="s">
        <v>29</v>
      </c>
      <c r="AY880" s="56" t="s">
        <v>119</v>
      </c>
      <c r="AZ880" s="57"/>
      <c r="CJ880" s="35" t="s">
        <v>318</v>
      </c>
      <c r="CK880" s="59"/>
      <c r="CN880" s="35" t="n">
        <v>88065566231</v>
      </c>
      <c r="CO880" s="59"/>
      <c r="EP880" s="0" t="n">
        <v>877</v>
      </c>
      <c r="EQ880" s="55" t="s">
        <v>303</v>
      </c>
      <c r="ER880" s="56" t="s">
        <v>69</v>
      </c>
      <c r="ES880" s="56" t="s">
        <v>29</v>
      </c>
      <c r="ET880" s="64" t="n">
        <v>6</v>
      </c>
      <c r="EU880" s="65" t="n">
        <v>108</v>
      </c>
      <c r="EV880" s="65" t="n">
        <v>18</v>
      </c>
      <c r="EW880" s="65" t="n">
        <v>44103</v>
      </c>
      <c r="EX880" s="66" t="n">
        <v>44103</v>
      </c>
      <c r="EY880" s="0" t="n">
        <f aca="false">COUNTIF(DatasourceNameRange,EQ880)</f>
        <v>1</v>
      </c>
    </row>
    <row r="881" customFormat="false" ht="15" hidden="false" customHeight="false" outlineLevel="0" collapsed="false">
      <c r="X881" s="35" t="s">
        <v>1100</v>
      </c>
      <c r="Y881" s="36" t="n">
        <v>2</v>
      </c>
      <c r="Z881" s="37" t="n">
        <v>46</v>
      </c>
      <c r="AA881" s="37" t="n">
        <v>1</v>
      </c>
      <c r="AB881" s="37" t="n">
        <v>46</v>
      </c>
      <c r="AC881" s="37" t="n">
        <v>44102</v>
      </c>
      <c r="AD881" s="38" t="n">
        <v>44102</v>
      </c>
      <c r="AE881" s="0" t="str">
        <f aca="false">IF(AB881&lt;=10,"Top Buyer",IF(AB881&lt;=21,"2nd Top Buyer","Average Buyer"))</f>
        <v>Average Buyer</v>
      </c>
      <c r="AF881" s="0" t="str">
        <f aca="false">(IF(AC881=AD881,$AL$9,$AL$10))</f>
        <v>One-Time Buyer</v>
      </c>
      <c r="AG881" s="0" t="str">
        <f aca="false">VLOOKUP(X881,LookupRange,2,0)</f>
        <v>Male</v>
      </c>
      <c r="AH881" s="0" t="str">
        <f aca="false">VLOOKUP(X881,LookupRange,3,0)</f>
        <v>Watervliet</v>
      </c>
      <c r="AW881" s="55" t="s">
        <v>499</v>
      </c>
      <c r="AX881" s="56" t="s">
        <v>20</v>
      </c>
      <c r="AY881" s="56" t="s">
        <v>101</v>
      </c>
      <c r="AZ881" s="57"/>
      <c r="CJ881" s="35" t="s">
        <v>965</v>
      </c>
      <c r="CK881" s="59"/>
      <c r="CN881" s="35" t="n">
        <v>88065566232</v>
      </c>
      <c r="CO881" s="59"/>
      <c r="EP881" s="0" t="n">
        <v>878</v>
      </c>
      <c r="EQ881" s="55" t="s">
        <v>315</v>
      </c>
      <c r="ER881" s="56" t="s">
        <v>117</v>
      </c>
      <c r="ES881" s="56" t="s">
        <v>29</v>
      </c>
      <c r="ET881" s="64" t="n">
        <v>60</v>
      </c>
      <c r="EU881" s="65" t="n">
        <v>1200</v>
      </c>
      <c r="EV881" s="65" t="n">
        <v>180</v>
      </c>
      <c r="EW881" s="65" t="n">
        <v>44104</v>
      </c>
      <c r="EX881" s="66" t="n">
        <v>44104</v>
      </c>
      <c r="EY881" s="0" t="n">
        <f aca="false">COUNTIF(DatasourceNameRange,EQ881)</f>
        <v>1</v>
      </c>
    </row>
    <row r="882" customFormat="false" ht="15" hidden="false" customHeight="false" outlineLevel="0" collapsed="false">
      <c r="X882" s="35" t="s">
        <v>915</v>
      </c>
      <c r="Y882" s="36" t="n">
        <v>5</v>
      </c>
      <c r="Z882" s="37" t="n">
        <v>45</v>
      </c>
      <c r="AA882" s="37" t="n">
        <v>1</v>
      </c>
      <c r="AB882" s="37" t="n">
        <v>45</v>
      </c>
      <c r="AC882" s="37" t="n">
        <v>44098</v>
      </c>
      <c r="AD882" s="38" t="n">
        <v>44098</v>
      </c>
      <c r="AE882" s="0" t="str">
        <f aca="false">IF(AB882&lt;=10,"Top Buyer",IF(AB882&lt;=21,"2nd Top Buyer","Average Buyer"))</f>
        <v>Average Buyer</v>
      </c>
      <c r="AF882" s="0" t="str">
        <f aca="false">(IF(AC882=AD882,$AL$9,$AL$10))</f>
        <v>One-Time Buyer</v>
      </c>
      <c r="AG882" s="0" t="str">
        <f aca="false">VLOOKUP(X882,LookupRange,2,0)</f>
        <v>Male</v>
      </c>
      <c r="AH882" s="0" t="str">
        <f aca="false">VLOOKUP(X882,LookupRange,3,0)</f>
        <v>Beacon</v>
      </c>
      <c r="AW882" s="55" t="s">
        <v>655</v>
      </c>
      <c r="AX882" s="56" t="s">
        <v>29</v>
      </c>
      <c r="AY882" s="56" t="s">
        <v>107</v>
      </c>
      <c r="AZ882" s="57"/>
      <c r="CJ882" s="35" t="s">
        <v>883</v>
      </c>
      <c r="CK882" s="59"/>
      <c r="CN882" s="35" t="n">
        <v>88065566233</v>
      </c>
      <c r="CO882" s="59"/>
      <c r="EP882" s="0" t="n">
        <v>879</v>
      </c>
      <c r="EQ882" s="55" t="s">
        <v>795</v>
      </c>
      <c r="ER882" s="56" t="s">
        <v>119</v>
      </c>
      <c r="ES882" s="56" t="s">
        <v>29</v>
      </c>
      <c r="ET882" s="64" t="n">
        <v>7</v>
      </c>
      <c r="EU882" s="65" t="n">
        <v>84</v>
      </c>
      <c r="EV882" s="65" t="n">
        <v>21</v>
      </c>
      <c r="EW882" s="65" t="n">
        <v>44047</v>
      </c>
      <c r="EX882" s="66" t="n">
        <v>44047</v>
      </c>
      <c r="EY882" s="0" t="n">
        <f aca="false">COUNTIF(DatasourceNameRange,EQ882)</f>
        <v>1</v>
      </c>
    </row>
    <row r="883" customFormat="false" ht="15" hidden="false" customHeight="false" outlineLevel="0" collapsed="false">
      <c r="X883" s="35" t="s">
        <v>962</v>
      </c>
      <c r="Y883" s="36" t="n">
        <v>3</v>
      </c>
      <c r="Z883" s="37" t="n">
        <v>45</v>
      </c>
      <c r="AA883" s="37" t="n">
        <v>1</v>
      </c>
      <c r="AB883" s="37" t="n">
        <v>45</v>
      </c>
      <c r="AC883" s="37" t="n">
        <v>44046</v>
      </c>
      <c r="AD883" s="38" t="n">
        <v>44046</v>
      </c>
      <c r="AE883" s="0" t="str">
        <f aca="false">IF(AB883&lt;=10,"Top Buyer",IF(AB883&lt;=21,"2nd Top Buyer","Average Buyer"))</f>
        <v>Average Buyer</v>
      </c>
      <c r="AF883" s="0" t="str">
        <f aca="false">(IF(AC883=AD883,$AL$9,$AL$10))</f>
        <v>One-Time Buyer</v>
      </c>
      <c r="AG883" s="0" t="str">
        <f aca="false">VLOOKUP(X883,LookupRange,2,0)</f>
        <v>Male</v>
      </c>
      <c r="AH883" s="0" t="str">
        <f aca="false">VLOOKUP(X883,LookupRange,3,0)</f>
        <v>Kingston</v>
      </c>
      <c r="AW883" s="55" t="s">
        <v>318</v>
      </c>
      <c r="AX883" s="56" t="s">
        <v>29</v>
      </c>
      <c r="AY883" s="56" t="s">
        <v>52</v>
      </c>
      <c r="AZ883" s="57"/>
      <c r="CJ883" s="35" t="s">
        <v>1113</v>
      </c>
      <c r="CK883" s="59"/>
      <c r="CN883" s="35" t="n">
        <v>88065566234</v>
      </c>
      <c r="CO883" s="59"/>
      <c r="EP883" s="0" t="n">
        <v>880</v>
      </c>
      <c r="EQ883" s="55" t="s">
        <v>499</v>
      </c>
      <c r="ER883" s="56" t="s">
        <v>101</v>
      </c>
      <c r="ES883" s="56" t="s">
        <v>20</v>
      </c>
      <c r="ET883" s="64" t="n">
        <v>11</v>
      </c>
      <c r="EU883" s="65" t="n">
        <v>143</v>
      </c>
      <c r="EV883" s="65" t="n">
        <v>33</v>
      </c>
      <c r="EW883" s="65" t="n">
        <v>44093</v>
      </c>
      <c r="EX883" s="66" t="n">
        <v>44093</v>
      </c>
      <c r="EY883" s="0" t="n">
        <f aca="false">COUNTIF(DatasourceNameRange,EQ883)</f>
        <v>1</v>
      </c>
    </row>
    <row r="884" customFormat="false" ht="15" hidden="false" customHeight="false" outlineLevel="0" collapsed="false">
      <c r="X884" s="35" t="s">
        <v>1027</v>
      </c>
      <c r="Y884" s="36" t="n">
        <v>3</v>
      </c>
      <c r="Z884" s="37" t="n">
        <v>45</v>
      </c>
      <c r="AA884" s="37" t="n">
        <v>1</v>
      </c>
      <c r="AB884" s="37" t="n">
        <v>45</v>
      </c>
      <c r="AC884" s="37" t="n">
        <v>44102</v>
      </c>
      <c r="AD884" s="38" t="n">
        <v>44102</v>
      </c>
      <c r="AE884" s="0" t="str">
        <f aca="false">IF(AB884&lt;=10,"Top Buyer",IF(AB884&lt;=21,"2nd Top Buyer","Average Buyer"))</f>
        <v>Average Buyer</v>
      </c>
      <c r="AF884" s="0" t="str">
        <f aca="false">(IF(AC884=AD884,$AL$9,$AL$10))</f>
        <v>One-Time Buyer</v>
      </c>
      <c r="AG884" s="0" t="str">
        <f aca="false">VLOOKUP(X884,LookupRange,2,0)</f>
        <v>Male</v>
      </c>
      <c r="AH884" s="0" t="str">
        <f aca="false">VLOOKUP(X884,LookupRange,3,0)</f>
        <v>Lockport</v>
      </c>
      <c r="AW884" s="55" t="s">
        <v>965</v>
      </c>
      <c r="AX884" s="56" t="s">
        <v>29</v>
      </c>
      <c r="AY884" s="56" t="s">
        <v>69</v>
      </c>
      <c r="AZ884" s="57"/>
      <c r="CJ884" s="35" t="s">
        <v>167</v>
      </c>
      <c r="CK884" s="59"/>
      <c r="CN884" s="35" t="n">
        <v>88065566235</v>
      </c>
      <c r="CO884" s="59"/>
      <c r="EP884" s="0" t="n">
        <v>881</v>
      </c>
      <c r="EQ884" s="55" t="s">
        <v>655</v>
      </c>
      <c r="ER884" s="56" t="s">
        <v>107</v>
      </c>
      <c r="ES884" s="56" t="s">
        <v>29</v>
      </c>
      <c r="ET884" s="64" t="n">
        <v>6</v>
      </c>
      <c r="EU884" s="65" t="n">
        <v>90</v>
      </c>
      <c r="EV884" s="65" t="n">
        <v>18</v>
      </c>
      <c r="EW884" s="65" t="n">
        <v>44046</v>
      </c>
      <c r="EX884" s="66" t="n">
        <v>44046</v>
      </c>
      <c r="EY884" s="0" t="n">
        <f aca="false">COUNTIF(DatasourceNameRange,EQ884)</f>
        <v>1</v>
      </c>
    </row>
    <row r="885" customFormat="false" ht="15" hidden="false" customHeight="false" outlineLevel="0" collapsed="false">
      <c r="X885" s="35" t="s">
        <v>833</v>
      </c>
      <c r="Y885" s="36" t="n">
        <v>3</v>
      </c>
      <c r="Z885" s="37" t="n">
        <v>45</v>
      </c>
      <c r="AA885" s="37" t="n">
        <v>1</v>
      </c>
      <c r="AB885" s="37" t="n">
        <v>45</v>
      </c>
      <c r="AC885" s="37" t="n">
        <v>44085</v>
      </c>
      <c r="AD885" s="38" t="n">
        <v>44085</v>
      </c>
      <c r="AE885" s="0" t="str">
        <f aca="false">IF(AB885&lt;=10,"Top Buyer",IF(AB885&lt;=21,"2nd Top Buyer","Average Buyer"))</f>
        <v>Average Buyer</v>
      </c>
      <c r="AF885" s="0" t="str">
        <f aca="false">(IF(AC885=AD885,$AL$9,$AL$10))</f>
        <v>One-Time Buyer</v>
      </c>
      <c r="AG885" s="0" t="str">
        <f aca="false">VLOOKUP(X885,LookupRange,2,0)</f>
        <v>Female</v>
      </c>
      <c r="AH885" s="0" t="str">
        <f aca="false">VLOOKUP(X885,LookupRange,3,0)</f>
        <v>Yakers</v>
      </c>
      <c r="AW885" s="55" t="s">
        <v>883</v>
      </c>
      <c r="AX885" s="56" t="s">
        <v>29</v>
      </c>
      <c r="AY885" s="56" t="s">
        <v>186</v>
      </c>
      <c r="AZ885" s="57"/>
      <c r="CJ885" s="35" t="s">
        <v>835</v>
      </c>
      <c r="CK885" s="59"/>
      <c r="CN885" s="35" t="n">
        <v>88065566236</v>
      </c>
      <c r="CO885" s="59"/>
      <c r="EP885" s="0" t="n">
        <v>882</v>
      </c>
      <c r="EQ885" s="55" t="s">
        <v>318</v>
      </c>
      <c r="ER885" s="56" t="s">
        <v>52</v>
      </c>
      <c r="ES885" s="56" t="s">
        <v>29</v>
      </c>
      <c r="ET885" s="64" t="n">
        <v>68</v>
      </c>
      <c r="EU885" s="65" t="n">
        <v>1020</v>
      </c>
      <c r="EV885" s="65" t="n">
        <v>204</v>
      </c>
      <c r="EW885" s="65" t="n">
        <v>44046</v>
      </c>
      <c r="EX885" s="66" t="n">
        <v>44046</v>
      </c>
      <c r="EY885" s="0" t="n">
        <f aca="false">COUNTIF(DatasourceNameRange,EQ885)</f>
        <v>1</v>
      </c>
    </row>
    <row r="886" customFormat="false" ht="15" hidden="false" customHeight="false" outlineLevel="0" collapsed="false">
      <c r="X886" s="35" t="s">
        <v>927</v>
      </c>
      <c r="Y886" s="36" t="n">
        <v>3</v>
      </c>
      <c r="Z886" s="37" t="n">
        <v>45</v>
      </c>
      <c r="AA886" s="37" t="n">
        <v>1</v>
      </c>
      <c r="AB886" s="37" t="n">
        <v>45</v>
      </c>
      <c r="AC886" s="37" t="n">
        <v>44092</v>
      </c>
      <c r="AD886" s="38" t="n">
        <v>44092</v>
      </c>
      <c r="AE886" s="0" t="str">
        <f aca="false">IF(AB886&lt;=10,"Top Buyer",IF(AB886&lt;=21,"2nd Top Buyer","Average Buyer"))</f>
        <v>Average Buyer</v>
      </c>
      <c r="AF886" s="0" t="str">
        <f aca="false">(IF(AC886=AD886,$AL$9,$AL$10))</f>
        <v>One-Time Buyer</v>
      </c>
      <c r="AG886" s="0" t="str">
        <f aca="false">VLOOKUP(X886,LookupRange,2,0)</f>
        <v>Female</v>
      </c>
      <c r="AH886" s="0" t="str">
        <f aca="false">VLOOKUP(X886,LookupRange,3,0)</f>
        <v>Johnstown</v>
      </c>
      <c r="AW886" s="55" t="s">
        <v>1113</v>
      </c>
      <c r="AX886" s="56" t="s">
        <v>29</v>
      </c>
      <c r="AY886" s="56" t="s">
        <v>81</v>
      </c>
      <c r="AZ886" s="57"/>
      <c r="CJ886" s="35" t="s">
        <v>301</v>
      </c>
      <c r="CK886" s="59"/>
      <c r="CN886" s="35" t="n">
        <v>88065566237</v>
      </c>
      <c r="CO886" s="59"/>
      <c r="EP886" s="0" t="n">
        <v>883</v>
      </c>
      <c r="EQ886" s="55" t="s">
        <v>965</v>
      </c>
      <c r="ER886" s="56" t="s">
        <v>69</v>
      </c>
      <c r="ES886" s="56" t="s">
        <v>29</v>
      </c>
      <c r="ET886" s="64" t="n">
        <v>2</v>
      </c>
      <c r="EU886" s="65" t="n">
        <v>20</v>
      </c>
      <c r="EV886" s="65" t="n">
        <v>6</v>
      </c>
      <c r="EW886" s="65" t="n">
        <v>44052</v>
      </c>
      <c r="EX886" s="66" t="n">
        <v>44052</v>
      </c>
      <c r="EY886" s="0" t="n">
        <f aca="false">COUNTIF(DatasourceNameRange,EQ886)</f>
        <v>1</v>
      </c>
    </row>
    <row r="887" customFormat="false" ht="15" hidden="false" customHeight="false" outlineLevel="0" collapsed="false">
      <c r="X887" s="35" t="s">
        <v>1091</v>
      </c>
      <c r="Y887" s="36" t="n">
        <v>3</v>
      </c>
      <c r="Z887" s="37" t="n">
        <v>45</v>
      </c>
      <c r="AA887" s="37" t="n">
        <v>1</v>
      </c>
      <c r="AB887" s="37" t="n">
        <v>45</v>
      </c>
      <c r="AC887" s="37" t="n">
        <v>44092</v>
      </c>
      <c r="AD887" s="38" t="n">
        <v>44092</v>
      </c>
      <c r="AE887" s="0" t="str">
        <f aca="false">IF(AB887&lt;=10,"Top Buyer",IF(AB887&lt;=21,"2nd Top Buyer","Average Buyer"))</f>
        <v>Average Buyer</v>
      </c>
      <c r="AF887" s="0" t="str">
        <f aca="false">(IF(AC887=AD887,$AL$9,$AL$10))</f>
        <v>One-Time Buyer</v>
      </c>
      <c r="AG887" s="0" t="str">
        <f aca="false">VLOOKUP(X887,LookupRange,2,0)</f>
        <v>Female</v>
      </c>
      <c r="AH887" s="0" t="str">
        <f aca="false">VLOOKUP(X887,LookupRange,3,0)</f>
        <v>Rye </v>
      </c>
      <c r="AW887" s="55" t="s">
        <v>167</v>
      </c>
      <c r="AX887" s="56" t="s">
        <v>20</v>
      </c>
      <c r="AY887" s="56" t="s">
        <v>149</v>
      </c>
      <c r="AZ887" s="57"/>
      <c r="CJ887" s="35" t="s">
        <v>441</v>
      </c>
      <c r="CK887" s="59"/>
      <c r="CN887" s="35" t="n">
        <v>88065566238</v>
      </c>
      <c r="CO887" s="59"/>
      <c r="EP887" s="0" t="n">
        <v>884</v>
      </c>
      <c r="EQ887" s="55" t="s">
        <v>883</v>
      </c>
      <c r="ER887" s="56" t="s">
        <v>186</v>
      </c>
      <c r="ES887" s="56" t="s">
        <v>29</v>
      </c>
      <c r="ET887" s="64" t="n">
        <v>2</v>
      </c>
      <c r="EU887" s="65" t="n">
        <v>28</v>
      </c>
      <c r="EV887" s="65" t="n">
        <v>6</v>
      </c>
      <c r="EW887" s="65" t="n">
        <v>44073</v>
      </c>
      <c r="EX887" s="66" t="n">
        <v>44073</v>
      </c>
      <c r="EY887" s="0" t="n">
        <f aca="false">COUNTIF(DatasourceNameRange,EQ887)</f>
        <v>1</v>
      </c>
    </row>
    <row r="888" customFormat="false" ht="15" hidden="false" customHeight="false" outlineLevel="0" collapsed="false">
      <c r="X888" s="35" t="s">
        <v>1012</v>
      </c>
      <c r="Y888" s="36" t="n">
        <v>3</v>
      </c>
      <c r="Z888" s="37" t="n">
        <v>45</v>
      </c>
      <c r="AA888" s="37" t="n">
        <v>1</v>
      </c>
      <c r="AB888" s="37" t="n">
        <v>45</v>
      </c>
      <c r="AC888" s="37" t="n">
        <v>44083</v>
      </c>
      <c r="AD888" s="38" t="n">
        <v>44083</v>
      </c>
      <c r="AE888" s="0" t="str">
        <f aca="false">IF(AB888&lt;=10,"Top Buyer",IF(AB888&lt;=21,"2nd Top Buyer","Average Buyer"))</f>
        <v>Average Buyer</v>
      </c>
      <c r="AF888" s="0" t="str">
        <f aca="false">(IF(AC888=AD888,$AL$9,$AL$10))</f>
        <v>One-Time Buyer</v>
      </c>
      <c r="AG888" s="0" t="str">
        <f aca="false">VLOOKUP(X888,LookupRange,2,0)</f>
        <v>Female</v>
      </c>
      <c r="AH888" s="0" t="str">
        <f aca="false">VLOOKUP(X888,LookupRange,3,0)</f>
        <v>Brookhaven</v>
      </c>
      <c r="AW888" s="55" t="s">
        <v>835</v>
      </c>
      <c r="AX888" s="56" t="s">
        <v>29</v>
      </c>
      <c r="AY888" s="56" t="s">
        <v>117</v>
      </c>
      <c r="AZ888" s="57"/>
      <c r="CJ888" s="35" t="s">
        <v>685</v>
      </c>
      <c r="CK888" s="59"/>
      <c r="CN888" s="35" t="n">
        <v>88065566239</v>
      </c>
      <c r="CO888" s="59"/>
      <c r="EP888" s="0" t="n">
        <v>885</v>
      </c>
      <c r="EQ888" s="55" t="s">
        <v>1113</v>
      </c>
      <c r="ER888" s="56" t="s">
        <v>81</v>
      </c>
      <c r="ES888" s="56" t="s">
        <v>29</v>
      </c>
      <c r="ET888" s="64" t="n">
        <v>7</v>
      </c>
      <c r="EU888" s="65" t="n">
        <v>161</v>
      </c>
      <c r="EV888" s="65" t="n">
        <v>21</v>
      </c>
      <c r="EW888" s="65" t="n">
        <v>44064</v>
      </c>
      <c r="EX888" s="66" t="n">
        <v>44064</v>
      </c>
      <c r="EY888" s="0" t="n">
        <f aca="false">COUNTIF(DatasourceNameRange,EQ888)</f>
        <v>1</v>
      </c>
    </row>
    <row r="889" customFormat="false" ht="15" hidden="false" customHeight="false" outlineLevel="0" collapsed="false">
      <c r="X889" s="35" t="s">
        <v>966</v>
      </c>
      <c r="Y889" s="36" t="n">
        <v>3</v>
      </c>
      <c r="Z889" s="37" t="n">
        <v>45</v>
      </c>
      <c r="AA889" s="37" t="n">
        <v>1</v>
      </c>
      <c r="AB889" s="37" t="n">
        <v>45</v>
      </c>
      <c r="AC889" s="37" t="n">
        <v>44053</v>
      </c>
      <c r="AD889" s="38" t="n">
        <v>44053</v>
      </c>
      <c r="AE889" s="0" t="str">
        <f aca="false">IF(AB889&lt;=10,"Top Buyer",IF(AB889&lt;=21,"2nd Top Buyer","Average Buyer"))</f>
        <v>Average Buyer</v>
      </c>
      <c r="AF889" s="0" t="str">
        <f aca="false">(IF(AC889=AD889,$AL$9,$AL$10))</f>
        <v>One-Time Buyer</v>
      </c>
      <c r="AG889" s="0" t="str">
        <f aca="false">VLOOKUP(X889,LookupRange,2,0)</f>
        <v>Male</v>
      </c>
      <c r="AH889" s="0" t="str">
        <f aca="false">VLOOKUP(X889,LookupRange,3,0)</f>
        <v>Newburgh</v>
      </c>
      <c r="AW889" s="55" t="s">
        <v>301</v>
      </c>
      <c r="AX889" s="56" t="s">
        <v>29</v>
      </c>
      <c r="AY889" s="56" t="s">
        <v>112</v>
      </c>
      <c r="AZ889" s="57"/>
      <c r="CJ889" s="35" t="s">
        <v>654</v>
      </c>
      <c r="CK889" s="59"/>
      <c r="CN889" s="35" t="n">
        <v>88065566240</v>
      </c>
      <c r="CO889" s="59"/>
      <c r="EP889" s="0" t="n">
        <v>886</v>
      </c>
      <c r="EQ889" s="55" t="s">
        <v>167</v>
      </c>
      <c r="ER889" s="56" t="s">
        <v>149</v>
      </c>
      <c r="ES889" s="56" t="s">
        <v>20</v>
      </c>
      <c r="ET889" s="64" t="n">
        <v>10</v>
      </c>
      <c r="EU889" s="65" t="n">
        <v>120</v>
      </c>
      <c r="EV889" s="65" t="n">
        <v>30</v>
      </c>
      <c r="EW889" s="65" t="n">
        <v>44072</v>
      </c>
      <c r="EX889" s="66" t="n">
        <v>44072</v>
      </c>
      <c r="EY889" s="0" t="n">
        <f aca="false">COUNTIF(DatasourceNameRange,EQ889)</f>
        <v>1</v>
      </c>
    </row>
    <row r="890" customFormat="false" ht="15" hidden="false" customHeight="false" outlineLevel="0" collapsed="false">
      <c r="X890" s="35" t="s">
        <v>697</v>
      </c>
      <c r="Y890" s="36" t="n">
        <v>3</v>
      </c>
      <c r="Z890" s="37" t="n">
        <v>45</v>
      </c>
      <c r="AA890" s="37" t="n">
        <v>1</v>
      </c>
      <c r="AB890" s="37" t="n">
        <v>45</v>
      </c>
      <c r="AC890" s="37" t="n">
        <v>44088</v>
      </c>
      <c r="AD890" s="38" t="n">
        <v>44088</v>
      </c>
      <c r="AE890" s="0" t="str">
        <f aca="false">IF(AB890&lt;=10,"Top Buyer",IF(AB890&lt;=21,"2nd Top Buyer","Average Buyer"))</f>
        <v>Average Buyer</v>
      </c>
      <c r="AF890" s="0" t="str">
        <f aca="false">(IF(AC890=AD890,$AL$9,$AL$10))</f>
        <v>One-Time Buyer</v>
      </c>
      <c r="AG890" s="0" t="str">
        <f aca="false">VLOOKUP(X890,LookupRange,2,0)</f>
        <v>Male</v>
      </c>
      <c r="AH890" s="0" t="str">
        <f aca="false">VLOOKUP(X890,LookupRange,3,0)</f>
        <v>Poughkeepsie</v>
      </c>
      <c r="AW890" s="55" t="s">
        <v>441</v>
      </c>
      <c r="AX890" s="56" t="s">
        <v>20</v>
      </c>
      <c r="AY890" s="56" t="s">
        <v>46</v>
      </c>
      <c r="AZ890" s="57"/>
      <c r="CJ890" s="35" t="s">
        <v>530</v>
      </c>
      <c r="CK890" s="59"/>
      <c r="CN890" s="35" t="n">
        <v>88065566241</v>
      </c>
      <c r="CO890" s="59"/>
      <c r="EP890" s="0" t="n">
        <v>887</v>
      </c>
      <c r="EQ890" s="55" t="s">
        <v>835</v>
      </c>
      <c r="ER890" s="56" t="s">
        <v>117</v>
      </c>
      <c r="ES890" s="56" t="s">
        <v>29</v>
      </c>
      <c r="ET890" s="64" t="n">
        <v>10</v>
      </c>
      <c r="EU890" s="65" t="n">
        <v>200</v>
      </c>
      <c r="EV890" s="65" t="n">
        <v>30</v>
      </c>
      <c r="EW890" s="65" t="n">
        <v>44087</v>
      </c>
      <c r="EX890" s="66" t="n">
        <v>44087</v>
      </c>
      <c r="EY890" s="0" t="n">
        <f aca="false">COUNTIF(DatasourceNameRange,EQ890)</f>
        <v>1</v>
      </c>
    </row>
    <row r="891" customFormat="false" ht="15" hidden="false" customHeight="false" outlineLevel="0" collapsed="false">
      <c r="X891" s="35" t="s">
        <v>953</v>
      </c>
      <c r="Y891" s="36" t="n">
        <v>5</v>
      </c>
      <c r="Z891" s="37" t="n">
        <v>45</v>
      </c>
      <c r="AA891" s="37" t="n">
        <v>1</v>
      </c>
      <c r="AB891" s="37" t="n">
        <v>45</v>
      </c>
      <c r="AC891" s="37" t="n">
        <v>44095</v>
      </c>
      <c r="AD891" s="38" t="n">
        <v>44095</v>
      </c>
      <c r="AE891" s="0" t="str">
        <f aca="false">IF(AB891&lt;=10,"Top Buyer",IF(AB891&lt;=21,"2nd Top Buyer","Average Buyer"))</f>
        <v>Average Buyer</v>
      </c>
      <c r="AF891" s="0" t="str">
        <f aca="false">(IF(AC891=AD891,$AL$9,$AL$10))</f>
        <v>One-Time Buyer</v>
      </c>
      <c r="AG891" s="0" t="str">
        <f aca="false">VLOOKUP(X891,LookupRange,2,0)</f>
        <v>Male</v>
      </c>
      <c r="AH891" s="0" t="str">
        <f aca="false">VLOOKUP(X891,LookupRange,3,0)</f>
        <v>Auburn</v>
      </c>
      <c r="AW891" s="55" t="s">
        <v>685</v>
      </c>
      <c r="AX891" s="56" t="s">
        <v>29</v>
      </c>
      <c r="AY891" s="56" t="s">
        <v>147</v>
      </c>
      <c r="AZ891" s="57"/>
      <c r="CJ891" s="35" t="s">
        <v>752</v>
      </c>
      <c r="CK891" s="59"/>
      <c r="CN891" s="35" t="n">
        <v>88065566242</v>
      </c>
      <c r="CO891" s="59"/>
      <c r="EP891" s="0" t="n">
        <v>888</v>
      </c>
      <c r="EQ891" s="55" t="s">
        <v>301</v>
      </c>
      <c r="ER891" s="56" t="s">
        <v>112</v>
      </c>
      <c r="ES891" s="56" t="s">
        <v>29</v>
      </c>
      <c r="ET891" s="64" t="n">
        <v>15</v>
      </c>
      <c r="EU891" s="65" t="n">
        <v>345</v>
      </c>
      <c r="EV891" s="65" t="n">
        <v>45</v>
      </c>
      <c r="EW891" s="65" t="n">
        <v>44102</v>
      </c>
      <c r="EX891" s="66" t="n">
        <v>44102</v>
      </c>
      <c r="EY891" s="0" t="n">
        <f aca="false">COUNTIF(DatasourceNameRange,EQ891)</f>
        <v>1</v>
      </c>
    </row>
    <row r="892" customFormat="false" ht="15" hidden="false" customHeight="false" outlineLevel="0" collapsed="false">
      <c r="X892" s="35" t="s">
        <v>1050</v>
      </c>
      <c r="Y892" s="36" t="n">
        <v>3</v>
      </c>
      <c r="Z892" s="37" t="n">
        <v>45</v>
      </c>
      <c r="AA892" s="37" t="n">
        <v>1</v>
      </c>
      <c r="AB892" s="37" t="n">
        <v>45</v>
      </c>
      <c r="AC892" s="37" t="n">
        <v>44058</v>
      </c>
      <c r="AD892" s="38" t="n">
        <v>44058</v>
      </c>
      <c r="AE892" s="0" t="str">
        <f aca="false">IF(AB892&lt;=10,"Top Buyer",IF(AB892&lt;=21,"2nd Top Buyer","Average Buyer"))</f>
        <v>Average Buyer</v>
      </c>
      <c r="AF892" s="0" t="str">
        <f aca="false">(IF(AC892=AD892,$AL$9,$AL$10))</f>
        <v>One-Time Buyer</v>
      </c>
      <c r="AG892" s="0" t="str">
        <f aca="false">VLOOKUP(X892,LookupRange,2,0)</f>
        <v>Male</v>
      </c>
      <c r="AH892" s="0" t="str">
        <f aca="false">VLOOKUP(X892,LookupRange,3,0)</f>
        <v>Beacon</v>
      </c>
      <c r="AW892" s="55" t="s">
        <v>654</v>
      </c>
      <c r="AX892" s="56" t="s">
        <v>20</v>
      </c>
      <c r="AY892" s="56" t="s">
        <v>104</v>
      </c>
      <c r="AZ892" s="57"/>
      <c r="CJ892" s="35" t="s">
        <v>717</v>
      </c>
      <c r="CK892" s="59"/>
      <c r="CN892" s="35" t="n">
        <v>88065566243</v>
      </c>
      <c r="CO892" s="59"/>
      <c r="EP892" s="0" t="n">
        <v>889</v>
      </c>
      <c r="EQ892" s="55" t="s">
        <v>441</v>
      </c>
      <c r="ER892" s="56" t="s">
        <v>46</v>
      </c>
      <c r="ES892" s="56" t="s">
        <v>20</v>
      </c>
      <c r="ET892" s="64" t="n">
        <v>15</v>
      </c>
      <c r="EU892" s="65" t="n">
        <v>180</v>
      </c>
      <c r="EV892" s="65" t="n">
        <v>45</v>
      </c>
      <c r="EW892" s="65" t="n">
        <v>44066</v>
      </c>
      <c r="EX892" s="66" t="n">
        <v>44066</v>
      </c>
      <c r="EY892" s="0" t="n">
        <f aca="false">COUNTIF(DatasourceNameRange,EQ892)</f>
        <v>1</v>
      </c>
    </row>
    <row r="893" customFormat="false" ht="15" hidden="false" customHeight="false" outlineLevel="0" collapsed="false">
      <c r="X893" s="35" t="s">
        <v>1020</v>
      </c>
      <c r="Y893" s="36" t="n">
        <v>3</v>
      </c>
      <c r="Z893" s="37" t="n">
        <v>45</v>
      </c>
      <c r="AA893" s="37" t="n">
        <v>1</v>
      </c>
      <c r="AB893" s="37" t="n">
        <v>45</v>
      </c>
      <c r="AC893" s="37" t="n">
        <v>44094</v>
      </c>
      <c r="AD893" s="38" t="n">
        <v>44094</v>
      </c>
      <c r="AE893" s="0" t="str">
        <f aca="false">IF(AB893&lt;=10,"Top Buyer",IF(AB893&lt;=21,"2nd Top Buyer","Average Buyer"))</f>
        <v>Average Buyer</v>
      </c>
      <c r="AF893" s="0" t="str">
        <f aca="false">(IF(AC893=AD893,$AL$9,$AL$10))</f>
        <v>One-Time Buyer</v>
      </c>
      <c r="AG893" s="0" t="str">
        <f aca="false">VLOOKUP(X893,LookupRange,2,0)</f>
        <v>Male</v>
      </c>
      <c r="AH893" s="0" t="str">
        <f aca="false">VLOOKUP(X893,LookupRange,3,0)</f>
        <v>Glen Cove</v>
      </c>
      <c r="AW893" s="55" t="s">
        <v>530</v>
      </c>
      <c r="AX893" s="56" t="s">
        <v>20</v>
      </c>
      <c r="AY893" s="56" t="s">
        <v>58</v>
      </c>
      <c r="AZ893" s="57"/>
      <c r="CJ893" s="35" t="s">
        <v>994</v>
      </c>
      <c r="CK893" s="59"/>
      <c r="CN893" s="35" t="n">
        <v>88065566244</v>
      </c>
      <c r="CO893" s="59"/>
      <c r="EP893" s="0" t="n">
        <v>890</v>
      </c>
      <c r="EQ893" s="55" t="s">
        <v>685</v>
      </c>
      <c r="ER893" s="56" t="s">
        <v>147</v>
      </c>
      <c r="ES893" s="56" t="s">
        <v>29</v>
      </c>
      <c r="ET893" s="64" t="n">
        <v>5</v>
      </c>
      <c r="EU893" s="65" t="n">
        <v>65</v>
      </c>
      <c r="EV893" s="65" t="n">
        <v>15</v>
      </c>
      <c r="EW893" s="65" t="n">
        <v>44076</v>
      </c>
      <c r="EX893" s="66" t="n">
        <v>44076</v>
      </c>
      <c r="EY893" s="0" t="n">
        <f aca="false">COUNTIF(DatasourceNameRange,EQ893)</f>
        <v>1</v>
      </c>
    </row>
    <row r="894" customFormat="false" ht="15" hidden="false" customHeight="false" outlineLevel="0" collapsed="false">
      <c r="X894" s="35" t="s">
        <v>848</v>
      </c>
      <c r="Y894" s="36" t="n">
        <v>3</v>
      </c>
      <c r="Z894" s="37" t="n">
        <v>45</v>
      </c>
      <c r="AA894" s="37" t="n">
        <v>1</v>
      </c>
      <c r="AB894" s="37" t="n">
        <v>45</v>
      </c>
      <c r="AC894" s="37" t="n">
        <v>44103</v>
      </c>
      <c r="AD894" s="38" t="n">
        <v>44103</v>
      </c>
      <c r="AE894" s="0" t="str">
        <f aca="false">IF(AB894&lt;=10,"Top Buyer",IF(AB894&lt;=21,"2nd Top Buyer","Average Buyer"))</f>
        <v>Average Buyer</v>
      </c>
      <c r="AF894" s="0" t="str">
        <f aca="false">(IF(AC894=AD894,$AL$9,$AL$10))</f>
        <v>One-Time Buyer</v>
      </c>
      <c r="AG894" s="0" t="str">
        <f aca="false">VLOOKUP(X894,LookupRange,2,0)</f>
        <v>Female</v>
      </c>
      <c r="AH894" s="0" t="str">
        <f aca="false">VLOOKUP(X894,LookupRange,3,0)</f>
        <v>Elmira</v>
      </c>
      <c r="AW894" s="55" t="s">
        <v>752</v>
      </c>
      <c r="AX894" s="56" t="s">
        <v>29</v>
      </c>
      <c r="AY894" s="56" t="s">
        <v>69</v>
      </c>
      <c r="AZ894" s="57"/>
      <c r="CJ894" s="35" t="s">
        <v>113</v>
      </c>
      <c r="CK894" s="59"/>
      <c r="CN894" s="35" t="n">
        <v>88065566245</v>
      </c>
      <c r="CO894" s="59"/>
      <c r="EP894" s="0" t="n">
        <v>891</v>
      </c>
      <c r="EQ894" s="55" t="s">
        <v>654</v>
      </c>
      <c r="ER894" s="56" t="s">
        <v>104</v>
      </c>
      <c r="ES894" s="56" t="s">
        <v>20</v>
      </c>
      <c r="ET894" s="64" t="n">
        <v>47</v>
      </c>
      <c r="EU894" s="65" t="n">
        <v>3290</v>
      </c>
      <c r="EV894" s="65" t="n">
        <v>141</v>
      </c>
      <c r="EW894" s="65" t="n">
        <v>44045</v>
      </c>
      <c r="EX894" s="66" t="n">
        <v>44045</v>
      </c>
      <c r="EY894" s="0" t="n">
        <f aca="false">COUNTIF(DatasourceNameRange,EQ894)</f>
        <v>1</v>
      </c>
    </row>
    <row r="895" customFormat="false" ht="15" hidden="false" customHeight="false" outlineLevel="0" collapsed="false">
      <c r="X895" s="35" t="s">
        <v>741</v>
      </c>
      <c r="Y895" s="36" t="n">
        <v>5</v>
      </c>
      <c r="Z895" s="37" t="n">
        <v>45</v>
      </c>
      <c r="AA895" s="37" t="n">
        <v>1</v>
      </c>
      <c r="AB895" s="37" t="n">
        <v>45</v>
      </c>
      <c r="AC895" s="37" t="n">
        <v>44055</v>
      </c>
      <c r="AD895" s="38" t="n">
        <v>44055</v>
      </c>
      <c r="AE895" s="0" t="str">
        <f aca="false">IF(AB895&lt;=10,"Top Buyer",IF(AB895&lt;=21,"2nd Top Buyer","Average Buyer"))</f>
        <v>Average Buyer</v>
      </c>
      <c r="AF895" s="0" t="str">
        <f aca="false">(IF(AC895=AD895,$AL$9,$AL$10))</f>
        <v>One-Time Buyer</v>
      </c>
      <c r="AG895" s="0" t="str">
        <f aca="false">VLOOKUP(X895,LookupRange,2,0)</f>
        <v>Female</v>
      </c>
      <c r="AH895" s="0" t="str">
        <f aca="false">VLOOKUP(X895,LookupRange,3,0)</f>
        <v>Peekskill</v>
      </c>
      <c r="AW895" s="55" t="s">
        <v>717</v>
      </c>
      <c r="AX895" s="56" t="s">
        <v>20</v>
      </c>
      <c r="AY895" s="56" t="s">
        <v>42</v>
      </c>
      <c r="AZ895" s="57"/>
      <c r="CJ895" s="35" t="s">
        <v>548</v>
      </c>
      <c r="CK895" s="59"/>
      <c r="CN895" s="35" t="n">
        <v>88065566246</v>
      </c>
      <c r="CO895" s="59"/>
      <c r="EP895" s="0" t="n">
        <v>892</v>
      </c>
      <c r="EQ895" s="55" t="s">
        <v>530</v>
      </c>
      <c r="ER895" s="56" t="s">
        <v>58</v>
      </c>
      <c r="ES895" s="56" t="s">
        <v>20</v>
      </c>
      <c r="ET895" s="64" t="n">
        <v>68</v>
      </c>
      <c r="EU895" s="65" t="n">
        <v>816</v>
      </c>
      <c r="EV895" s="65" t="n">
        <v>204</v>
      </c>
      <c r="EW895" s="65" t="n">
        <v>44052</v>
      </c>
      <c r="EX895" s="66" t="n">
        <v>44052</v>
      </c>
      <c r="EY895" s="0" t="n">
        <f aca="false">COUNTIF(DatasourceNameRange,EQ895)</f>
        <v>1</v>
      </c>
    </row>
    <row r="896" customFormat="false" ht="15" hidden="false" customHeight="false" outlineLevel="0" collapsed="false">
      <c r="X896" s="35" t="s">
        <v>827</v>
      </c>
      <c r="Y896" s="36" t="n">
        <v>9</v>
      </c>
      <c r="Z896" s="37" t="n">
        <v>45</v>
      </c>
      <c r="AA896" s="37" t="n">
        <v>1</v>
      </c>
      <c r="AB896" s="37" t="n">
        <v>45</v>
      </c>
      <c r="AC896" s="37" t="n">
        <v>44079</v>
      </c>
      <c r="AD896" s="38" t="n">
        <v>44079</v>
      </c>
      <c r="AE896" s="0" t="str">
        <f aca="false">IF(AB896&lt;=10,"Top Buyer",IF(AB896&lt;=21,"2nd Top Buyer","Average Buyer"))</f>
        <v>Average Buyer</v>
      </c>
      <c r="AF896" s="0" t="str">
        <f aca="false">(IF(AC896=AD896,$AL$9,$AL$10))</f>
        <v>One-Time Buyer</v>
      </c>
      <c r="AG896" s="0" t="str">
        <f aca="false">VLOOKUP(X896,LookupRange,2,0)</f>
        <v>Male</v>
      </c>
      <c r="AH896" s="0" t="str">
        <f aca="false">VLOOKUP(X896,LookupRange,3,0)</f>
        <v>Kingston</v>
      </c>
      <c r="AW896" s="55" t="s">
        <v>994</v>
      </c>
      <c r="AX896" s="56" t="s">
        <v>29</v>
      </c>
      <c r="AY896" s="56" t="s">
        <v>152</v>
      </c>
      <c r="AZ896" s="57"/>
      <c r="CJ896" s="35" t="s">
        <v>253</v>
      </c>
      <c r="CK896" s="59"/>
      <c r="CN896" s="35" t="n">
        <v>88065566247</v>
      </c>
      <c r="CO896" s="59"/>
      <c r="EP896" s="0" t="n">
        <v>893</v>
      </c>
      <c r="EQ896" s="55" t="s">
        <v>752</v>
      </c>
      <c r="ER896" s="56" t="s">
        <v>69</v>
      </c>
      <c r="ES896" s="56" t="s">
        <v>29</v>
      </c>
      <c r="ET896" s="64" t="n">
        <v>7</v>
      </c>
      <c r="EU896" s="65" t="n">
        <v>84</v>
      </c>
      <c r="EV896" s="65" t="n">
        <v>21</v>
      </c>
      <c r="EW896" s="65" t="n">
        <v>44066</v>
      </c>
      <c r="EX896" s="66" t="n">
        <v>44066</v>
      </c>
      <c r="EY896" s="0" t="n">
        <f aca="false">COUNTIF(DatasourceNameRange,EQ896)</f>
        <v>1</v>
      </c>
    </row>
    <row r="897" customFormat="false" ht="15" hidden="false" customHeight="false" outlineLevel="0" collapsed="false">
      <c r="X897" s="35" t="s">
        <v>1098</v>
      </c>
      <c r="Y897" s="36" t="n">
        <v>3</v>
      </c>
      <c r="Z897" s="37" t="n">
        <v>45</v>
      </c>
      <c r="AA897" s="37" t="n">
        <v>1</v>
      </c>
      <c r="AB897" s="37" t="n">
        <v>45</v>
      </c>
      <c r="AC897" s="37" t="n">
        <v>44099</v>
      </c>
      <c r="AD897" s="38" t="n">
        <v>44099</v>
      </c>
      <c r="AE897" s="0" t="str">
        <f aca="false">IF(AB897&lt;=10,"Top Buyer",IF(AB897&lt;=21,"2nd Top Buyer","Average Buyer"))</f>
        <v>Average Buyer</v>
      </c>
      <c r="AF897" s="0" t="str">
        <f aca="false">(IF(AC897=AD897,$AL$9,$AL$10))</f>
        <v>One-Time Buyer</v>
      </c>
      <c r="AG897" s="0" t="str">
        <f aca="false">VLOOKUP(X897,LookupRange,2,0)</f>
        <v>Male</v>
      </c>
      <c r="AH897" s="0" t="str">
        <f aca="false">VLOOKUP(X897,LookupRange,3,0)</f>
        <v>Troy</v>
      </c>
      <c r="AW897" s="55" t="s">
        <v>113</v>
      </c>
      <c r="AX897" s="56" t="s">
        <v>29</v>
      </c>
      <c r="AY897" s="56" t="s">
        <v>114</v>
      </c>
      <c r="AZ897" s="57"/>
      <c r="CJ897" s="35" t="s">
        <v>664</v>
      </c>
      <c r="CK897" s="59"/>
      <c r="CN897" s="35" t="n">
        <v>88065566248</v>
      </c>
      <c r="CO897" s="59"/>
      <c r="EP897" s="0" t="n">
        <v>894</v>
      </c>
      <c r="EQ897" s="55" t="s">
        <v>717</v>
      </c>
      <c r="ER897" s="56" t="s">
        <v>42</v>
      </c>
      <c r="ES897" s="56" t="s">
        <v>20</v>
      </c>
      <c r="ET897" s="64" t="n">
        <v>5</v>
      </c>
      <c r="EU897" s="65" t="n">
        <v>90</v>
      </c>
      <c r="EV897" s="65" t="n">
        <v>15</v>
      </c>
      <c r="EW897" s="65" t="n">
        <v>44062</v>
      </c>
      <c r="EX897" s="66" t="n">
        <v>44062</v>
      </c>
      <c r="EY897" s="0" t="n">
        <f aca="false">COUNTIF(DatasourceNameRange,EQ897)</f>
        <v>1</v>
      </c>
    </row>
    <row r="898" customFormat="false" ht="15" hidden="false" customHeight="false" outlineLevel="0" collapsed="false">
      <c r="X898" s="35" t="s">
        <v>823</v>
      </c>
      <c r="Y898" s="36" t="n">
        <v>3</v>
      </c>
      <c r="Z898" s="37" t="n">
        <v>42</v>
      </c>
      <c r="AA898" s="37" t="n">
        <v>1</v>
      </c>
      <c r="AB898" s="37" t="n">
        <v>42</v>
      </c>
      <c r="AC898" s="37" t="n">
        <v>44075</v>
      </c>
      <c r="AD898" s="38" t="n">
        <v>44075</v>
      </c>
      <c r="AE898" s="0" t="str">
        <f aca="false">IF(AB898&lt;=10,"Top Buyer",IF(AB898&lt;=21,"2nd Top Buyer","Average Buyer"))</f>
        <v>Average Buyer</v>
      </c>
      <c r="AF898" s="0" t="str">
        <f aca="false">(IF(AC898=AD898,$AL$9,$AL$10))</f>
        <v>One-Time Buyer</v>
      </c>
      <c r="AG898" s="0" t="str">
        <f aca="false">VLOOKUP(X898,LookupRange,2,0)</f>
        <v>Male</v>
      </c>
      <c r="AH898" s="0" t="str">
        <f aca="false">VLOOKUP(X898,LookupRange,3,0)</f>
        <v>Troy</v>
      </c>
      <c r="AW898" s="55" t="s">
        <v>548</v>
      </c>
      <c r="AX898" s="56" t="s">
        <v>20</v>
      </c>
      <c r="AY898" s="56" t="s">
        <v>98</v>
      </c>
      <c r="AZ898" s="57"/>
      <c r="CJ898" s="35" t="s">
        <v>686</v>
      </c>
      <c r="CK898" s="59"/>
      <c r="CN898" s="35" t="n">
        <v>88065566249</v>
      </c>
      <c r="CO898" s="59"/>
      <c r="EP898" s="0" t="n">
        <v>895</v>
      </c>
      <c r="EQ898" s="55" t="s">
        <v>994</v>
      </c>
      <c r="ER898" s="56" t="s">
        <v>152</v>
      </c>
      <c r="ES898" s="56" t="s">
        <v>29</v>
      </c>
      <c r="ET898" s="64" t="n">
        <v>5</v>
      </c>
      <c r="EU898" s="65" t="n">
        <v>115</v>
      </c>
      <c r="EV898" s="65" t="n">
        <v>15</v>
      </c>
      <c r="EW898" s="65" t="n">
        <v>44062</v>
      </c>
      <c r="EX898" s="66" t="n">
        <v>44062</v>
      </c>
      <c r="EY898" s="0" t="n">
        <f aca="false">COUNTIF(DatasourceNameRange,EQ898)</f>
        <v>1</v>
      </c>
    </row>
    <row r="899" customFormat="false" ht="15" hidden="false" customHeight="false" outlineLevel="0" collapsed="false">
      <c r="X899" s="35" t="s">
        <v>997</v>
      </c>
      <c r="Y899" s="36" t="n">
        <v>3</v>
      </c>
      <c r="Z899" s="37" t="n">
        <v>42</v>
      </c>
      <c r="AA899" s="37" t="n">
        <v>1</v>
      </c>
      <c r="AB899" s="37" t="n">
        <v>42</v>
      </c>
      <c r="AC899" s="37" t="n">
        <v>44065</v>
      </c>
      <c r="AD899" s="38" t="n">
        <v>44065</v>
      </c>
      <c r="AE899" s="0" t="str">
        <f aca="false">IF(AB899&lt;=10,"Top Buyer",IF(AB899&lt;=21,"2nd Top Buyer","Average Buyer"))</f>
        <v>Average Buyer</v>
      </c>
      <c r="AF899" s="0" t="str">
        <f aca="false">(IF(AC899=AD899,$AL$9,$AL$10))</f>
        <v>One-Time Buyer</v>
      </c>
      <c r="AG899" s="0" t="str">
        <f aca="false">VLOOKUP(X899,LookupRange,2,0)</f>
        <v>Female</v>
      </c>
      <c r="AH899" s="0" t="str">
        <f aca="false">VLOOKUP(X899,LookupRange,3,0)</f>
        <v>Springs</v>
      </c>
      <c r="AW899" s="55" t="s">
        <v>253</v>
      </c>
      <c r="AX899" s="56" t="s">
        <v>29</v>
      </c>
      <c r="AY899" s="56" t="s">
        <v>149</v>
      </c>
      <c r="AZ899" s="57"/>
      <c r="CJ899" s="35" t="s">
        <v>798</v>
      </c>
      <c r="CK899" s="59"/>
      <c r="CN899" s="35" t="n">
        <v>88065566250</v>
      </c>
      <c r="CO899" s="59"/>
      <c r="EP899" s="0" t="n">
        <v>896</v>
      </c>
      <c r="EQ899" s="55" t="s">
        <v>113</v>
      </c>
      <c r="ER899" s="56" t="s">
        <v>114</v>
      </c>
      <c r="ES899" s="56" t="s">
        <v>29</v>
      </c>
      <c r="ET899" s="64" t="n">
        <v>11</v>
      </c>
      <c r="EU899" s="65" t="n">
        <v>176</v>
      </c>
      <c r="EV899" s="65" t="n">
        <v>33</v>
      </c>
      <c r="EW899" s="65" t="n">
        <v>44068</v>
      </c>
      <c r="EX899" s="66" t="n">
        <v>44068</v>
      </c>
      <c r="EY899" s="0" t="n">
        <f aca="false">COUNTIF(DatasourceNameRange,EQ899)</f>
        <v>1</v>
      </c>
    </row>
    <row r="900" customFormat="false" ht="15" hidden="false" customHeight="false" outlineLevel="0" collapsed="false">
      <c r="X900" s="35" t="s">
        <v>747</v>
      </c>
      <c r="Y900" s="36" t="n">
        <v>3</v>
      </c>
      <c r="Z900" s="37" t="n">
        <v>42</v>
      </c>
      <c r="AA900" s="37" t="n">
        <v>1</v>
      </c>
      <c r="AB900" s="37" t="n">
        <v>42</v>
      </c>
      <c r="AC900" s="37" t="n">
        <v>44061</v>
      </c>
      <c r="AD900" s="38" t="n">
        <v>44061</v>
      </c>
      <c r="AE900" s="0" t="str">
        <f aca="false">IF(AB900&lt;=10,"Top Buyer",IF(AB900&lt;=21,"2nd Top Buyer","Average Buyer"))</f>
        <v>Average Buyer</v>
      </c>
      <c r="AF900" s="0" t="str">
        <f aca="false">(IF(AC900=AD900,$AL$9,$AL$10))</f>
        <v>One-Time Buyer</v>
      </c>
      <c r="AG900" s="0" t="str">
        <f aca="false">VLOOKUP(X900,LookupRange,2,0)</f>
        <v>Female</v>
      </c>
      <c r="AH900" s="0" t="str">
        <f aca="false">VLOOKUP(X900,LookupRange,3,0)</f>
        <v>Middletown</v>
      </c>
      <c r="AW900" s="55" t="s">
        <v>664</v>
      </c>
      <c r="AX900" s="56" t="s">
        <v>20</v>
      </c>
      <c r="AY900" s="56" t="s">
        <v>112</v>
      </c>
      <c r="AZ900" s="57"/>
      <c r="CJ900" s="35" t="s">
        <v>947</v>
      </c>
      <c r="CK900" s="59"/>
      <c r="CN900" s="35" t="n">
        <v>88065566251</v>
      </c>
      <c r="CO900" s="59"/>
      <c r="EP900" s="0" t="n">
        <v>897</v>
      </c>
      <c r="EQ900" s="55" t="s">
        <v>548</v>
      </c>
      <c r="ER900" s="56" t="s">
        <v>98</v>
      </c>
      <c r="ES900" s="56" t="s">
        <v>20</v>
      </c>
      <c r="ET900" s="64" t="n">
        <v>68</v>
      </c>
      <c r="EU900" s="65" t="n">
        <v>1088</v>
      </c>
      <c r="EV900" s="65" t="n">
        <v>204</v>
      </c>
      <c r="EW900" s="65" t="n">
        <v>44071</v>
      </c>
      <c r="EX900" s="66" t="n">
        <v>44071</v>
      </c>
      <c r="EY900" s="0" t="n">
        <f aca="false">COUNTIF(DatasourceNameRange,EQ900)</f>
        <v>1</v>
      </c>
    </row>
    <row r="901" customFormat="false" ht="15" hidden="false" customHeight="false" outlineLevel="0" collapsed="false">
      <c r="X901" s="35" t="s">
        <v>985</v>
      </c>
      <c r="Y901" s="36" t="n">
        <v>3</v>
      </c>
      <c r="Z901" s="37" t="n">
        <v>42</v>
      </c>
      <c r="AA901" s="37" t="n">
        <v>1</v>
      </c>
      <c r="AB901" s="37" t="n">
        <v>42</v>
      </c>
      <c r="AC901" s="37" t="n">
        <v>44047</v>
      </c>
      <c r="AD901" s="38" t="n">
        <v>44047</v>
      </c>
      <c r="AE901" s="0" t="str">
        <f aca="false">IF(AB901&lt;=10,"Top Buyer",IF(AB901&lt;=21,"2nd Top Buyer","Average Buyer"))</f>
        <v>Average Buyer</v>
      </c>
      <c r="AF901" s="0" t="str">
        <f aca="false">(IF(AC901=AD901,$AL$9,$AL$10))</f>
        <v>One-Time Buyer</v>
      </c>
      <c r="AG901" s="0" t="str">
        <f aca="false">VLOOKUP(X901,LookupRange,2,0)</f>
        <v>Male</v>
      </c>
      <c r="AH901" s="0" t="str">
        <f aca="false">VLOOKUP(X901,LookupRange,3,0)</f>
        <v>Elmira</v>
      </c>
      <c r="AW901" s="55" t="s">
        <v>686</v>
      </c>
      <c r="AX901" s="56" t="s">
        <v>29</v>
      </c>
      <c r="AY901" s="56" t="s">
        <v>149</v>
      </c>
      <c r="AZ901" s="57"/>
      <c r="CJ901" s="35" t="s">
        <v>845</v>
      </c>
      <c r="CK901" s="59"/>
      <c r="CN901" s="35" t="n">
        <v>88065566252</v>
      </c>
      <c r="CO901" s="59"/>
      <c r="EP901" s="0" t="n">
        <v>898</v>
      </c>
      <c r="EQ901" s="55" t="s">
        <v>253</v>
      </c>
      <c r="ER901" s="56" t="s">
        <v>149</v>
      </c>
      <c r="ES901" s="56" t="s">
        <v>29</v>
      </c>
      <c r="ET901" s="64" t="n">
        <v>89</v>
      </c>
      <c r="EU901" s="65" t="n">
        <v>1068</v>
      </c>
      <c r="EV901" s="65" t="n">
        <v>267</v>
      </c>
      <c r="EW901" s="65" t="n">
        <v>44053</v>
      </c>
      <c r="EX901" s="66" t="n">
        <v>44053</v>
      </c>
      <c r="EY901" s="0" t="n">
        <f aca="false">COUNTIF(DatasourceNameRange,EQ901)</f>
        <v>1</v>
      </c>
    </row>
    <row r="902" customFormat="false" ht="15" hidden="false" customHeight="false" outlineLevel="0" collapsed="false">
      <c r="X902" s="35" t="s">
        <v>1119</v>
      </c>
      <c r="Y902" s="36" t="n">
        <v>3</v>
      </c>
      <c r="Z902" s="37" t="n">
        <v>42</v>
      </c>
      <c r="AA902" s="37" t="n">
        <v>1</v>
      </c>
      <c r="AB902" s="37" t="n">
        <v>42</v>
      </c>
      <c r="AC902" s="37" t="n">
        <v>44071</v>
      </c>
      <c r="AD902" s="38" t="n">
        <v>44071</v>
      </c>
      <c r="AE902" s="0" t="str">
        <f aca="false">IF(AB902&lt;=10,"Top Buyer",IF(AB902&lt;=21,"2nd Top Buyer","Average Buyer"))</f>
        <v>Average Buyer</v>
      </c>
      <c r="AF902" s="0" t="str">
        <f aca="false">(IF(AC902=AD902,$AL$9,$AL$10))</f>
        <v>One-Time Buyer</v>
      </c>
      <c r="AG902" s="0" t="str">
        <f aca="false">VLOOKUP(X902,LookupRange,2,0)</f>
        <v>Male</v>
      </c>
      <c r="AH902" s="0" t="str">
        <f aca="false">VLOOKUP(X902,LookupRange,3,0)</f>
        <v>Watervliet</v>
      </c>
      <c r="AW902" s="55" t="s">
        <v>798</v>
      </c>
      <c r="AX902" s="56" t="s">
        <v>20</v>
      </c>
      <c r="AY902" s="56" t="s">
        <v>125</v>
      </c>
      <c r="AZ902" s="57"/>
      <c r="CJ902" s="35" t="s">
        <v>631</v>
      </c>
      <c r="CK902" s="59"/>
      <c r="CN902" s="35" t="n">
        <v>88065566253</v>
      </c>
      <c r="CO902" s="59"/>
      <c r="EP902" s="0" t="n">
        <v>899</v>
      </c>
      <c r="EQ902" s="55" t="s">
        <v>664</v>
      </c>
      <c r="ER902" s="56" t="s">
        <v>112</v>
      </c>
      <c r="ES902" s="56" t="s">
        <v>20</v>
      </c>
      <c r="ET902" s="64" t="n">
        <v>6</v>
      </c>
      <c r="EU902" s="65" t="n">
        <v>138</v>
      </c>
      <c r="EV902" s="65" t="n">
        <v>18</v>
      </c>
      <c r="EW902" s="65" t="n">
        <v>44055</v>
      </c>
      <c r="EX902" s="66" t="n">
        <v>44055</v>
      </c>
      <c r="EY902" s="0" t="n">
        <f aca="false">COUNTIF(DatasourceNameRange,EQ902)</f>
        <v>1</v>
      </c>
    </row>
    <row r="903" customFormat="false" ht="15" hidden="false" customHeight="false" outlineLevel="0" collapsed="false">
      <c r="X903" s="35" t="s">
        <v>1016</v>
      </c>
      <c r="Y903" s="36" t="n">
        <v>3</v>
      </c>
      <c r="Z903" s="37" t="n">
        <v>42</v>
      </c>
      <c r="AA903" s="37" t="n">
        <v>1</v>
      </c>
      <c r="AB903" s="37" t="n">
        <v>42</v>
      </c>
      <c r="AC903" s="37" t="n">
        <v>44087</v>
      </c>
      <c r="AD903" s="38" t="n">
        <v>44087</v>
      </c>
      <c r="AE903" s="0" t="str">
        <f aca="false">IF(AB903&lt;=10,"Top Buyer",IF(AB903&lt;=21,"2nd Top Buyer","Average Buyer"))</f>
        <v>Average Buyer</v>
      </c>
      <c r="AF903" s="0" t="str">
        <f aca="false">(IF(AC903=AD903,$AL$9,$AL$10))</f>
        <v>One-Time Buyer</v>
      </c>
      <c r="AG903" s="0" t="str">
        <f aca="false">VLOOKUP(X903,LookupRange,2,0)</f>
        <v>Male</v>
      </c>
      <c r="AH903" s="0" t="str">
        <f aca="false">VLOOKUP(X903,LookupRange,3,0)</f>
        <v>Auburn</v>
      </c>
      <c r="AW903" s="55" t="s">
        <v>947</v>
      </c>
      <c r="AX903" s="56" t="s">
        <v>20</v>
      </c>
      <c r="AY903" s="56" t="s">
        <v>156</v>
      </c>
      <c r="AZ903" s="57"/>
      <c r="CJ903" s="35" t="s">
        <v>643</v>
      </c>
      <c r="CK903" s="59"/>
      <c r="CN903" s="35" t="n">
        <v>88065566254</v>
      </c>
      <c r="CO903" s="59"/>
      <c r="EP903" s="0" t="n">
        <v>900</v>
      </c>
      <c r="EQ903" s="55" t="s">
        <v>686</v>
      </c>
      <c r="ER903" s="56" t="s">
        <v>149</v>
      </c>
      <c r="ES903" s="56" t="s">
        <v>29</v>
      </c>
      <c r="ET903" s="64" t="n">
        <v>7</v>
      </c>
      <c r="EU903" s="65" t="n">
        <v>105</v>
      </c>
      <c r="EV903" s="65" t="n">
        <v>21</v>
      </c>
      <c r="EW903" s="65" t="n">
        <v>44077</v>
      </c>
      <c r="EX903" s="66" t="n">
        <v>44077</v>
      </c>
      <c r="EY903" s="0" t="n">
        <f aca="false">COUNTIF(DatasourceNameRange,EQ903)</f>
        <v>1</v>
      </c>
    </row>
    <row r="904" customFormat="false" ht="15" hidden="false" customHeight="false" outlineLevel="0" collapsed="false">
      <c r="X904" s="35" t="s">
        <v>722</v>
      </c>
      <c r="Y904" s="36" t="n">
        <v>7</v>
      </c>
      <c r="Z904" s="37" t="n">
        <v>42</v>
      </c>
      <c r="AA904" s="37" t="n">
        <v>1</v>
      </c>
      <c r="AB904" s="37" t="n">
        <v>42</v>
      </c>
      <c r="AC904" s="37" t="n">
        <v>44067</v>
      </c>
      <c r="AD904" s="38" t="n">
        <v>44067</v>
      </c>
      <c r="AE904" s="0" t="str">
        <f aca="false">IF(AB904&lt;=10,"Top Buyer",IF(AB904&lt;=21,"2nd Top Buyer","Average Buyer"))</f>
        <v>Average Buyer</v>
      </c>
      <c r="AF904" s="0" t="str">
        <f aca="false">(IF(AC904=AD904,$AL$9,$AL$10))</f>
        <v>One-Time Buyer</v>
      </c>
      <c r="AG904" s="0" t="str">
        <f aca="false">VLOOKUP(X904,LookupRange,2,0)</f>
        <v>Male</v>
      </c>
      <c r="AH904" s="0" t="str">
        <f aca="false">VLOOKUP(X904,LookupRange,3,0)</f>
        <v>Brookhaven</v>
      </c>
      <c r="AW904" s="55" t="s">
        <v>845</v>
      </c>
      <c r="AX904" s="56" t="s">
        <v>20</v>
      </c>
      <c r="AY904" s="56" t="s">
        <v>186</v>
      </c>
      <c r="AZ904" s="57"/>
      <c r="CJ904" s="35" t="s">
        <v>888</v>
      </c>
      <c r="CK904" s="59"/>
      <c r="CN904" s="35" t="n">
        <v>88065566255</v>
      </c>
      <c r="CO904" s="59"/>
      <c r="EP904" s="0" t="n">
        <v>901</v>
      </c>
      <c r="EQ904" s="55" t="s">
        <v>798</v>
      </c>
      <c r="ER904" s="56" t="s">
        <v>125</v>
      </c>
      <c r="ES904" s="56" t="s">
        <v>20</v>
      </c>
      <c r="ET904" s="64" t="n">
        <v>6</v>
      </c>
      <c r="EU904" s="65" t="n">
        <v>90</v>
      </c>
      <c r="EV904" s="65" t="n">
        <v>18</v>
      </c>
      <c r="EW904" s="65" t="n">
        <v>44051</v>
      </c>
      <c r="EX904" s="66" t="n">
        <v>44051</v>
      </c>
      <c r="EY904" s="0" t="n">
        <f aca="false">COUNTIF(DatasourceNameRange,EQ904)</f>
        <v>1</v>
      </c>
    </row>
    <row r="905" customFormat="false" ht="15" hidden="false" customHeight="false" outlineLevel="0" collapsed="false">
      <c r="X905" s="35" t="s">
        <v>811</v>
      </c>
      <c r="Y905" s="36" t="n">
        <v>2</v>
      </c>
      <c r="Z905" s="37" t="n">
        <v>40</v>
      </c>
      <c r="AA905" s="37" t="n">
        <v>1</v>
      </c>
      <c r="AB905" s="37" t="n">
        <v>40</v>
      </c>
      <c r="AC905" s="37" t="n">
        <v>44063</v>
      </c>
      <c r="AD905" s="38" t="n">
        <v>44063</v>
      </c>
      <c r="AE905" s="0" t="str">
        <f aca="false">IF(AB905&lt;=10,"Top Buyer",IF(AB905&lt;=21,"2nd Top Buyer","Average Buyer"))</f>
        <v>Average Buyer</v>
      </c>
      <c r="AF905" s="0" t="str">
        <f aca="false">(IF(AC905=AD905,$AL$9,$AL$10))</f>
        <v>One-Time Buyer</v>
      </c>
      <c r="AG905" s="0" t="str">
        <f aca="false">VLOOKUP(X905,LookupRange,2,0)</f>
        <v>Male</v>
      </c>
      <c r="AH905" s="0" t="str">
        <f aca="false">VLOOKUP(X905,LookupRange,3,0)</f>
        <v>Johnstown</v>
      </c>
      <c r="AW905" s="55" t="s">
        <v>631</v>
      </c>
      <c r="AX905" s="56" t="s">
        <v>20</v>
      </c>
      <c r="AY905" s="56" t="s">
        <v>30</v>
      </c>
      <c r="AZ905" s="57"/>
      <c r="CJ905" s="35" t="s">
        <v>143</v>
      </c>
      <c r="CK905" s="59"/>
      <c r="CN905" s="35" t="n">
        <v>88065566256</v>
      </c>
      <c r="CO905" s="59"/>
      <c r="EP905" s="0" t="n">
        <v>902</v>
      </c>
      <c r="EQ905" s="55" t="s">
        <v>947</v>
      </c>
      <c r="ER905" s="56" t="s">
        <v>156</v>
      </c>
      <c r="ES905" s="56" t="s">
        <v>20</v>
      </c>
      <c r="ET905" s="64" t="n">
        <v>4</v>
      </c>
      <c r="EU905" s="65" t="n">
        <v>35</v>
      </c>
      <c r="EV905" s="65" t="n">
        <v>12</v>
      </c>
      <c r="EW905" s="65" t="n">
        <v>44092</v>
      </c>
      <c r="EX905" s="66" t="n">
        <v>44092</v>
      </c>
      <c r="EY905" s="0" t="n">
        <f aca="false">COUNTIF(DatasourceNameRange,EQ905)</f>
        <v>2</v>
      </c>
    </row>
    <row r="906" customFormat="false" ht="15" hidden="false" customHeight="false" outlineLevel="0" collapsed="false">
      <c r="X906" s="35" t="s">
        <v>979</v>
      </c>
      <c r="Y906" s="36" t="n">
        <v>2</v>
      </c>
      <c r="Z906" s="37" t="n">
        <v>40</v>
      </c>
      <c r="AA906" s="37" t="n">
        <v>1</v>
      </c>
      <c r="AB906" s="37" t="n">
        <v>40</v>
      </c>
      <c r="AC906" s="37" t="n">
        <v>44072</v>
      </c>
      <c r="AD906" s="38" t="n">
        <v>44072</v>
      </c>
      <c r="AE906" s="0" t="str">
        <f aca="false">IF(AB906&lt;=10,"Top Buyer",IF(AB906&lt;=21,"2nd Top Buyer","Average Buyer"))</f>
        <v>Average Buyer</v>
      </c>
      <c r="AF906" s="0" t="str">
        <f aca="false">(IF(AC906=AD906,$AL$9,$AL$10))</f>
        <v>One-Time Buyer</v>
      </c>
      <c r="AG906" s="0" t="str">
        <f aca="false">VLOOKUP(X906,LookupRange,2,0)</f>
        <v>Male</v>
      </c>
      <c r="AH906" s="0" t="str">
        <f aca="false">VLOOKUP(X906,LookupRange,3,0)</f>
        <v>New York</v>
      </c>
      <c r="AW906" s="55" t="s">
        <v>643</v>
      </c>
      <c r="AX906" s="56" t="s">
        <v>29</v>
      </c>
      <c r="AY906" s="56" t="s">
        <v>147</v>
      </c>
      <c r="AZ906" s="57"/>
      <c r="CJ906" s="35" t="s">
        <v>776</v>
      </c>
      <c r="CK906" s="59"/>
      <c r="CN906" s="35" t="n">
        <v>88065566257</v>
      </c>
      <c r="CO906" s="59"/>
      <c r="EP906" s="0" t="n">
        <v>903</v>
      </c>
      <c r="EQ906" s="55" t="s">
        <v>845</v>
      </c>
      <c r="ER906" s="56" t="s">
        <v>186</v>
      </c>
      <c r="ES906" s="56" t="s">
        <v>20</v>
      </c>
      <c r="ET906" s="64" t="n">
        <v>7</v>
      </c>
      <c r="EU906" s="65" t="n">
        <v>70</v>
      </c>
      <c r="EV906" s="65" t="n">
        <v>21</v>
      </c>
      <c r="EW906" s="65" t="n">
        <v>44097</v>
      </c>
      <c r="EX906" s="66" t="n">
        <v>44097</v>
      </c>
      <c r="EY906" s="0" t="n">
        <f aca="false">COUNTIF(DatasourceNameRange,EQ906)</f>
        <v>1</v>
      </c>
    </row>
    <row r="907" customFormat="false" ht="15" hidden="false" customHeight="false" outlineLevel="0" collapsed="false">
      <c r="X907" s="35" t="s">
        <v>814</v>
      </c>
      <c r="Y907" s="36" t="n">
        <v>2</v>
      </c>
      <c r="Z907" s="37" t="n">
        <v>40</v>
      </c>
      <c r="AA907" s="37" t="n">
        <v>1</v>
      </c>
      <c r="AB907" s="37" t="n">
        <v>40</v>
      </c>
      <c r="AC907" s="37" t="n">
        <v>44066</v>
      </c>
      <c r="AD907" s="38" t="n">
        <v>44066</v>
      </c>
      <c r="AE907" s="0" t="str">
        <f aca="false">IF(AB907&lt;=10,"Top Buyer",IF(AB907&lt;=21,"2nd Top Buyer","Average Buyer"))</f>
        <v>Average Buyer</v>
      </c>
      <c r="AF907" s="0" t="str">
        <f aca="false">(IF(AC907=AD907,$AL$9,$AL$10))</f>
        <v>One-Time Buyer</v>
      </c>
      <c r="AG907" s="0" t="str">
        <f aca="false">VLOOKUP(X907,LookupRange,2,0)</f>
        <v>Female</v>
      </c>
      <c r="AH907" s="0" t="str">
        <f aca="false">VLOOKUP(X907,LookupRange,3,0)</f>
        <v>Lockport</v>
      </c>
      <c r="AW907" s="55" t="s">
        <v>888</v>
      </c>
      <c r="AX907" s="56" t="s">
        <v>29</v>
      </c>
      <c r="AY907" s="56" t="s">
        <v>42</v>
      </c>
      <c r="AZ907" s="57"/>
      <c r="CJ907" s="35" t="s">
        <v>1019</v>
      </c>
      <c r="CK907" s="59"/>
      <c r="CN907" s="35" t="n">
        <v>88065566258</v>
      </c>
      <c r="CO907" s="59"/>
      <c r="EP907" s="0" t="n">
        <v>904</v>
      </c>
      <c r="EQ907" s="55" t="s">
        <v>631</v>
      </c>
      <c r="ER907" s="56" t="s">
        <v>30</v>
      </c>
      <c r="ES907" s="56" t="s">
        <v>20</v>
      </c>
      <c r="ET907" s="64" t="n">
        <v>60</v>
      </c>
      <c r="EU907" s="65" t="n">
        <v>300</v>
      </c>
      <c r="EV907" s="65" t="n">
        <v>180</v>
      </c>
      <c r="EW907" s="65" t="n">
        <v>44053</v>
      </c>
      <c r="EX907" s="66" t="n">
        <v>44053</v>
      </c>
      <c r="EY907" s="0" t="n">
        <f aca="false">COUNTIF(DatasourceNameRange,EQ907)</f>
        <v>1</v>
      </c>
    </row>
    <row r="908" customFormat="false" ht="15" hidden="false" customHeight="false" outlineLevel="0" collapsed="false">
      <c r="X908" s="35" t="s">
        <v>1103</v>
      </c>
      <c r="Y908" s="36" t="n">
        <v>2</v>
      </c>
      <c r="Z908" s="37" t="n">
        <v>40</v>
      </c>
      <c r="AA908" s="37" t="n">
        <v>1</v>
      </c>
      <c r="AB908" s="37" t="n">
        <v>40</v>
      </c>
      <c r="AC908" s="37" t="n">
        <v>44104</v>
      </c>
      <c r="AD908" s="38" t="n">
        <v>44104</v>
      </c>
      <c r="AE908" s="0" t="str">
        <f aca="false">IF(AB908&lt;=10,"Top Buyer",IF(AB908&lt;=21,"2nd Top Buyer","Average Buyer"))</f>
        <v>Average Buyer</v>
      </c>
      <c r="AF908" s="0" t="str">
        <f aca="false">(IF(AC908=AD908,$AL$9,$AL$10))</f>
        <v>One-Time Buyer</v>
      </c>
      <c r="AG908" s="0" t="str">
        <f aca="false">VLOOKUP(X908,LookupRange,2,0)</f>
        <v>Male</v>
      </c>
      <c r="AH908" s="0" t="str">
        <f aca="false">VLOOKUP(X908,LookupRange,3,0)</f>
        <v>Hempstead</v>
      </c>
      <c r="AW908" s="55" t="s">
        <v>143</v>
      </c>
      <c r="AX908" s="56" t="s">
        <v>20</v>
      </c>
      <c r="AY908" s="56" t="s">
        <v>55</v>
      </c>
      <c r="AZ908" s="57"/>
      <c r="CJ908" s="35" t="s">
        <v>585</v>
      </c>
      <c r="CK908" s="59"/>
      <c r="CN908" s="35" t="n">
        <v>88065566259</v>
      </c>
      <c r="CO908" s="59"/>
      <c r="EP908" s="0" t="n">
        <v>905</v>
      </c>
      <c r="EQ908" s="55" t="s">
        <v>643</v>
      </c>
      <c r="ER908" s="56" t="s">
        <v>147</v>
      </c>
      <c r="ES908" s="56" t="s">
        <v>29</v>
      </c>
      <c r="ET908" s="64" t="n">
        <v>68</v>
      </c>
      <c r="EU908" s="65" t="n">
        <v>612</v>
      </c>
      <c r="EV908" s="65" t="n">
        <v>204</v>
      </c>
      <c r="EW908" s="65" t="n">
        <v>44065</v>
      </c>
      <c r="EX908" s="66" t="n">
        <v>44065</v>
      </c>
      <c r="EY908" s="0" t="n">
        <f aca="false">COUNTIF(DatasourceNameRange,EQ908)</f>
        <v>1</v>
      </c>
    </row>
    <row r="909" customFormat="false" ht="15" hidden="false" customHeight="false" outlineLevel="0" collapsed="false">
      <c r="X909" s="35" t="s">
        <v>1049</v>
      </c>
      <c r="Y909" s="36" t="n">
        <v>2</v>
      </c>
      <c r="Z909" s="37" t="n">
        <v>40</v>
      </c>
      <c r="AA909" s="37" t="n">
        <v>1</v>
      </c>
      <c r="AB909" s="37" t="n">
        <v>40</v>
      </c>
      <c r="AC909" s="37" t="n">
        <v>44057</v>
      </c>
      <c r="AD909" s="38" t="n">
        <v>44057</v>
      </c>
      <c r="AE909" s="0" t="str">
        <f aca="false">IF(AB909&lt;=10,"Top Buyer",IF(AB909&lt;=21,"2nd Top Buyer","Average Buyer"))</f>
        <v>Average Buyer</v>
      </c>
      <c r="AF909" s="0" t="str">
        <f aca="false">(IF(AC909=AD909,$AL$9,$AL$10))</f>
        <v>One-Time Buyer</v>
      </c>
      <c r="AG909" s="0" t="str">
        <f aca="false">VLOOKUP(X909,LookupRange,2,0)</f>
        <v>Female</v>
      </c>
      <c r="AH909" s="0" t="str">
        <f aca="false">VLOOKUP(X909,LookupRange,3,0)</f>
        <v>Betavia</v>
      </c>
      <c r="AW909" s="55" t="s">
        <v>776</v>
      </c>
      <c r="AX909" s="56" t="s">
        <v>20</v>
      </c>
      <c r="AY909" s="56" t="s">
        <v>69</v>
      </c>
      <c r="AZ909" s="57"/>
      <c r="CJ909" s="35" t="s">
        <v>1021</v>
      </c>
      <c r="CK909" s="59"/>
      <c r="CN909" s="35" t="n">
        <v>88065566260</v>
      </c>
      <c r="CO909" s="59"/>
      <c r="EP909" s="0" t="n">
        <v>906</v>
      </c>
      <c r="EQ909" s="55" t="s">
        <v>888</v>
      </c>
      <c r="ER909" s="56" t="s">
        <v>42</v>
      </c>
      <c r="ES909" s="56" t="s">
        <v>29</v>
      </c>
      <c r="ET909" s="64" t="n">
        <v>6</v>
      </c>
      <c r="EU909" s="65" t="n">
        <v>72</v>
      </c>
      <c r="EV909" s="65" t="n">
        <v>18</v>
      </c>
      <c r="EW909" s="65" t="n">
        <v>44078</v>
      </c>
      <c r="EX909" s="66" t="n">
        <v>44078</v>
      </c>
      <c r="EY909" s="0" t="n">
        <f aca="false">COUNTIF(DatasourceNameRange,EQ909)</f>
        <v>1</v>
      </c>
    </row>
    <row r="910" customFormat="false" ht="15" hidden="false" customHeight="false" outlineLevel="0" collapsed="false">
      <c r="X910" s="35" t="s">
        <v>892</v>
      </c>
      <c r="Y910" s="36" t="n">
        <v>4</v>
      </c>
      <c r="Z910" s="37" t="n">
        <v>40</v>
      </c>
      <c r="AA910" s="37" t="n">
        <v>1</v>
      </c>
      <c r="AB910" s="37" t="n">
        <v>40</v>
      </c>
      <c r="AC910" s="37" t="n">
        <v>44094</v>
      </c>
      <c r="AD910" s="38" t="n">
        <v>44094</v>
      </c>
      <c r="AE910" s="0" t="str">
        <f aca="false">IF(AB910&lt;=10,"Top Buyer",IF(AB910&lt;=21,"2nd Top Buyer","Average Buyer"))</f>
        <v>Average Buyer</v>
      </c>
      <c r="AF910" s="0" t="str">
        <f aca="false">(IF(AC910=AD910,$AL$9,$AL$10))</f>
        <v>One-Time Buyer</v>
      </c>
      <c r="AG910" s="0" t="str">
        <f aca="false">VLOOKUP(X910,LookupRange,2,0)</f>
        <v>Male</v>
      </c>
      <c r="AH910" s="0" t="str">
        <f aca="false">VLOOKUP(X910,LookupRange,3,0)</f>
        <v>Choes</v>
      </c>
      <c r="AW910" s="55" t="s">
        <v>1019</v>
      </c>
      <c r="AX910" s="56" t="s">
        <v>20</v>
      </c>
      <c r="AY910" s="56" t="s">
        <v>48</v>
      </c>
      <c r="AZ910" s="57"/>
      <c r="CJ910" s="35" t="s">
        <v>433</v>
      </c>
      <c r="CK910" s="59"/>
      <c r="CN910" s="35" t="n">
        <v>88065566261</v>
      </c>
      <c r="CO910" s="59"/>
      <c r="EP910" s="0" t="n">
        <v>907</v>
      </c>
      <c r="EQ910" s="55" t="s">
        <v>143</v>
      </c>
      <c r="ER910" s="56" t="s">
        <v>55</v>
      </c>
      <c r="ES910" s="56" t="s">
        <v>20</v>
      </c>
      <c r="ET910" s="64" t="n">
        <v>10</v>
      </c>
      <c r="EU910" s="65" t="n">
        <v>200</v>
      </c>
      <c r="EV910" s="65" t="n">
        <v>30</v>
      </c>
      <c r="EW910" s="65" t="n">
        <v>44054</v>
      </c>
      <c r="EX910" s="66" t="n">
        <v>44054</v>
      </c>
      <c r="EY910" s="0" t="n">
        <f aca="false">COUNTIF(DatasourceNameRange,EQ910)</f>
        <v>1</v>
      </c>
    </row>
    <row r="911" customFormat="false" ht="15" hidden="false" customHeight="false" outlineLevel="0" collapsed="false">
      <c r="X911" s="35" t="s">
        <v>1077</v>
      </c>
      <c r="Y911" s="36" t="n">
        <v>4</v>
      </c>
      <c r="Z911" s="37" t="n">
        <v>40</v>
      </c>
      <c r="AA911" s="37" t="n">
        <v>1</v>
      </c>
      <c r="AB911" s="37" t="n">
        <v>40</v>
      </c>
      <c r="AC911" s="37" t="n">
        <v>44057</v>
      </c>
      <c r="AD911" s="38" t="n">
        <v>44057</v>
      </c>
      <c r="AE911" s="0" t="str">
        <f aca="false">IF(AB911&lt;=10,"Top Buyer",IF(AB911&lt;=21,"2nd Top Buyer","Average Buyer"))</f>
        <v>Average Buyer</v>
      </c>
      <c r="AF911" s="0" t="str">
        <f aca="false">(IF(AC911=AD911,$AL$9,$AL$10))</f>
        <v>One-Time Buyer</v>
      </c>
      <c r="AG911" s="0" t="str">
        <f aca="false">VLOOKUP(X911,LookupRange,2,0)</f>
        <v>Female</v>
      </c>
      <c r="AH911" s="0" t="str">
        <f aca="false">VLOOKUP(X911,LookupRange,3,0)</f>
        <v>Middletown</v>
      </c>
      <c r="AW911" s="55" t="s">
        <v>585</v>
      </c>
      <c r="AX911" s="56" t="s">
        <v>29</v>
      </c>
      <c r="AY911" s="56" t="s">
        <v>107</v>
      </c>
      <c r="AZ911" s="57"/>
      <c r="CJ911" s="35" t="s">
        <v>1000</v>
      </c>
      <c r="CK911" s="59"/>
      <c r="CN911" s="35" t="n">
        <v>88065566262</v>
      </c>
      <c r="CO911" s="59"/>
      <c r="EP911" s="0" t="n">
        <v>908</v>
      </c>
      <c r="EQ911" s="55" t="s">
        <v>776</v>
      </c>
      <c r="ER911" s="56" t="s">
        <v>69</v>
      </c>
      <c r="ES911" s="56" t="s">
        <v>20</v>
      </c>
      <c r="ET911" s="64" t="n">
        <v>3</v>
      </c>
      <c r="EU911" s="65" t="n">
        <v>27</v>
      </c>
      <c r="EV911" s="65" t="n">
        <v>9</v>
      </c>
      <c r="EW911" s="65" t="n">
        <v>44093</v>
      </c>
      <c r="EX911" s="66" t="n">
        <v>44093</v>
      </c>
      <c r="EY911" s="0" t="n">
        <f aca="false">COUNTIF(DatasourceNameRange,EQ911)</f>
        <v>1</v>
      </c>
    </row>
    <row r="912" customFormat="false" ht="15" hidden="false" customHeight="false" outlineLevel="0" collapsed="false">
      <c r="X912" s="35" t="s">
        <v>920</v>
      </c>
      <c r="Y912" s="36" t="n">
        <v>3</v>
      </c>
      <c r="Z912" s="37" t="n">
        <v>39</v>
      </c>
      <c r="AA912" s="37" t="n">
        <v>1</v>
      </c>
      <c r="AB912" s="37" t="n">
        <v>39</v>
      </c>
      <c r="AC912" s="37" t="n">
        <v>44103</v>
      </c>
      <c r="AD912" s="38" t="n">
        <v>44103</v>
      </c>
      <c r="AE912" s="0" t="str">
        <f aca="false">IF(AB912&lt;=10,"Top Buyer",IF(AB912&lt;=21,"2nd Top Buyer","Average Buyer"))</f>
        <v>Average Buyer</v>
      </c>
      <c r="AF912" s="0" t="str">
        <f aca="false">(IF(AC912=AD912,$AL$9,$AL$10))</f>
        <v>One-Time Buyer</v>
      </c>
      <c r="AG912" s="0" t="str">
        <f aca="false">VLOOKUP(X912,LookupRange,2,0)</f>
        <v>Female</v>
      </c>
      <c r="AH912" s="0" t="str">
        <f aca="false">VLOOKUP(X912,LookupRange,3,0)</f>
        <v>New York</v>
      </c>
      <c r="AW912" s="55" t="s">
        <v>1021</v>
      </c>
      <c r="AX912" s="56" t="s">
        <v>29</v>
      </c>
      <c r="AY912" s="56" t="s">
        <v>52</v>
      </c>
      <c r="AZ912" s="57"/>
      <c r="CJ912" s="35" t="s">
        <v>1097</v>
      </c>
      <c r="CK912" s="59"/>
      <c r="CN912" s="35" t="n">
        <v>88065566263</v>
      </c>
      <c r="CO912" s="59"/>
      <c r="EP912" s="0" t="n">
        <v>909</v>
      </c>
      <c r="EQ912" s="55" t="s">
        <v>1019</v>
      </c>
      <c r="ER912" s="56" t="s">
        <v>48</v>
      </c>
      <c r="ES912" s="56" t="s">
        <v>20</v>
      </c>
      <c r="ET912" s="64" t="n">
        <v>2</v>
      </c>
      <c r="EU912" s="65" t="n">
        <v>26</v>
      </c>
      <c r="EV912" s="65" t="n">
        <v>6</v>
      </c>
      <c r="EW912" s="65" t="n">
        <v>44093</v>
      </c>
      <c r="EX912" s="66" t="n">
        <v>44093</v>
      </c>
      <c r="EY912" s="0" t="n">
        <f aca="false">COUNTIF(DatasourceNameRange,EQ912)</f>
        <v>1</v>
      </c>
    </row>
    <row r="913" customFormat="false" ht="15" hidden="false" customHeight="false" outlineLevel="0" collapsed="false">
      <c r="X913" s="35" t="s">
        <v>1031</v>
      </c>
      <c r="Y913" s="36" t="n">
        <v>3</v>
      </c>
      <c r="Z913" s="37" t="n">
        <v>39</v>
      </c>
      <c r="AA913" s="37" t="n">
        <v>1</v>
      </c>
      <c r="AB913" s="37" t="n">
        <v>39</v>
      </c>
      <c r="AC913" s="37" t="n">
        <v>44094</v>
      </c>
      <c r="AD913" s="38" t="n">
        <v>44094</v>
      </c>
      <c r="AE913" s="0" t="str">
        <f aca="false">IF(AB913&lt;=10,"Top Buyer",IF(AB913&lt;=21,"2nd Top Buyer","Average Buyer"))</f>
        <v>Average Buyer</v>
      </c>
      <c r="AF913" s="0" t="str">
        <f aca="false">(IF(AC913=AD913,$AL$9,$AL$10))</f>
        <v>One-Time Buyer</v>
      </c>
      <c r="AG913" s="0" t="str">
        <f aca="false">VLOOKUP(X913,LookupRange,2,0)</f>
        <v>Male</v>
      </c>
      <c r="AH913" s="0" t="str">
        <f aca="false">VLOOKUP(X913,LookupRange,3,0)</f>
        <v>New York</v>
      </c>
      <c r="AW913" s="55" t="s">
        <v>433</v>
      </c>
      <c r="AX913" s="56" t="s">
        <v>29</v>
      </c>
      <c r="AY913" s="56" t="s">
        <v>121</v>
      </c>
      <c r="AZ913" s="57"/>
      <c r="CJ913" s="35" t="s">
        <v>159</v>
      </c>
      <c r="CK913" s="59"/>
      <c r="CN913" s="35" t="n">
        <v>88065566264</v>
      </c>
      <c r="CO913" s="59"/>
      <c r="EP913" s="0" t="n">
        <v>910</v>
      </c>
      <c r="EQ913" s="55" t="s">
        <v>585</v>
      </c>
      <c r="ER913" s="56" t="s">
        <v>107</v>
      </c>
      <c r="ES913" s="56" t="s">
        <v>29</v>
      </c>
      <c r="ET913" s="64" t="n">
        <v>15</v>
      </c>
      <c r="EU913" s="65" t="n">
        <v>240</v>
      </c>
      <c r="EV913" s="65" t="n">
        <v>45</v>
      </c>
      <c r="EW913" s="65" t="n">
        <v>44076</v>
      </c>
      <c r="EX913" s="66" t="n">
        <v>44076</v>
      </c>
      <c r="EY913" s="0" t="n">
        <f aca="false">COUNTIF(DatasourceNameRange,EQ913)</f>
        <v>1</v>
      </c>
    </row>
    <row r="914" customFormat="false" ht="15" hidden="false" customHeight="false" outlineLevel="0" collapsed="false">
      <c r="X914" s="35" t="s">
        <v>837</v>
      </c>
      <c r="Y914" s="36" t="n">
        <v>3</v>
      </c>
      <c r="Z914" s="37" t="n">
        <v>39</v>
      </c>
      <c r="AA914" s="37" t="n">
        <v>1</v>
      </c>
      <c r="AB914" s="37" t="n">
        <v>39</v>
      </c>
      <c r="AC914" s="37" t="n">
        <v>44089</v>
      </c>
      <c r="AD914" s="38" t="n">
        <v>44089</v>
      </c>
      <c r="AE914" s="0" t="str">
        <f aca="false">IF(AB914&lt;=10,"Top Buyer",IF(AB914&lt;=21,"2nd Top Buyer","Average Buyer"))</f>
        <v>Average Buyer</v>
      </c>
      <c r="AF914" s="0" t="str">
        <f aca="false">(IF(AC914=AD914,$AL$9,$AL$10))</f>
        <v>One-Time Buyer</v>
      </c>
      <c r="AG914" s="0" t="str">
        <f aca="false">VLOOKUP(X914,LookupRange,2,0)</f>
        <v>Male</v>
      </c>
      <c r="AH914" s="0" t="str">
        <f aca="false">VLOOKUP(X914,LookupRange,3,0)</f>
        <v>Hempstead</v>
      </c>
      <c r="AW914" s="55" t="s">
        <v>1000</v>
      </c>
      <c r="AX914" s="56" t="s">
        <v>29</v>
      </c>
      <c r="AY914" s="56" t="s">
        <v>107</v>
      </c>
      <c r="AZ914" s="57"/>
      <c r="CJ914" s="35" t="s">
        <v>1108</v>
      </c>
      <c r="CK914" s="59"/>
      <c r="CN914" s="35" t="n">
        <v>88065566265</v>
      </c>
      <c r="CO914" s="59"/>
      <c r="EP914" s="0" t="n">
        <v>911</v>
      </c>
      <c r="EQ914" s="55" t="s">
        <v>1021</v>
      </c>
      <c r="ER914" s="56" t="s">
        <v>52</v>
      </c>
      <c r="ES914" s="56" t="s">
        <v>29</v>
      </c>
      <c r="ET914" s="64" t="n">
        <v>5</v>
      </c>
      <c r="EU914" s="65" t="n">
        <v>100</v>
      </c>
      <c r="EV914" s="65" t="n">
        <v>15</v>
      </c>
      <c r="EW914" s="65" t="n">
        <v>44095</v>
      </c>
      <c r="EX914" s="66" t="n">
        <v>44095</v>
      </c>
      <c r="EY914" s="0" t="n">
        <f aca="false">COUNTIF(DatasourceNameRange,EQ914)</f>
        <v>1</v>
      </c>
    </row>
    <row r="915" customFormat="false" ht="15" hidden="false" customHeight="false" outlineLevel="0" collapsed="false">
      <c r="X915" s="35" t="s">
        <v>761</v>
      </c>
      <c r="Y915" s="36" t="n">
        <v>3</v>
      </c>
      <c r="Z915" s="37" t="n">
        <v>39</v>
      </c>
      <c r="AA915" s="37" t="n">
        <v>1</v>
      </c>
      <c r="AB915" s="37" t="n">
        <v>39</v>
      </c>
      <c r="AC915" s="37" t="n">
        <v>44075</v>
      </c>
      <c r="AD915" s="38" t="n">
        <v>44075</v>
      </c>
      <c r="AE915" s="0" t="str">
        <f aca="false">IF(AB915&lt;=10,"Top Buyer",IF(AB915&lt;=21,"2nd Top Buyer","Average Buyer"))</f>
        <v>Average Buyer</v>
      </c>
      <c r="AF915" s="0" t="str">
        <f aca="false">(IF(AC915=AD915,$AL$9,$AL$10))</f>
        <v>One-Time Buyer</v>
      </c>
      <c r="AG915" s="0" t="str">
        <f aca="false">VLOOKUP(X915,LookupRange,2,0)</f>
        <v>Male</v>
      </c>
      <c r="AH915" s="0" t="str">
        <f aca="false">VLOOKUP(X915,LookupRange,3,0)</f>
        <v>Choes</v>
      </c>
      <c r="AW915" s="55" t="s">
        <v>1097</v>
      </c>
      <c r="AX915" s="56" t="s">
        <v>20</v>
      </c>
      <c r="AY915" s="56" t="s">
        <v>104</v>
      </c>
      <c r="AZ915" s="57"/>
      <c r="CJ915" s="35" t="s">
        <v>803</v>
      </c>
      <c r="CK915" s="59"/>
      <c r="CN915" s="35" t="n">
        <v>88065566266</v>
      </c>
      <c r="CO915" s="59"/>
      <c r="EP915" s="0" t="n">
        <v>912</v>
      </c>
      <c r="EQ915" s="55" t="s">
        <v>433</v>
      </c>
      <c r="ER915" s="56" t="s">
        <v>121</v>
      </c>
      <c r="ES915" s="56" t="s">
        <v>29</v>
      </c>
      <c r="ET915" s="64" t="n">
        <v>47</v>
      </c>
      <c r="EU915" s="65" t="n">
        <v>564</v>
      </c>
      <c r="EV915" s="65" t="n">
        <v>141</v>
      </c>
      <c r="EW915" s="65" t="n">
        <v>44058</v>
      </c>
      <c r="EX915" s="66" t="n">
        <v>44058</v>
      </c>
      <c r="EY915" s="0" t="n">
        <f aca="false">COUNTIF(DatasourceNameRange,EQ915)</f>
        <v>1</v>
      </c>
    </row>
    <row r="916" customFormat="false" ht="15" hidden="false" customHeight="false" outlineLevel="0" collapsed="false">
      <c r="X916" s="35" t="s">
        <v>858</v>
      </c>
      <c r="Y916" s="36" t="n">
        <v>6</v>
      </c>
      <c r="Z916" s="37" t="n">
        <v>36</v>
      </c>
      <c r="AA916" s="37" t="n">
        <v>1</v>
      </c>
      <c r="AB916" s="37" t="n">
        <v>36</v>
      </c>
      <c r="AC916" s="37" t="n">
        <v>44079</v>
      </c>
      <c r="AD916" s="38" t="n">
        <v>44079</v>
      </c>
      <c r="AE916" s="0" t="str">
        <f aca="false">IF(AB916&lt;=10,"Top Buyer",IF(AB916&lt;=21,"2nd Top Buyer","Average Buyer"))</f>
        <v>Average Buyer</v>
      </c>
      <c r="AF916" s="0" t="str">
        <f aca="false">(IF(AC916=AD916,$AL$9,$AL$10))</f>
        <v>One-Time Buyer</v>
      </c>
      <c r="AG916" s="0" t="str">
        <f aca="false">VLOOKUP(X916,LookupRange,2,0)</f>
        <v>Male</v>
      </c>
      <c r="AH916" s="0" t="str">
        <f aca="false">VLOOKUP(X916,LookupRange,3,0)</f>
        <v>Hornell </v>
      </c>
      <c r="AW916" s="55" t="s">
        <v>159</v>
      </c>
      <c r="AX916" s="56" t="s">
        <v>20</v>
      </c>
      <c r="AY916" s="56" t="s">
        <v>96</v>
      </c>
      <c r="AZ916" s="57"/>
      <c r="CJ916" s="35" t="s">
        <v>610</v>
      </c>
      <c r="CK916" s="59"/>
      <c r="CN916" s="35" t="n">
        <v>88065566267</v>
      </c>
      <c r="CO916" s="59"/>
      <c r="EP916" s="0" t="n">
        <v>913</v>
      </c>
      <c r="EQ916" s="55" t="s">
        <v>1000</v>
      </c>
      <c r="ER916" s="56" t="s">
        <v>107</v>
      </c>
      <c r="ES916" s="56" t="s">
        <v>29</v>
      </c>
      <c r="ET916" s="64" t="n">
        <v>6</v>
      </c>
      <c r="EU916" s="65" t="n">
        <v>78</v>
      </c>
      <c r="EV916" s="65" t="n">
        <v>18</v>
      </c>
      <c r="EW916" s="65" t="n">
        <v>44068</v>
      </c>
      <c r="EX916" s="66" t="n">
        <v>44068</v>
      </c>
      <c r="EY916" s="0" t="n">
        <f aca="false">COUNTIF(DatasourceNameRange,EQ916)</f>
        <v>1</v>
      </c>
    </row>
    <row r="917" customFormat="false" ht="15" hidden="false" customHeight="false" outlineLevel="0" collapsed="false">
      <c r="X917" s="35" t="s">
        <v>249</v>
      </c>
      <c r="Y917" s="36" t="n">
        <v>6</v>
      </c>
      <c r="Z917" s="37" t="n">
        <v>36</v>
      </c>
      <c r="AA917" s="37" t="n">
        <v>1</v>
      </c>
      <c r="AB917" s="37" t="n">
        <v>36</v>
      </c>
      <c r="AC917" s="37" t="n">
        <v>44052</v>
      </c>
      <c r="AD917" s="38" t="n">
        <v>44052</v>
      </c>
      <c r="AE917" s="0" t="str">
        <f aca="false">IF(AB917&lt;=10,"Top Buyer",IF(AB917&lt;=21,"2nd Top Buyer","Average Buyer"))</f>
        <v>Average Buyer</v>
      </c>
      <c r="AF917" s="0" t="str">
        <f aca="false">(IF(AC917=AD917,$AL$9,$AL$10))</f>
        <v>One-Time Buyer</v>
      </c>
      <c r="AG917" s="0" t="str">
        <f aca="false">VLOOKUP(X917,LookupRange,2,0)</f>
        <v>Male</v>
      </c>
      <c r="AH917" s="0" t="str">
        <f aca="false">VLOOKUP(X917,LookupRange,3,0)</f>
        <v>Troy</v>
      </c>
      <c r="AW917" s="55" t="s">
        <v>1108</v>
      </c>
      <c r="AX917" s="56" t="s">
        <v>20</v>
      </c>
      <c r="AY917" s="56" t="s">
        <v>58</v>
      </c>
      <c r="AZ917" s="57"/>
      <c r="CJ917" s="35" t="s">
        <v>527</v>
      </c>
      <c r="CK917" s="59"/>
      <c r="CN917" s="35" t="n">
        <v>88065566268</v>
      </c>
      <c r="CO917" s="59"/>
      <c r="EP917" s="0" t="n">
        <v>914</v>
      </c>
      <c r="EQ917" s="55" t="s">
        <v>1097</v>
      </c>
      <c r="ER917" s="56" t="s">
        <v>104</v>
      </c>
      <c r="ES917" s="56" t="s">
        <v>20</v>
      </c>
      <c r="ET917" s="64" t="n">
        <v>2</v>
      </c>
      <c r="EU917" s="65" t="n">
        <v>20</v>
      </c>
      <c r="EV917" s="65" t="n">
        <v>6</v>
      </c>
      <c r="EW917" s="65" t="n">
        <v>44098</v>
      </c>
      <c r="EX917" s="66" t="n">
        <v>44098</v>
      </c>
      <c r="EY917" s="0" t="n">
        <f aca="false">COUNTIF(DatasourceNameRange,EQ917)</f>
        <v>1</v>
      </c>
    </row>
    <row r="918" customFormat="false" ht="15" hidden="false" customHeight="false" outlineLevel="0" collapsed="false">
      <c r="X918" s="35" t="s">
        <v>1046</v>
      </c>
      <c r="Y918" s="36" t="n">
        <v>6</v>
      </c>
      <c r="Z918" s="37" t="n">
        <v>36</v>
      </c>
      <c r="AA918" s="37" t="n">
        <v>1</v>
      </c>
      <c r="AB918" s="37" t="n">
        <v>36</v>
      </c>
      <c r="AC918" s="37" t="n">
        <v>44054</v>
      </c>
      <c r="AD918" s="38" t="n">
        <v>44054</v>
      </c>
      <c r="AE918" s="0" t="str">
        <f aca="false">IF(AB918&lt;=10,"Top Buyer",IF(AB918&lt;=21,"2nd Top Buyer","Average Buyer"))</f>
        <v>Average Buyer</v>
      </c>
      <c r="AF918" s="0" t="str">
        <f aca="false">(IF(AC918=AD918,$AL$9,$AL$10))</f>
        <v>One-Time Buyer</v>
      </c>
      <c r="AG918" s="0" t="str">
        <f aca="false">VLOOKUP(X918,LookupRange,2,0)</f>
        <v>Male</v>
      </c>
      <c r="AH918" s="0" t="str">
        <f aca="false">VLOOKUP(X918,LookupRange,3,0)</f>
        <v>Babylon</v>
      </c>
      <c r="AW918" s="55" t="s">
        <v>803</v>
      </c>
      <c r="AX918" s="56" t="s">
        <v>29</v>
      </c>
      <c r="AY918" s="56" t="s">
        <v>50</v>
      </c>
      <c r="AZ918" s="57"/>
      <c r="CJ918" s="35" t="s">
        <v>609</v>
      </c>
      <c r="CK918" s="59"/>
      <c r="CN918" s="35" t="n">
        <v>88065566269</v>
      </c>
      <c r="CO918" s="59"/>
      <c r="EP918" s="0" t="n">
        <v>915</v>
      </c>
      <c r="EQ918" s="55" t="s">
        <v>159</v>
      </c>
      <c r="ER918" s="56" t="s">
        <v>96</v>
      </c>
      <c r="ES918" s="56" t="s">
        <v>20</v>
      </c>
      <c r="ET918" s="64" t="n">
        <v>11</v>
      </c>
      <c r="EU918" s="65" t="n">
        <v>55</v>
      </c>
      <c r="EV918" s="65" t="n">
        <v>33</v>
      </c>
      <c r="EW918" s="65" t="n">
        <v>44064</v>
      </c>
      <c r="EX918" s="66" t="n">
        <v>44064</v>
      </c>
      <c r="EY918" s="0" t="n">
        <f aca="false">COUNTIF(DatasourceNameRange,EQ918)</f>
        <v>1</v>
      </c>
    </row>
    <row r="919" customFormat="false" ht="15" hidden="false" customHeight="false" outlineLevel="0" collapsed="false">
      <c r="X919" s="35" t="s">
        <v>891</v>
      </c>
      <c r="Y919" s="36" t="n">
        <v>3</v>
      </c>
      <c r="Z919" s="37" t="n">
        <v>36</v>
      </c>
      <c r="AA919" s="37" t="n">
        <v>1</v>
      </c>
      <c r="AB919" s="37" t="n">
        <v>36</v>
      </c>
      <c r="AC919" s="37" t="n">
        <v>44093</v>
      </c>
      <c r="AD919" s="38" t="n">
        <v>44093</v>
      </c>
      <c r="AE919" s="0" t="str">
        <f aca="false">IF(AB919&lt;=10,"Top Buyer",IF(AB919&lt;=21,"2nd Top Buyer","Average Buyer"))</f>
        <v>Average Buyer</v>
      </c>
      <c r="AF919" s="0" t="str">
        <f aca="false">(IF(AC919=AD919,$AL$9,$AL$10))</f>
        <v>One-Time Buyer</v>
      </c>
      <c r="AG919" s="0" t="str">
        <f aca="false">VLOOKUP(X919,LookupRange,2,0)</f>
        <v>Male</v>
      </c>
      <c r="AH919" s="0" t="str">
        <f aca="false">VLOOKUP(X919,LookupRange,3,0)</f>
        <v>Beacon</v>
      </c>
      <c r="AW919" s="55" t="s">
        <v>610</v>
      </c>
      <c r="AX919" s="56" t="s">
        <v>29</v>
      </c>
      <c r="AY919" s="56" t="s">
        <v>48</v>
      </c>
      <c r="AZ919" s="57"/>
      <c r="CJ919" s="35" t="s">
        <v>336</v>
      </c>
      <c r="CK919" s="59"/>
      <c r="CN919" s="35" t="n">
        <v>88065566270</v>
      </c>
      <c r="CO919" s="59"/>
      <c r="EP919" s="0" t="n">
        <v>916</v>
      </c>
      <c r="EQ919" s="55" t="s">
        <v>1108</v>
      </c>
      <c r="ER919" s="56" t="s">
        <v>58</v>
      </c>
      <c r="ES919" s="56" t="s">
        <v>20</v>
      </c>
      <c r="ET919" s="64" t="n">
        <v>3</v>
      </c>
      <c r="EU919" s="65" t="n">
        <v>60</v>
      </c>
      <c r="EV919" s="65" t="n">
        <v>9</v>
      </c>
      <c r="EW919" s="65" t="n">
        <v>44048</v>
      </c>
      <c r="EX919" s="66" t="n">
        <v>44048</v>
      </c>
      <c r="EY919" s="0" t="n">
        <f aca="false">COUNTIF(DatasourceNameRange,EQ919)</f>
        <v>1</v>
      </c>
    </row>
    <row r="920" customFormat="false" ht="15" hidden="false" customHeight="false" outlineLevel="0" collapsed="false">
      <c r="X920" s="35" t="s">
        <v>812</v>
      </c>
      <c r="Y920" s="36" t="n">
        <v>3</v>
      </c>
      <c r="Z920" s="37" t="n">
        <v>36</v>
      </c>
      <c r="AA920" s="37" t="n">
        <v>1</v>
      </c>
      <c r="AB920" s="37" t="n">
        <v>36</v>
      </c>
      <c r="AC920" s="37" t="n">
        <v>44064</v>
      </c>
      <c r="AD920" s="38" t="n">
        <v>44064</v>
      </c>
      <c r="AE920" s="0" t="str">
        <f aca="false">IF(AB920&lt;=10,"Top Buyer",IF(AB920&lt;=21,"2nd Top Buyer","Average Buyer"))</f>
        <v>Average Buyer</v>
      </c>
      <c r="AF920" s="0" t="str">
        <f aca="false">(IF(AC920=AD920,$AL$9,$AL$10))</f>
        <v>One-Time Buyer</v>
      </c>
      <c r="AG920" s="0" t="str">
        <f aca="false">VLOOKUP(X920,LookupRange,2,0)</f>
        <v>Male</v>
      </c>
      <c r="AH920" s="0" t="str">
        <f aca="false">VLOOKUP(X920,LookupRange,3,0)</f>
        <v>Kingston</v>
      </c>
      <c r="AW920" s="55" t="s">
        <v>527</v>
      </c>
      <c r="AX920" s="56" t="s">
        <v>29</v>
      </c>
      <c r="AY920" s="56" t="s">
        <v>50</v>
      </c>
      <c r="AZ920" s="57"/>
      <c r="CJ920" s="35" t="s">
        <v>844</v>
      </c>
      <c r="CK920" s="59"/>
      <c r="CN920" s="35" t="n">
        <v>88065566271</v>
      </c>
      <c r="CO920" s="59"/>
      <c r="EP920" s="0" t="n">
        <v>917</v>
      </c>
      <c r="EQ920" s="55" t="s">
        <v>803</v>
      </c>
      <c r="ER920" s="56" t="s">
        <v>50</v>
      </c>
      <c r="ES920" s="56" t="s">
        <v>29</v>
      </c>
      <c r="ET920" s="64" t="n">
        <v>1</v>
      </c>
      <c r="EU920" s="65" t="n">
        <v>14</v>
      </c>
      <c r="EV920" s="65" t="n">
        <v>3</v>
      </c>
      <c r="EW920" s="65" t="n">
        <v>44055</v>
      </c>
      <c r="EX920" s="66" t="n">
        <v>44055</v>
      </c>
      <c r="EY920" s="0" t="n">
        <f aca="false">COUNTIF(DatasourceNameRange,EQ920)</f>
        <v>1</v>
      </c>
    </row>
    <row r="921" customFormat="false" ht="15" hidden="false" customHeight="false" outlineLevel="0" collapsed="false">
      <c r="X921" s="35" t="s">
        <v>909</v>
      </c>
      <c r="Y921" s="36" t="n">
        <v>3</v>
      </c>
      <c r="Z921" s="37" t="n">
        <v>36</v>
      </c>
      <c r="AA921" s="37" t="n">
        <v>1</v>
      </c>
      <c r="AB921" s="37" t="n">
        <v>36</v>
      </c>
      <c r="AC921" s="37" t="n">
        <v>44092</v>
      </c>
      <c r="AD921" s="38" t="n">
        <v>44092</v>
      </c>
      <c r="AE921" s="0" t="str">
        <f aca="false">IF(AB921&lt;=10,"Top Buyer",IF(AB921&lt;=21,"2nd Top Buyer","Average Buyer"))</f>
        <v>Average Buyer</v>
      </c>
      <c r="AF921" s="0" t="str">
        <f aca="false">(IF(AC921=AD921,$AL$9,$AL$10))</f>
        <v>One-Time Buyer</v>
      </c>
      <c r="AG921" s="0" t="str">
        <f aca="false">VLOOKUP(X921,LookupRange,2,0)</f>
        <v>Female</v>
      </c>
      <c r="AH921" s="0" t="str">
        <f aca="false">VLOOKUP(X921,LookupRange,3,0)</f>
        <v>Beacon</v>
      </c>
      <c r="AW921" s="55" t="s">
        <v>609</v>
      </c>
      <c r="AX921" s="56" t="s">
        <v>29</v>
      </c>
      <c r="AY921" s="56" t="s">
        <v>46</v>
      </c>
      <c r="AZ921" s="57"/>
      <c r="CJ921" s="35" t="s">
        <v>568</v>
      </c>
      <c r="CK921" s="59"/>
      <c r="CN921" s="35" t="n">
        <v>88065566272</v>
      </c>
      <c r="CO921" s="59"/>
      <c r="EP921" s="0" t="n">
        <v>918</v>
      </c>
      <c r="EQ921" s="55" t="s">
        <v>610</v>
      </c>
      <c r="ER921" s="56" t="s">
        <v>48</v>
      </c>
      <c r="ES921" s="56" t="s">
        <v>29</v>
      </c>
      <c r="ET921" s="64" t="n">
        <v>6</v>
      </c>
      <c r="EU921" s="65" t="n">
        <v>90</v>
      </c>
      <c r="EV921" s="65" t="n">
        <v>18</v>
      </c>
      <c r="EW921" s="65" t="n">
        <v>44102</v>
      </c>
      <c r="EX921" s="66" t="n">
        <v>44102</v>
      </c>
      <c r="EY921" s="0" t="n">
        <f aca="false">COUNTIF(DatasourceNameRange,EQ921)</f>
        <v>1</v>
      </c>
    </row>
    <row r="922" customFormat="false" ht="15" hidden="false" customHeight="false" outlineLevel="0" collapsed="false">
      <c r="X922" s="35" t="s">
        <v>1076</v>
      </c>
      <c r="Y922" s="36" t="n">
        <v>3</v>
      </c>
      <c r="Z922" s="37" t="n">
        <v>36</v>
      </c>
      <c r="AA922" s="37" t="n">
        <v>1</v>
      </c>
      <c r="AB922" s="37" t="n">
        <v>36</v>
      </c>
      <c r="AC922" s="37" t="n">
        <v>44056</v>
      </c>
      <c r="AD922" s="38" t="n">
        <v>44056</v>
      </c>
      <c r="AE922" s="0" t="str">
        <f aca="false">IF(AB922&lt;=10,"Top Buyer",IF(AB922&lt;=21,"2nd Top Buyer","Average Buyer"))</f>
        <v>Average Buyer</v>
      </c>
      <c r="AF922" s="0" t="str">
        <f aca="false">(IF(AC922=AD922,$AL$9,$AL$10))</f>
        <v>One-Time Buyer</v>
      </c>
      <c r="AG922" s="0" t="str">
        <f aca="false">VLOOKUP(X922,LookupRange,2,0)</f>
        <v>Male</v>
      </c>
      <c r="AH922" s="0" t="str">
        <f aca="false">VLOOKUP(X922,LookupRange,3,0)</f>
        <v>Long Beach</v>
      </c>
      <c r="AW922" s="55" t="s">
        <v>336</v>
      </c>
      <c r="AX922" s="56" t="s">
        <v>29</v>
      </c>
      <c r="AY922" s="56" t="s">
        <v>81</v>
      </c>
      <c r="AZ922" s="57"/>
      <c r="CJ922" s="35" t="s">
        <v>95</v>
      </c>
      <c r="CK922" s="59"/>
      <c r="CN922" s="35" t="n">
        <v>88065566273</v>
      </c>
      <c r="CO922" s="59"/>
      <c r="EP922" s="0" t="n">
        <v>919</v>
      </c>
      <c r="EQ922" s="55" t="s">
        <v>527</v>
      </c>
      <c r="ER922" s="56" t="s">
        <v>50</v>
      </c>
      <c r="ES922" s="56" t="s">
        <v>29</v>
      </c>
      <c r="ET922" s="64" t="n">
        <v>60</v>
      </c>
      <c r="EU922" s="65" t="n">
        <v>900</v>
      </c>
      <c r="EV922" s="65" t="n">
        <v>180</v>
      </c>
      <c r="EW922" s="65" t="n">
        <v>44052</v>
      </c>
      <c r="EX922" s="66" t="n">
        <v>44052</v>
      </c>
      <c r="EY922" s="0" t="n">
        <f aca="false">COUNTIF(DatasourceNameRange,EQ922)</f>
        <v>1</v>
      </c>
    </row>
    <row r="923" customFormat="false" ht="15" hidden="false" customHeight="false" outlineLevel="0" collapsed="false">
      <c r="X923" s="35" t="s">
        <v>1122</v>
      </c>
      <c r="Y923" s="36" t="n">
        <v>3</v>
      </c>
      <c r="Z923" s="37" t="n">
        <v>36</v>
      </c>
      <c r="AA923" s="37" t="n">
        <v>1</v>
      </c>
      <c r="AB923" s="37" t="n">
        <v>36</v>
      </c>
      <c r="AC923" s="37" t="n">
        <v>44053</v>
      </c>
      <c r="AD923" s="38" t="n">
        <v>44053</v>
      </c>
      <c r="AE923" s="0" t="str">
        <f aca="false">IF(AB923&lt;=10,"Top Buyer",IF(AB923&lt;=21,"2nd Top Buyer","Average Buyer"))</f>
        <v>Average Buyer</v>
      </c>
      <c r="AF923" s="0" t="str">
        <f aca="false">(IF(AC923=AD923,$AL$9,$AL$10))</f>
        <v>One-Time Buyer</v>
      </c>
      <c r="AG923" s="0" t="str">
        <f aca="false">VLOOKUP(X923,LookupRange,2,0)</f>
        <v>Male</v>
      </c>
      <c r="AH923" s="0" t="str">
        <f aca="false">VLOOKUP(X923,LookupRange,3,0)</f>
        <v>Fulton</v>
      </c>
      <c r="AW923" s="55" t="s">
        <v>844</v>
      </c>
      <c r="AX923" s="56" t="s">
        <v>29</v>
      </c>
      <c r="AY923" s="56" t="s">
        <v>42</v>
      </c>
      <c r="AZ923" s="57"/>
      <c r="CJ923" s="35" t="s">
        <v>1110</v>
      </c>
      <c r="CK923" s="59"/>
      <c r="CN923" s="35" t="n">
        <v>88065566274</v>
      </c>
      <c r="CO923" s="59"/>
      <c r="EP923" s="0" t="n">
        <v>920</v>
      </c>
      <c r="EQ923" s="55" t="s">
        <v>609</v>
      </c>
      <c r="ER923" s="56" t="s">
        <v>46</v>
      </c>
      <c r="ES923" s="56" t="s">
        <v>29</v>
      </c>
      <c r="ET923" s="64" t="n">
        <v>47</v>
      </c>
      <c r="EU923" s="65" t="n">
        <v>705</v>
      </c>
      <c r="EV923" s="65" t="n">
        <v>141</v>
      </c>
      <c r="EW923" s="65" t="n">
        <v>44103</v>
      </c>
      <c r="EX923" s="66" t="n">
        <v>44103</v>
      </c>
      <c r="EY923" s="0" t="n">
        <f aca="false">COUNTIF(DatasourceNameRange,EQ923)</f>
        <v>1</v>
      </c>
    </row>
    <row r="924" customFormat="false" ht="15" hidden="false" customHeight="false" outlineLevel="0" collapsed="false">
      <c r="X924" s="35" t="s">
        <v>1008</v>
      </c>
      <c r="Y924" s="36" t="n">
        <v>3</v>
      </c>
      <c r="Z924" s="37" t="n">
        <v>36</v>
      </c>
      <c r="AA924" s="37" t="n">
        <v>1</v>
      </c>
      <c r="AB924" s="37" t="n">
        <v>36</v>
      </c>
      <c r="AC924" s="37" t="n">
        <v>44079</v>
      </c>
      <c r="AD924" s="38" t="n">
        <v>44079</v>
      </c>
      <c r="AE924" s="0" t="str">
        <f aca="false">IF(AB924&lt;=10,"Top Buyer",IF(AB924&lt;=21,"2nd Top Buyer","Average Buyer"))</f>
        <v>Average Buyer</v>
      </c>
      <c r="AF924" s="0" t="str">
        <f aca="false">(IF(AC924=AD924,$AL$9,$AL$10))</f>
        <v>One-Time Buyer</v>
      </c>
      <c r="AG924" s="0" t="str">
        <f aca="false">VLOOKUP(X924,LookupRange,2,0)</f>
        <v>Male</v>
      </c>
      <c r="AH924" s="0" t="str">
        <f aca="false">VLOOKUP(X924,LookupRange,3,0)</f>
        <v>New York</v>
      </c>
      <c r="AW924" s="55" t="s">
        <v>568</v>
      </c>
      <c r="AX924" s="56" t="s">
        <v>20</v>
      </c>
      <c r="AY924" s="56" t="s">
        <v>119</v>
      </c>
      <c r="AZ924" s="57"/>
      <c r="CJ924" s="35" t="s">
        <v>908</v>
      </c>
      <c r="CK924" s="59"/>
      <c r="CN924" s="35" t="n">
        <v>88065566275</v>
      </c>
      <c r="CO924" s="59"/>
      <c r="EP924" s="0" t="n">
        <v>921</v>
      </c>
      <c r="EQ924" s="55" t="s">
        <v>336</v>
      </c>
      <c r="ER924" s="56" t="s">
        <v>81</v>
      </c>
      <c r="ES924" s="56" t="s">
        <v>29</v>
      </c>
      <c r="ET924" s="64" t="n">
        <v>68</v>
      </c>
      <c r="EU924" s="65" t="n">
        <v>1564</v>
      </c>
      <c r="EV924" s="65" t="n">
        <v>204</v>
      </c>
      <c r="EW924" s="65" t="n">
        <v>44064</v>
      </c>
      <c r="EX924" s="66" t="n">
        <v>44064</v>
      </c>
      <c r="EY924" s="0" t="n">
        <f aca="false">COUNTIF(DatasourceNameRange,EQ924)</f>
        <v>1</v>
      </c>
    </row>
    <row r="925" customFormat="false" ht="15" hidden="false" customHeight="false" outlineLevel="0" collapsed="false">
      <c r="X925" s="35" t="s">
        <v>850</v>
      </c>
      <c r="Y925" s="36" t="n">
        <v>2</v>
      </c>
      <c r="Z925" s="37" t="n">
        <v>36</v>
      </c>
      <c r="AA925" s="37" t="n">
        <v>1</v>
      </c>
      <c r="AB925" s="37" t="n">
        <v>36</v>
      </c>
      <c r="AC925" s="37" t="n">
        <v>44102</v>
      </c>
      <c r="AD925" s="38" t="n">
        <v>44102</v>
      </c>
      <c r="AE925" s="0" t="str">
        <f aca="false">IF(AB925&lt;=10,"Top Buyer",IF(AB925&lt;=21,"2nd Top Buyer","Average Buyer"))</f>
        <v>Average Buyer</v>
      </c>
      <c r="AF925" s="0" t="str">
        <f aca="false">(IF(AC925=AD925,$AL$9,$AL$10))</f>
        <v>One-Time Buyer</v>
      </c>
      <c r="AG925" s="0" t="str">
        <f aca="false">VLOOKUP(X925,LookupRange,2,0)</f>
        <v>Female</v>
      </c>
      <c r="AH925" s="0" t="str">
        <f aca="false">VLOOKUP(X925,LookupRange,3,0)</f>
        <v>Beacon</v>
      </c>
      <c r="AW925" s="55" t="s">
        <v>95</v>
      </c>
      <c r="AX925" s="56" t="s">
        <v>29</v>
      </c>
      <c r="AY925" s="56" t="s">
        <v>96</v>
      </c>
      <c r="AZ925" s="57"/>
      <c r="CJ925" s="35" t="s">
        <v>999</v>
      </c>
      <c r="CK925" s="59"/>
      <c r="CN925" s="35" t="n">
        <v>88065566276</v>
      </c>
      <c r="CO925" s="59"/>
      <c r="EP925" s="0" t="n">
        <v>922</v>
      </c>
      <c r="EQ925" s="55" t="s">
        <v>844</v>
      </c>
      <c r="ER925" s="56" t="s">
        <v>42</v>
      </c>
      <c r="ES925" s="56" t="s">
        <v>29</v>
      </c>
      <c r="ET925" s="64" t="n">
        <v>6</v>
      </c>
      <c r="EU925" s="65" t="n">
        <v>108</v>
      </c>
      <c r="EV925" s="65" t="n">
        <v>18</v>
      </c>
      <c r="EW925" s="65" t="n">
        <v>44096</v>
      </c>
      <c r="EX925" s="66" t="n">
        <v>44096</v>
      </c>
      <c r="EY925" s="0" t="n">
        <f aca="false">COUNTIF(DatasourceNameRange,EQ925)</f>
        <v>1</v>
      </c>
    </row>
    <row r="926" customFormat="false" ht="15" hidden="false" customHeight="false" outlineLevel="0" collapsed="false">
      <c r="X926" s="35" t="s">
        <v>808</v>
      </c>
      <c r="Y926" s="36" t="n">
        <v>6</v>
      </c>
      <c r="Z926" s="37" t="n">
        <v>36</v>
      </c>
      <c r="AA926" s="37" t="n">
        <v>1</v>
      </c>
      <c r="AB926" s="37" t="n">
        <v>36</v>
      </c>
      <c r="AC926" s="37" t="n">
        <v>44061</v>
      </c>
      <c r="AD926" s="38" t="n">
        <v>44061</v>
      </c>
      <c r="AE926" s="0" t="str">
        <f aca="false">IF(AB926&lt;=10,"Top Buyer",IF(AB926&lt;=21,"2nd Top Buyer","Average Buyer"))</f>
        <v>Average Buyer</v>
      </c>
      <c r="AF926" s="0" t="str">
        <f aca="false">(IF(AC926=AD926,$AL$9,$AL$10))</f>
        <v>One-Time Buyer</v>
      </c>
      <c r="AG926" s="0" t="str">
        <f aca="false">VLOOKUP(X926,LookupRange,2,0)</f>
        <v>Male</v>
      </c>
      <c r="AH926" s="0" t="str">
        <f aca="false">VLOOKUP(X926,LookupRange,3,0)</f>
        <v>Glens Falls</v>
      </c>
      <c r="AW926" s="55" t="s">
        <v>1110</v>
      </c>
      <c r="AX926" s="56" t="s">
        <v>20</v>
      </c>
      <c r="AY926" s="56" t="s">
        <v>149</v>
      </c>
      <c r="AZ926" s="57"/>
      <c r="CJ926" s="35" t="s">
        <v>804</v>
      </c>
      <c r="CK926" s="59"/>
      <c r="CN926" s="35" t="n">
        <v>88065566277</v>
      </c>
      <c r="CO926" s="59"/>
      <c r="EP926" s="0" t="n">
        <v>923</v>
      </c>
      <c r="EQ926" s="55" t="s">
        <v>568</v>
      </c>
      <c r="ER926" s="56" t="s">
        <v>119</v>
      </c>
      <c r="ES926" s="56" t="s">
        <v>20</v>
      </c>
      <c r="ET926" s="64" t="n">
        <v>47</v>
      </c>
      <c r="EU926" s="65" t="n">
        <v>564</v>
      </c>
      <c r="EV926" s="65" t="n">
        <v>141</v>
      </c>
      <c r="EW926" s="65" t="n">
        <v>44062</v>
      </c>
      <c r="EX926" s="66" t="n">
        <v>44062</v>
      </c>
      <c r="EY926" s="0" t="n">
        <f aca="false">COUNTIF(DatasourceNameRange,EQ926)</f>
        <v>1</v>
      </c>
    </row>
    <row r="927" customFormat="false" ht="15" hidden="false" customHeight="false" outlineLevel="0" collapsed="false">
      <c r="X927" s="35" t="s">
        <v>828</v>
      </c>
      <c r="Y927" s="36" t="n">
        <v>2</v>
      </c>
      <c r="Z927" s="37" t="n">
        <v>36</v>
      </c>
      <c r="AA927" s="37" t="n">
        <v>1</v>
      </c>
      <c r="AB927" s="37" t="n">
        <v>36</v>
      </c>
      <c r="AC927" s="37" t="n">
        <v>44083</v>
      </c>
      <c r="AD927" s="38" t="n">
        <v>44083</v>
      </c>
      <c r="AE927" s="0" t="str">
        <f aca="false">IF(AB927&lt;=10,"Top Buyer",IF(AB927&lt;=21,"2nd Top Buyer","Average Buyer"))</f>
        <v>Average Buyer</v>
      </c>
      <c r="AF927" s="0" t="str">
        <f aca="false">(IF(AC927=AD927,$AL$9,$AL$10))</f>
        <v>One-Time Buyer</v>
      </c>
      <c r="AG927" s="0" t="str">
        <f aca="false">VLOOKUP(X927,LookupRange,2,0)</f>
        <v>Male</v>
      </c>
      <c r="AH927" s="0" t="str">
        <f aca="false">VLOOKUP(X927,LookupRange,3,0)</f>
        <v>Little Falls</v>
      </c>
      <c r="AW927" s="55" t="s">
        <v>908</v>
      </c>
      <c r="AX927" s="56" t="s">
        <v>29</v>
      </c>
      <c r="AY927" s="56" t="s">
        <v>188</v>
      </c>
      <c r="AZ927" s="57"/>
      <c r="CJ927" s="35" t="s">
        <v>1013</v>
      </c>
      <c r="CK927" s="59"/>
      <c r="CN927" s="35" t="n">
        <v>88065566278</v>
      </c>
      <c r="CO927" s="59"/>
      <c r="EP927" s="0" t="n">
        <v>924</v>
      </c>
      <c r="EQ927" s="55" t="s">
        <v>95</v>
      </c>
      <c r="ER927" s="56" t="s">
        <v>96</v>
      </c>
      <c r="ES927" s="56" t="s">
        <v>29</v>
      </c>
      <c r="ET927" s="64" t="n">
        <v>89</v>
      </c>
      <c r="EU927" s="65" t="n">
        <v>4628</v>
      </c>
      <c r="EV927" s="65" t="n">
        <v>267</v>
      </c>
      <c r="EW927" s="65" t="n">
        <v>44061</v>
      </c>
      <c r="EX927" s="66" t="n">
        <v>44061</v>
      </c>
      <c r="EY927" s="0" t="n">
        <f aca="false">COUNTIF(DatasourceNameRange,EQ927)</f>
        <v>1</v>
      </c>
    </row>
    <row r="928" customFormat="false" ht="15" hidden="false" customHeight="false" outlineLevel="0" collapsed="false">
      <c r="X928" s="35" t="s">
        <v>679</v>
      </c>
      <c r="Y928" s="36" t="n">
        <v>3</v>
      </c>
      <c r="Z928" s="37" t="n">
        <v>36</v>
      </c>
      <c r="AA928" s="37" t="n">
        <v>1</v>
      </c>
      <c r="AB928" s="37" t="n">
        <v>36</v>
      </c>
      <c r="AC928" s="37" t="n">
        <v>44071</v>
      </c>
      <c r="AD928" s="38" t="n">
        <v>44071</v>
      </c>
      <c r="AE928" s="0" t="str">
        <f aca="false">IF(AB928&lt;=10,"Top Buyer",IF(AB928&lt;=21,"2nd Top Buyer","Average Buyer"))</f>
        <v>Average Buyer</v>
      </c>
      <c r="AF928" s="0" t="str">
        <f aca="false">(IF(AC928=AD928,$AL$9,$AL$10))</f>
        <v>One-Time Buyer</v>
      </c>
      <c r="AG928" s="0" t="str">
        <f aca="false">VLOOKUP(X928,LookupRange,2,0)</f>
        <v>Male</v>
      </c>
      <c r="AH928" s="0" t="str">
        <f aca="false">VLOOKUP(X928,LookupRange,3,0)</f>
        <v>Geneva</v>
      </c>
      <c r="AW928" s="55" t="s">
        <v>999</v>
      </c>
      <c r="AX928" s="56" t="s">
        <v>29</v>
      </c>
      <c r="AY928" s="56" t="s">
        <v>104</v>
      </c>
      <c r="AZ928" s="57"/>
      <c r="CJ928" s="35" t="s">
        <v>1123</v>
      </c>
      <c r="CK928" s="59"/>
      <c r="CN928" s="35" t="n">
        <v>88065566279</v>
      </c>
      <c r="CO928" s="59"/>
      <c r="EP928" s="0" t="n">
        <v>925</v>
      </c>
      <c r="EQ928" s="55" t="s">
        <v>1110</v>
      </c>
      <c r="ER928" s="56" t="s">
        <v>149</v>
      </c>
      <c r="ES928" s="56" t="s">
        <v>20</v>
      </c>
      <c r="ET928" s="64" t="n">
        <v>10</v>
      </c>
      <c r="EU928" s="65" t="n">
        <v>130</v>
      </c>
      <c r="EV928" s="65" t="n">
        <v>30</v>
      </c>
      <c r="EW928" s="65" t="n">
        <v>44051</v>
      </c>
      <c r="EX928" s="66" t="n">
        <v>44051</v>
      </c>
      <c r="EY928" s="0" t="n">
        <f aca="false">COUNTIF(DatasourceNameRange,EQ928)</f>
        <v>1</v>
      </c>
    </row>
    <row r="929" customFormat="false" ht="15" hidden="false" customHeight="false" outlineLevel="0" collapsed="false">
      <c r="X929" s="35" t="s">
        <v>742</v>
      </c>
      <c r="Y929" s="36" t="n">
        <v>2</v>
      </c>
      <c r="Z929" s="37" t="n">
        <v>36</v>
      </c>
      <c r="AA929" s="37" t="n">
        <v>1</v>
      </c>
      <c r="AB929" s="37" t="n">
        <v>36</v>
      </c>
      <c r="AC929" s="37" t="n">
        <v>44056</v>
      </c>
      <c r="AD929" s="38" t="n">
        <v>44056</v>
      </c>
      <c r="AE929" s="0" t="str">
        <f aca="false">IF(AB929&lt;=10,"Top Buyer",IF(AB929&lt;=21,"2nd Top Buyer","Average Buyer"))</f>
        <v>Average Buyer</v>
      </c>
      <c r="AF929" s="0" t="str">
        <f aca="false">(IF(AC929=AD929,$AL$9,$AL$10))</f>
        <v>One-Time Buyer</v>
      </c>
      <c r="AG929" s="0" t="str">
        <f aca="false">VLOOKUP(X929,LookupRange,2,0)</f>
        <v>Male</v>
      </c>
      <c r="AH929" s="0" t="str">
        <f aca="false">VLOOKUP(X929,LookupRange,3,0)</f>
        <v>Port Jervis</v>
      </c>
      <c r="AW929" s="55" t="s">
        <v>804</v>
      </c>
      <c r="AX929" s="56" t="s">
        <v>20</v>
      </c>
      <c r="AY929" s="56" t="s">
        <v>69</v>
      </c>
      <c r="AZ929" s="57"/>
      <c r="CJ929" s="35" t="s">
        <v>432</v>
      </c>
      <c r="CK929" s="59"/>
      <c r="CN929" s="35" t="n">
        <v>88065566280</v>
      </c>
      <c r="CO929" s="59"/>
      <c r="EP929" s="0" t="n">
        <v>926</v>
      </c>
      <c r="EQ929" s="55" t="s">
        <v>908</v>
      </c>
      <c r="ER929" s="56" t="s">
        <v>188</v>
      </c>
      <c r="ES929" s="56" t="s">
        <v>29</v>
      </c>
      <c r="ET929" s="64" t="n">
        <v>11</v>
      </c>
      <c r="EU929" s="65" t="n">
        <v>165</v>
      </c>
      <c r="EV929" s="65" t="n">
        <v>33</v>
      </c>
      <c r="EW929" s="65" t="n">
        <v>44092</v>
      </c>
      <c r="EX929" s="66" t="n">
        <v>44092</v>
      </c>
      <c r="EY929" s="0" t="n">
        <f aca="false">COUNTIF(DatasourceNameRange,EQ929)</f>
        <v>1</v>
      </c>
    </row>
    <row r="930" customFormat="false" ht="15" hidden="false" customHeight="false" outlineLevel="0" collapsed="false">
      <c r="X930" s="35" t="s">
        <v>931</v>
      </c>
      <c r="Y930" s="36" t="n">
        <v>3</v>
      </c>
      <c r="Z930" s="37" t="n">
        <v>36</v>
      </c>
      <c r="AA930" s="37" t="n">
        <v>1</v>
      </c>
      <c r="AB930" s="37" t="n">
        <v>36</v>
      </c>
      <c r="AC930" s="37" t="n">
        <v>44095</v>
      </c>
      <c r="AD930" s="38" t="n">
        <v>44095</v>
      </c>
      <c r="AE930" s="0" t="str">
        <f aca="false">IF(AB930&lt;=10,"Top Buyer",IF(AB930&lt;=21,"2nd Top Buyer","Average Buyer"))</f>
        <v>Average Buyer</v>
      </c>
      <c r="AF930" s="0" t="str">
        <f aca="false">(IF(AC930=AD930,$AL$9,$AL$10))</f>
        <v>One-Time Buyer</v>
      </c>
      <c r="AG930" s="0" t="str">
        <f aca="false">VLOOKUP(X930,LookupRange,2,0)</f>
        <v>Male</v>
      </c>
      <c r="AH930" s="0" t="str">
        <f aca="false">VLOOKUP(X930,LookupRange,3,0)</f>
        <v>Long Beach</v>
      </c>
      <c r="AW930" s="55" t="s">
        <v>1013</v>
      </c>
      <c r="AX930" s="56" t="s">
        <v>20</v>
      </c>
      <c r="AY930" s="56" t="s">
        <v>121</v>
      </c>
      <c r="AZ930" s="57"/>
      <c r="CJ930" s="35" t="s">
        <v>109</v>
      </c>
      <c r="CK930" s="59"/>
      <c r="CN930" s="35" t="n">
        <v>88065566281</v>
      </c>
      <c r="CO930" s="59"/>
      <c r="EP930" s="0" t="n">
        <v>927</v>
      </c>
      <c r="EQ930" s="55" t="s">
        <v>999</v>
      </c>
      <c r="ER930" s="56" t="s">
        <v>104</v>
      </c>
      <c r="ES930" s="56" t="s">
        <v>29</v>
      </c>
      <c r="ET930" s="64" t="n">
        <v>5</v>
      </c>
      <c r="EU930" s="65" t="n">
        <v>50</v>
      </c>
      <c r="EV930" s="65" t="n">
        <v>15</v>
      </c>
      <c r="EW930" s="65" t="n">
        <v>44067</v>
      </c>
      <c r="EX930" s="66" t="n">
        <v>44067</v>
      </c>
      <c r="EY930" s="0" t="n">
        <f aca="false">COUNTIF(DatasourceNameRange,EQ930)</f>
        <v>1</v>
      </c>
    </row>
    <row r="931" customFormat="false" ht="15" hidden="false" customHeight="false" outlineLevel="0" collapsed="false">
      <c r="X931" s="35" t="s">
        <v>646</v>
      </c>
      <c r="Y931" s="36" t="n">
        <v>6</v>
      </c>
      <c r="Z931" s="37" t="n">
        <v>36</v>
      </c>
      <c r="AA931" s="37" t="n">
        <v>1</v>
      </c>
      <c r="AB931" s="37" t="n">
        <v>36</v>
      </c>
      <c r="AC931" s="37" t="n">
        <v>44068</v>
      </c>
      <c r="AD931" s="38" t="n">
        <v>44068</v>
      </c>
      <c r="AE931" s="0" t="str">
        <f aca="false">IF(AB931&lt;=10,"Top Buyer",IF(AB931&lt;=21,"2nd Top Buyer","Average Buyer"))</f>
        <v>Average Buyer</v>
      </c>
      <c r="AF931" s="0" t="str">
        <f aca="false">(IF(AC931=AD931,$AL$9,$AL$10))</f>
        <v>One-Time Buyer</v>
      </c>
      <c r="AG931" s="0" t="str">
        <f aca="false">VLOOKUP(X931,LookupRange,2,0)</f>
        <v>Male</v>
      </c>
      <c r="AH931" s="0" t="str">
        <f aca="false">VLOOKUP(X931,LookupRange,3,0)</f>
        <v>Lockport</v>
      </c>
      <c r="AW931" s="55" t="s">
        <v>1123</v>
      </c>
      <c r="AX931" s="56" t="s">
        <v>29</v>
      </c>
      <c r="AY931" s="56" t="s">
        <v>46</v>
      </c>
      <c r="AZ931" s="57"/>
      <c r="CJ931" s="35" t="s">
        <v>261</v>
      </c>
      <c r="CK931" s="59"/>
      <c r="CN931" s="35" t="n">
        <v>88065566282</v>
      </c>
      <c r="CO931" s="59"/>
      <c r="EP931" s="0" t="n">
        <v>928</v>
      </c>
      <c r="EQ931" s="55" t="s">
        <v>804</v>
      </c>
      <c r="ER931" s="56" t="s">
        <v>69</v>
      </c>
      <c r="ES931" s="56" t="s">
        <v>20</v>
      </c>
      <c r="ET931" s="64" t="n">
        <v>1</v>
      </c>
      <c r="EU931" s="65" t="n">
        <v>30</v>
      </c>
      <c r="EV931" s="65" t="n">
        <v>3</v>
      </c>
      <c r="EW931" s="65" t="n">
        <v>44056</v>
      </c>
      <c r="EX931" s="66" t="n">
        <v>44056</v>
      </c>
      <c r="EY931" s="0" t="n">
        <f aca="false">COUNTIF(DatasourceNameRange,EQ931)</f>
        <v>1</v>
      </c>
    </row>
    <row r="932" customFormat="false" ht="15" hidden="false" customHeight="false" outlineLevel="0" collapsed="false">
      <c r="X932" s="35" t="s">
        <v>461</v>
      </c>
      <c r="Y932" s="36" t="n">
        <v>6</v>
      </c>
      <c r="Z932" s="37" t="n">
        <v>36</v>
      </c>
      <c r="AA932" s="37" t="n">
        <v>1</v>
      </c>
      <c r="AB932" s="37" t="n">
        <v>36</v>
      </c>
      <c r="AC932" s="37" t="n">
        <v>44055</v>
      </c>
      <c r="AD932" s="38" t="n">
        <v>44055</v>
      </c>
      <c r="AE932" s="0" t="str">
        <f aca="false">IF(AB932&lt;=10,"Top Buyer",IF(AB932&lt;=21,"2nd Top Buyer","Average Buyer"))</f>
        <v>Average Buyer</v>
      </c>
      <c r="AF932" s="0" t="str">
        <f aca="false">(IF(AC932=AD932,$AL$9,$AL$10))</f>
        <v>One-Time Buyer</v>
      </c>
      <c r="AG932" s="0" t="str">
        <f aca="false">VLOOKUP(X932,LookupRange,2,0)</f>
        <v>Male</v>
      </c>
      <c r="AH932" s="0" t="str">
        <f aca="false">VLOOKUP(X932,LookupRange,3,0)</f>
        <v>Rome</v>
      </c>
      <c r="AW932" s="55" t="s">
        <v>432</v>
      </c>
      <c r="AX932" s="56" t="s">
        <v>29</v>
      </c>
      <c r="AY932" s="56" t="s">
        <v>119</v>
      </c>
      <c r="AZ932" s="57"/>
      <c r="CJ932" s="35" t="s">
        <v>672</v>
      </c>
      <c r="CK932" s="59"/>
      <c r="CN932" s="35" t="n">
        <v>88065566283</v>
      </c>
      <c r="CO932" s="59"/>
      <c r="EP932" s="0" t="n">
        <v>929</v>
      </c>
      <c r="EQ932" s="55" t="s">
        <v>1013</v>
      </c>
      <c r="ER932" s="56" t="s">
        <v>121</v>
      </c>
      <c r="ES932" s="56" t="s">
        <v>20</v>
      </c>
      <c r="ET932" s="64" t="n">
        <v>1</v>
      </c>
      <c r="EU932" s="65" t="n">
        <v>23</v>
      </c>
      <c r="EV932" s="65" t="n">
        <v>3</v>
      </c>
      <c r="EW932" s="65" t="n">
        <v>44084</v>
      </c>
      <c r="EX932" s="66" t="n">
        <v>44084</v>
      </c>
      <c r="EY932" s="0" t="n">
        <f aca="false">COUNTIF(DatasourceNameRange,EQ932)</f>
        <v>1</v>
      </c>
    </row>
    <row r="933" customFormat="false" ht="15" hidden="false" customHeight="false" outlineLevel="0" collapsed="false">
      <c r="X933" s="35" t="s">
        <v>842</v>
      </c>
      <c r="Y933" s="36" t="n">
        <v>4</v>
      </c>
      <c r="Z933" s="37" t="n">
        <v>36</v>
      </c>
      <c r="AA933" s="37" t="n">
        <v>1</v>
      </c>
      <c r="AB933" s="37" t="n">
        <v>36</v>
      </c>
      <c r="AC933" s="37" t="n">
        <v>44094</v>
      </c>
      <c r="AD933" s="38" t="n">
        <v>44094</v>
      </c>
      <c r="AE933" s="0" t="str">
        <f aca="false">IF(AB933&lt;=10,"Top Buyer",IF(AB933&lt;=21,"2nd Top Buyer","Average Buyer"))</f>
        <v>Average Buyer</v>
      </c>
      <c r="AF933" s="0" t="str">
        <f aca="false">(IF(AC933=AD933,$AL$9,$AL$10))</f>
        <v>One-Time Buyer</v>
      </c>
      <c r="AG933" s="0" t="str">
        <f aca="false">VLOOKUP(X933,LookupRange,2,0)</f>
        <v>Female</v>
      </c>
      <c r="AH933" s="0" t="str">
        <f aca="false">VLOOKUP(X933,LookupRange,3,0)</f>
        <v>Auburn</v>
      </c>
      <c r="AW933" s="55" t="s">
        <v>109</v>
      </c>
      <c r="AX933" s="56" t="s">
        <v>20</v>
      </c>
      <c r="AY933" s="56" t="s">
        <v>110</v>
      </c>
      <c r="AZ933" s="57"/>
      <c r="CJ933" s="35" t="s">
        <v>483</v>
      </c>
      <c r="CK933" s="59"/>
      <c r="CN933" s="35" t="n">
        <v>88065566284</v>
      </c>
      <c r="CO933" s="59"/>
      <c r="EP933" s="0" t="n">
        <v>930</v>
      </c>
      <c r="EQ933" s="55" t="s">
        <v>1123</v>
      </c>
      <c r="ER933" s="56" t="s">
        <v>46</v>
      </c>
      <c r="ES933" s="56" t="s">
        <v>29</v>
      </c>
      <c r="ET933" s="64" t="n">
        <v>16</v>
      </c>
      <c r="EU933" s="65" t="n">
        <v>288</v>
      </c>
      <c r="EV933" s="65" t="n">
        <v>48</v>
      </c>
      <c r="EW933" s="65" t="n">
        <v>44054</v>
      </c>
      <c r="EX933" s="66" t="n">
        <v>44054</v>
      </c>
      <c r="EY933" s="0" t="n">
        <f aca="false">COUNTIF(DatasourceNameRange,EQ933)</f>
        <v>1</v>
      </c>
    </row>
    <row r="934" customFormat="false" ht="15" hidden="false" customHeight="false" outlineLevel="0" collapsed="false">
      <c r="X934" s="35" t="s">
        <v>947</v>
      </c>
      <c r="Y934" s="36" t="n">
        <v>4</v>
      </c>
      <c r="Z934" s="37" t="n">
        <v>35</v>
      </c>
      <c r="AA934" s="37" t="n">
        <v>2</v>
      </c>
      <c r="AB934" s="37" t="n">
        <v>35</v>
      </c>
      <c r="AC934" s="37" t="n">
        <v>44092</v>
      </c>
      <c r="AD934" s="38" t="n">
        <v>44092</v>
      </c>
      <c r="AE934" s="0" t="str">
        <f aca="false">IF(AB934&lt;=10,"Top Buyer",IF(AB934&lt;=21,"2nd Top Buyer","Average Buyer"))</f>
        <v>Average Buyer</v>
      </c>
      <c r="AF934" s="0" t="str">
        <f aca="false">(IF(AC934=AD934,$AL$9,$AL$10))</f>
        <v>One-Time Buyer</v>
      </c>
      <c r="AG934" s="0" t="str">
        <f aca="false">VLOOKUP(X934,LookupRange,2,0)</f>
        <v>Male</v>
      </c>
      <c r="AH934" s="0" t="str">
        <f aca="false">VLOOKUP(X934,LookupRange,3,0)</f>
        <v>Middletown</v>
      </c>
      <c r="AW934" s="55" t="s">
        <v>261</v>
      </c>
      <c r="AX934" s="56" t="s">
        <v>20</v>
      </c>
      <c r="AY934" s="56" t="s">
        <v>117</v>
      </c>
      <c r="AZ934" s="57"/>
      <c r="CJ934" s="35" t="s">
        <v>1066</v>
      </c>
      <c r="CK934" s="59"/>
      <c r="CN934" s="35" t="n">
        <v>88065566285</v>
      </c>
      <c r="CO934" s="59"/>
      <c r="EP934" s="0" t="n">
        <v>931</v>
      </c>
      <c r="EQ934" s="55" t="s">
        <v>432</v>
      </c>
      <c r="ER934" s="56" t="s">
        <v>119</v>
      </c>
      <c r="ES934" s="56" t="s">
        <v>29</v>
      </c>
      <c r="ET934" s="64" t="n">
        <v>15</v>
      </c>
      <c r="EU934" s="65" t="n">
        <v>300</v>
      </c>
      <c r="EV934" s="65" t="n">
        <v>45</v>
      </c>
      <c r="EW934" s="65" t="n">
        <v>44057</v>
      </c>
      <c r="EX934" s="66" t="n">
        <v>44057</v>
      </c>
      <c r="EY934" s="0" t="n">
        <f aca="false">COUNTIF(DatasourceNameRange,EQ934)</f>
        <v>1</v>
      </c>
    </row>
    <row r="935" customFormat="false" ht="15" hidden="false" customHeight="false" outlineLevel="0" collapsed="false">
      <c r="X935" s="35" t="s">
        <v>903</v>
      </c>
      <c r="Y935" s="36" t="n">
        <v>7</v>
      </c>
      <c r="Z935" s="37" t="n">
        <v>35</v>
      </c>
      <c r="AA935" s="37" t="n">
        <v>1</v>
      </c>
      <c r="AB935" s="37" t="n">
        <v>35</v>
      </c>
      <c r="AC935" s="37" t="n">
        <v>44074</v>
      </c>
      <c r="AD935" s="38" t="n">
        <v>44074</v>
      </c>
      <c r="AE935" s="0" t="str">
        <f aca="false">IF(AB935&lt;=10,"Top Buyer",IF(AB935&lt;=21,"2nd Top Buyer","Average Buyer"))</f>
        <v>Average Buyer</v>
      </c>
      <c r="AF935" s="0" t="str">
        <f aca="false">(IF(AC935=AD935,$AL$9,$AL$10))</f>
        <v>One-Time Buyer</v>
      </c>
      <c r="AG935" s="0" t="str">
        <f aca="false">VLOOKUP(X935,LookupRange,2,0)</f>
        <v>Male</v>
      </c>
      <c r="AH935" s="0" t="str">
        <f aca="false">VLOOKUP(X935,LookupRange,3,0)</f>
        <v>Beacon</v>
      </c>
      <c r="AW935" s="55" t="s">
        <v>672</v>
      </c>
      <c r="AX935" s="56" t="s">
        <v>20</v>
      </c>
      <c r="AY935" s="56" t="s">
        <v>123</v>
      </c>
      <c r="AZ935" s="57"/>
      <c r="CJ935" s="35" t="s">
        <v>431</v>
      </c>
      <c r="CK935" s="59"/>
      <c r="CN935" s="35" t="n">
        <v>88065566286</v>
      </c>
      <c r="CO935" s="59"/>
      <c r="EP935" s="0" t="n">
        <v>932</v>
      </c>
      <c r="EQ935" s="55" t="s">
        <v>109</v>
      </c>
      <c r="ER935" s="56" t="s">
        <v>110</v>
      </c>
      <c r="ES935" s="56" t="s">
        <v>20</v>
      </c>
      <c r="ET935" s="64" t="n">
        <v>6</v>
      </c>
      <c r="EU935" s="65" t="n">
        <v>120</v>
      </c>
      <c r="EV935" s="65" t="n">
        <v>18</v>
      </c>
      <c r="EW935" s="65" t="n">
        <v>44066</v>
      </c>
      <c r="EX935" s="66" t="n">
        <v>44066</v>
      </c>
      <c r="EY935" s="0" t="n">
        <f aca="false">COUNTIF(DatasourceNameRange,EQ935)</f>
        <v>1</v>
      </c>
    </row>
    <row r="936" customFormat="false" ht="15" hidden="false" customHeight="false" outlineLevel="0" collapsed="false">
      <c r="X936" s="35" t="s">
        <v>792</v>
      </c>
      <c r="Y936" s="36" t="n">
        <v>2</v>
      </c>
      <c r="Z936" s="37" t="n">
        <v>32</v>
      </c>
      <c r="AA936" s="37" t="n">
        <v>1</v>
      </c>
      <c r="AB936" s="37" t="n">
        <v>32</v>
      </c>
      <c r="AC936" s="37" t="n">
        <v>44044</v>
      </c>
      <c r="AD936" s="38" t="n">
        <v>44044</v>
      </c>
      <c r="AE936" s="0" t="str">
        <f aca="false">IF(AB936&lt;=10,"Top Buyer",IF(AB936&lt;=21,"2nd Top Buyer","Average Buyer"))</f>
        <v>Average Buyer</v>
      </c>
      <c r="AF936" s="0" t="str">
        <f aca="false">(IF(AC936=AD936,$AL$9,$AL$10))</f>
        <v>One-Time Buyer</v>
      </c>
      <c r="AG936" s="0" t="str">
        <f aca="false">VLOOKUP(X936,LookupRange,2,0)</f>
        <v>Female</v>
      </c>
      <c r="AH936" s="0" t="str">
        <f aca="false">VLOOKUP(X936,LookupRange,3,0)</f>
        <v>Yakers</v>
      </c>
      <c r="AW936" s="55" t="s">
        <v>483</v>
      </c>
      <c r="AX936" s="56" t="s">
        <v>20</v>
      </c>
      <c r="AY936" s="56" t="s">
        <v>117</v>
      </c>
      <c r="AZ936" s="57"/>
      <c r="CJ936" s="35" t="s">
        <v>718</v>
      </c>
      <c r="CK936" s="59"/>
      <c r="CN936" s="35" t="n">
        <v>88065566287</v>
      </c>
      <c r="CO936" s="59"/>
      <c r="EP936" s="0" t="n">
        <v>933</v>
      </c>
      <c r="EQ936" s="55" t="s">
        <v>261</v>
      </c>
      <c r="ER936" s="56" t="s">
        <v>117</v>
      </c>
      <c r="ES936" s="56" t="s">
        <v>20</v>
      </c>
      <c r="ET936" s="64" t="n">
        <v>60</v>
      </c>
      <c r="EU936" s="65" t="n">
        <v>720</v>
      </c>
      <c r="EV936" s="65" t="n">
        <v>180</v>
      </c>
      <c r="EW936" s="65" t="n">
        <v>44061</v>
      </c>
      <c r="EX936" s="66" t="n">
        <v>44061</v>
      </c>
      <c r="EY936" s="0" t="n">
        <f aca="false">COUNTIF(DatasourceNameRange,EQ936)</f>
        <v>1</v>
      </c>
    </row>
    <row r="937" customFormat="false" ht="15" hidden="false" customHeight="false" outlineLevel="0" collapsed="false">
      <c r="X937" s="35" t="s">
        <v>780</v>
      </c>
      <c r="Y937" s="36" t="n">
        <v>6</v>
      </c>
      <c r="Z937" s="37" t="n">
        <v>30</v>
      </c>
      <c r="AA937" s="37" t="n">
        <v>1</v>
      </c>
      <c r="AB937" s="37" t="n">
        <v>30</v>
      </c>
      <c r="AC937" s="37" t="n">
        <v>44094</v>
      </c>
      <c r="AD937" s="38" t="n">
        <v>44094</v>
      </c>
      <c r="AE937" s="0" t="str">
        <f aca="false">IF(AB937&lt;=10,"Top Buyer",IF(AB937&lt;=21,"2nd Top Buyer","Average Buyer"))</f>
        <v>Average Buyer</v>
      </c>
      <c r="AF937" s="0" t="str">
        <f aca="false">(IF(AC937=AD937,$AL$9,$AL$10))</f>
        <v>One-Time Buyer</v>
      </c>
      <c r="AG937" s="0" t="str">
        <f aca="false">VLOOKUP(X937,LookupRange,2,0)</f>
        <v>Male</v>
      </c>
      <c r="AH937" s="0" t="str">
        <f aca="false">VLOOKUP(X937,LookupRange,3,0)</f>
        <v>Port Jervis</v>
      </c>
      <c r="AW937" s="55" t="s">
        <v>1066</v>
      </c>
      <c r="AX937" s="56" t="s">
        <v>29</v>
      </c>
      <c r="AY937" s="56" t="s">
        <v>98</v>
      </c>
      <c r="AZ937" s="57"/>
      <c r="CJ937" s="35" t="s">
        <v>932</v>
      </c>
      <c r="CK937" s="59"/>
      <c r="CN937" s="35" t="n">
        <v>88065566288</v>
      </c>
      <c r="CO937" s="59"/>
      <c r="EP937" s="0" t="n">
        <v>934</v>
      </c>
      <c r="EQ937" s="55" t="s">
        <v>672</v>
      </c>
      <c r="ER937" s="56" t="s">
        <v>123</v>
      </c>
      <c r="ES937" s="56" t="s">
        <v>20</v>
      </c>
      <c r="ET937" s="64" t="n">
        <v>47</v>
      </c>
      <c r="EU937" s="65" t="n">
        <v>282</v>
      </c>
      <c r="EV937" s="65" t="n">
        <v>141</v>
      </c>
      <c r="EW937" s="65" t="n">
        <v>44063</v>
      </c>
      <c r="EX937" s="66" t="n">
        <v>44063</v>
      </c>
      <c r="EY937" s="0" t="n">
        <f aca="false">COUNTIF(DatasourceNameRange,EQ937)</f>
        <v>1</v>
      </c>
    </row>
    <row r="938" customFormat="false" ht="15" hidden="false" customHeight="false" outlineLevel="0" collapsed="false">
      <c r="X938" s="35" t="s">
        <v>739</v>
      </c>
      <c r="Y938" s="36" t="n">
        <v>2</v>
      </c>
      <c r="Z938" s="37" t="n">
        <v>30</v>
      </c>
      <c r="AA938" s="37" t="n">
        <v>1</v>
      </c>
      <c r="AB938" s="37" t="n">
        <v>30</v>
      </c>
      <c r="AC938" s="37" t="n">
        <v>44053</v>
      </c>
      <c r="AD938" s="38" t="n">
        <v>44053</v>
      </c>
      <c r="AE938" s="0" t="str">
        <f aca="false">IF(AB938&lt;=10,"Top Buyer",IF(AB938&lt;=21,"2nd Top Buyer","Average Buyer"))</f>
        <v>Average Buyer</v>
      </c>
      <c r="AF938" s="0" t="str">
        <f aca="false">(IF(AC938=AD938,$AL$9,$AL$10))</f>
        <v>One-Time Buyer</v>
      </c>
      <c r="AG938" s="0" t="str">
        <f aca="false">VLOOKUP(X938,LookupRange,2,0)</f>
        <v>Male</v>
      </c>
      <c r="AH938" s="0" t="str">
        <f aca="false">VLOOKUP(X938,LookupRange,3,0)</f>
        <v>Troy</v>
      </c>
      <c r="AW938" s="55" t="s">
        <v>431</v>
      </c>
      <c r="AX938" s="56" t="s">
        <v>20</v>
      </c>
      <c r="AY938" s="56" t="s">
        <v>117</v>
      </c>
      <c r="AZ938" s="57"/>
      <c r="CJ938" s="35" t="s">
        <v>458</v>
      </c>
      <c r="CK938" s="59"/>
      <c r="CN938" s="35" t="n">
        <v>88065566289</v>
      </c>
      <c r="CO938" s="59"/>
      <c r="EP938" s="0" t="n">
        <v>935</v>
      </c>
      <c r="EQ938" s="55" t="s">
        <v>483</v>
      </c>
      <c r="ER938" s="56" t="s">
        <v>117</v>
      </c>
      <c r="ES938" s="56" t="s">
        <v>20</v>
      </c>
      <c r="ET938" s="64" t="n">
        <v>89</v>
      </c>
      <c r="EU938" s="65" t="n">
        <v>1424</v>
      </c>
      <c r="EV938" s="65" t="n">
        <v>267</v>
      </c>
      <c r="EW938" s="65" t="n">
        <v>44077</v>
      </c>
      <c r="EX938" s="66" t="n">
        <v>44077</v>
      </c>
      <c r="EY938" s="0" t="n">
        <f aca="false">COUNTIF(DatasourceNameRange,EQ938)</f>
        <v>1</v>
      </c>
    </row>
    <row r="939" customFormat="false" ht="15" hidden="false" customHeight="false" outlineLevel="0" collapsed="false">
      <c r="X939" s="35" t="s">
        <v>916</v>
      </c>
      <c r="Y939" s="36" t="n">
        <v>6</v>
      </c>
      <c r="Z939" s="37" t="n">
        <v>30</v>
      </c>
      <c r="AA939" s="37" t="n">
        <v>1</v>
      </c>
      <c r="AB939" s="37" t="n">
        <v>30</v>
      </c>
      <c r="AC939" s="37" t="n">
        <v>44099</v>
      </c>
      <c r="AD939" s="38" t="n">
        <v>44099</v>
      </c>
      <c r="AE939" s="0" t="str">
        <f aca="false">IF(AB939&lt;=10,"Top Buyer",IF(AB939&lt;=21,"2nd Top Buyer","Average Buyer"))</f>
        <v>Average Buyer</v>
      </c>
      <c r="AF939" s="0" t="str">
        <f aca="false">(IF(AC939=AD939,$AL$9,$AL$10))</f>
        <v>One-Time Buyer</v>
      </c>
      <c r="AG939" s="0" t="str">
        <f aca="false">VLOOKUP(X939,LookupRange,2,0)</f>
        <v>Male</v>
      </c>
      <c r="AH939" s="0" t="str">
        <f aca="false">VLOOKUP(X939,LookupRange,3,0)</f>
        <v>Choes</v>
      </c>
      <c r="AW939" s="55" t="s">
        <v>718</v>
      </c>
      <c r="AX939" s="56" t="s">
        <v>20</v>
      </c>
      <c r="AY939" s="56" t="s">
        <v>48</v>
      </c>
      <c r="AZ939" s="57"/>
      <c r="CJ939" s="35" t="s">
        <v>1033</v>
      </c>
      <c r="CK939" s="59"/>
      <c r="CN939" s="35" t="n">
        <v>88065566290</v>
      </c>
      <c r="CO939" s="59"/>
      <c r="EP939" s="0" t="n">
        <v>936</v>
      </c>
      <c r="EQ939" s="55" t="s">
        <v>1066</v>
      </c>
      <c r="ER939" s="56" t="s">
        <v>98</v>
      </c>
      <c r="ES939" s="56" t="s">
        <v>29</v>
      </c>
      <c r="ET939" s="64" t="n">
        <v>7</v>
      </c>
      <c r="EU939" s="65" t="n">
        <v>112</v>
      </c>
      <c r="EV939" s="65" t="n">
        <v>21</v>
      </c>
      <c r="EW939" s="65" t="n">
        <v>44046</v>
      </c>
      <c r="EX939" s="66" t="n">
        <v>44046</v>
      </c>
      <c r="EY939" s="0" t="n">
        <f aca="false">COUNTIF(DatasourceNameRange,EQ939)</f>
        <v>1</v>
      </c>
    </row>
    <row r="940" customFormat="false" ht="15" hidden="false" customHeight="false" outlineLevel="0" collapsed="false">
      <c r="X940" s="35" t="s">
        <v>905</v>
      </c>
      <c r="Y940" s="36" t="n">
        <v>3</v>
      </c>
      <c r="Z940" s="37" t="n">
        <v>30</v>
      </c>
      <c r="AA940" s="37" t="n">
        <v>1</v>
      </c>
      <c r="AB940" s="37" t="n">
        <v>30</v>
      </c>
      <c r="AC940" s="37" t="n">
        <v>44076</v>
      </c>
      <c r="AD940" s="38" t="n">
        <v>44076</v>
      </c>
      <c r="AE940" s="0" t="str">
        <f aca="false">IF(AB940&lt;=10,"Top Buyer",IF(AB940&lt;=21,"2nd Top Buyer","Average Buyer"))</f>
        <v>Average Buyer</v>
      </c>
      <c r="AF940" s="0" t="str">
        <f aca="false">(IF(AC940=AD940,$AL$9,$AL$10))</f>
        <v>One-Time Buyer</v>
      </c>
      <c r="AG940" s="0" t="str">
        <f aca="false">VLOOKUP(X940,LookupRange,2,0)</f>
        <v>Female</v>
      </c>
      <c r="AH940" s="0" t="str">
        <f aca="false">VLOOKUP(X940,LookupRange,3,0)</f>
        <v>Fulton</v>
      </c>
      <c r="AW940" s="55" t="s">
        <v>932</v>
      </c>
      <c r="AX940" s="56" t="s">
        <v>20</v>
      </c>
      <c r="AY940" s="56" t="s">
        <v>156</v>
      </c>
      <c r="AZ940" s="57"/>
      <c r="CJ940" s="35" t="s">
        <v>240</v>
      </c>
      <c r="CK940" s="59"/>
      <c r="CN940" s="35" t="n">
        <v>88065566291</v>
      </c>
      <c r="CO940" s="59"/>
      <c r="EP940" s="0" t="n">
        <v>937</v>
      </c>
      <c r="EQ940" s="55" t="s">
        <v>431</v>
      </c>
      <c r="ER940" s="56" t="s">
        <v>117</v>
      </c>
      <c r="ES940" s="56" t="s">
        <v>20</v>
      </c>
      <c r="ET940" s="64" t="n">
        <v>68</v>
      </c>
      <c r="EU940" s="65" t="n">
        <v>1020</v>
      </c>
      <c r="EV940" s="65" t="n">
        <v>204</v>
      </c>
      <c r="EW940" s="65" t="n">
        <v>44056</v>
      </c>
      <c r="EX940" s="66" t="n">
        <v>44056</v>
      </c>
      <c r="EY940" s="0" t="n">
        <f aca="false">COUNTIF(DatasourceNameRange,EQ940)</f>
        <v>1</v>
      </c>
    </row>
    <row r="941" customFormat="false" ht="15" hidden="false" customHeight="false" outlineLevel="0" collapsed="false">
      <c r="X941" s="35" t="s">
        <v>769</v>
      </c>
      <c r="Y941" s="36" t="n">
        <v>3</v>
      </c>
      <c r="Z941" s="37" t="n">
        <v>30</v>
      </c>
      <c r="AA941" s="37" t="n">
        <v>1</v>
      </c>
      <c r="AB941" s="37" t="n">
        <v>30</v>
      </c>
      <c r="AC941" s="37" t="n">
        <v>44083</v>
      </c>
      <c r="AD941" s="38" t="n">
        <v>44083</v>
      </c>
      <c r="AE941" s="0" t="str">
        <f aca="false">IF(AB941&lt;=10,"Top Buyer",IF(AB941&lt;=21,"2nd Top Buyer","Average Buyer"))</f>
        <v>Average Buyer</v>
      </c>
      <c r="AF941" s="0" t="str">
        <f aca="false">(IF(AC941=AD941,$AL$9,$AL$10))</f>
        <v>One-Time Buyer</v>
      </c>
      <c r="AG941" s="0" t="str">
        <f aca="false">VLOOKUP(X941,LookupRange,2,0)</f>
        <v>Female</v>
      </c>
      <c r="AH941" s="0" t="str">
        <f aca="false">VLOOKUP(X941,LookupRange,3,0)</f>
        <v>Johnstown</v>
      </c>
      <c r="AW941" s="55" t="s">
        <v>458</v>
      </c>
      <c r="AX941" s="56" t="s">
        <v>29</v>
      </c>
      <c r="AY941" s="56" t="s">
        <v>81</v>
      </c>
      <c r="AZ941" s="57"/>
      <c r="CJ941" s="35" t="s">
        <v>182</v>
      </c>
      <c r="CK941" s="59"/>
      <c r="CN941" s="35" t="n">
        <v>88065566292</v>
      </c>
      <c r="CO941" s="59"/>
      <c r="EP941" s="0" t="n">
        <v>938</v>
      </c>
      <c r="EQ941" s="55" t="s">
        <v>718</v>
      </c>
      <c r="ER941" s="56" t="s">
        <v>48</v>
      </c>
      <c r="ES941" s="56" t="s">
        <v>20</v>
      </c>
      <c r="ET941" s="64" t="n">
        <v>8</v>
      </c>
      <c r="EU941" s="65" t="n">
        <v>416</v>
      </c>
      <c r="EV941" s="65" t="n">
        <v>24</v>
      </c>
      <c r="EW941" s="65" t="n">
        <v>44063</v>
      </c>
      <c r="EX941" s="66" t="n">
        <v>44063</v>
      </c>
      <c r="EY941" s="0" t="n">
        <f aca="false">COUNTIF(DatasourceNameRange,EQ941)</f>
        <v>1</v>
      </c>
    </row>
    <row r="942" customFormat="false" ht="15" hidden="false" customHeight="false" outlineLevel="0" collapsed="false">
      <c r="X942" s="35" t="s">
        <v>797</v>
      </c>
      <c r="Y942" s="36" t="n">
        <v>3</v>
      </c>
      <c r="Z942" s="37" t="n">
        <v>30</v>
      </c>
      <c r="AA942" s="37" t="n">
        <v>1</v>
      </c>
      <c r="AB942" s="37" t="n">
        <v>30</v>
      </c>
      <c r="AC942" s="37" t="n">
        <v>44052</v>
      </c>
      <c r="AD942" s="38" t="n">
        <v>44052</v>
      </c>
      <c r="AE942" s="0" t="str">
        <f aca="false">IF(AB942&lt;=10,"Top Buyer",IF(AB942&lt;=21,"2nd Top Buyer","Average Buyer"))</f>
        <v>Average Buyer</v>
      </c>
      <c r="AF942" s="0" t="str">
        <f aca="false">(IF(AC942=AD942,$AL$9,$AL$10))</f>
        <v>One-Time Buyer</v>
      </c>
      <c r="AG942" s="0" t="str">
        <f aca="false">VLOOKUP(X942,LookupRange,2,0)</f>
        <v>Male</v>
      </c>
      <c r="AH942" s="0" t="str">
        <f aca="false">VLOOKUP(X942,LookupRange,3,0)</f>
        <v>Babylon</v>
      </c>
      <c r="AW942" s="55" t="s">
        <v>1033</v>
      </c>
      <c r="AX942" s="56" t="s">
        <v>29</v>
      </c>
      <c r="AY942" s="56" t="s">
        <v>75</v>
      </c>
      <c r="AZ942" s="57"/>
      <c r="CJ942" s="35" t="s">
        <v>556</v>
      </c>
      <c r="CK942" s="59"/>
      <c r="CN942" s="35" t="n">
        <v>88065566293</v>
      </c>
      <c r="CO942" s="59"/>
      <c r="EP942" s="0" t="n">
        <v>939</v>
      </c>
      <c r="EQ942" s="55" t="s">
        <v>932</v>
      </c>
      <c r="ER942" s="56" t="s">
        <v>156</v>
      </c>
      <c r="ES942" s="56" t="s">
        <v>20</v>
      </c>
      <c r="ET942" s="64" t="n">
        <v>7</v>
      </c>
      <c r="EU942" s="65" t="n">
        <v>126</v>
      </c>
      <c r="EV942" s="65" t="n">
        <v>21</v>
      </c>
      <c r="EW942" s="65" t="n">
        <v>44096</v>
      </c>
      <c r="EX942" s="66" t="n">
        <v>44096</v>
      </c>
      <c r="EY942" s="0" t="n">
        <f aca="false">COUNTIF(DatasourceNameRange,EQ942)</f>
        <v>1</v>
      </c>
    </row>
    <row r="943" customFormat="false" ht="15" hidden="false" customHeight="false" outlineLevel="0" collapsed="false">
      <c r="X943" s="35" t="s">
        <v>873</v>
      </c>
      <c r="Y943" s="36" t="n">
        <v>3</v>
      </c>
      <c r="Z943" s="37" t="n">
        <v>30</v>
      </c>
      <c r="AA943" s="37" t="n">
        <v>1</v>
      </c>
      <c r="AB943" s="37" t="n">
        <v>30</v>
      </c>
      <c r="AC943" s="37" t="n">
        <v>44094</v>
      </c>
      <c r="AD943" s="38" t="n">
        <v>44094</v>
      </c>
      <c r="AE943" s="0" t="str">
        <f aca="false">IF(AB943&lt;=10,"Top Buyer",IF(AB943&lt;=21,"2nd Top Buyer","Average Buyer"))</f>
        <v>Average Buyer</v>
      </c>
      <c r="AF943" s="0" t="str">
        <f aca="false">(IF(AC943=AD943,$AL$9,$AL$10))</f>
        <v>One-Time Buyer</v>
      </c>
      <c r="AG943" s="0" t="str">
        <f aca="false">VLOOKUP(X943,LookupRange,2,0)</f>
        <v>Female</v>
      </c>
      <c r="AH943" s="0" t="str">
        <f aca="false">VLOOKUP(X943,LookupRange,3,0)</f>
        <v>Albany</v>
      </c>
      <c r="AW943" s="55" t="s">
        <v>240</v>
      </c>
      <c r="AX943" s="56" t="s">
        <v>29</v>
      </c>
      <c r="AY943" s="56" t="s">
        <v>152</v>
      </c>
      <c r="AZ943" s="57"/>
      <c r="CJ943" s="35" t="s">
        <v>251</v>
      </c>
      <c r="CK943" s="59"/>
      <c r="CN943" s="35" t="n">
        <v>88065566294</v>
      </c>
      <c r="CO943" s="59"/>
      <c r="EP943" s="0" t="n">
        <v>940</v>
      </c>
      <c r="EQ943" s="55" t="s">
        <v>458</v>
      </c>
      <c r="ER943" s="56" t="s">
        <v>81</v>
      </c>
      <c r="ES943" s="56" t="s">
        <v>29</v>
      </c>
      <c r="ET943" s="64" t="n">
        <v>68</v>
      </c>
      <c r="EU943" s="65" t="n">
        <v>1224</v>
      </c>
      <c r="EV943" s="65" t="n">
        <v>204</v>
      </c>
      <c r="EW943" s="65" t="n">
        <v>44052</v>
      </c>
      <c r="EX943" s="66" t="n">
        <v>44052</v>
      </c>
      <c r="EY943" s="0" t="n">
        <f aca="false">COUNTIF(DatasourceNameRange,EQ943)</f>
        <v>1</v>
      </c>
    </row>
    <row r="944" customFormat="false" ht="15" hidden="false" customHeight="false" outlineLevel="0" collapsed="false">
      <c r="X944" s="35" t="s">
        <v>783</v>
      </c>
      <c r="Y944" s="36" t="n">
        <v>3</v>
      </c>
      <c r="Z944" s="37" t="n">
        <v>30</v>
      </c>
      <c r="AA944" s="37" t="n">
        <v>1</v>
      </c>
      <c r="AB944" s="37" t="n">
        <v>30</v>
      </c>
      <c r="AC944" s="37" t="n">
        <v>44097</v>
      </c>
      <c r="AD944" s="38" t="n">
        <v>44097</v>
      </c>
      <c r="AE944" s="0" t="str">
        <f aca="false">IF(AB944&lt;=10,"Top Buyer",IF(AB944&lt;=21,"2nd Top Buyer","Average Buyer"))</f>
        <v>Average Buyer</v>
      </c>
      <c r="AF944" s="0" t="str">
        <f aca="false">(IF(AC944=AD944,$AL$9,$AL$10))</f>
        <v>One-Time Buyer</v>
      </c>
      <c r="AG944" s="0" t="str">
        <f aca="false">VLOOKUP(X944,LookupRange,2,0)</f>
        <v>Male</v>
      </c>
      <c r="AH944" s="0" t="str">
        <f aca="false">VLOOKUP(X944,LookupRange,3,0)</f>
        <v>Rome</v>
      </c>
      <c r="AW944" s="55" t="s">
        <v>182</v>
      </c>
      <c r="AX944" s="56" t="s">
        <v>29</v>
      </c>
      <c r="AY944" s="56" t="s">
        <v>30</v>
      </c>
      <c r="AZ944" s="57"/>
      <c r="CJ944" s="35" t="s">
        <v>471</v>
      </c>
      <c r="CK944" s="59"/>
      <c r="CN944" s="35" t="n">
        <v>88065566295</v>
      </c>
      <c r="CO944" s="59"/>
      <c r="EP944" s="0" t="n">
        <v>941</v>
      </c>
      <c r="EQ944" s="55" t="s">
        <v>1033</v>
      </c>
      <c r="ER944" s="56" t="s">
        <v>75</v>
      </c>
      <c r="ES944" s="56" t="s">
        <v>29</v>
      </c>
      <c r="ET944" s="64" t="n">
        <v>5</v>
      </c>
      <c r="EU944" s="65" t="n">
        <v>70</v>
      </c>
      <c r="EV944" s="65" t="n">
        <v>15</v>
      </c>
      <c r="EW944" s="65" t="n">
        <v>44096</v>
      </c>
      <c r="EX944" s="66" t="n">
        <v>44096</v>
      </c>
      <c r="EY944" s="0" t="n">
        <f aca="false">COUNTIF(DatasourceNameRange,EQ944)</f>
        <v>1</v>
      </c>
    </row>
    <row r="945" customFormat="false" ht="15" hidden="false" customHeight="false" outlineLevel="0" collapsed="false">
      <c r="X945" s="35" t="s">
        <v>859</v>
      </c>
      <c r="Y945" s="36" t="n">
        <v>3</v>
      </c>
      <c r="Z945" s="37" t="n">
        <v>30</v>
      </c>
      <c r="AA945" s="37" t="n">
        <v>1</v>
      </c>
      <c r="AB945" s="37" t="n">
        <v>30</v>
      </c>
      <c r="AC945" s="37" t="n">
        <v>44083</v>
      </c>
      <c r="AD945" s="38" t="n">
        <v>44083</v>
      </c>
      <c r="AE945" s="0" t="str">
        <f aca="false">IF(AB945&lt;=10,"Top Buyer",IF(AB945&lt;=21,"2nd Top Buyer","Average Buyer"))</f>
        <v>Average Buyer</v>
      </c>
      <c r="AF945" s="0" t="str">
        <f aca="false">(IF(AC945=AD945,$AL$9,$AL$10))</f>
        <v>One-Time Buyer</v>
      </c>
      <c r="AG945" s="0" t="str">
        <f aca="false">VLOOKUP(X945,LookupRange,2,0)</f>
        <v>Male</v>
      </c>
      <c r="AH945" s="0" t="str">
        <f aca="false">VLOOKUP(X945,LookupRange,3,0)</f>
        <v>Hudson</v>
      </c>
      <c r="AW945" s="55" t="s">
        <v>556</v>
      </c>
      <c r="AX945" s="56" t="s">
        <v>20</v>
      </c>
      <c r="AY945" s="56" t="s">
        <v>117</v>
      </c>
      <c r="AZ945" s="57"/>
      <c r="CJ945" s="35" t="s">
        <v>223</v>
      </c>
      <c r="CK945" s="59"/>
      <c r="CN945" s="35" t="n">
        <v>88065566296</v>
      </c>
      <c r="CO945" s="59"/>
      <c r="EP945" s="0" t="n">
        <v>942</v>
      </c>
      <c r="EQ945" s="55" t="s">
        <v>240</v>
      </c>
      <c r="ER945" s="56" t="s">
        <v>152</v>
      </c>
      <c r="ES945" s="56" t="s">
        <v>29</v>
      </c>
      <c r="ET945" s="64" t="n">
        <v>6</v>
      </c>
      <c r="EU945" s="65" t="n">
        <v>90</v>
      </c>
      <c r="EV945" s="65" t="n">
        <v>18</v>
      </c>
      <c r="EW945" s="65" t="n">
        <v>44071</v>
      </c>
      <c r="EX945" s="66" t="n">
        <v>44071</v>
      </c>
      <c r="EY945" s="0" t="n">
        <f aca="false">COUNTIF(DatasourceNameRange,EQ945)</f>
        <v>1</v>
      </c>
    </row>
    <row r="946" customFormat="false" ht="15" hidden="false" customHeight="false" outlineLevel="0" collapsed="false">
      <c r="X946" s="35" t="s">
        <v>693</v>
      </c>
      <c r="Y946" s="36" t="n">
        <v>3</v>
      </c>
      <c r="Z946" s="37" t="n">
        <v>30</v>
      </c>
      <c r="AA946" s="37" t="n">
        <v>1</v>
      </c>
      <c r="AB946" s="37" t="n">
        <v>30</v>
      </c>
      <c r="AC946" s="37" t="n">
        <v>44084</v>
      </c>
      <c r="AD946" s="38" t="n">
        <v>44084</v>
      </c>
      <c r="AE946" s="0" t="str">
        <f aca="false">IF(AB946&lt;=10,"Top Buyer",IF(AB946&lt;=21,"2nd Top Buyer","Average Buyer"))</f>
        <v>Average Buyer</v>
      </c>
      <c r="AF946" s="0" t="str">
        <f aca="false">(IF(AC946=AD946,$AL$9,$AL$10))</f>
        <v>One-Time Buyer</v>
      </c>
      <c r="AG946" s="0" t="str">
        <f aca="false">VLOOKUP(X946,LookupRange,2,0)</f>
        <v>Male</v>
      </c>
      <c r="AH946" s="0" t="str">
        <f aca="false">VLOOKUP(X946,LookupRange,3,0)</f>
        <v>Newburgh</v>
      </c>
      <c r="AW946" s="55" t="s">
        <v>251</v>
      </c>
      <c r="AX946" s="56" t="s">
        <v>20</v>
      </c>
      <c r="AY946" s="56" t="s">
        <v>78</v>
      </c>
      <c r="AZ946" s="57"/>
      <c r="CJ946" s="35" t="s">
        <v>667</v>
      </c>
      <c r="CK946" s="59"/>
      <c r="CN946" s="35" t="n">
        <v>88065566297</v>
      </c>
      <c r="CO946" s="59"/>
      <c r="EP946" s="0" t="n">
        <v>943</v>
      </c>
      <c r="EQ946" s="55" t="s">
        <v>182</v>
      </c>
      <c r="ER946" s="56" t="s">
        <v>30</v>
      </c>
      <c r="ES946" s="56" t="s">
        <v>29</v>
      </c>
      <c r="ET946" s="64" t="n">
        <v>15</v>
      </c>
      <c r="EU946" s="65" t="n">
        <v>210</v>
      </c>
      <c r="EV946" s="65" t="n">
        <v>45</v>
      </c>
      <c r="EW946" s="65" t="n">
        <v>44087</v>
      </c>
      <c r="EX946" s="66" t="n">
        <v>44087</v>
      </c>
      <c r="EY946" s="0" t="n">
        <f aca="false">COUNTIF(DatasourceNameRange,EQ946)</f>
        <v>1</v>
      </c>
    </row>
    <row r="947" customFormat="false" ht="15" hidden="false" customHeight="false" outlineLevel="0" collapsed="false">
      <c r="X947" s="35" t="s">
        <v>922</v>
      </c>
      <c r="Y947" s="36" t="n">
        <v>2</v>
      </c>
      <c r="Z947" s="37" t="n">
        <v>30</v>
      </c>
      <c r="AA947" s="37" t="n">
        <v>1</v>
      </c>
      <c r="AB947" s="37" t="n">
        <v>30</v>
      </c>
      <c r="AC947" s="37" t="n">
        <v>44074</v>
      </c>
      <c r="AD947" s="38" t="n">
        <v>44074</v>
      </c>
      <c r="AE947" s="0" t="str">
        <f aca="false">IF(AB947&lt;=10,"Top Buyer",IF(AB947&lt;=21,"2nd Top Buyer","Average Buyer"))</f>
        <v>Average Buyer</v>
      </c>
      <c r="AF947" s="0" t="str">
        <f aca="false">(IF(AC947=AD947,$AL$9,$AL$10))</f>
        <v>One-Time Buyer</v>
      </c>
      <c r="AG947" s="0" t="str">
        <f aca="false">VLOOKUP(X947,LookupRange,2,0)</f>
        <v>Female</v>
      </c>
      <c r="AH947" s="0" t="str">
        <f aca="false">VLOOKUP(X947,LookupRange,3,0)</f>
        <v>Brookhaven</v>
      </c>
      <c r="AW947" s="55" t="s">
        <v>471</v>
      </c>
      <c r="AX947" s="56" t="s">
        <v>20</v>
      </c>
      <c r="AY947" s="56" t="s">
        <v>69</v>
      </c>
      <c r="AZ947" s="57"/>
      <c r="CJ947" s="35" t="s">
        <v>759</v>
      </c>
      <c r="CK947" s="59"/>
      <c r="CN947" s="35" t="n">
        <v>88065566298</v>
      </c>
      <c r="CO947" s="59"/>
      <c r="EP947" s="0" t="n">
        <v>944</v>
      </c>
      <c r="EQ947" s="55" t="s">
        <v>556</v>
      </c>
      <c r="ER947" s="56" t="s">
        <v>117</v>
      </c>
      <c r="ES947" s="56" t="s">
        <v>20</v>
      </c>
      <c r="ET947" s="64" t="n">
        <v>77</v>
      </c>
      <c r="EU947" s="65" t="n">
        <v>1001</v>
      </c>
      <c r="EV947" s="65" t="n">
        <v>231</v>
      </c>
      <c r="EW947" s="65" t="n">
        <v>44047</v>
      </c>
      <c r="EX947" s="66" t="n">
        <v>44047</v>
      </c>
      <c r="EY947" s="0" t="n">
        <f aca="false">COUNTIF(DatasourceNameRange,EQ947)</f>
        <v>1</v>
      </c>
    </row>
    <row r="948" customFormat="false" ht="15" hidden="false" customHeight="false" outlineLevel="0" collapsed="false">
      <c r="X948" s="35" t="s">
        <v>986</v>
      </c>
      <c r="Y948" s="36" t="n">
        <v>1</v>
      </c>
      <c r="Z948" s="37" t="n">
        <v>30</v>
      </c>
      <c r="AA948" s="37" t="n">
        <v>1</v>
      </c>
      <c r="AB948" s="37" t="n">
        <v>30</v>
      </c>
      <c r="AC948" s="37" t="n">
        <v>44048</v>
      </c>
      <c r="AD948" s="38" t="n">
        <v>44048</v>
      </c>
      <c r="AE948" s="0" t="str">
        <f aca="false">IF(AB948&lt;=10,"Top Buyer",IF(AB948&lt;=21,"2nd Top Buyer","Average Buyer"))</f>
        <v>Average Buyer</v>
      </c>
      <c r="AF948" s="0" t="str">
        <f aca="false">(IF(AC948=AD948,$AL$9,$AL$10))</f>
        <v>One-Time Buyer</v>
      </c>
      <c r="AG948" s="0" t="str">
        <f aca="false">VLOOKUP(X948,LookupRange,2,0)</f>
        <v>Male</v>
      </c>
      <c r="AH948" s="0" t="str">
        <f aca="false">VLOOKUP(X948,LookupRange,3,0)</f>
        <v>Glen Cove</v>
      </c>
      <c r="AW948" s="55" t="s">
        <v>223</v>
      </c>
      <c r="AX948" s="56" t="s">
        <v>29</v>
      </c>
      <c r="AY948" s="56" t="s">
        <v>123</v>
      </c>
      <c r="AZ948" s="57"/>
      <c r="CJ948" s="35" t="s">
        <v>1094</v>
      </c>
      <c r="CK948" s="59"/>
      <c r="CN948" s="35" t="n">
        <v>88065566299</v>
      </c>
      <c r="CO948" s="59"/>
      <c r="EP948" s="0" t="n">
        <v>945</v>
      </c>
      <c r="EQ948" s="55" t="s">
        <v>251</v>
      </c>
      <c r="ER948" s="56" t="s">
        <v>78</v>
      </c>
      <c r="ES948" s="56" t="s">
        <v>20</v>
      </c>
      <c r="ET948" s="64" t="n">
        <v>11</v>
      </c>
      <c r="EU948" s="65" t="n">
        <v>165</v>
      </c>
      <c r="EV948" s="65" t="n">
        <v>33</v>
      </c>
      <c r="EW948" s="65" t="n">
        <v>44051</v>
      </c>
      <c r="EX948" s="66" t="n">
        <v>44051</v>
      </c>
      <c r="EY948" s="0" t="n">
        <f aca="false">COUNTIF(DatasourceNameRange,EQ948)</f>
        <v>1</v>
      </c>
    </row>
    <row r="949" customFormat="false" ht="15" hidden="false" customHeight="false" outlineLevel="0" collapsed="false">
      <c r="X949" s="35" t="s">
        <v>840</v>
      </c>
      <c r="Y949" s="36" t="n">
        <v>1</v>
      </c>
      <c r="Z949" s="37" t="n">
        <v>30</v>
      </c>
      <c r="AA949" s="37" t="n">
        <v>1</v>
      </c>
      <c r="AB949" s="37" t="n">
        <v>30</v>
      </c>
      <c r="AC949" s="37" t="n">
        <v>44092</v>
      </c>
      <c r="AD949" s="38" t="n">
        <v>44092</v>
      </c>
      <c r="AE949" s="0" t="str">
        <f aca="false">IF(AB949&lt;=10,"Top Buyer",IF(AB949&lt;=21,"2nd Top Buyer","Average Buyer"))</f>
        <v>Average Buyer</v>
      </c>
      <c r="AF949" s="0" t="str">
        <f aca="false">(IF(AC949=AD949,$AL$9,$AL$10))</f>
        <v>One-Time Buyer</v>
      </c>
      <c r="AG949" s="0" t="str">
        <f aca="false">VLOOKUP(X949,LookupRange,2,0)</f>
        <v>Female</v>
      </c>
      <c r="AH949" s="0" t="str">
        <f aca="false">VLOOKUP(X949,LookupRange,3,0)</f>
        <v>Babylon</v>
      </c>
      <c r="AW949" s="55" t="s">
        <v>667</v>
      </c>
      <c r="AX949" s="56" t="s">
        <v>20</v>
      </c>
      <c r="AY949" s="56" t="s">
        <v>117</v>
      </c>
      <c r="AZ949" s="57"/>
      <c r="CJ949" s="35" t="s">
        <v>1071</v>
      </c>
      <c r="CK949" s="59"/>
      <c r="CN949" s="35" t="n">
        <v>88065566300</v>
      </c>
      <c r="CO949" s="59"/>
      <c r="EP949" s="0" t="n">
        <v>946</v>
      </c>
      <c r="EQ949" s="55" t="s">
        <v>471</v>
      </c>
      <c r="ER949" s="56" t="s">
        <v>69</v>
      </c>
      <c r="ES949" s="56" t="s">
        <v>20</v>
      </c>
      <c r="ET949" s="64" t="n">
        <v>10</v>
      </c>
      <c r="EU949" s="65" t="n">
        <v>160</v>
      </c>
      <c r="EV949" s="65" t="n">
        <v>30</v>
      </c>
      <c r="EW949" s="65" t="n">
        <v>44065</v>
      </c>
      <c r="EX949" s="66" t="n">
        <v>44065</v>
      </c>
      <c r="EY949" s="0" t="n">
        <f aca="false">COUNTIF(DatasourceNameRange,EQ949)</f>
        <v>1</v>
      </c>
    </row>
    <row r="950" customFormat="false" ht="15" hidden="false" customHeight="false" outlineLevel="0" collapsed="false">
      <c r="X950" s="35" t="s">
        <v>886</v>
      </c>
      <c r="Y950" s="36" t="n">
        <v>2</v>
      </c>
      <c r="Z950" s="37" t="n">
        <v>30</v>
      </c>
      <c r="AA950" s="37" t="n">
        <v>1</v>
      </c>
      <c r="AB950" s="37" t="n">
        <v>30</v>
      </c>
      <c r="AC950" s="37" t="n">
        <v>44076</v>
      </c>
      <c r="AD950" s="38" t="n">
        <v>44076</v>
      </c>
      <c r="AE950" s="0" t="str">
        <f aca="false">IF(AB950&lt;=10,"Top Buyer",IF(AB950&lt;=21,"2nd Top Buyer","Average Buyer"))</f>
        <v>Average Buyer</v>
      </c>
      <c r="AF950" s="0" t="str">
        <f aca="false">(IF(AC950=AD950,$AL$9,$AL$10))</f>
        <v>One-Time Buyer</v>
      </c>
      <c r="AG950" s="0" t="str">
        <f aca="false">VLOOKUP(X950,LookupRange,2,0)</f>
        <v>Male</v>
      </c>
      <c r="AH950" s="0" t="str">
        <f aca="false">VLOOKUP(X950,LookupRange,3,0)</f>
        <v>Choes</v>
      </c>
      <c r="AW950" s="55" t="s">
        <v>759</v>
      </c>
      <c r="AX950" s="56" t="s">
        <v>20</v>
      </c>
      <c r="AY950" s="56" t="s">
        <v>37</v>
      </c>
      <c r="AZ950" s="57"/>
      <c r="CJ950" s="35" t="s">
        <v>1057</v>
      </c>
      <c r="CK950" s="59"/>
      <c r="CN950" s="35" t="n">
        <v>88065566301</v>
      </c>
      <c r="CO950" s="59"/>
      <c r="EP950" s="0" t="n">
        <v>947</v>
      </c>
      <c r="EQ950" s="55" t="s">
        <v>223</v>
      </c>
      <c r="ER950" s="56" t="s">
        <v>123</v>
      </c>
      <c r="ES950" s="56" t="s">
        <v>29</v>
      </c>
      <c r="ET950" s="64" t="n">
        <v>182</v>
      </c>
      <c r="EU950" s="65" t="n">
        <v>2444</v>
      </c>
      <c r="EV950" s="65" t="n">
        <v>546</v>
      </c>
      <c r="EW950" s="65" t="n">
        <v>44051</v>
      </c>
      <c r="EX950" s="66" t="n">
        <v>44104</v>
      </c>
      <c r="EY950" s="0" t="n">
        <f aca="false">COUNTIF(DatasourceNameRange,EQ950)</f>
        <v>6</v>
      </c>
    </row>
    <row r="951" customFormat="false" ht="15" hidden="false" customHeight="false" outlineLevel="0" collapsed="false">
      <c r="X951" s="35" t="s">
        <v>804</v>
      </c>
      <c r="Y951" s="36" t="n">
        <v>1</v>
      </c>
      <c r="Z951" s="37" t="n">
        <v>30</v>
      </c>
      <c r="AA951" s="37" t="n">
        <v>1</v>
      </c>
      <c r="AB951" s="37" t="n">
        <v>30</v>
      </c>
      <c r="AC951" s="37" t="n">
        <v>44056</v>
      </c>
      <c r="AD951" s="38" t="n">
        <v>44056</v>
      </c>
      <c r="AE951" s="0" t="str">
        <f aca="false">IF(AB951&lt;=10,"Top Buyer",IF(AB951&lt;=21,"2nd Top Buyer","Average Buyer"))</f>
        <v>Average Buyer</v>
      </c>
      <c r="AF951" s="0" t="str">
        <f aca="false">(IF(AC951=AD951,$AL$9,$AL$10))</f>
        <v>One-Time Buyer</v>
      </c>
      <c r="AG951" s="0" t="str">
        <f aca="false">VLOOKUP(X951,LookupRange,2,0)</f>
        <v>Male</v>
      </c>
      <c r="AH951" s="0" t="str">
        <f aca="false">VLOOKUP(X951,LookupRange,3,0)</f>
        <v>New York</v>
      </c>
      <c r="AW951" s="55" t="s">
        <v>1094</v>
      </c>
      <c r="AX951" s="56" t="s">
        <v>29</v>
      </c>
      <c r="AY951" s="56" t="s">
        <v>96</v>
      </c>
      <c r="AZ951" s="57"/>
      <c r="CJ951" s="35" t="s">
        <v>184</v>
      </c>
      <c r="CK951" s="59"/>
      <c r="CN951" s="35" t="n">
        <v>88065566302</v>
      </c>
      <c r="CO951" s="59"/>
      <c r="EP951" s="0" t="n">
        <v>948</v>
      </c>
      <c r="EQ951" s="55" t="s">
        <v>667</v>
      </c>
      <c r="ER951" s="56" t="s">
        <v>117</v>
      </c>
      <c r="ES951" s="56" t="s">
        <v>20</v>
      </c>
      <c r="ET951" s="64" t="n">
        <v>60</v>
      </c>
      <c r="EU951" s="65" t="n">
        <v>840</v>
      </c>
      <c r="EV951" s="65" t="n">
        <v>180</v>
      </c>
      <c r="EW951" s="65" t="n">
        <v>44058</v>
      </c>
      <c r="EX951" s="66" t="n">
        <v>44058</v>
      </c>
      <c r="EY951" s="0" t="n">
        <f aca="false">COUNTIF(DatasourceNameRange,EQ951)</f>
        <v>1</v>
      </c>
    </row>
    <row r="952" customFormat="false" ht="15" hidden="false" customHeight="false" outlineLevel="0" collapsed="false">
      <c r="X952" s="35" t="s">
        <v>703</v>
      </c>
      <c r="Y952" s="36" t="n">
        <v>2</v>
      </c>
      <c r="Z952" s="37" t="n">
        <v>28</v>
      </c>
      <c r="AA952" s="37" t="n">
        <v>1</v>
      </c>
      <c r="AB952" s="37" t="n">
        <v>28</v>
      </c>
      <c r="AC952" s="37" t="n">
        <v>44094</v>
      </c>
      <c r="AD952" s="38" t="n">
        <v>44094</v>
      </c>
      <c r="AE952" s="0" t="str">
        <f aca="false">IF(AB952&lt;=10,"Top Buyer",IF(AB952&lt;=21,"2nd Top Buyer","Average Buyer"))</f>
        <v>Average Buyer</v>
      </c>
      <c r="AF952" s="0" t="str">
        <f aca="false">(IF(AC952=AD952,$AL$9,$AL$10))</f>
        <v>One-Time Buyer</v>
      </c>
      <c r="AG952" s="0" t="str">
        <f aca="false">VLOOKUP(X952,LookupRange,2,0)</f>
        <v>Female</v>
      </c>
      <c r="AH952" s="0" t="str">
        <f aca="false">VLOOKUP(X952,LookupRange,3,0)</f>
        <v>Sherrill</v>
      </c>
      <c r="AW952" s="55" t="s">
        <v>1071</v>
      </c>
      <c r="AX952" s="56" t="s">
        <v>29</v>
      </c>
      <c r="AY952" s="56" t="s">
        <v>78</v>
      </c>
      <c r="AZ952" s="57"/>
      <c r="CJ952" s="35" t="s">
        <v>690</v>
      </c>
      <c r="CK952" s="59"/>
      <c r="CN952" s="35" t="n">
        <v>88065566303</v>
      </c>
      <c r="CO952" s="59"/>
      <c r="EP952" s="0" t="n">
        <v>949</v>
      </c>
      <c r="EQ952" s="55" t="s">
        <v>759</v>
      </c>
      <c r="ER952" s="56" t="s">
        <v>37</v>
      </c>
      <c r="ES952" s="56" t="s">
        <v>20</v>
      </c>
      <c r="ET952" s="64" t="n">
        <v>7</v>
      </c>
      <c r="EU952" s="65" t="n">
        <v>140</v>
      </c>
      <c r="EV952" s="65" t="n">
        <v>21</v>
      </c>
      <c r="EW952" s="65" t="n">
        <v>44073</v>
      </c>
      <c r="EX952" s="66" t="n">
        <v>44073</v>
      </c>
      <c r="EY952" s="0" t="n">
        <f aca="false">COUNTIF(DatasourceNameRange,EQ952)</f>
        <v>1</v>
      </c>
    </row>
    <row r="953" customFormat="false" ht="15" hidden="false" customHeight="false" outlineLevel="0" collapsed="false">
      <c r="X953" s="35" t="s">
        <v>883</v>
      </c>
      <c r="Y953" s="36" t="n">
        <v>2</v>
      </c>
      <c r="Z953" s="37" t="n">
        <v>28</v>
      </c>
      <c r="AA953" s="37" t="n">
        <v>1</v>
      </c>
      <c r="AB953" s="37" t="n">
        <v>28</v>
      </c>
      <c r="AC953" s="37" t="n">
        <v>44073</v>
      </c>
      <c r="AD953" s="38" t="n">
        <v>44073</v>
      </c>
      <c r="AE953" s="0" t="str">
        <f aca="false">IF(AB953&lt;=10,"Top Buyer",IF(AB953&lt;=21,"2nd Top Buyer","Average Buyer"))</f>
        <v>Average Buyer</v>
      </c>
      <c r="AF953" s="0" t="str">
        <f aca="false">(IF(AC953=AD953,$AL$9,$AL$10))</f>
        <v>One-Time Buyer</v>
      </c>
      <c r="AG953" s="0" t="str">
        <f aca="false">VLOOKUP(X953,LookupRange,2,0)</f>
        <v>Female</v>
      </c>
      <c r="AH953" s="0" t="str">
        <f aca="false">VLOOKUP(X953,LookupRange,3,0)</f>
        <v>Choes</v>
      </c>
      <c r="AW953" s="55" t="s">
        <v>1057</v>
      </c>
      <c r="AX953" s="56" t="s">
        <v>29</v>
      </c>
      <c r="AY953" s="56" t="s">
        <v>52</v>
      </c>
      <c r="AZ953" s="57"/>
      <c r="CJ953" s="35" t="s">
        <v>356</v>
      </c>
      <c r="CK953" s="59"/>
      <c r="CN953" s="35" t="n">
        <v>88065566304</v>
      </c>
      <c r="CO953" s="59"/>
      <c r="EP953" s="0" t="n">
        <v>950</v>
      </c>
      <c r="EQ953" s="55" t="s">
        <v>1094</v>
      </c>
      <c r="ER953" s="56" t="s">
        <v>96</v>
      </c>
      <c r="ES953" s="56" t="s">
        <v>29</v>
      </c>
      <c r="ET953" s="64" t="n">
        <v>6</v>
      </c>
      <c r="EU953" s="65" t="n">
        <v>72</v>
      </c>
      <c r="EV953" s="65" t="n">
        <v>18</v>
      </c>
      <c r="EW953" s="65" t="n">
        <v>44095</v>
      </c>
      <c r="EX953" s="66" t="n">
        <v>44095</v>
      </c>
      <c r="EY953" s="0" t="n">
        <f aca="false">COUNTIF(DatasourceNameRange,EQ953)</f>
        <v>1</v>
      </c>
    </row>
    <row r="954" customFormat="false" ht="15" hidden="false" customHeight="false" outlineLevel="0" collapsed="false">
      <c r="X954" s="35" t="s">
        <v>877</v>
      </c>
      <c r="Y954" s="36" t="n">
        <v>3</v>
      </c>
      <c r="Z954" s="37" t="n">
        <v>27</v>
      </c>
      <c r="AA954" s="37" t="n">
        <v>1</v>
      </c>
      <c r="AB954" s="37" t="n">
        <v>27</v>
      </c>
      <c r="AC954" s="37" t="n">
        <v>44098</v>
      </c>
      <c r="AD954" s="38" t="n">
        <v>44098</v>
      </c>
      <c r="AE954" s="0" t="str">
        <f aca="false">IF(AB954&lt;=10,"Top Buyer",IF(AB954&lt;=21,"2nd Top Buyer","Average Buyer"))</f>
        <v>Average Buyer</v>
      </c>
      <c r="AF954" s="0" t="str">
        <f aca="false">(IF(AC954=AD954,$AL$9,$AL$10))</f>
        <v>One-Time Buyer</v>
      </c>
      <c r="AG954" s="0" t="str">
        <f aca="false">VLOOKUP(X954,LookupRange,2,0)</f>
        <v>Male</v>
      </c>
      <c r="AH954" s="0" t="str">
        <f aca="false">VLOOKUP(X954,LookupRange,3,0)</f>
        <v>Choes</v>
      </c>
      <c r="AW954" s="55" t="s">
        <v>184</v>
      </c>
      <c r="AX954" s="56" t="s">
        <v>29</v>
      </c>
      <c r="AY954" s="56" t="s">
        <v>42</v>
      </c>
      <c r="AZ954" s="57"/>
      <c r="CJ954" s="35" t="s">
        <v>507</v>
      </c>
      <c r="CK954" s="59"/>
      <c r="CN954" s="35" t="n">
        <v>88065566305</v>
      </c>
      <c r="CO954" s="59"/>
      <c r="EP954" s="0" t="n">
        <v>951</v>
      </c>
      <c r="EQ954" s="55" t="s">
        <v>1071</v>
      </c>
      <c r="ER954" s="56" t="s">
        <v>78</v>
      </c>
      <c r="ES954" s="56" t="s">
        <v>29</v>
      </c>
      <c r="ET954" s="64" t="n">
        <v>18</v>
      </c>
      <c r="EU954" s="65" t="n">
        <v>291</v>
      </c>
      <c r="EV954" s="65" t="n">
        <v>54</v>
      </c>
      <c r="EW954" s="65" t="n">
        <v>44051</v>
      </c>
      <c r="EX954" s="66" t="n">
        <v>44075</v>
      </c>
      <c r="EY954" s="0" t="n">
        <f aca="false">COUNTIF(DatasourceNameRange,EQ954)</f>
        <v>2</v>
      </c>
    </row>
    <row r="955" customFormat="false" ht="15" hidden="false" customHeight="false" outlineLevel="0" collapsed="false">
      <c r="X955" s="35" t="s">
        <v>801</v>
      </c>
      <c r="Y955" s="36" t="n">
        <v>3</v>
      </c>
      <c r="Z955" s="37" t="n">
        <v>27</v>
      </c>
      <c r="AA955" s="37" t="n">
        <v>1</v>
      </c>
      <c r="AB955" s="37" t="n">
        <v>27</v>
      </c>
      <c r="AC955" s="37" t="n">
        <v>44053</v>
      </c>
      <c r="AD955" s="38" t="n">
        <v>44053</v>
      </c>
      <c r="AE955" s="0" t="str">
        <f aca="false">IF(AB955&lt;=10,"Top Buyer",IF(AB955&lt;=21,"2nd Top Buyer","Average Buyer"))</f>
        <v>Average Buyer</v>
      </c>
      <c r="AF955" s="0" t="str">
        <f aca="false">(IF(AC955=AD955,$AL$9,$AL$10))</f>
        <v>One-Time Buyer</v>
      </c>
      <c r="AG955" s="0" t="str">
        <f aca="false">VLOOKUP(X955,LookupRange,2,0)</f>
        <v>Female</v>
      </c>
      <c r="AH955" s="0" t="str">
        <f aca="false">VLOOKUP(X955,LookupRange,3,0)</f>
        <v>Beacon</v>
      </c>
      <c r="AW955" s="55" t="s">
        <v>690</v>
      </c>
      <c r="AX955" s="56" t="s">
        <v>29</v>
      </c>
      <c r="AY955" s="56" t="s">
        <v>156</v>
      </c>
      <c r="AZ955" s="57"/>
      <c r="CJ955" s="35" t="s">
        <v>958</v>
      </c>
      <c r="CK955" s="59"/>
      <c r="CN955" s="35" t="n">
        <v>88065566306</v>
      </c>
      <c r="CO955" s="59"/>
      <c r="EP955" s="0" t="n">
        <v>952</v>
      </c>
      <c r="EQ955" s="55" t="s">
        <v>1057</v>
      </c>
      <c r="ER955" s="56" t="s">
        <v>52</v>
      </c>
      <c r="ES955" s="56" t="s">
        <v>29</v>
      </c>
      <c r="ET955" s="64" t="n">
        <v>8</v>
      </c>
      <c r="EU955" s="65" t="n">
        <v>135</v>
      </c>
      <c r="EV955" s="65" t="n">
        <v>24</v>
      </c>
      <c r="EW955" s="65" t="n">
        <v>44058</v>
      </c>
      <c r="EX955" s="66" t="n">
        <v>44065</v>
      </c>
      <c r="EY955" s="0" t="n">
        <f aca="false">COUNTIF(DatasourceNameRange,EQ955)</f>
        <v>2</v>
      </c>
    </row>
    <row r="956" customFormat="false" ht="15" hidden="false" customHeight="false" outlineLevel="0" collapsed="false">
      <c r="X956" s="35" t="s">
        <v>776</v>
      </c>
      <c r="Y956" s="36" t="n">
        <v>3</v>
      </c>
      <c r="Z956" s="37" t="n">
        <v>27</v>
      </c>
      <c r="AA956" s="37" t="n">
        <v>1</v>
      </c>
      <c r="AB956" s="37" t="n">
        <v>27</v>
      </c>
      <c r="AC956" s="37" t="n">
        <v>44093</v>
      </c>
      <c r="AD956" s="38" t="n">
        <v>44093</v>
      </c>
      <c r="AE956" s="0" t="str">
        <f aca="false">IF(AB956&lt;=10,"Top Buyer",IF(AB956&lt;=21,"2nd Top Buyer","Average Buyer"))</f>
        <v>Average Buyer</v>
      </c>
      <c r="AF956" s="0" t="str">
        <f aca="false">(IF(AC956=AD956,$AL$9,$AL$10))</f>
        <v>One-Time Buyer</v>
      </c>
      <c r="AG956" s="0" t="str">
        <f aca="false">VLOOKUP(X956,LookupRange,2,0)</f>
        <v>Male</v>
      </c>
      <c r="AH956" s="0" t="str">
        <f aca="false">VLOOKUP(X956,LookupRange,3,0)</f>
        <v>New York</v>
      </c>
      <c r="AW956" s="55" t="s">
        <v>356</v>
      </c>
      <c r="AX956" s="56" t="s">
        <v>29</v>
      </c>
      <c r="AY956" s="56" t="s">
        <v>188</v>
      </c>
      <c r="AZ956" s="57"/>
      <c r="CJ956" s="35" t="s">
        <v>183</v>
      </c>
      <c r="CK956" s="59"/>
      <c r="CN956" s="35" t="n">
        <v>88065566307</v>
      </c>
      <c r="CO956" s="59"/>
      <c r="EP956" s="0" t="n">
        <v>953</v>
      </c>
      <c r="EQ956" s="55" t="s">
        <v>184</v>
      </c>
      <c r="ER956" s="56" t="s">
        <v>42</v>
      </c>
      <c r="ES956" s="56" t="s">
        <v>29</v>
      </c>
      <c r="ET956" s="64" t="n">
        <v>6</v>
      </c>
      <c r="EU956" s="65" t="n">
        <v>96</v>
      </c>
      <c r="EV956" s="65" t="n">
        <v>18</v>
      </c>
      <c r="EW956" s="65" t="n">
        <v>44089</v>
      </c>
      <c r="EX956" s="66" t="n">
        <v>44089</v>
      </c>
      <c r="EY956" s="0" t="n">
        <f aca="false">COUNTIF(DatasourceNameRange,EQ956)</f>
        <v>1</v>
      </c>
    </row>
    <row r="957" customFormat="false" ht="15" hidden="false" customHeight="false" outlineLevel="0" collapsed="false">
      <c r="X957" s="35" t="s">
        <v>855</v>
      </c>
      <c r="Y957" s="36" t="n">
        <v>3</v>
      </c>
      <c r="Z957" s="37" t="n">
        <v>27</v>
      </c>
      <c r="AA957" s="37" t="n">
        <v>1</v>
      </c>
      <c r="AB957" s="37" t="n">
        <v>27</v>
      </c>
      <c r="AC957" s="37" t="n">
        <v>44076</v>
      </c>
      <c r="AD957" s="38" t="n">
        <v>44076</v>
      </c>
      <c r="AE957" s="0" t="str">
        <f aca="false">IF(AB957&lt;=10,"Top Buyer",IF(AB957&lt;=21,"2nd Top Buyer","Average Buyer"))</f>
        <v>Average Buyer</v>
      </c>
      <c r="AF957" s="0" t="str">
        <f aca="false">(IF(AC957=AD957,$AL$9,$AL$10))</f>
        <v>One-Time Buyer</v>
      </c>
      <c r="AG957" s="0" t="str">
        <f aca="false">VLOOKUP(X957,LookupRange,2,0)</f>
        <v>Male</v>
      </c>
      <c r="AH957" s="0" t="str">
        <f aca="false">VLOOKUP(X957,LookupRange,3,0)</f>
        <v>Brookhaven</v>
      </c>
      <c r="AW957" s="55" t="s">
        <v>507</v>
      </c>
      <c r="AX957" s="56" t="s">
        <v>20</v>
      </c>
      <c r="AY957" s="56" t="s">
        <v>152</v>
      </c>
      <c r="AZ957" s="57"/>
      <c r="CJ957" s="35" t="s">
        <v>780</v>
      </c>
      <c r="CK957" s="59"/>
      <c r="CN957" s="35" t="n">
        <v>88065566308</v>
      </c>
      <c r="CO957" s="59"/>
      <c r="EP957" s="0" t="n">
        <v>954</v>
      </c>
      <c r="EQ957" s="55" t="s">
        <v>690</v>
      </c>
      <c r="ER957" s="56" t="s">
        <v>156</v>
      </c>
      <c r="ES957" s="56" t="s">
        <v>29</v>
      </c>
      <c r="ET957" s="64" t="n">
        <v>6</v>
      </c>
      <c r="EU957" s="65" t="n">
        <v>54</v>
      </c>
      <c r="EV957" s="65" t="n">
        <v>18</v>
      </c>
      <c r="EW957" s="65" t="n">
        <v>44082</v>
      </c>
      <c r="EX957" s="66" t="n">
        <v>44082</v>
      </c>
      <c r="EY957" s="0" t="n">
        <f aca="false">COUNTIF(DatasourceNameRange,EQ957)</f>
        <v>1</v>
      </c>
    </row>
    <row r="958" customFormat="false" ht="15" hidden="false" customHeight="false" outlineLevel="0" collapsed="false">
      <c r="X958" s="35" t="s">
        <v>1019</v>
      </c>
      <c r="Y958" s="36" t="n">
        <v>2</v>
      </c>
      <c r="Z958" s="37" t="n">
        <v>26</v>
      </c>
      <c r="AA958" s="37" t="n">
        <v>1</v>
      </c>
      <c r="AB958" s="37" t="n">
        <v>26</v>
      </c>
      <c r="AC958" s="37" t="n">
        <v>44093</v>
      </c>
      <c r="AD958" s="38" t="n">
        <v>44093</v>
      </c>
      <c r="AE958" s="0" t="str">
        <f aca="false">IF(AB958&lt;=10,"Top Buyer",IF(AB958&lt;=21,"2nd Top Buyer","Average Buyer"))</f>
        <v>Average Buyer</v>
      </c>
      <c r="AF958" s="0" t="str">
        <f aca="false">(IF(AC958=AD958,$AL$9,$AL$10))</f>
        <v>One-Time Buyer</v>
      </c>
      <c r="AG958" s="0" t="str">
        <f aca="false">VLOOKUP(X958,LookupRange,2,0)</f>
        <v>Male</v>
      </c>
      <c r="AH958" s="0" t="str">
        <f aca="false">VLOOKUP(X958,LookupRange,3,0)</f>
        <v>Elmira</v>
      </c>
      <c r="AW958" s="55" t="s">
        <v>958</v>
      </c>
      <c r="AX958" s="56" t="s">
        <v>29</v>
      </c>
      <c r="AY958" s="56" t="s">
        <v>52</v>
      </c>
      <c r="AZ958" s="57"/>
      <c r="CJ958" s="35" t="s">
        <v>911</v>
      </c>
      <c r="CK958" s="59"/>
      <c r="CN958" s="35" t="n">
        <v>88065566309</v>
      </c>
      <c r="CO958" s="59"/>
      <c r="EP958" s="0" t="n">
        <v>955</v>
      </c>
      <c r="EQ958" s="55" t="s">
        <v>356</v>
      </c>
      <c r="ER958" s="56" t="s">
        <v>188</v>
      </c>
      <c r="ES958" s="56" t="s">
        <v>29</v>
      </c>
      <c r="ET958" s="64" t="n">
        <v>60</v>
      </c>
      <c r="EU958" s="65" t="n">
        <v>720</v>
      </c>
      <c r="EV958" s="65" t="n">
        <v>180</v>
      </c>
      <c r="EW958" s="65" t="n">
        <v>44053</v>
      </c>
      <c r="EX958" s="66" t="n">
        <v>44053</v>
      </c>
      <c r="EY958" s="0" t="n">
        <f aca="false">COUNTIF(DatasourceNameRange,EQ958)</f>
        <v>1</v>
      </c>
    </row>
    <row r="959" customFormat="false" ht="15" hidden="false" customHeight="false" outlineLevel="0" collapsed="false">
      <c r="X959" s="35" t="s">
        <v>843</v>
      </c>
      <c r="Y959" s="36" t="n">
        <v>5</v>
      </c>
      <c r="Z959" s="37" t="n">
        <v>25</v>
      </c>
      <c r="AA959" s="37" t="n">
        <v>1</v>
      </c>
      <c r="AB959" s="37" t="n">
        <v>25</v>
      </c>
      <c r="AC959" s="37" t="n">
        <v>44095</v>
      </c>
      <c r="AD959" s="38" t="n">
        <v>44095</v>
      </c>
      <c r="AE959" s="0" t="str">
        <f aca="false">IF(AB959&lt;=10,"Top Buyer",IF(AB959&lt;=21,"2nd Top Buyer","Average Buyer"))</f>
        <v>Average Buyer</v>
      </c>
      <c r="AF959" s="0" t="str">
        <f aca="false">(IF(AC959=AD959,$AL$9,$AL$10))</f>
        <v>One-Time Buyer</v>
      </c>
      <c r="AG959" s="0" t="str">
        <f aca="false">VLOOKUP(X959,LookupRange,2,0)</f>
        <v>Male</v>
      </c>
      <c r="AH959" s="0" t="str">
        <f aca="false">VLOOKUP(X959,LookupRange,3,0)</f>
        <v>Betavia</v>
      </c>
      <c r="AW959" s="55" t="s">
        <v>183</v>
      </c>
      <c r="AX959" s="56" t="s">
        <v>29</v>
      </c>
      <c r="AY959" s="56" t="s">
        <v>37</v>
      </c>
      <c r="AZ959" s="57"/>
      <c r="CJ959" s="35" t="s">
        <v>853</v>
      </c>
      <c r="CK959" s="59"/>
      <c r="CN959" s="35" t="n">
        <v>88065566310</v>
      </c>
      <c r="CO959" s="59"/>
      <c r="EP959" s="0" t="n">
        <v>956</v>
      </c>
      <c r="EQ959" s="55" t="s">
        <v>507</v>
      </c>
      <c r="ER959" s="56" t="s">
        <v>152</v>
      </c>
      <c r="ES959" s="56" t="s">
        <v>20</v>
      </c>
      <c r="ET959" s="64" t="n">
        <v>10</v>
      </c>
      <c r="EU959" s="65" t="n">
        <v>100</v>
      </c>
      <c r="EV959" s="65" t="n">
        <v>30</v>
      </c>
      <c r="EW959" s="65" t="n">
        <v>44102</v>
      </c>
      <c r="EX959" s="66" t="n">
        <v>44102</v>
      </c>
      <c r="EY959" s="0" t="n">
        <f aca="false">COUNTIF(DatasourceNameRange,EQ959)</f>
        <v>1</v>
      </c>
    </row>
    <row r="960" customFormat="false" ht="15" hidden="false" customHeight="false" outlineLevel="0" collapsed="false">
      <c r="X960" s="35" t="s">
        <v>998</v>
      </c>
      <c r="Y960" s="36" t="n">
        <v>4</v>
      </c>
      <c r="Z960" s="37" t="n">
        <v>24</v>
      </c>
      <c r="AA960" s="37" t="n">
        <v>1</v>
      </c>
      <c r="AB960" s="37" t="n">
        <v>24</v>
      </c>
      <c r="AC960" s="37" t="n">
        <v>44066</v>
      </c>
      <c r="AD960" s="38" t="n">
        <v>44066</v>
      </c>
      <c r="AE960" s="0" t="str">
        <f aca="false">IF(AB960&lt;=10,"Top Buyer",IF(AB960&lt;=21,"2nd Top Buyer","Average Buyer"))</f>
        <v>Average Buyer</v>
      </c>
      <c r="AF960" s="0" t="str">
        <f aca="false">(IF(AC960=AD960,$AL$9,$AL$10))</f>
        <v>One-Time Buyer</v>
      </c>
      <c r="AG960" s="0" t="str">
        <f aca="false">VLOOKUP(X960,LookupRange,2,0)</f>
        <v>Female</v>
      </c>
      <c r="AH960" s="0" t="str">
        <f aca="false">VLOOKUP(X960,LookupRange,3,0)</f>
        <v>Sherrill</v>
      </c>
      <c r="AW960" s="55" t="s">
        <v>780</v>
      </c>
      <c r="AX960" s="56" t="s">
        <v>20</v>
      </c>
      <c r="AY960" s="56" t="s">
        <v>81</v>
      </c>
      <c r="AZ960" s="57"/>
      <c r="CJ960" s="35" t="s">
        <v>1009</v>
      </c>
      <c r="CK960" s="59"/>
      <c r="CN960" s="35" t="n">
        <v>88065566311</v>
      </c>
      <c r="CO960" s="59"/>
      <c r="EP960" s="0" t="n">
        <v>957</v>
      </c>
      <c r="EQ960" s="55" t="s">
        <v>958</v>
      </c>
      <c r="ER960" s="56" t="s">
        <v>52</v>
      </c>
      <c r="ES960" s="56" t="s">
        <v>29</v>
      </c>
      <c r="ET960" s="64" t="n">
        <v>3</v>
      </c>
      <c r="EU960" s="65" t="n">
        <v>60</v>
      </c>
      <c r="EV960" s="65" t="n">
        <v>9</v>
      </c>
      <c r="EW960" s="65" t="n">
        <v>44103</v>
      </c>
      <c r="EX960" s="66" t="n">
        <v>44103</v>
      </c>
      <c r="EY960" s="0" t="n">
        <f aca="false">COUNTIF(DatasourceNameRange,EQ960)</f>
        <v>1</v>
      </c>
    </row>
    <row r="961" customFormat="false" ht="15" hidden="false" customHeight="false" outlineLevel="0" collapsed="false">
      <c r="X961" s="35" t="s">
        <v>992</v>
      </c>
      <c r="Y961" s="36" t="n">
        <v>2</v>
      </c>
      <c r="Z961" s="37" t="n">
        <v>24</v>
      </c>
      <c r="AA961" s="37" t="n">
        <v>1</v>
      </c>
      <c r="AB961" s="37" t="n">
        <v>24</v>
      </c>
      <c r="AC961" s="37" t="n">
        <v>44057</v>
      </c>
      <c r="AD961" s="38" t="n">
        <v>44057</v>
      </c>
      <c r="AE961" s="0" t="str">
        <f aca="false">IF(AB961&lt;=10,"Top Buyer",IF(AB961&lt;=21,"2nd Top Buyer","Average Buyer"))</f>
        <v>Average Buyer</v>
      </c>
      <c r="AF961" s="0" t="str">
        <f aca="false">(IF(AC961=AD961,$AL$9,$AL$10))</f>
        <v>One-Time Buyer</v>
      </c>
      <c r="AG961" s="0" t="str">
        <f aca="false">VLOOKUP(X961,LookupRange,2,0)</f>
        <v>Female</v>
      </c>
      <c r="AH961" s="0" t="str">
        <f aca="false">VLOOKUP(X961,LookupRange,3,0)</f>
        <v>Kingston</v>
      </c>
      <c r="AW961" s="55" t="s">
        <v>911</v>
      </c>
      <c r="AX961" s="56" t="s">
        <v>20</v>
      </c>
      <c r="AY961" s="56" t="s">
        <v>188</v>
      </c>
      <c r="AZ961" s="57"/>
      <c r="CJ961" s="35" t="s">
        <v>553</v>
      </c>
      <c r="CK961" s="59"/>
      <c r="CN961" s="35" t="n">
        <v>88065566312</v>
      </c>
      <c r="CO961" s="59"/>
      <c r="EP961" s="0" t="n">
        <v>958</v>
      </c>
      <c r="EQ961" s="55" t="s">
        <v>183</v>
      </c>
      <c r="ER961" s="56" t="s">
        <v>37</v>
      </c>
      <c r="ES961" s="56" t="s">
        <v>29</v>
      </c>
      <c r="ET961" s="64" t="n">
        <v>47</v>
      </c>
      <c r="EU961" s="65" t="n">
        <v>1410</v>
      </c>
      <c r="EV961" s="65" t="n">
        <v>141</v>
      </c>
      <c r="EW961" s="65" t="n">
        <v>44088</v>
      </c>
      <c r="EX961" s="66" t="n">
        <v>44088</v>
      </c>
      <c r="EY961" s="0" t="n">
        <f aca="false">COUNTIF(DatasourceNameRange,EQ961)</f>
        <v>1</v>
      </c>
    </row>
    <row r="962" customFormat="false" ht="15" hidden="false" customHeight="false" outlineLevel="0" collapsed="false">
      <c r="X962" s="35" t="s">
        <v>1022</v>
      </c>
      <c r="Y962" s="36" t="n">
        <v>2</v>
      </c>
      <c r="Z962" s="37" t="n">
        <v>24</v>
      </c>
      <c r="AA962" s="37" t="n">
        <v>1</v>
      </c>
      <c r="AB962" s="37" t="n">
        <v>24</v>
      </c>
      <c r="AC962" s="37" t="n">
        <v>44096</v>
      </c>
      <c r="AD962" s="38" t="n">
        <v>44096</v>
      </c>
      <c r="AE962" s="0" t="str">
        <f aca="false">IF(AB962&lt;=10,"Top Buyer",IF(AB962&lt;=21,"2nd Top Buyer","Average Buyer"))</f>
        <v>Average Buyer</v>
      </c>
      <c r="AF962" s="0" t="str">
        <f aca="false">(IF(AC962=AD962,$AL$9,$AL$10))</f>
        <v>One-Time Buyer</v>
      </c>
      <c r="AG962" s="0" t="str">
        <f aca="false">VLOOKUP(X962,LookupRange,2,0)</f>
        <v>Male</v>
      </c>
      <c r="AH962" s="0" t="str">
        <f aca="false">VLOOKUP(X962,LookupRange,3,0)</f>
        <v>Hornell </v>
      </c>
      <c r="AW962" s="55" t="s">
        <v>853</v>
      </c>
      <c r="AX962" s="56" t="s">
        <v>20</v>
      </c>
      <c r="AY962" s="56" t="s">
        <v>69</v>
      </c>
      <c r="AZ962" s="57"/>
      <c r="CJ962" s="35" t="s">
        <v>805</v>
      </c>
      <c r="CK962" s="59"/>
      <c r="CN962" s="35" t="n">
        <v>88065566313</v>
      </c>
      <c r="CO962" s="59"/>
      <c r="EP962" s="0" t="n">
        <v>959</v>
      </c>
      <c r="EQ962" s="55" t="s">
        <v>780</v>
      </c>
      <c r="ER962" s="56" t="s">
        <v>81</v>
      </c>
      <c r="ES962" s="56" t="s">
        <v>20</v>
      </c>
      <c r="ET962" s="64" t="n">
        <v>6</v>
      </c>
      <c r="EU962" s="65" t="n">
        <v>30</v>
      </c>
      <c r="EV962" s="65" t="n">
        <v>18</v>
      </c>
      <c r="EW962" s="65" t="n">
        <v>44094</v>
      </c>
      <c r="EX962" s="66" t="n">
        <v>44094</v>
      </c>
      <c r="EY962" s="0" t="n">
        <f aca="false">COUNTIF(DatasourceNameRange,EQ962)</f>
        <v>1</v>
      </c>
    </row>
    <row r="963" customFormat="false" ht="15" hidden="false" customHeight="false" outlineLevel="0" collapsed="false">
      <c r="X963" s="35" t="s">
        <v>684</v>
      </c>
      <c r="Y963" s="36" t="n">
        <v>2</v>
      </c>
      <c r="Z963" s="37" t="n">
        <v>24</v>
      </c>
      <c r="AA963" s="37" t="n">
        <v>1</v>
      </c>
      <c r="AB963" s="37" t="n">
        <v>24</v>
      </c>
      <c r="AC963" s="37" t="n">
        <v>44075</v>
      </c>
      <c r="AD963" s="38" t="n">
        <v>44075</v>
      </c>
      <c r="AE963" s="0" t="str">
        <f aca="false">IF(AB963&lt;=10,"Top Buyer",IF(AB963&lt;=21,"2nd Top Buyer","Average Buyer"))</f>
        <v>Average Buyer</v>
      </c>
      <c r="AF963" s="0" t="str">
        <f aca="false">(IF(AC963=AD963,$AL$9,$AL$10))</f>
        <v>One-Time Buyer</v>
      </c>
      <c r="AG963" s="0" t="str">
        <f aca="false">VLOOKUP(X963,LookupRange,2,0)</f>
        <v>Female</v>
      </c>
      <c r="AH963" s="0" t="str">
        <f aca="false">VLOOKUP(X963,LookupRange,3,0)</f>
        <v>Hudson</v>
      </c>
      <c r="AW963" s="55" t="s">
        <v>1009</v>
      </c>
      <c r="AX963" s="56" t="s">
        <v>20</v>
      </c>
      <c r="AY963" s="56" t="s">
        <v>117</v>
      </c>
      <c r="AZ963" s="57"/>
      <c r="CJ963" s="35" t="s">
        <v>522</v>
      </c>
      <c r="CK963" s="59"/>
      <c r="CN963" s="35" t="n">
        <v>88065566314</v>
      </c>
      <c r="CO963" s="59"/>
      <c r="EP963" s="0" t="n">
        <v>960</v>
      </c>
      <c r="EQ963" s="55" t="s">
        <v>911</v>
      </c>
      <c r="ER963" s="56" t="s">
        <v>188</v>
      </c>
      <c r="ES963" s="56" t="s">
        <v>20</v>
      </c>
      <c r="ET963" s="64" t="n">
        <v>1</v>
      </c>
      <c r="EU963" s="65" t="n">
        <v>23</v>
      </c>
      <c r="EV963" s="65" t="n">
        <v>3</v>
      </c>
      <c r="EW963" s="65" t="n">
        <v>44094</v>
      </c>
      <c r="EX963" s="66" t="n">
        <v>44094</v>
      </c>
      <c r="EY963" s="0" t="n">
        <f aca="false">COUNTIF(DatasourceNameRange,EQ963)</f>
        <v>1</v>
      </c>
    </row>
    <row r="964" customFormat="false" ht="15" hidden="false" customHeight="false" outlineLevel="0" collapsed="false">
      <c r="X964" s="35" t="s">
        <v>864</v>
      </c>
      <c r="Y964" s="36" t="n">
        <v>2</v>
      </c>
      <c r="Z964" s="37" t="n">
        <v>24</v>
      </c>
      <c r="AA964" s="37" t="n">
        <v>1</v>
      </c>
      <c r="AB964" s="37" t="n">
        <v>24</v>
      </c>
      <c r="AC964" s="37" t="n">
        <v>44085</v>
      </c>
      <c r="AD964" s="38" t="n">
        <v>44085</v>
      </c>
      <c r="AE964" s="0" t="str">
        <f aca="false">IF(AB964&lt;=10,"Top Buyer",IF(AB964&lt;=21,"2nd Top Buyer","Average Buyer"))</f>
        <v>Average Buyer</v>
      </c>
      <c r="AF964" s="0" t="str">
        <f aca="false">(IF(AC964=AD964,$AL$9,$AL$10))</f>
        <v>One-Time Buyer</v>
      </c>
      <c r="AG964" s="0" t="str">
        <f aca="false">VLOOKUP(X964,LookupRange,2,0)</f>
        <v>Female</v>
      </c>
      <c r="AH964" s="0" t="str">
        <f aca="false">VLOOKUP(X964,LookupRange,3,0)</f>
        <v>Long Beach</v>
      </c>
      <c r="AW964" s="55" t="s">
        <v>553</v>
      </c>
      <c r="AX964" s="56" t="s">
        <v>20</v>
      </c>
      <c r="AY964" s="56" t="s">
        <v>112</v>
      </c>
      <c r="AZ964" s="57"/>
      <c r="CJ964" s="35" t="s">
        <v>370</v>
      </c>
      <c r="CK964" s="59"/>
      <c r="CN964" s="35" t="n">
        <v>88065566315</v>
      </c>
      <c r="CO964" s="59"/>
      <c r="EP964" s="0" t="n">
        <v>961</v>
      </c>
      <c r="EQ964" s="55" t="s">
        <v>853</v>
      </c>
      <c r="ER964" s="56" t="s">
        <v>69</v>
      </c>
      <c r="ES964" s="56" t="s">
        <v>20</v>
      </c>
      <c r="ET964" s="64" t="n">
        <v>9</v>
      </c>
      <c r="EU964" s="65" t="n">
        <v>162</v>
      </c>
      <c r="EV964" s="65" t="n">
        <v>27</v>
      </c>
      <c r="EW964" s="65" t="n">
        <v>44074</v>
      </c>
      <c r="EX964" s="66" t="n">
        <v>44074</v>
      </c>
      <c r="EY964" s="0" t="n">
        <f aca="false">COUNTIF(DatasourceNameRange,EQ964)</f>
        <v>1</v>
      </c>
    </row>
    <row r="965" customFormat="false" ht="15" hidden="false" customHeight="false" outlineLevel="0" collapsed="false">
      <c r="X965" s="35" t="s">
        <v>748</v>
      </c>
      <c r="Y965" s="36" t="n">
        <v>4</v>
      </c>
      <c r="Z965" s="37" t="n">
        <v>24</v>
      </c>
      <c r="AA965" s="37" t="n">
        <v>1</v>
      </c>
      <c r="AB965" s="37" t="n">
        <v>24</v>
      </c>
      <c r="AC965" s="37" t="n">
        <v>44062</v>
      </c>
      <c r="AD965" s="38" t="n">
        <v>44062</v>
      </c>
      <c r="AE965" s="0" t="str">
        <f aca="false">IF(AB965&lt;=10,"Top Buyer",IF(AB965&lt;=21,"2nd Top Buyer","Average Buyer"))</f>
        <v>Average Buyer</v>
      </c>
      <c r="AF965" s="0" t="str">
        <f aca="false">(IF(AC965=AD965,$AL$9,$AL$10))</f>
        <v>One-Time Buyer</v>
      </c>
      <c r="AG965" s="0" t="str">
        <f aca="false">VLOOKUP(X965,LookupRange,2,0)</f>
        <v>Female</v>
      </c>
      <c r="AH965" s="0" t="str">
        <f aca="false">VLOOKUP(X965,LookupRange,3,0)</f>
        <v>Watervliet</v>
      </c>
      <c r="AW965" s="55" t="s">
        <v>805</v>
      </c>
      <c r="AX965" s="56" t="s">
        <v>20</v>
      </c>
      <c r="AY965" s="56" t="s">
        <v>117</v>
      </c>
      <c r="AZ965" s="57"/>
      <c r="CJ965" s="35" t="s">
        <v>945</v>
      </c>
      <c r="CK965" s="59"/>
      <c r="CN965" s="35" t="n">
        <v>88065566316</v>
      </c>
      <c r="CO965" s="59"/>
      <c r="EP965" s="0" t="n">
        <v>962</v>
      </c>
      <c r="EQ965" s="55" t="s">
        <v>1009</v>
      </c>
      <c r="ER965" s="56" t="s">
        <v>117</v>
      </c>
      <c r="ES965" s="56" t="s">
        <v>20</v>
      </c>
      <c r="ET965" s="64" t="n">
        <v>6</v>
      </c>
      <c r="EU965" s="65" t="n">
        <v>108</v>
      </c>
      <c r="EV965" s="65" t="n">
        <v>18</v>
      </c>
      <c r="EW965" s="65" t="n">
        <v>44083</v>
      </c>
      <c r="EX965" s="66" t="n">
        <v>44083</v>
      </c>
      <c r="EY965" s="0" t="n">
        <f aca="false">COUNTIF(DatasourceNameRange,EQ965)</f>
        <v>1</v>
      </c>
    </row>
    <row r="966" customFormat="false" ht="15" hidden="false" customHeight="false" outlineLevel="0" collapsed="false">
      <c r="X966" s="35" t="s">
        <v>1052</v>
      </c>
      <c r="Y966" s="36" t="n">
        <v>2</v>
      </c>
      <c r="Z966" s="37" t="n">
        <v>24</v>
      </c>
      <c r="AA966" s="37" t="n">
        <v>1</v>
      </c>
      <c r="AB966" s="37" t="n">
        <v>24</v>
      </c>
      <c r="AC966" s="37" t="n">
        <v>44061</v>
      </c>
      <c r="AD966" s="38" t="n">
        <v>44061</v>
      </c>
      <c r="AE966" s="0" t="str">
        <f aca="false">IF(AB966&lt;=10,"Top Buyer",IF(AB966&lt;=21,"2nd Top Buyer","Average Buyer"))</f>
        <v>Average Buyer</v>
      </c>
      <c r="AF966" s="0" t="str">
        <f aca="false">(IF(AC966=AD966,$AL$9,$AL$10))</f>
        <v>One-Time Buyer</v>
      </c>
      <c r="AG966" s="0" t="str">
        <f aca="false">VLOOKUP(X966,LookupRange,2,0)</f>
        <v>Male</v>
      </c>
      <c r="AH966" s="0" t="str">
        <f aca="false">VLOOKUP(X966,LookupRange,3,0)</f>
        <v>Glen Cove</v>
      </c>
      <c r="AW966" s="55" t="s">
        <v>522</v>
      </c>
      <c r="AX966" s="56" t="s">
        <v>20</v>
      </c>
      <c r="AY966" s="56" t="s">
        <v>42</v>
      </c>
      <c r="AZ966" s="57"/>
      <c r="CJ966" s="35" t="s">
        <v>562</v>
      </c>
      <c r="CK966" s="59"/>
      <c r="CN966" s="35" t="n">
        <v>88065566317</v>
      </c>
      <c r="CO966" s="59"/>
      <c r="EP966" s="0" t="n">
        <v>963</v>
      </c>
      <c r="EQ966" s="55" t="s">
        <v>553</v>
      </c>
      <c r="ER966" s="56" t="s">
        <v>112</v>
      </c>
      <c r="ES966" s="56" t="s">
        <v>20</v>
      </c>
      <c r="ET966" s="64" t="n">
        <v>11</v>
      </c>
      <c r="EU966" s="65" t="n">
        <v>165</v>
      </c>
      <c r="EV966" s="65" t="n">
        <v>33</v>
      </c>
      <c r="EW966" s="65" t="n">
        <v>44044</v>
      </c>
      <c r="EX966" s="66" t="n">
        <v>44044</v>
      </c>
      <c r="EY966" s="0" t="n">
        <f aca="false">COUNTIF(DatasourceNameRange,EQ966)</f>
        <v>1</v>
      </c>
    </row>
    <row r="967" customFormat="false" ht="15" hidden="false" customHeight="false" outlineLevel="0" collapsed="false">
      <c r="X967" s="35" t="s">
        <v>911</v>
      </c>
      <c r="Y967" s="36" t="n">
        <v>1</v>
      </c>
      <c r="Z967" s="37" t="n">
        <v>23</v>
      </c>
      <c r="AA967" s="37" t="n">
        <v>1</v>
      </c>
      <c r="AB967" s="37" t="n">
        <v>23</v>
      </c>
      <c r="AC967" s="37" t="n">
        <v>44094</v>
      </c>
      <c r="AD967" s="38" t="n">
        <v>44094</v>
      </c>
      <c r="AE967" s="0" t="str">
        <f aca="false">IF(AB967&lt;=10,"Top Buyer",IF(AB967&lt;=21,"2nd Top Buyer","Average Buyer"))</f>
        <v>Average Buyer</v>
      </c>
      <c r="AF967" s="0" t="str">
        <f aca="false">(IF(AC967=AD967,$AL$9,$AL$10))</f>
        <v>One-Time Buyer</v>
      </c>
      <c r="AG967" s="0" t="str">
        <f aca="false">VLOOKUP(X967,LookupRange,2,0)</f>
        <v>Male</v>
      </c>
      <c r="AH967" s="0" t="str">
        <f aca="false">VLOOKUP(X967,LookupRange,3,0)</f>
        <v>Fulton</v>
      </c>
      <c r="AW967" s="55" t="s">
        <v>370</v>
      </c>
      <c r="AX967" s="56" t="s">
        <v>29</v>
      </c>
      <c r="AY967" s="56" t="s">
        <v>69</v>
      </c>
      <c r="AZ967" s="57"/>
      <c r="CJ967" s="35" t="s">
        <v>645</v>
      </c>
      <c r="CK967" s="59"/>
      <c r="CN967" s="35" t="n">
        <v>88065566318</v>
      </c>
      <c r="CO967" s="59"/>
      <c r="EP967" s="0" t="n">
        <v>964</v>
      </c>
      <c r="EQ967" s="55" t="s">
        <v>805</v>
      </c>
      <c r="ER967" s="56" t="s">
        <v>117</v>
      </c>
      <c r="ES967" s="56" t="s">
        <v>20</v>
      </c>
      <c r="ET967" s="64" t="n">
        <v>3</v>
      </c>
      <c r="EU967" s="65" t="n">
        <v>48</v>
      </c>
      <c r="EV967" s="65" t="n">
        <v>9</v>
      </c>
      <c r="EW967" s="65" t="n">
        <v>44057</v>
      </c>
      <c r="EX967" s="66" t="n">
        <v>44057</v>
      </c>
      <c r="EY967" s="0" t="n">
        <f aca="false">COUNTIF(DatasourceNameRange,EQ967)</f>
        <v>1</v>
      </c>
    </row>
    <row r="968" customFormat="false" ht="15" hidden="false" customHeight="false" outlineLevel="0" collapsed="false">
      <c r="X968" s="35" t="s">
        <v>851</v>
      </c>
      <c r="Y968" s="36" t="n">
        <v>1</v>
      </c>
      <c r="Z968" s="37" t="n">
        <v>23</v>
      </c>
      <c r="AA968" s="37" t="n">
        <v>1</v>
      </c>
      <c r="AB968" s="37" t="n">
        <v>23</v>
      </c>
      <c r="AC968" s="37" t="n">
        <v>44103</v>
      </c>
      <c r="AD968" s="38" t="n">
        <v>44103</v>
      </c>
      <c r="AE968" s="0" t="str">
        <f aca="false">IF(AB968&lt;=10,"Top Buyer",IF(AB968&lt;=21,"2nd Top Buyer","Average Buyer"))</f>
        <v>Average Buyer</v>
      </c>
      <c r="AF968" s="0" t="str">
        <f aca="false">(IF(AC968=AD968,$AL$9,$AL$10))</f>
        <v>One-Time Buyer</v>
      </c>
      <c r="AG968" s="0" t="str">
        <f aca="false">VLOOKUP(X968,LookupRange,2,0)</f>
        <v>Male</v>
      </c>
      <c r="AH968" s="0" t="str">
        <f aca="false">VLOOKUP(X968,LookupRange,3,0)</f>
        <v>Elmira</v>
      </c>
      <c r="AW968" s="55" t="s">
        <v>945</v>
      </c>
      <c r="AX968" s="56" t="s">
        <v>20</v>
      </c>
      <c r="AY968" s="56" t="s">
        <v>152</v>
      </c>
      <c r="AZ968" s="57"/>
      <c r="CJ968" s="35" t="s">
        <v>973</v>
      </c>
      <c r="CK968" s="59"/>
      <c r="CN968" s="35" t="n">
        <v>88065566319</v>
      </c>
      <c r="CO968" s="59"/>
      <c r="EP968" s="0" t="n">
        <v>965</v>
      </c>
      <c r="EQ968" s="55" t="s">
        <v>522</v>
      </c>
      <c r="ER968" s="56" t="s">
        <v>42</v>
      </c>
      <c r="ES968" s="56" t="s">
        <v>20</v>
      </c>
      <c r="ET968" s="64" t="n">
        <v>15</v>
      </c>
      <c r="EU968" s="65" t="n">
        <v>225</v>
      </c>
      <c r="EV968" s="65" t="n">
        <v>45</v>
      </c>
      <c r="EW968" s="65" t="n">
        <v>44044</v>
      </c>
      <c r="EX968" s="66" t="n">
        <v>44044</v>
      </c>
      <c r="EY968" s="0" t="n">
        <f aca="false">COUNTIF(DatasourceNameRange,EQ968)</f>
        <v>1</v>
      </c>
    </row>
    <row r="969" customFormat="false" ht="15" hidden="false" customHeight="false" outlineLevel="0" collapsed="false">
      <c r="X969" s="35" t="s">
        <v>1013</v>
      </c>
      <c r="Y969" s="36" t="n">
        <v>1</v>
      </c>
      <c r="Z969" s="37" t="n">
        <v>23</v>
      </c>
      <c r="AA969" s="37" t="n">
        <v>1</v>
      </c>
      <c r="AB969" s="37" t="n">
        <v>23</v>
      </c>
      <c r="AC969" s="37" t="n">
        <v>44084</v>
      </c>
      <c r="AD969" s="38" t="n">
        <v>44084</v>
      </c>
      <c r="AE969" s="0" t="str">
        <f aca="false">IF(AB969&lt;=10,"Top Buyer",IF(AB969&lt;=21,"2nd Top Buyer","Average Buyer"))</f>
        <v>Average Buyer</v>
      </c>
      <c r="AF969" s="0" t="str">
        <f aca="false">(IF(AC969=AD969,$AL$9,$AL$10))</f>
        <v>One-Time Buyer</v>
      </c>
      <c r="AG969" s="0" t="str">
        <f aca="false">VLOOKUP(X969,LookupRange,2,0)</f>
        <v>Male</v>
      </c>
      <c r="AH969" s="0" t="str">
        <f aca="false">VLOOKUP(X969,LookupRange,3,0)</f>
        <v>Islip</v>
      </c>
      <c r="AW969" s="55" t="s">
        <v>562</v>
      </c>
      <c r="AX969" s="56" t="s">
        <v>29</v>
      </c>
      <c r="AY969" s="56" t="s">
        <v>37</v>
      </c>
      <c r="AZ969" s="57"/>
      <c r="CJ969" s="35" t="s">
        <v>296</v>
      </c>
      <c r="CK969" s="59"/>
      <c r="CN969" s="35" t="n">
        <v>88065566320</v>
      </c>
      <c r="CO969" s="59"/>
      <c r="EP969" s="0" t="n">
        <v>966</v>
      </c>
      <c r="EQ969" s="55" t="s">
        <v>370</v>
      </c>
      <c r="ER969" s="56" t="s">
        <v>69</v>
      </c>
      <c r="ES969" s="56" t="s">
        <v>29</v>
      </c>
      <c r="ET969" s="64" t="n">
        <v>65</v>
      </c>
      <c r="EU969" s="65" t="n">
        <v>845</v>
      </c>
      <c r="EV969" s="65" t="n">
        <v>195</v>
      </c>
      <c r="EW969" s="65" t="n">
        <v>44067</v>
      </c>
      <c r="EX969" s="66" t="n">
        <v>44067</v>
      </c>
      <c r="EY969" s="0" t="n">
        <f aca="false">COUNTIF(DatasourceNameRange,EQ969)</f>
        <v>2</v>
      </c>
    </row>
    <row r="970" customFormat="false" ht="15" hidden="false" customHeight="false" outlineLevel="0" collapsed="false">
      <c r="X970" s="35" t="s">
        <v>876</v>
      </c>
      <c r="Y970" s="36" t="n">
        <v>1</v>
      </c>
      <c r="Z970" s="37" t="n">
        <v>23</v>
      </c>
      <c r="AA970" s="37" t="n">
        <v>1</v>
      </c>
      <c r="AB970" s="37" t="n">
        <v>23</v>
      </c>
      <c r="AC970" s="37" t="n">
        <v>44097</v>
      </c>
      <c r="AD970" s="38" t="n">
        <v>44097</v>
      </c>
      <c r="AE970" s="0" t="str">
        <f aca="false">IF(AB970&lt;=10,"Top Buyer",IF(AB970&lt;=21,"2nd Top Buyer","Average Buyer"))</f>
        <v>Average Buyer</v>
      </c>
      <c r="AF970" s="0" t="str">
        <f aca="false">(IF(AC970=AD970,$AL$9,$AL$10))</f>
        <v>One-Time Buyer</v>
      </c>
      <c r="AG970" s="0" t="str">
        <f aca="false">VLOOKUP(X970,LookupRange,2,0)</f>
        <v>Female</v>
      </c>
      <c r="AH970" s="0" t="str">
        <f aca="false">VLOOKUP(X970,LookupRange,3,0)</f>
        <v>Beacon</v>
      </c>
      <c r="AW970" s="55" t="s">
        <v>645</v>
      </c>
      <c r="AX970" s="56" t="s">
        <v>29</v>
      </c>
      <c r="AY970" s="56" t="s">
        <v>21</v>
      </c>
      <c r="AZ970" s="57"/>
      <c r="CJ970" s="35" t="s">
        <v>630</v>
      </c>
      <c r="CK970" s="59"/>
      <c r="CN970" s="35" t="n">
        <v>88065566321</v>
      </c>
      <c r="CO970" s="59"/>
      <c r="EP970" s="0" t="n">
        <v>967</v>
      </c>
      <c r="EQ970" s="55" t="s">
        <v>945</v>
      </c>
      <c r="ER970" s="56" t="s">
        <v>152</v>
      </c>
      <c r="ES970" s="56" t="s">
        <v>20</v>
      </c>
      <c r="ET970" s="64" t="n">
        <v>12</v>
      </c>
      <c r="EU970" s="65" t="n">
        <v>183</v>
      </c>
      <c r="EV970" s="65" t="n">
        <v>36</v>
      </c>
      <c r="EW970" s="65" t="n">
        <v>44078</v>
      </c>
      <c r="EX970" s="66" t="n">
        <v>44078</v>
      </c>
      <c r="EY970" s="0" t="n">
        <f aca="false">COUNTIF(DatasourceNameRange,EQ970)</f>
        <v>2</v>
      </c>
    </row>
    <row r="971" customFormat="false" ht="15" hidden="false" customHeight="false" outlineLevel="0" collapsed="false">
      <c r="X971" s="35" t="s">
        <v>756</v>
      </c>
      <c r="Y971" s="36" t="n">
        <v>2</v>
      </c>
      <c r="Z971" s="37" t="n">
        <v>20</v>
      </c>
      <c r="AA971" s="37" t="n">
        <v>1</v>
      </c>
      <c r="AB971" s="37" t="n">
        <v>20</v>
      </c>
      <c r="AC971" s="37" t="n">
        <v>44071</v>
      </c>
      <c r="AD971" s="38" t="n">
        <v>44071</v>
      </c>
      <c r="AE971" s="0" t="str">
        <f aca="false">IF(AB971&lt;=10,"Top Buyer",IF(AB971&lt;=21,"2nd Top Buyer","Average Buyer"))</f>
        <v>2nd Top Buyer</v>
      </c>
      <c r="AF971" s="0" t="str">
        <f aca="false">(IF(AC971=AD971,$AL$9,$AL$10))</f>
        <v>One-Time Buyer</v>
      </c>
      <c r="AG971" s="0" t="str">
        <f aca="false">VLOOKUP(X971,LookupRange,2,0)</f>
        <v>Female</v>
      </c>
      <c r="AH971" s="0" t="str">
        <f aca="false">VLOOKUP(X971,LookupRange,3,0)</f>
        <v>Babylon</v>
      </c>
      <c r="AW971" s="55" t="s">
        <v>973</v>
      </c>
      <c r="AX971" s="56" t="s">
        <v>29</v>
      </c>
      <c r="AY971" s="56" t="s">
        <v>93</v>
      </c>
      <c r="AZ971" s="57"/>
      <c r="CJ971" s="35" t="s">
        <v>899</v>
      </c>
      <c r="CK971" s="59"/>
      <c r="CN971" s="35" t="n">
        <v>88065566322</v>
      </c>
      <c r="CO971" s="59"/>
      <c r="EP971" s="0" t="n">
        <v>968</v>
      </c>
      <c r="EQ971" s="55" t="s">
        <v>562</v>
      </c>
      <c r="ER971" s="56" t="s">
        <v>37</v>
      </c>
      <c r="ES971" s="56" t="s">
        <v>29</v>
      </c>
      <c r="ET971" s="64" t="n">
        <v>11</v>
      </c>
      <c r="EU971" s="65" t="n">
        <v>55</v>
      </c>
      <c r="EV971" s="65" t="n">
        <v>33</v>
      </c>
      <c r="EW971" s="65" t="n">
        <v>44053</v>
      </c>
      <c r="EX971" s="66" t="n">
        <v>44053</v>
      </c>
      <c r="EY971" s="0" t="n">
        <f aca="false">COUNTIF(DatasourceNameRange,EQ971)</f>
        <v>1</v>
      </c>
    </row>
    <row r="972" customFormat="false" ht="15" hidden="false" customHeight="false" outlineLevel="0" collapsed="false">
      <c r="X972" s="35" t="s">
        <v>923</v>
      </c>
      <c r="Y972" s="36" t="n">
        <v>1</v>
      </c>
      <c r="Z972" s="37" t="n">
        <v>20</v>
      </c>
      <c r="AA972" s="37" t="n">
        <v>1</v>
      </c>
      <c r="AB972" s="37" t="n">
        <v>20</v>
      </c>
      <c r="AC972" s="37" t="n">
        <v>44075</v>
      </c>
      <c r="AD972" s="38" t="n">
        <v>44075</v>
      </c>
      <c r="AE972" s="0" t="str">
        <f aca="false">IF(AB972&lt;=10,"Top Buyer",IF(AB972&lt;=21,"2nd Top Buyer","Average Buyer"))</f>
        <v>2nd Top Buyer</v>
      </c>
      <c r="AF972" s="0" t="str">
        <f aca="false">(IF(AC972=AD972,$AL$9,$AL$10))</f>
        <v>One-Time Buyer</v>
      </c>
      <c r="AG972" s="0" t="str">
        <f aca="false">VLOOKUP(X972,LookupRange,2,0)</f>
        <v>Male</v>
      </c>
      <c r="AH972" s="0" t="str">
        <f aca="false">VLOOKUP(X972,LookupRange,3,0)</f>
        <v>Glen Cove</v>
      </c>
      <c r="AW972" s="55" t="s">
        <v>296</v>
      </c>
      <c r="AX972" s="56" t="s">
        <v>29</v>
      </c>
      <c r="AY972" s="56" t="s">
        <v>98</v>
      </c>
      <c r="AZ972" s="57"/>
      <c r="CJ972" s="35" t="s">
        <v>749</v>
      </c>
      <c r="CK972" s="59"/>
      <c r="CN972" s="35" t="n">
        <v>88065566323</v>
      </c>
      <c r="CO972" s="59"/>
      <c r="EP972" s="0" t="n">
        <v>969</v>
      </c>
      <c r="EQ972" s="55" t="s">
        <v>645</v>
      </c>
      <c r="ER972" s="56" t="s">
        <v>21</v>
      </c>
      <c r="ES972" s="56" t="s">
        <v>29</v>
      </c>
      <c r="ET972" s="64" t="n">
        <v>47</v>
      </c>
      <c r="EU972" s="65" t="n">
        <v>658</v>
      </c>
      <c r="EV972" s="65" t="n">
        <v>141</v>
      </c>
      <c r="EW972" s="65" t="n">
        <v>44067</v>
      </c>
      <c r="EX972" s="66" t="n">
        <v>44067</v>
      </c>
      <c r="EY972" s="0" t="n">
        <f aca="false">COUNTIF(DatasourceNameRange,EQ972)</f>
        <v>1</v>
      </c>
    </row>
    <row r="973" customFormat="false" ht="15" hidden="false" customHeight="false" outlineLevel="0" collapsed="false">
      <c r="X973" s="35" t="s">
        <v>856</v>
      </c>
      <c r="Y973" s="36" t="n">
        <v>4</v>
      </c>
      <c r="Z973" s="37" t="n">
        <v>20</v>
      </c>
      <c r="AA973" s="37" t="n">
        <v>1</v>
      </c>
      <c r="AB973" s="37" t="n">
        <v>20</v>
      </c>
      <c r="AC973" s="37" t="n">
        <v>44077</v>
      </c>
      <c r="AD973" s="38" t="n">
        <v>44077</v>
      </c>
      <c r="AE973" s="0" t="str">
        <f aca="false">IF(AB973&lt;=10,"Top Buyer",IF(AB973&lt;=21,"2nd Top Buyer","Average Buyer"))</f>
        <v>2nd Top Buyer</v>
      </c>
      <c r="AF973" s="0" t="str">
        <f aca="false">(IF(AC973=AD973,$AL$9,$AL$10))</f>
        <v>One-Time Buyer</v>
      </c>
      <c r="AG973" s="0" t="str">
        <f aca="false">VLOOKUP(X973,LookupRange,2,0)</f>
        <v>Male</v>
      </c>
      <c r="AH973" s="0" t="str">
        <f aca="false">VLOOKUP(X973,LookupRange,3,0)</f>
        <v>Glen Cove</v>
      </c>
      <c r="AW973" s="55" t="s">
        <v>630</v>
      </c>
      <c r="AX973" s="56" t="s">
        <v>20</v>
      </c>
      <c r="AY973" s="56" t="s">
        <v>125</v>
      </c>
      <c r="AZ973" s="57"/>
      <c r="CJ973" s="35" t="s">
        <v>1117</v>
      </c>
      <c r="CK973" s="59"/>
      <c r="CN973" s="35" t="n">
        <v>88065566324</v>
      </c>
      <c r="CO973" s="59"/>
      <c r="EP973" s="0" t="n">
        <v>970</v>
      </c>
      <c r="EQ973" s="55" t="s">
        <v>973</v>
      </c>
      <c r="ER973" s="56" t="s">
        <v>93</v>
      </c>
      <c r="ES973" s="56" t="s">
        <v>29</v>
      </c>
      <c r="ET973" s="64" t="n">
        <v>3</v>
      </c>
      <c r="EU973" s="65" t="n">
        <v>48</v>
      </c>
      <c r="EV973" s="65" t="n">
        <v>9</v>
      </c>
      <c r="EW973" s="65" t="n">
        <v>44061</v>
      </c>
      <c r="EX973" s="66" t="n">
        <v>44061</v>
      </c>
      <c r="EY973" s="0" t="n">
        <f aca="false">COUNTIF(DatasourceNameRange,EQ973)</f>
        <v>1</v>
      </c>
    </row>
    <row r="974" customFormat="false" ht="15" hidden="false" customHeight="false" outlineLevel="0" collapsed="false">
      <c r="X974" s="35" t="s">
        <v>965</v>
      </c>
      <c r="Y974" s="36" t="n">
        <v>2</v>
      </c>
      <c r="Z974" s="37" t="n">
        <v>20</v>
      </c>
      <c r="AA974" s="37" t="n">
        <v>1</v>
      </c>
      <c r="AB974" s="37" t="n">
        <v>20</v>
      </c>
      <c r="AC974" s="37" t="n">
        <v>44052</v>
      </c>
      <c r="AD974" s="38" t="n">
        <v>44052</v>
      </c>
      <c r="AE974" s="0" t="str">
        <f aca="false">IF(AB974&lt;=10,"Top Buyer",IF(AB974&lt;=21,"2nd Top Buyer","Average Buyer"))</f>
        <v>2nd Top Buyer</v>
      </c>
      <c r="AF974" s="0" t="str">
        <f aca="false">(IF(AC974=AD974,$AL$9,$AL$10))</f>
        <v>One-Time Buyer</v>
      </c>
      <c r="AG974" s="0" t="str">
        <f aca="false">VLOOKUP(X974,LookupRange,2,0)</f>
        <v>Female</v>
      </c>
      <c r="AH974" s="0" t="str">
        <f aca="false">VLOOKUP(X974,LookupRange,3,0)</f>
        <v>New York</v>
      </c>
      <c r="AW974" s="55" t="s">
        <v>899</v>
      </c>
      <c r="AX974" s="56" t="s">
        <v>20</v>
      </c>
      <c r="AY974" s="56" t="s">
        <v>188</v>
      </c>
      <c r="AZ974" s="57"/>
      <c r="CJ974" s="35" t="s">
        <v>1100</v>
      </c>
      <c r="CK974" s="59"/>
      <c r="CN974" s="35" t="n">
        <v>88065566325</v>
      </c>
      <c r="CO974" s="59"/>
      <c r="EP974" s="0" t="n">
        <v>971</v>
      </c>
      <c r="EQ974" s="55" t="s">
        <v>296</v>
      </c>
      <c r="ER974" s="56" t="s">
        <v>98</v>
      </c>
      <c r="ES974" s="56" t="s">
        <v>29</v>
      </c>
      <c r="ET974" s="64" t="n">
        <v>11</v>
      </c>
      <c r="EU974" s="65" t="n">
        <v>132</v>
      </c>
      <c r="EV974" s="65" t="n">
        <v>33</v>
      </c>
      <c r="EW974" s="65" t="n">
        <v>44096</v>
      </c>
      <c r="EX974" s="66" t="n">
        <v>44096</v>
      </c>
      <c r="EY974" s="0" t="n">
        <f aca="false">COUNTIF(DatasourceNameRange,EQ974)</f>
        <v>1</v>
      </c>
    </row>
    <row r="975" customFormat="false" ht="15" hidden="false" customHeight="false" outlineLevel="0" collapsed="false">
      <c r="X975" s="35" t="s">
        <v>1044</v>
      </c>
      <c r="Y975" s="36" t="n">
        <v>4</v>
      </c>
      <c r="Z975" s="37" t="n">
        <v>20</v>
      </c>
      <c r="AA975" s="37" t="n">
        <v>1</v>
      </c>
      <c r="AB975" s="37" t="n">
        <v>20</v>
      </c>
      <c r="AC975" s="37" t="n">
        <v>44052</v>
      </c>
      <c r="AD975" s="38" t="n">
        <v>44052</v>
      </c>
      <c r="AE975" s="0" t="str">
        <f aca="false">IF(AB975&lt;=10,"Top Buyer",IF(AB975&lt;=21,"2nd Top Buyer","Average Buyer"))</f>
        <v>2nd Top Buyer</v>
      </c>
      <c r="AF975" s="0" t="str">
        <f aca="false">(IF(AC975=AD975,$AL$9,$AL$10))</f>
        <v>One-Time Buyer</v>
      </c>
      <c r="AG975" s="0" t="str">
        <f aca="false">VLOOKUP(X975,LookupRange,2,0)</f>
        <v>Male</v>
      </c>
      <c r="AH975" s="0" t="str">
        <f aca="false">VLOOKUP(X975,LookupRange,3,0)</f>
        <v>Brookhaven</v>
      </c>
      <c r="AW975" s="55" t="s">
        <v>749</v>
      </c>
      <c r="AX975" s="56" t="s">
        <v>20</v>
      </c>
      <c r="AY975" s="56" t="s">
        <v>114</v>
      </c>
      <c r="AZ975" s="57"/>
      <c r="CJ975" s="35" t="s">
        <v>534</v>
      </c>
      <c r="CK975" s="59"/>
      <c r="CN975" s="35" t="n">
        <v>88065566326</v>
      </c>
      <c r="CO975" s="59"/>
      <c r="EP975" s="0" t="n">
        <v>972</v>
      </c>
      <c r="EQ975" s="55" t="s">
        <v>630</v>
      </c>
      <c r="ER975" s="56" t="s">
        <v>125</v>
      </c>
      <c r="ES975" s="56" t="s">
        <v>20</v>
      </c>
      <c r="ET975" s="64" t="n">
        <v>11</v>
      </c>
      <c r="EU975" s="65" t="n">
        <v>99</v>
      </c>
      <c r="EV975" s="65" t="n">
        <v>33</v>
      </c>
      <c r="EW975" s="65" t="n">
        <v>44052</v>
      </c>
      <c r="EX975" s="66" t="n">
        <v>44052</v>
      </c>
      <c r="EY975" s="0" t="n">
        <f aca="false">COUNTIF(DatasourceNameRange,EQ975)</f>
        <v>1</v>
      </c>
    </row>
    <row r="976" customFormat="false" ht="15" hidden="false" customHeight="false" outlineLevel="0" collapsed="false">
      <c r="X976" s="35" t="s">
        <v>694</v>
      </c>
      <c r="Y976" s="36" t="n">
        <v>1</v>
      </c>
      <c r="Z976" s="37" t="n">
        <v>20</v>
      </c>
      <c r="AA976" s="37" t="n">
        <v>1</v>
      </c>
      <c r="AB976" s="37" t="n">
        <v>20</v>
      </c>
      <c r="AC976" s="37" t="n">
        <v>44085</v>
      </c>
      <c r="AD976" s="38" t="n">
        <v>44085</v>
      </c>
      <c r="AE976" s="0" t="str">
        <f aca="false">IF(AB976&lt;=10,"Top Buyer",IF(AB976&lt;=21,"2nd Top Buyer","Average Buyer"))</f>
        <v>2nd Top Buyer</v>
      </c>
      <c r="AF976" s="0" t="str">
        <f aca="false">(IF(AC976=AD976,$AL$9,$AL$10))</f>
        <v>One-Time Buyer</v>
      </c>
      <c r="AG976" s="0" t="str">
        <f aca="false">VLOOKUP(X976,LookupRange,2,0)</f>
        <v>Female</v>
      </c>
      <c r="AH976" s="0" t="str">
        <f aca="false">VLOOKUP(X976,LookupRange,3,0)</f>
        <v>Olean</v>
      </c>
      <c r="AW976" s="55" t="s">
        <v>1117</v>
      </c>
      <c r="AX976" s="56" t="s">
        <v>29</v>
      </c>
      <c r="AY976" s="56" t="s">
        <v>154</v>
      </c>
      <c r="AZ976" s="57"/>
      <c r="CJ976" s="35" t="s">
        <v>283</v>
      </c>
      <c r="CK976" s="59"/>
      <c r="CN976" s="35" t="n">
        <v>88065566327</v>
      </c>
      <c r="CO976" s="59"/>
      <c r="EP976" s="0" t="n">
        <v>973</v>
      </c>
      <c r="EQ976" s="55" t="s">
        <v>899</v>
      </c>
      <c r="ER976" s="56" t="s">
        <v>188</v>
      </c>
      <c r="ES976" s="56" t="s">
        <v>20</v>
      </c>
      <c r="ET976" s="64" t="n">
        <v>9</v>
      </c>
      <c r="EU976" s="65" t="n">
        <v>126</v>
      </c>
      <c r="EV976" s="65" t="n">
        <v>27</v>
      </c>
      <c r="EW976" s="65" t="n">
        <v>44102</v>
      </c>
      <c r="EX976" s="66" t="n">
        <v>44102</v>
      </c>
      <c r="EY976" s="0" t="n">
        <f aca="false">COUNTIF(DatasourceNameRange,EQ976)</f>
        <v>1</v>
      </c>
    </row>
    <row r="977" customFormat="false" ht="15" hidden="false" customHeight="false" outlineLevel="0" collapsed="false">
      <c r="X977" s="35" t="s">
        <v>919</v>
      </c>
      <c r="Y977" s="36" t="n">
        <v>2</v>
      </c>
      <c r="Z977" s="37" t="n">
        <v>20</v>
      </c>
      <c r="AA977" s="37" t="n">
        <v>1</v>
      </c>
      <c r="AB977" s="37" t="n">
        <v>20</v>
      </c>
      <c r="AC977" s="37" t="n">
        <v>44102</v>
      </c>
      <c r="AD977" s="38" t="n">
        <v>44102</v>
      </c>
      <c r="AE977" s="0" t="str">
        <f aca="false">IF(AB977&lt;=10,"Top Buyer",IF(AB977&lt;=21,"2nd Top Buyer","Average Buyer"))</f>
        <v>2nd Top Buyer</v>
      </c>
      <c r="AF977" s="0" t="str">
        <f aca="false">(IF(AC977=AD977,$AL$9,$AL$10))</f>
        <v>One-Time Buyer</v>
      </c>
      <c r="AG977" s="0" t="str">
        <f aca="false">VLOOKUP(X977,LookupRange,2,0)</f>
        <v>Female</v>
      </c>
      <c r="AH977" s="0" t="str">
        <f aca="false">VLOOKUP(X977,LookupRange,3,0)</f>
        <v>Glen Cove</v>
      </c>
      <c r="AW977" s="55" t="s">
        <v>1100</v>
      </c>
      <c r="AX977" s="56" t="s">
        <v>20</v>
      </c>
      <c r="AY977" s="56" t="s">
        <v>112</v>
      </c>
      <c r="AZ977" s="57"/>
      <c r="CJ977" s="35" t="s">
        <v>341</v>
      </c>
      <c r="CK977" s="59"/>
      <c r="CN977" s="35" t="n">
        <v>88065566328</v>
      </c>
      <c r="CO977" s="59"/>
      <c r="EP977" s="0" t="n">
        <v>974</v>
      </c>
      <c r="EQ977" s="55" t="s">
        <v>749</v>
      </c>
      <c r="ER977" s="56" t="s">
        <v>114</v>
      </c>
      <c r="ES977" s="56" t="s">
        <v>20</v>
      </c>
      <c r="ET977" s="64" t="n">
        <v>5</v>
      </c>
      <c r="EU977" s="65" t="n">
        <v>65</v>
      </c>
      <c r="EV977" s="65" t="n">
        <v>15</v>
      </c>
      <c r="EW977" s="65" t="n">
        <v>44063</v>
      </c>
      <c r="EX977" s="66" t="n">
        <v>44063</v>
      </c>
      <c r="EY977" s="0" t="n">
        <f aca="false">COUNTIF(DatasourceNameRange,EQ977)</f>
        <v>1</v>
      </c>
    </row>
    <row r="978" customFormat="false" ht="15" hidden="false" customHeight="false" outlineLevel="0" collapsed="false">
      <c r="X978" s="35" t="s">
        <v>887</v>
      </c>
      <c r="Y978" s="36" t="n">
        <v>1</v>
      </c>
      <c r="Z978" s="37" t="n">
        <v>20</v>
      </c>
      <c r="AA978" s="37" t="n">
        <v>1</v>
      </c>
      <c r="AB978" s="37" t="n">
        <v>20</v>
      </c>
      <c r="AC978" s="37" t="n">
        <v>44077</v>
      </c>
      <c r="AD978" s="38" t="n">
        <v>44077</v>
      </c>
      <c r="AE978" s="0" t="str">
        <f aca="false">IF(AB978&lt;=10,"Top Buyer",IF(AB978&lt;=21,"2nd Top Buyer","Average Buyer"))</f>
        <v>2nd Top Buyer</v>
      </c>
      <c r="AF978" s="0" t="str">
        <f aca="false">(IF(AC978=AD978,$AL$9,$AL$10))</f>
        <v>One-Time Buyer</v>
      </c>
      <c r="AG978" s="0" t="str">
        <f aca="false">VLOOKUP(X978,LookupRange,2,0)</f>
        <v>Male</v>
      </c>
      <c r="AH978" s="0" t="str">
        <f aca="false">VLOOKUP(X978,LookupRange,3,0)</f>
        <v>Fulton</v>
      </c>
      <c r="AW978" s="55" t="s">
        <v>534</v>
      </c>
      <c r="AX978" s="56" t="s">
        <v>29</v>
      </c>
      <c r="AY978" s="56" t="s">
        <v>152</v>
      </c>
      <c r="AZ978" s="57"/>
      <c r="CJ978" s="35" t="s">
        <v>492</v>
      </c>
      <c r="CK978" s="59"/>
      <c r="CN978" s="35" t="n">
        <v>88065566329</v>
      </c>
      <c r="CO978" s="59"/>
      <c r="EP978" s="0" t="n">
        <v>975</v>
      </c>
      <c r="EQ978" s="55" t="s">
        <v>1117</v>
      </c>
      <c r="ER978" s="56" t="s">
        <v>154</v>
      </c>
      <c r="ES978" s="56" t="s">
        <v>29</v>
      </c>
      <c r="ET978" s="64" t="n">
        <v>40</v>
      </c>
      <c r="EU978" s="65" t="n">
        <v>360</v>
      </c>
      <c r="EV978" s="65" t="n">
        <v>120</v>
      </c>
      <c r="EW978" s="65" t="n">
        <v>44068</v>
      </c>
      <c r="EX978" s="66" t="n">
        <v>44068</v>
      </c>
      <c r="EY978" s="0" t="n">
        <f aca="false">COUNTIF(DatasourceNameRange,EQ978)</f>
        <v>1</v>
      </c>
    </row>
    <row r="979" customFormat="false" ht="15" hidden="false" customHeight="false" outlineLevel="0" collapsed="false">
      <c r="X979" s="35" t="s">
        <v>1097</v>
      </c>
      <c r="Y979" s="36" t="n">
        <v>2</v>
      </c>
      <c r="Z979" s="37" t="n">
        <v>20</v>
      </c>
      <c r="AA979" s="37" t="n">
        <v>1</v>
      </c>
      <c r="AB979" s="37" t="n">
        <v>20</v>
      </c>
      <c r="AC979" s="37" t="n">
        <v>44098</v>
      </c>
      <c r="AD979" s="38" t="n">
        <v>44098</v>
      </c>
      <c r="AE979" s="0" t="str">
        <f aca="false">IF(AB979&lt;=10,"Top Buyer",IF(AB979&lt;=21,"2nd Top Buyer","Average Buyer"))</f>
        <v>2nd Top Buyer</v>
      </c>
      <c r="AF979" s="0" t="str">
        <f aca="false">(IF(AC979=AD979,$AL$9,$AL$10))</f>
        <v>One-Time Buyer</v>
      </c>
      <c r="AG979" s="0" t="str">
        <f aca="false">VLOOKUP(X979,LookupRange,2,0)</f>
        <v>Male</v>
      </c>
      <c r="AH979" s="0" t="str">
        <f aca="false">VLOOKUP(X979,LookupRange,3,0)</f>
        <v>Syracuse</v>
      </c>
      <c r="AW979" s="55" t="s">
        <v>283</v>
      </c>
      <c r="AX979" s="56" t="s">
        <v>29</v>
      </c>
      <c r="AY979" s="56" t="s">
        <v>154</v>
      </c>
      <c r="AZ979" s="57"/>
      <c r="CJ979" s="35" t="s">
        <v>764</v>
      </c>
      <c r="CK979" s="59"/>
      <c r="CN979" s="35" t="n">
        <v>88065566330</v>
      </c>
      <c r="CO979" s="59"/>
      <c r="EP979" s="0" t="n">
        <v>976</v>
      </c>
      <c r="EQ979" s="55" t="s">
        <v>1100</v>
      </c>
      <c r="ER979" s="56" t="s">
        <v>112</v>
      </c>
      <c r="ES979" s="56" t="s">
        <v>20</v>
      </c>
      <c r="ET979" s="64" t="n">
        <v>2</v>
      </c>
      <c r="EU979" s="65" t="n">
        <v>46</v>
      </c>
      <c r="EV979" s="65" t="n">
        <v>6</v>
      </c>
      <c r="EW979" s="65" t="n">
        <v>44102</v>
      </c>
      <c r="EX979" s="66" t="n">
        <v>44102</v>
      </c>
      <c r="EY979" s="0" t="n">
        <f aca="false">COUNTIF(DatasourceNameRange,EQ979)</f>
        <v>1</v>
      </c>
    </row>
    <row r="980" customFormat="false" ht="15" hidden="false" customHeight="false" outlineLevel="0" collapsed="false">
      <c r="X980" s="35" t="s">
        <v>1075</v>
      </c>
      <c r="Y980" s="36" t="n">
        <v>1</v>
      </c>
      <c r="Z980" s="37" t="n">
        <v>20</v>
      </c>
      <c r="AA980" s="37" t="n">
        <v>1</v>
      </c>
      <c r="AB980" s="37" t="n">
        <v>20</v>
      </c>
      <c r="AC980" s="37" t="n">
        <v>44055</v>
      </c>
      <c r="AD980" s="38" t="n">
        <v>44055</v>
      </c>
      <c r="AE980" s="0" t="str">
        <f aca="false">IF(AB980&lt;=10,"Top Buyer",IF(AB980&lt;=21,"2nd Top Buyer","Average Buyer"))</f>
        <v>2nd Top Buyer</v>
      </c>
      <c r="AF980" s="0" t="str">
        <f aca="false">(IF(AC980=AD980,$AL$9,$AL$10))</f>
        <v>One-Time Buyer</v>
      </c>
      <c r="AG980" s="0" t="str">
        <f aca="false">VLOOKUP(X980,LookupRange,2,0)</f>
        <v>Male</v>
      </c>
      <c r="AH980" s="0" t="str">
        <f aca="false">VLOOKUP(X980,LookupRange,3,0)</f>
        <v>Lockport</v>
      </c>
      <c r="AW980" s="55" t="s">
        <v>341</v>
      </c>
      <c r="AX980" s="56" t="s">
        <v>20</v>
      </c>
      <c r="AY980" s="56" t="s">
        <v>156</v>
      </c>
      <c r="AZ980" s="57"/>
      <c r="CJ980" s="35" t="s">
        <v>647</v>
      </c>
      <c r="CK980" s="59"/>
      <c r="CN980" s="35" t="n">
        <v>88065566331</v>
      </c>
      <c r="CO980" s="59"/>
      <c r="EP980" s="0" t="n">
        <v>977</v>
      </c>
      <c r="EQ980" s="55" t="s">
        <v>534</v>
      </c>
      <c r="ER980" s="56" t="s">
        <v>152</v>
      </c>
      <c r="ES980" s="56" t="s">
        <v>29</v>
      </c>
      <c r="ET980" s="64" t="n">
        <v>10</v>
      </c>
      <c r="EU980" s="65" t="n">
        <v>150</v>
      </c>
      <c r="EV980" s="65" t="n">
        <v>30</v>
      </c>
      <c r="EW980" s="65" t="n">
        <v>44056</v>
      </c>
      <c r="EX980" s="66" t="n">
        <v>44056</v>
      </c>
      <c r="EY980" s="0" t="n">
        <f aca="false">COUNTIF(DatasourceNameRange,EQ980)</f>
        <v>1</v>
      </c>
    </row>
    <row r="981" customFormat="false" ht="15" hidden="false" customHeight="false" outlineLevel="0" collapsed="false">
      <c r="X981" s="35" t="s">
        <v>995</v>
      </c>
      <c r="Y981" s="36" t="n">
        <v>2</v>
      </c>
      <c r="Z981" s="37" t="n">
        <v>18</v>
      </c>
      <c r="AA981" s="37" t="n">
        <v>1</v>
      </c>
      <c r="AB981" s="37" t="n">
        <v>18</v>
      </c>
      <c r="AC981" s="37" t="n">
        <v>44061</v>
      </c>
      <c r="AD981" s="38" t="n">
        <v>44061</v>
      </c>
      <c r="AE981" s="0" t="str">
        <f aca="false">IF(AB981&lt;=10,"Top Buyer",IF(AB981&lt;=21,"2nd Top Buyer","Average Buyer"))</f>
        <v>2nd Top Buyer</v>
      </c>
      <c r="AF981" s="0" t="str">
        <f aca="false">(IF(AC981=AD981,$AL$9,$AL$10))</f>
        <v>One-Time Buyer</v>
      </c>
      <c r="AG981" s="0" t="str">
        <f aca="false">VLOOKUP(X981,LookupRange,2,0)</f>
        <v>Male</v>
      </c>
      <c r="AH981" s="0" t="str">
        <f aca="false">VLOOKUP(X981,LookupRange,3,0)</f>
        <v>Long Beach</v>
      </c>
      <c r="AW981" s="55" t="s">
        <v>492</v>
      </c>
      <c r="AX981" s="56" t="s">
        <v>29</v>
      </c>
      <c r="AY981" s="56" t="s">
        <v>152</v>
      </c>
      <c r="AZ981" s="57"/>
      <c r="CJ981" s="35" t="s">
        <v>824</v>
      </c>
      <c r="CK981" s="59"/>
      <c r="CN981" s="35" t="n">
        <v>88065566332</v>
      </c>
      <c r="CO981" s="59"/>
      <c r="EP981" s="0" t="n">
        <v>978</v>
      </c>
      <c r="EQ981" s="55" t="s">
        <v>283</v>
      </c>
      <c r="ER981" s="56" t="s">
        <v>154</v>
      </c>
      <c r="ES981" s="56" t="s">
        <v>29</v>
      </c>
      <c r="ET981" s="64" t="n">
        <v>15</v>
      </c>
      <c r="EU981" s="65" t="n">
        <v>90</v>
      </c>
      <c r="EV981" s="65" t="n">
        <v>45</v>
      </c>
      <c r="EW981" s="65" t="n">
        <v>44083</v>
      </c>
      <c r="EX981" s="66" t="n">
        <v>44083</v>
      </c>
      <c r="EY981" s="0" t="n">
        <f aca="false">COUNTIF(DatasourceNameRange,EQ981)</f>
        <v>1</v>
      </c>
    </row>
    <row r="982" customFormat="false" ht="15" hidden="false" customHeight="false" outlineLevel="0" collapsed="false">
      <c r="X982" s="35" t="s">
        <v>996</v>
      </c>
      <c r="Y982" s="36" t="n">
        <v>1</v>
      </c>
      <c r="Z982" s="37" t="n">
        <v>18</v>
      </c>
      <c r="AA982" s="37" t="n">
        <v>1</v>
      </c>
      <c r="AB982" s="37" t="n">
        <v>18</v>
      </c>
      <c r="AC982" s="37" t="n">
        <v>44061</v>
      </c>
      <c r="AD982" s="38" t="n">
        <v>44061</v>
      </c>
      <c r="AE982" s="0" t="str">
        <f aca="false">IF(AB982&lt;=10,"Top Buyer",IF(AB982&lt;=21,"2nd Top Buyer","Average Buyer"))</f>
        <v>2nd Top Buyer</v>
      </c>
      <c r="AF982" s="0" t="str">
        <f aca="false">(IF(AC982=AD982,$AL$9,$AL$10))</f>
        <v>One-Time Buyer</v>
      </c>
      <c r="AG982" s="0" t="str">
        <f aca="false">VLOOKUP(X982,LookupRange,2,0)</f>
        <v>Male</v>
      </c>
      <c r="AH982" s="0" t="str">
        <f aca="false">VLOOKUP(X982,LookupRange,3,0)</f>
        <v>Middletown</v>
      </c>
      <c r="AW982" s="55" t="s">
        <v>764</v>
      </c>
      <c r="AX982" s="56" t="s">
        <v>29</v>
      </c>
      <c r="AY982" s="56" t="s">
        <v>48</v>
      </c>
      <c r="AZ982" s="57"/>
      <c r="CJ982" s="35" t="s">
        <v>621</v>
      </c>
      <c r="CK982" s="59"/>
      <c r="CN982" s="35" t="n">
        <v>88065566333</v>
      </c>
      <c r="CO982" s="59"/>
      <c r="EP982" s="0" t="n">
        <v>979</v>
      </c>
      <c r="EQ982" s="55" t="s">
        <v>341</v>
      </c>
      <c r="ER982" s="56" t="s">
        <v>156</v>
      </c>
      <c r="ES982" s="56" t="s">
        <v>20</v>
      </c>
      <c r="ET982" s="64" t="n">
        <v>11</v>
      </c>
      <c r="EU982" s="65" t="n">
        <v>55</v>
      </c>
      <c r="EV982" s="65" t="n">
        <v>33</v>
      </c>
      <c r="EW982" s="65" t="n">
        <v>44072</v>
      </c>
      <c r="EX982" s="66" t="n">
        <v>44072</v>
      </c>
      <c r="EY982" s="0" t="n">
        <f aca="false">COUNTIF(DatasourceNameRange,EQ982)</f>
        <v>1</v>
      </c>
    </row>
    <row r="983" customFormat="false" ht="15" hidden="false" customHeight="false" outlineLevel="0" collapsed="false">
      <c r="X983" s="35" t="s">
        <v>706</v>
      </c>
      <c r="Y983" s="36" t="n">
        <v>2</v>
      </c>
      <c r="Z983" s="37" t="n">
        <v>18</v>
      </c>
      <c r="AA983" s="37" t="n">
        <v>1</v>
      </c>
      <c r="AB983" s="37" t="n">
        <v>18</v>
      </c>
      <c r="AC983" s="37" t="n">
        <v>44097</v>
      </c>
      <c r="AD983" s="38" t="n">
        <v>44097</v>
      </c>
      <c r="AE983" s="0" t="str">
        <f aca="false">IF(AB983&lt;=10,"Top Buyer",IF(AB983&lt;=21,"2nd Top Buyer","Average Buyer"))</f>
        <v>2nd Top Buyer</v>
      </c>
      <c r="AF983" s="0" t="str">
        <f aca="false">(IF(AC983=AD983,$AL$9,$AL$10))</f>
        <v>One-Time Buyer</v>
      </c>
      <c r="AG983" s="0" t="str">
        <f aca="false">VLOOKUP(X983,LookupRange,2,0)</f>
        <v>Male</v>
      </c>
      <c r="AH983" s="0" t="str">
        <f aca="false">VLOOKUP(X983,LookupRange,3,0)</f>
        <v>Watertown</v>
      </c>
      <c r="AW983" s="55" t="s">
        <v>647</v>
      </c>
      <c r="AX983" s="56" t="s">
        <v>29</v>
      </c>
      <c r="AY983" s="56" t="s">
        <v>154</v>
      </c>
      <c r="AZ983" s="57"/>
      <c r="CJ983" s="35" t="s">
        <v>390</v>
      </c>
      <c r="CK983" s="59"/>
      <c r="CN983" s="35" t="n">
        <v>88065566334</v>
      </c>
      <c r="CO983" s="59"/>
      <c r="EP983" s="0" t="n">
        <v>980</v>
      </c>
      <c r="EQ983" s="55" t="s">
        <v>492</v>
      </c>
      <c r="ER983" s="56" t="s">
        <v>152</v>
      </c>
      <c r="ES983" s="56" t="s">
        <v>29</v>
      </c>
      <c r="ET983" s="64" t="n">
        <v>89</v>
      </c>
      <c r="EU983" s="65" t="n">
        <v>1780</v>
      </c>
      <c r="EV983" s="65" t="n">
        <v>267</v>
      </c>
      <c r="EW983" s="65" t="n">
        <v>44086</v>
      </c>
      <c r="EX983" s="66" t="n">
        <v>44086</v>
      </c>
      <c r="EY983" s="0" t="n">
        <f aca="false">COUNTIF(DatasourceNameRange,EQ983)</f>
        <v>1</v>
      </c>
    </row>
    <row r="984" customFormat="false" ht="15" hidden="false" customHeight="false" outlineLevel="0" collapsed="false">
      <c r="X984" s="35" t="s">
        <v>1114</v>
      </c>
      <c r="Y984" s="36" t="n">
        <v>2</v>
      </c>
      <c r="Z984" s="37" t="n">
        <v>18</v>
      </c>
      <c r="AA984" s="37" t="n">
        <v>1</v>
      </c>
      <c r="AB984" s="37" t="n">
        <v>18</v>
      </c>
      <c r="AC984" s="37" t="n">
        <v>44065</v>
      </c>
      <c r="AD984" s="38" t="n">
        <v>44065</v>
      </c>
      <c r="AE984" s="0" t="str">
        <f aca="false">IF(AB984&lt;=10,"Top Buyer",IF(AB984&lt;=21,"2nd Top Buyer","Average Buyer"))</f>
        <v>2nd Top Buyer</v>
      </c>
      <c r="AF984" s="0" t="str">
        <f aca="false">(IF(AC984=AD984,$AL$9,$AL$10))</f>
        <v>One-Time Buyer</v>
      </c>
      <c r="AG984" s="0" t="str">
        <f aca="false">VLOOKUP(X984,LookupRange,2,0)</f>
        <v>Male</v>
      </c>
      <c r="AH984" s="0" t="str">
        <f aca="false">VLOOKUP(X984,LookupRange,3,0)</f>
        <v>Kingston</v>
      </c>
      <c r="AW984" s="55" t="s">
        <v>824</v>
      </c>
      <c r="AX984" s="56" t="s">
        <v>29</v>
      </c>
      <c r="AY984" s="56" t="s">
        <v>75</v>
      </c>
      <c r="AZ984" s="57"/>
      <c r="CJ984" s="35" t="s">
        <v>292</v>
      </c>
      <c r="CK984" s="59"/>
      <c r="CN984" s="35" t="n">
        <v>88065566335</v>
      </c>
      <c r="CO984" s="59"/>
      <c r="EP984" s="0" t="n">
        <v>981</v>
      </c>
      <c r="EQ984" s="55" t="s">
        <v>764</v>
      </c>
      <c r="ER984" s="56" t="s">
        <v>48</v>
      </c>
      <c r="ES984" s="56" t="s">
        <v>29</v>
      </c>
      <c r="ET984" s="64" t="n">
        <v>11</v>
      </c>
      <c r="EU984" s="65" t="n">
        <v>330</v>
      </c>
      <c r="EV984" s="65" t="n">
        <v>33</v>
      </c>
      <c r="EW984" s="65" t="n">
        <v>44078</v>
      </c>
      <c r="EX984" s="66" t="n">
        <v>44078</v>
      </c>
      <c r="EY984" s="0" t="n">
        <f aca="false">COUNTIF(DatasourceNameRange,EQ984)</f>
        <v>1</v>
      </c>
    </row>
    <row r="985" customFormat="false" ht="15" hidden="false" customHeight="false" outlineLevel="0" collapsed="false">
      <c r="X985" s="35" t="s">
        <v>884</v>
      </c>
      <c r="Y985" s="36" t="n">
        <v>3</v>
      </c>
      <c r="Z985" s="37" t="n">
        <v>18</v>
      </c>
      <c r="AA985" s="37" t="n">
        <v>1</v>
      </c>
      <c r="AB985" s="37" t="n">
        <v>18</v>
      </c>
      <c r="AC985" s="37" t="n">
        <v>44074</v>
      </c>
      <c r="AD985" s="38" t="n">
        <v>44074</v>
      </c>
      <c r="AE985" s="0" t="str">
        <f aca="false">IF(AB985&lt;=10,"Top Buyer",IF(AB985&lt;=21,"2nd Top Buyer","Average Buyer"))</f>
        <v>2nd Top Buyer</v>
      </c>
      <c r="AF985" s="0" t="str">
        <f aca="false">(IF(AC985=AD985,$AL$9,$AL$10))</f>
        <v>One-Time Buyer</v>
      </c>
      <c r="AG985" s="0" t="str">
        <f aca="false">VLOOKUP(X985,LookupRange,2,0)</f>
        <v>Female</v>
      </c>
      <c r="AH985" s="0" t="str">
        <f aca="false">VLOOKUP(X985,LookupRange,3,0)</f>
        <v>Fulton</v>
      </c>
      <c r="AW985" s="55" t="s">
        <v>621</v>
      </c>
      <c r="AX985" s="56" t="s">
        <v>29</v>
      </c>
      <c r="AY985" s="56" t="s">
        <v>147</v>
      </c>
      <c r="AZ985" s="57"/>
      <c r="CJ985" s="35" t="s">
        <v>422</v>
      </c>
      <c r="CK985" s="59"/>
      <c r="CN985" s="35" t="n">
        <v>88065566336</v>
      </c>
      <c r="CO985" s="59"/>
      <c r="EP985" s="0" t="n">
        <v>982</v>
      </c>
      <c r="EQ985" s="55" t="s">
        <v>647</v>
      </c>
      <c r="ER985" s="56" t="s">
        <v>154</v>
      </c>
      <c r="ES985" s="56" t="s">
        <v>29</v>
      </c>
      <c r="ET985" s="64" t="n">
        <v>10</v>
      </c>
      <c r="EU985" s="65" t="n">
        <v>100</v>
      </c>
      <c r="EV985" s="65" t="n">
        <v>30</v>
      </c>
      <c r="EW985" s="65" t="n">
        <v>44072</v>
      </c>
      <c r="EX985" s="66" t="n">
        <v>44072</v>
      </c>
      <c r="EY985" s="0" t="n">
        <f aca="false">COUNTIF(DatasourceNameRange,EQ985)</f>
        <v>1</v>
      </c>
    </row>
    <row r="986" customFormat="false" ht="15" hidden="false" customHeight="false" outlineLevel="0" collapsed="false">
      <c r="X986" s="35" t="s">
        <v>1115</v>
      </c>
      <c r="Y986" s="36" t="n">
        <v>1</v>
      </c>
      <c r="Z986" s="37" t="n">
        <v>18</v>
      </c>
      <c r="AA986" s="37" t="n">
        <v>1</v>
      </c>
      <c r="AB986" s="37" t="n">
        <v>18</v>
      </c>
      <c r="AC986" s="37" t="n">
        <v>44066</v>
      </c>
      <c r="AD986" s="38" t="n">
        <v>44066</v>
      </c>
      <c r="AE986" s="0" t="str">
        <f aca="false">IF(AB986&lt;=10,"Top Buyer",IF(AB986&lt;=21,"2nd Top Buyer","Average Buyer"))</f>
        <v>2nd Top Buyer</v>
      </c>
      <c r="AF986" s="0" t="str">
        <f aca="false">(IF(AC986=AD986,$AL$9,$AL$10))</f>
        <v>One-Time Buyer</v>
      </c>
      <c r="AG986" s="0" t="str">
        <f aca="false">VLOOKUP(X986,LookupRange,2,0)</f>
        <v>Male</v>
      </c>
      <c r="AH986" s="0" t="str">
        <f aca="false">VLOOKUP(X986,LookupRange,3,0)</f>
        <v>Little Falls</v>
      </c>
      <c r="AW986" s="55" t="s">
        <v>390</v>
      </c>
      <c r="AX986" s="56" t="s">
        <v>29</v>
      </c>
      <c r="AY986" s="56" t="s">
        <v>121</v>
      </c>
      <c r="AZ986" s="57"/>
      <c r="CJ986" s="35" t="s">
        <v>893</v>
      </c>
      <c r="CK986" s="59"/>
      <c r="CN986" s="35" t="n">
        <v>88065566337</v>
      </c>
      <c r="CO986" s="59"/>
      <c r="EP986" s="0" t="n">
        <v>983</v>
      </c>
      <c r="EQ986" s="55" t="s">
        <v>824</v>
      </c>
      <c r="ER986" s="56" t="s">
        <v>75</v>
      </c>
      <c r="ES986" s="56" t="s">
        <v>29</v>
      </c>
      <c r="ET986" s="64" t="n">
        <v>7</v>
      </c>
      <c r="EU986" s="65" t="n">
        <v>210</v>
      </c>
      <c r="EV986" s="65" t="n">
        <v>21</v>
      </c>
      <c r="EW986" s="65" t="n">
        <v>44076</v>
      </c>
      <c r="EX986" s="66" t="n">
        <v>44076</v>
      </c>
      <c r="EY986" s="0" t="n">
        <f aca="false">COUNTIF(DatasourceNameRange,EQ986)</f>
        <v>1</v>
      </c>
    </row>
    <row r="987" customFormat="false" ht="15" hidden="false" customHeight="false" outlineLevel="0" collapsed="false">
      <c r="X987" s="35" t="s">
        <v>768</v>
      </c>
      <c r="Y987" s="36" t="n">
        <v>1</v>
      </c>
      <c r="Z987" s="37" t="n">
        <v>18</v>
      </c>
      <c r="AA987" s="37" t="n">
        <v>1</v>
      </c>
      <c r="AB987" s="37" t="n">
        <v>18</v>
      </c>
      <c r="AC987" s="37" t="n">
        <v>44082</v>
      </c>
      <c r="AD987" s="38" t="n">
        <v>44082</v>
      </c>
      <c r="AE987" s="0" t="str">
        <f aca="false">IF(AB987&lt;=10,"Top Buyer",IF(AB987&lt;=21,"2nd Top Buyer","Average Buyer"))</f>
        <v>2nd Top Buyer</v>
      </c>
      <c r="AF987" s="0" t="str">
        <f aca="false">(IF(AC987=AD987,$AL$9,$AL$10))</f>
        <v>One-Time Buyer</v>
      </c>
      <c r="AG987" s="0" t="str">
        <f aca="false">VLOOKUP(X987,LookupRange,2,0)</f>
        <v>Male</v>
      </c>
      <c r="AH987" s="0" t="str">
        <f aca="false">VLOOKUP(X987,LookupRange,3,0)</f>
        <v>Hudson</v>
      </c>
      <c r="AW987" s="55" t="s">
        <v>292</v>
      </c>
      <c r="AX987" s="56" t="s">
        <v>29</v>
      </c>
      <c r="AY987" s="56" t="s">
        <v>87</v>
      </c>
      <c r="AZ987" s="57"/>
      <c r="CJ987" s="35" t="s">
        <v>417</v>
      </c>
      <c r="CK987" s="59"/>
      <c r="CN987" s="35" t="n">
        <v>88065566338</v>
      </c>
      <c r="CO987" s="59"/>
      <c r="EP987" s="0" t="n">
        <v>984</v>
      </c>
      <c r="EQ987" s="55" t="s">
        <v>621</v>
      </c>
      <c r="ER987" s="56" t="s">
        <v>147</v>
      </c>
      <c r="ES987" s="56" t="s">
        <v>29</v>
      </c>
      <c r="ET987" s="64" t="n">
        <v>93</v>
      </c>
      <c r="EU987" s="65" t="n">
        <v>1705</v>
      </c>
      <c r="EV987" s="65" t="n">
        <v>279</v>
      </c>
      <c r="EW987" s="65" t="n">
        <v>44051</v>
      </c>
      <c r="EX987" s="66" t="n">
        <v>44068</v>
      </c>
      <c r="EY987" s="0" t="n">
        <f aca="false">COUNTIF(DatasourceNameRange,EQ987)</f>
        <v>3</v>
      </c>
    </row>
    <row r="988" customFormat="false" ht="15" hidden="false" customHeight="false" outlineLevel="0" collapsed="false">
      <c r="X988" s="35" t="s">
        <v>910</v>
      </c>
      <c r="Y988" s="36" t="n">
        <v>1</v>
      </c>
      <c r="Z988" s="37" t="n">
        <v>18</v>
      </c>
      <c r="AA988" s="37" t="n">
        <v>1</v>
      </c>
      <c r="AB988" s="37" t="n">
        <v>18</v>
      </c>
      <c r="AC988" s="37" t="n">
        <v>44093</v>
      </c>
      <c r="AD988" s="38" t="n">
        <v>44093</v>
      </c>
      <c r="AE988" s="0" t="str">
        <f aca="false">IF(AB988&lt;=10,"Top Buyer",IF(AB988&lt;=21,"2nd Top Buyer","Average Buyer"))</f>
        <v>2nd Top Buyer</v>
      </c>
      <c r="AF988" s="0" t="str">
        <f aca="false">(IF(AC988=AD988,$AL$9,$AL$10))</f>
        <v>One-Time Buyer</v>
      </c>
      <c r="AG988" s="0" t="str">
        <f aca="false">VLOOKUP(X988,LookupRange,2,0)</f>
        <v>Male</v>
      </c>
      <c r="AH988" s="0" t="str">
        <f aca="false">VLOOKUP(X988,LookupRange,3,0)</f>
        <v>Choes</v>
      </c>
      <c r="AW988" s="55" t="s">
        <v>422</v>
      </c>
      <c r="AX988" s="56" t="s">
        <v>20</v>
      </c>
      <c r="AY988" s="56" t="s">
        <v>21</v>
      </c>
      <c r="AZ988" s="57"/>
      <c r="CJ988" s="35" t="s">
        <v>536</v>
      </c>
      <c r="CK988" s="59"/>
      <c r="CN988" s="35" t="n">
        <v>88065566339</v>
      </c>
      <c r="CO988" s="59"/>
      <c r="EP988" s="0" t="n">
        <v>985</v>
      </c>
      <c r="EQ988" s="55" t="s">
        <v>390</v>
      </c>
      <c r="ER988" s="56" t="s">
        <v>121</v>
      </c>
      <c r="ES988" s="56" t="s">
        <v>29</v>
      </c>
      <c r="ET988" s="64" t="n">
        <v>17</v>
      </c>
      <c r="EU988" s="65" t="n">
        <v>170</v>
      </c>
      <c r="EV988" s="65" t="n">
        <v>51</v>
      </c>
      <c r="EW988" s="65" t="n">
        <v>44087</v>
      </c>
      <c r="EX988" s="66" t="n">
        <v>44087</v>
      </c>
      <c r="EY988" s="0" t="n">
        <f aca="false">COUNTIF(DatasourceNameRange,EQ988)</f>
        <v>2</v>
      </c>
    </row>
    <row r="989" customFormat="false" ht="15" hidden="false" customHeight="false" outlineLevel="0" collapsed="false">
      <c r="X989" s="35" t="s">
        <v>1015</v>
      </c>
      <c r="Y989" s="36" t="n">
        <v>1</v>
      </c>
      <c r="Z989" s="37" t="n">
        <v>18</v>
      </c>
      <c r="AA989" s="37" t="n">
        <v>1</v>
      </c>
      <c r="AB989" s="37" t="n">
        <v>18</v>
      </c>
      <c r="AC989" s="37" t="n">
        <v>44086</v>
      </c>
      <c r="AD989" s="38" t="n">
        <v>44086</v>
      </c>
      <c r="AE989" s="0" t="str">
        <f aca="false">IF(AB989&lt;=10,"Top Buyer",IF(AB989&lt;=21,"2nd Top Buyer","Average Buyer"))</f>
        <v>2nd Top Buyer</v>
      </c>
      <c r="AF989" s="0" t="str">
        <f aca="false">(IF(AC989=AD989,$AL$9,$AL$10))</f>
        <v>One-Time Buyer</v>
      </c>
      <c r="AG989" s="0" t="str">
        <f aca="false">VLOOKUP(X989,LookupRange,2,0)</f>
        <v>Male</v>
      </c>
      <c r="AH989" s="0" t="str">
        <f aca="false">VLOOKUP(X989,LookupRange,3,0)</f>
        <v>Albany</v>
      </c>
      <c r="AW989" s="55" t="s">
        <v>893</v>
      </c>
      <c r="AX989" s="56" t="s">
        <v>29</v>
      </c>
      <c r="AY989" s="56" t="s">
        <v>188</v>
      </c>
      <c r="AZ989" s="57"/>
      <c r="CJ989" s="35" t="s">
        <v>160</v>
      </c>
      <c r="CK989" s="59"/>
      <c r="CN989" s="35" t="n">
        <v>88065566340</v>
      </c>
      <c r="CO989" s="59"/>
      <c r="EP989" s="0" t="n">
        <v>986</v>
      </c>
      <c r="EQ989" s="55" t="s">
        <v>292</v>
      </c>
      <c r="ER989" s="56" t="s">
        <v>87</v>
      </c>
      <c r="ES989" s="56" t="s">
        <v>29</v>
      </c>
      <c r="ET989" s="64" t="n">
        <v>15</v>
      </c>
      <c r="EU989" s="65" t="n">
        <v>225</v>
      </c>
      <c r="EV989" s="65" t="n">
        <v>45</v>
      </c>
      <c r="EW989" s="65" t="n">
        <v>44092</v>
      </c>
      <c r="EX989" s="66" t="n">
        <v>44092</v>
      </c>
      <c r="EY989" s="0" t="n">
        <f aca="false">COUNTIF(DatasourceNameRange,EQ989)</f>
        <v>1</v>
      </c>
    </row>
    <row r="990" customFormat="false" ht="15" hidden="false" customHeight="false" outlineLevel="0" collapsed="false">
      <c r="X990" s="35" t="s">
        <v>802</v>
      </c>
      <c r="Y990" s="36" t="n">
        <v>1</v>
      </c>
      <c r="Z990" s="37" t="n">
        <v>18</v>
      </c>
      <c r="AA990" s="37" t="n">
        <v>1</v>
      </c>
      <c r="AB990" s="37" t="n">
        <v>18</v>
      </c>
      <c r="AC990" s="37" t="n">
        <v>44054</v>
      </c>
      <c r="AD990" s="38" t="n">
        <v>44054</v>
      </c>
      <c r="AE990" s="0" t="str">
        <f aca="false">IF(AB990&lt;=10,"Top Buyer",IF(AB990&lt;=21,"2nd Top Buyer","Average Buyer"))</f>
        <v>2nd Top Buyer</v>
      </c>
      <c r="AF990" s="0" t="str">
        <f aca="false">(IF(AC990=AD990,$AL$9,$AL$10))</f>
        <v>One-Time Buyer</v>
      </c>
      <c r="AG990" s="0" t="str">
        <f aca="false">VLOOKUP(X990,LookupRange,2,0)</f>
        <v>Female</v>
      </c>
      <c r="AH990" s="0" t="str">
        <f aca="false">VLOOKUP(X990,LookupRange,3,0)</f>
        <v>Elmira</v>
      </c>
      <c r="AW990" s="55" t="s">
        <v>417</v>
      </c>
      <c r="AX990" s="56" t="s">
        <v>29</v>
      </c>
      <c r="AY990" s="56" t="s">
        <v>107</v>
      </c>
      <c r="AZ990" s="57"/>
      <c r="CJ990" s="35" t="s">
        <v>221</v>
      </c>
      <c r="CK990" s="59"/>
      <c r="CN990" s="35" t="n">
        <v>88065566341</v>
      </c>
      <c r="CO990" s="59"/>
      <c r="EP990" s="0" t="n">
        <v>987</v>
      </c>
      <c r="EQ990" s="55" t="s">
        <v>422</v>
      </c>
      <c r="ER990" s="56" t="s">
        <v>21</v>
      </c>
      <c r="ES990" s="56" t="s">
        <v>20</v>
      </c>
      <c r="ET990" s="64" t="n">
        <v>68</v>
      </c>
      <c r="EU990" s="65" t="n">
        <v>612</v>
      </c>
      <c r="EV990" s="65" t="n">
        <v>204</v>
      </c>
      <c r="EW990" s="65" t="n">
        <v>44047</v>
      </c>
      <c r="EX990" s="66" t="n">
        <v>44047</v>
      </c>
      <c r="EY990" s="0" t="n">
        <f aca="false">COUNTIF(DatasourceNameRange,EQ990)</f>
        <v>1</v>
      </c>
    </row>
    <row r="991" customFormat="false" ht="15" hidden="false" customHeight="false" outlineLevel="0" collapsed="false">
      <c r="X991" s="35" t="s">
        <v>960</v>
      </c>
      <c r="Y991" s="36" t="n">
        <v>1</v>
      </c>
      <c r="Z991" s="37" t="n">
        <v>16</v>
      </c>
      <c r="AA991" s="37" t="n">
        <v>1</v>
      </c>
      <c r="AB991" s="37" t="n">
        <v>16</v>
      </c>
      <c r="AC991" s="37" t="n">
        <v>44044</v>
      </c>
      <c r="AD991" s="38" t="n">
        <v>44044</v>
      </c>
      <c r="AE991" s="0" t="str">
        <f aca="false">IF(AB991&lt;=10,"Top Buyer",IF(AB991&lt;=21,"2nd Top Buyer","Average Buyer"))</f>
        <v>2nd Top Buyer</v>
      </c>
      <c r="AF991" s="0" t="str">
        <f aca="false">(IF(AC991=AD991,$AL$9,$AL$10))</f>
        <v>One-Time Buyer</v>
      </c>
      <c r="AG991" s="0" t="str">
        <f aca="false">VLOOKUP(X991,LookupRange,2,0)</f>
        <v>Female</v>
      </c>
      <c r="AH991" s="0" t="str">
        <f aca="false">VLOOKUP(X991,LookupRange,3,0)</f>
        <v>Hudson</v>
      </c>
      <c r="AW991" s="55" t="s">
        <v>536</v>
      </c>
      <c r="AX991" s="56" t="s">
        <v>20</v>
      </c>
      <c r="AY991" s="56" t="s">
        <v>156</v>
      </c>
      <c r="AZ991" s="57"/>
      <c r="CJ991" s="35" t="s">
        <v>633</v>
      </c>
      <c r="CK991" s="59"/>
      <c r="CN991" s="35" t="n">
        <v>88065566342</v>
      </c>
      <c r="CO991" s="59"/>
      <c r="EP991" s="0" t="n">
        <v>988</v>
      </c>
      <c r="EQ991" s="55" t="s">
        <v>893</v>
      </c>
      <c r="ER991" s="56" t="s">
        <v>188</v>
      </c>
      <c r="ES991" s="56" t="s">
        <v>29</v>
      </c>
      <c r="ET991" s="64" t="n">
        <v>5</v>
      </c>
      <c r="EU991" s="65" t="n">
        <v>75</v>
      </c>
      <c r="EV991" s="65" t="n">
        <v>15</v>
      </c>
      <c r="EW991" s="65" t="n">
        <v>44095</v>
      </c>
      <c r="EX991" s="66" t="n">
        <v>44095</v>
      </c>
      <c r="EY991" s="0" t="n">
        <f aca="false">COUNTIF(DatasourceNameRange,EQ991)</f>
        <v>1</v>
      </c>
    </row>
    <row r="992" customFormat="false" ht="15" hidden="false" customHeight="false" outlineLevel="0" collapsed="false">
      <c r="X992" s="35" t="s">
        <v>732</v>
      </c>
      <c r="Y992" s="36" t="n">
        <v>1</v>
      </c>
      <c r="Z992" s="37" t="n">
        <v>16</v>
      </c>
      <c r="AA992" s="37" t="n">
        <v>1</v>
      </c>
      <c r="AB992" s="37" t="n">
        <v>16</v>
      </c>
      <c r="AC992" s="37" t="n">
        <v>44046</v>
      </c>
      <c r="AD992" s="38" t="n">
        <v>44046</v>
      </c>
      <c r="AE992" s="0" t="str">
        <f aca="false">IF(AB992&lt;=10,"Top Buyer",IF(AB992&lt;=21,"2nd Top Buyer","Average Buyer"))</f>
        <v>2nd Top Buyer</v>
      </c>
      <c r="AF992" s="0" t="str">
        <f aca="false">(IF(AC992=AD992,$AL$9,$AL$10))</f>
        <v>One-Time Buyer</v>
      </c>
      <c r="AG992" s="0" t="str">
        <f aca="false">VLOOKUP(X992,LookupRange,2,0)</f>
        <v>Male</v>
      </c>
      <c r="AH992" s="0" t="str">
        <f aca="false">VLOOKUP(X992,LookupRange,3,0)</f>
        <v>Middletown</v>
      </c>
      <c r="AW992" s="55" t="s">
        <v>160</v>
      </c>
      <c r="AX992" s="56" t="s">
        <v>29</v>
      </c>
      <c r="AY992" s="56" t="s">
        <v>98</v>
      </c>
      <c r="AZ992" s="57"/>
      <c r="CJ992" s="35" t="s">
        <v>479</v>
      </c>
      <c r="CK992" s="59"/>
      <c r="CN992" s="35" t="n">
        <v>88065566343</v>
      </c>
      <c r="CO992" s="59"/>
      <c r="EP992" s="0" t="n">
        <v>989</v>
      </c>
      <c r="EQ992" s="55" t="s">
        <v>417</v>
      </c>
      <c r="ER992" s="56" t="s">
        <v>107</v>
      </c>
      <c r="ES992" s="56" t="s">
        <v>29</v>
      </c>
      <c r="ET992" s="64" t="n">
        <v>10</v>
      </c>
      <c r="EU992" s="65" t="n">
        <v>180</v>
      </c>
      <c r="EV992" s="65" t="n">
        <v>30</v>
      </c>
      <c r="EW992" s="65" t="n">
        <v>44103</v>
      </c>
      <c r="EX992" s="66" t="n">
        <v>44103</v>
      </c>
      <c r="EY992" s="0" t="n">
        <f aca="false">COUNTIF(DatasourceNameRange,EQ992)</f>
        <v>1</v>
      </c>
    </row>
    <row r="993" customFormat="false" ht="15" hidden="false" customHeight="false" outlineLevel="0" collapsed="false">
      <c r="X993" s="35" t="s">
        <v>987</v>
      </c>
      <c r="Y993" s="36" t="n">
        <v>1</v>
      </c>
      <c r="Z993" s="37" t="n">
        <v>16</v>
      </c>
      <c r="AA993" s="37" t="n">
        <v>1</v>
      </c>
      <c r="AB993" s="37" t="n">
        <v>16</v>
      </c>
      <c r="AC993" s="37" t="n">
        <v>44052</v>
      </c>
      <c r="AD993" s="38" t="n">
        <v>44052</v>
      </c>
      <c r="AE993" s="0" t="str">
        <f aca="false">IF(AB993&lt;=10,"Top Buyer",IF(AB993&lt;=21,"2nd Top Buyer","Average Buyer"))</f>
        <v>2nd Top Buyer</v>
      </c>
      <c r="AF993" s="0" t="str">
        <f aca="false">(IF(AC993=AD993,$AL$9,$AL$10))</f>
        <v>One-Time Buyer</v>
      </c>
      <c r="AG993" s="0" t="str">
        <f aca="false">VLOOKUP(X993,LookupRange,2,0)</f>
        <v>Male</v>
      </c>
      <c r="AH993" s="0" t="str">
        <f aca="false">VLOOKUP(X993,LookupRange,3,0)</f>
        <v>New York</v>
      </c>
      <c r="AW993" s="55" t="s">
        <v>221</v>
      </c>
      <c r="AX993" s="56" t="s">
        <v>29</v>
      </c>
      <c r="AY993" s="56" t="s">
        <v>69</v>
      </c>
      <c r="AZ993" s="57"/>
      <c r="CJ993" s="35" t="s">
        <v>715</v>
      </c>
      <c r="CK993" s="59"/>
      <c r="CN993" s="35" t="n">
        <v>88065566344</v>
      </c>
      <c r="CO993" s="59"/>
      <c r="EP993" s="0" t="n">
        <v>990</v>
      </c>
      <c r="EQ993" s="55" t="s">
        <v>536</v>
      </c>
      <c r="ER993" s="56" t="s">
        <v>156</v>
      </c>
      <c r="ES993" s="56" t="s">
        <v>20</v>
      </c>
      <c r="ET993" s="64" t="n">
        <v>60</v>
      </c>
      <c r="EU993" s="65" t="n">
        <v>540</v>
      </c>
      <c r="EV993" s="65" t="n">
        <v>180</v>
      </c>
      <c r="EW993" s="65" t="n">
        <v>44058</v>
      </c>
      <c r="EX993" s="66" t="n">
        <v>44058</v>
      </c>
      <c r="EY993" s="0" t="n">
        <f aca="false">COUNTIF(DatasourceNameRange,EQ993)</f>
        <v>1</v>
      </c>
    </row>
    <row r="994" customFormat="false" ht="15" hidden="false" customHeight="false" outlineLevel="0" collapsed="false">
      <c r="X994" s="35" t="s">
        <v>1023</v>
      </c>
      <c r="Y994" s="36" t="n">
        <v>1</v>
      </c>
      <c r="Z994" s="37" t="n">
        <v>16</v>
      </c>
      <c r="AA994" s="37" t="n">
        <v>1</v>
      </c>
      <c r="AB994" s="37" t="n">
        <v>16</v>
      </c>
      <c r="AC994" s="37" t="n">
        <v>44097</v>
      </c>
      <c r="AD994" s="38" t="n">
        <v>44097</v>
      </c>
      <c r="AE994" s="0" t="str">
        <f aca="false">IF(AB994&lt;=10,"Top Buyer",IF(AB994&lt;=21,"2nd Top Buyer","Average Buyer"))</f>
        <v>2nd Top Buyer</v>
      </c>
      <c r="AF994" s="0" t="str">
        <f aca="false">(IF(AC994=AD994,$AL$9,$AL$10))</f>
        <v>One-Time Buyer</v>
      </c>
      <c r="AG994" s="0" t="str">
        <f aca="false">VLOOKUP(X994,LookupRange,2,0)</f>
        <v>Male</v>
      </c>
      <c r="AH994" s="0" t="str">
        <f aca="false">VLOOKUP(X994,LookupRange,3,0)</f>
        <v>Hudson</v>
      </c>
      <c r="AW994" s="55" t="s">
        <v>633</v>
      </c>
      <c r="AX994" s="56" t="s">
        <v>29</v>
      </c>
      <c r="AY994" s="56" t="s">
        <v>42</v>
      </c>
      <c r="AZ994" s="57"/>
      <c r="CJ994" s="35" t="s">
        <v>285</v>
      </c>
      <c r="CK994" s="59"/>
      <c r="CN994" s="35" t="n">
        <v>88065566345</v>
      </c>
      <c r="CO994" s="59"/>
      <c r="EP994" s="0" t="n">
        <v>991</v>
      </c>
      <c r="EQ994" s="55" t="s">
        <v>160</v>
      </c>
      <c r="ER994" s="56" t="s">
        <v>98</v>
      </c>
      <c r="ES994" s="56" t="s">
        <v>29</v>
      </c>
      <c r="ET994" s="64" t="n">
        <v>60</v>
      </c>
      <c r="EU994" s="65" t="n">
        <v>840</v>
      </c>
      <c r="EV994" s="65" t="n">
        <v>180</v>
      </c>
      <c r="EW994" s="65" t="n">
        <v>44065</v>
      </c>
      <c r="EX994" s="66" t="n">
        <v>44065</v>
      </c>
      <c r="EY994" s="0" t="n">
        <f aca="false">COUNTIF(DatasourceNameRange,EQ994)</f>
        <v>1</v>
      </c>
    </row>
    <row r="995" customFormat="false" ht="15" hidden="false" customHeight="false" outlineLevel="0" collapsed="false">
      <c r="X995" s="35" t="s">
        <v>1089</v>
      </c>
      <c r="Y995" s="36" t="n">
        <v>1</v>
      </c>
      <c r="Z995" s="37" t="n">
        <v>16</v>
      </c>
      <c r="AA995" s="37" t="n">
        <v>1</v>
      </c>
      <c r="AB995" s="37" t="n">
        <v>16</v>
      </c>
      <c r="AC995" s="37" t="n">
        <v>44093</v>
      </c>
      <c r="AD995" s="38" t="n">
        <v>44093</v>
      </c>
      <c r="AE995" s="0" t="str">
        <f aca="false">IF(AB995&lt;=10,"Top Buyer",IF(AB995&lt;=21,"2nd Top Buyer","Average Buyer"))</f>
        <v>2nd Top Buyer</v>
      </c>
      <c r="AF995" s="0" t="str">
        <f aca="false">(IF(AC995=AD995,$AL$9,$AL$10))</f>
        <v>One-Time Buyer</v>
      </c>
      <c r="AG995" s="0" t="str">
        <f aca="false">VLOOKUP(X995,LookupRange,2,0)</f>
        <v>Male</v>
      </c>
      <c r="AH995" s="0" t="str">
        <f aca="false">VLOOKUP(X995,LookupRange,3,0)</f>
        <v>Port Jervis</v>
      </c>
      <c r="AW995" s="55" t="s">
        <v>479</v>
      </c>
      <c r="AX995" s="56" t="s">
        <v>20</v>
      </c>
      <c r="AY995" s="56" t="s">
        <v>42</v>
      </c>
      <c r="AZ995" s="57"/>
      <c r="CJ995" s="35" t="s">
        <v>229</v>
      </c>
      <c r="CK995" s="59"/>
      <c r="CN995" s="35" t="n">
        <v>88065566346</v>
      </c>
      <c r="CO995" s="59"/>
      <c r="EP995" s="0" t="n">
        <v>992</v>
      </c>
      <c r="EQ995" s="55" t="s">
        <v>221</v>
      </c>
      <c r="ER995" s="56" t="s">
        <v>69</v>
      </c>
      <c r="ES995" s="56" t="s">
        <v>29</v>
      </c>
      <c r="ET995" s="64" t="n">
        <v>264</v>
      </c>
      <c r="EU995" s="65" t="n">
        <v>4475</v>
      </c>
      <c r="EV995" s="65" t="n">
        <v>792</v>
      </c>
      <c r="EW995" s="65" t="n">
        <v>44052</v>
      </c>
      <c r="EX995" s="66" t="n">
        <v>44102</v>
      </c>
      <c r="EY995" s="0" t="n">
        <f aca="false">COUNTIF(DatasourceNameRange,EQ995)</f>
        <v>6</v>
      </c>
    </row>
    <row r="996" customFormat="false" ht="15" hidden="false" customHeight="false" outlineLevel="0" collapsed="false">
      <c r="X996" s="35" t="s">
        <v>1053</v>
      </c>
      <c r="Y996" s="36" t="n">
        <v>1</v>
      </c>
      <c r="Z996" s="37" t="n">
        <v>16</v>
      </c>
      <c r="AA996" s="37" t="n">
        <v>1</v>
      </c>
      <c r="AB996" s="37" t="n">
        <v>16</v>
      </c>
      <c r="AC996" s="37" t="n">
        <v>44061</v>
      </c>
      <c r="AD996" s="38" t="n">
        <v>44061</v>
      </c>
      <c r="AE996" s="0" t="str">
        <f aca="false">IF(AB996&lt;=10,"Top Buyer",IF(AB996&lt;=21,"2nd Top Buyer","Average Buyer"))</f>
        <v>2nd Top Buyer</v>
      </c>
      <c r="AF996" s="0" t="str">
        <f aca="false">(IF(AC996=AD996,$AL$9,$AL$10))</f>
        <v>One-Time Buyer</v>
      </c>
      <c r="AG996" s="0" t="str">
        <f aca="false">VLOOKUP(X996,LookupRange,2,0)</f>
        <v>Male</v>
      </c>
      <c r="AH996" s="0" t="str">
        <f aca="false">VLOOKUP(X996,LookupRange,3,0)</f>
        <v>New York</v>
      </c>
      <c r="AW996" s="55" t="s">
        <v>715</v>
      </c>
      <c r="AX996" s="56" t="s">
        <v>20</v>
      </c>
      <c r="AY996" s="56" t="s">
        <v>30</v>
      </c>
      <c r="AZ996" s="57"/>
      <c r="CJ996" s="35" t="s">
        <v>770</v>
      </c>
      <c r="CK996" s="59"/>
      <c r="CN996" s="35" t="n">
        <v>88065566347</v>
      </c>
      <c r="CO996" s="59"/>
      <c r="EP996" s="0" t="n">
        <v>993</v>
      </c>
      <c r="EQ996" s="55" t="s">
        <v>633</v>
      </c>
      <c r="ER996" s="56" t="s">
        <v>42</v>
      </c>
      <c r="ES996" s="56" t="s">
        <v>29</v>
      </c>
      <c r="ET996" s="64" t="n">
        <v>77</v>
      </c>
      <c r="EU996" s="65" t="n">
        <v>770</v>
      </c>
      <c r="EV996" s="65" t="n">
        <v>231</v>
      </c>
      <c r="EW996" s="65" t="n">
        <v>44055</v>
      </c>
      <c r="EX996" s="66" t="n">
        <v>44055</v>
      </c>
      <c r="EY996" s="0" t="n">
        <f aca="false">COUNTIF(DatasourceNameRange,EQ996)</f>
        <v>1</v>
      </c>
    </row>
    <row r="997" customFormat="false" ht="15" hidden="false" customHeight="false" outlineLevel="0" collapsed="false">
      <c r="X997" s="35" t="s">
        <v>875</v>
      </c>
      <c r="Y997" s="36" t="n">
        <v>1</v>
      </c>
      <c r="Z997" s="37" t="n">
        <v>15</v>
      </c>
      <c r="AA997" s="37" t="n">
        <v>1</v>
      </c>
      <c r="AB997" s="37" t="n">
        <v>15</v>
      </c>
      <c r="AC997" s="37" t="n">
        <v>44096</v>
      </c>
      <c r="AD997" s="38" t="n">
        <v>44096</v>
      </c>
      <c r="AE997" s="0" t="str">
        <f aca="false">IF(AB997&lt;=10,"Top Buyer",IF(AB997&lt;=21,"2nd Top Buyer","Average Buyer"))</f>
        <v>2nd Top Buyer</v>
      </c>
      <c r="AF997" s="0" t="str">
        <f aca="false">(IF(AC997=AD997,$AL$9,$AL$10))</f>
        <v>One-Time Buyer</v>
      </c>
      <c r="AG997" s="0" t="str">
        <f aca="false">VLOOKUP(X997,LookupRange,2,0)</f>
        <v>Female</v>
      </c>
      <c r="AH997" s="0" t="str">
        <f aca="false">VLOOKUP(X997,LookupRange,3,0)</f>
        <v>Betavia</v>
      </c>
      <c r="AW997" s="55" t="s">
        <v>285</v>
      </c>
      <c r="AX997" s="56" t="s">
        <v>29</v>
      </c>
      <c r="AY997" s="56" t="s">
        <v>66</v>
      </c>
      <c r="AZ997" s="57"/>
      <c r="CJ997" s="35" t="s">
        <v>280</v>
      </c>
      <c r="CK997" s="59"/>
      <c r="CN997" s="35" t="n">
        <v>88065566348</v>
      </c>
      <c r="CO997" s="59"/>
      <c r="EP997" s="0" t="n">
        <v>994</v>
      </c>
      <c r="EQ997" s="55" t="s">
        <v>479</v>
      </c>
      <c r="ER997" s="56" t="s">
        <v>42</v>
      </c>
      <c r="ES997" s="56" t="s">
        <v>20</v>
      </c>
      <c r="ET997" s="64" t="n">
        <v>6</v>
      </c>
      <c r="EU997" s="65" t="n">
        <v>54</v>
      </c>
      <c r="EV997" s="65" t="n">
        <v>18</v>
      </c>
      <c r="EW997" s="65" t="n">
        <v>44073</v>
      </c>
      <c r="EX997" s="66" t="n">
        <v>44073</v>
      </c>
      <c r="EY997" s="0" t="n">
        <f aca="false">COUNTIF(DatasourceNameRange,EQ997)</f>
        <v>1</v>
      </c>
    </row>
    <row r="998" customFormat="false" ht="15" hidden="false" customHeight="false" outlineLevel="0" collapsed="false">
      <c r="X998" s="35" t="s">
        <v>731</v>
      </c>
      <c r="Y998" s="36" t="n">
        <v>1</v>
      </c>
      <c r="Z998" s="37" t="n">
        <v>15</v>
      </c>
      <c r="AA998" s="37" t="n">
        <v>1</v>
      </c>
      <c r="AB998" s="37" t="n">
        <v>15</v>
      </c>
      <c r="AC998" s="37" t="n">
        <v>44045</v>
      </c>
      <c r="AD998" s="38" t="n">
        <v>44045</v>
      </c>
      <c r="AE998" s="0" t="str">
        <f aca="false">IF(AB998&lt;=10,"Top Buyer",IF(AB998&lt;=21,"2nd Top Buyer","Average Buyer"))</f>
        <v>2nd Top Buyer</v>
      </c>
      <c r="AF998" s="0" t="str">
        <f aca="false">(IF(AC998=AD998,$AL$9,$AL$10))</f>
        <v>One-Time Buyer</v>
      </c>
      <c r="AG998" s="0" t="str">
        <f aca="false">VLOOKUP(X998,LookupRange,2,0)</f>
        <v>Male</v>
      </c>
      <c r="AH998" s="0" t="str">
        <f aca="false">VLOOKUP(X998,LookupRange,3,0)</f>
        <v>Long Beach</v>
      </c>
      <c r="AW998" s="55" t="s">
        <v>229</v>
      </c>
      <c r="AX998" s="56" t="s">
        <v>20</v>
      </c>
      <c r="AY998" s="56" t="s">
        <v>50</v>
      </c>
      <c r="AZ998" s="57"/>
      <c r="CJ998" s="35" t="s">
        <v>607</v>
      </c>
      <c r="CK998" s="59"/>
      <c r="CN998" s="35" t="n">
        <v>88065566349</v>
      </c>
      <c r="CO998" s="59"/>
      <c r="EP998" s="0" t="n">
        <v>995</v>
      </c>
      <c r="EQ998" s="55" t="s">
        <v>715</v>
      </c>
      <c r="ER998" s="56" t="s">
        <v>30</v>
      </c>
      <c r="ES998" s="56" t="s">
        <v>20</v>
      </c>
      <c r="ET998" s="64" t="n">
        <v>3</v>
      </c>
      <c r="EU998" s="65" t="n">
        <v>69</v>
      </c>
      <c r="EV998" s="65" t="n">
        <v>9</v>
      </c>
      <c r="EW998" s="65" t="n">
        <v>44061</v>
      </c>
      <c r="EX998" s="66" t="n">
        <v>44061</v>
      </c>
      <c r="EY998" s="0" t="n">
        <f aca="false">COUNTIF(DatasourceNameRange,EQ998)</f>
        <v>1</v>
      </c>
    </row>
    <row r="999" customFormat="false" ht="15" hidden="false" customHeight="false" outlineLevel="0" collapsed="false">
      <c r="X999" s="35" t="s">
        <v>874</v>
      </c>
      <c r="Y999" s="36" t="n">
        <v>1</v>
      </c>
      <c r="Z999" s="37" t="n">
        <v>15</v>
      </c>
      <c r="AA999" s="37" t="n">
        <v>1</v>
      </c>
      <c r="AB999" s="37" t="n">
        <v>15</v>
      </c>
      <c r="AC999" s="37" t="n">
        <v>44095</v>
      </c>
      <c r="AD999" s="38" t="n">
        <v>44095</v>
      </c>
      <c r="AE999" s="0" t="str">
        <f aca="false">IF(AB999&lt;=10,"Top Buyer",IF(AB999&lt;=21,"2nd Top Buyer","Average Buyer"))</f>
        <v>2nd Top Buyer</v>
      </c>
      <c r="AF999" s="0" t="str">
        <f aca="false">(IF(AC999=AD999,$AL$9,$AL$10))</f>
        <v>One-Time Buyer</v>
      </c>
      <c r="AG999" s="0" t="str">
        <f aca="false">VLOOKUP(X999,LookupRange,2,0)</f>
        <v>Male</v>
      </c>
      <c r="AH999" s="0" t="str">
        <f aca="false">VLOOKUP(X999,LookupRange,3,0)</f>
        <v>Auburn</v>
      </c>
      <c r="AW999" s="55" t="s">
        <v>770</v>
      </c>
      <c r="AX999" s="56" t="s">
        <v>20</v>
      </c>
      <c r="AY999" s="56" t="s">
        <v>149</v>
      </c>
      <c r="AZ999" s="57"/>
      <c r="CJ999" s="35" t="s">
        <v>682</v>
      </c>
      <c r="CK999" s="59"/>
      <c r="CN999" s="35" t="n">
        <v>88065566350</v>
      </c>
      <c r="CO999" s="59"/>
      <c r="EP999" s="0" t="n">
        <v>996</v>
      </c>
      <c r="EQ999" s="55" t="s">
        <v>285</v>
      </c>
      <c r="ER999" s="56" t="s">
        <v>66</v>
      </c>
      <c r="ES999" s="56" t="s">
        <v>29</v>
      </c>
      <c r="ET999" s="64" t="n">
        <v>6</v>
      </c>
      <c r="EU999" s="65" t="n">
        <v>78</v>
      </c>
      <c r="EV999" s="65" t="n">
        <v>18</v>
      </c>
      <c r="EW999" s="65" t="n">
        <v>44085</v>
      </c>
      <c r="EX999" s="66" t="n">
        <v>44085</v>
      </c>
      <c r="EY999" s="0" t="n">
        <f aca="false">COUNTIF(DatasourceNameRange,EQ999)</f>
        <v>1</v>
      </c>
    </row>
    <row r="1000" customFormat="false" ht="15" hidden="false" customHeight="false" outlineLevel="0" collapsed="false">
      <c r="X1000" s="35" t="s">
        <v>838</v>
      </c>
      <c r="Y1000" s="36" t="n">
        <v>1</v>
      </c>
      <c r="Z1000" s="37" t="n">
        <v>15</v>
      </c>
      <c r="AA1000" s="37" t="n">
        <v>1</v>
      </c>
      <c r="AB1000" s="37" t="n">
        <v>15</v>
      </c>
      <c r="AC1000" s="37" t="n">
        <v>44093</v>
      </c>
      <c r="AD1000" s="38" t="n">
        <v>44093</v>
      </c>
      <c r="AE1000" s="0" t="str">
        <f aca="false">IF(AB1000&lt;=10,"Top Buyer",IF(AB1000&lt;=21,"2nd Top Buyer","Average Buyer"))</f>
        <v>2nd Top Buyer</v>
      </c>
      <c r="AF1000" s="0" t="str">
        <f aca="false">(IF(AC1000=AD1000,$AL$9,$AL$10))</f>
        <v>One-Time Buyer</v>
      </c>
      <c r="AG1000" s="0" t="str">
        <f aca="false">VLOOKUP(X1000,LookupRange,2,0)</f>
        <v>Male</v>
      </c>
      <c r="AH1000" s="0" t="str">
        <f aca="false">VLOOKUP(X1000,LookupRange,3,0)</f>
        <v>Brookhaven</v>
      </c>
      <c r="AW1000" s="55" t="s">
        <v>280</v>
      </c>
      <c r="AX1000" s="56" t="s">
        <v>20</v>
      </c>
      <c r="AY1000" s="56" t="s">
        <v>149</v>
      </c>
      <c r="AZ1000" s="57"/>
      <c r="CJ1000" s="35" t="s">
        <v>124</v>
      </c>
      <c r="CK1000" s="59"/>
      <c r="CN1000" s="35" t="n">
        <v>88065566351</v>
      </c>
      <c r="CO1000" s="59"/>
      <c r="EP1000" s="0" t="n">
        <v>997</v>
      </c>
      <c r="EQ1000" s="55" t="s">
        <v>229</v>
      </c>
      <c r="ER1000" s="56" t="s">
        <v>50</v>
      </c>
      <c r="ES1000" s="56" t="s">
        <v>20</v>
      </c>
      <c r="ET1000" s="64" t="n">
        <v>15</v>
      </c>
      <c r="EU1000" s="65" t="n">
        <v>180</v>
      </c>
      <c r="EV1000" s="65" t="n">
        <v>45</v>
      </c>
      <c r="EW1000" s="65" t="n">
        <v>44061</v>
      </c>
      <c r="EX1000" s="66" t="n">
        <v>44061</v>
      </c>
      <c r="EY1000" s="0" t="n">
        <f aca="false">COUNTIF(DatasourceNameRange,EQ1000)</f>
        <v>1</v>
      </c>
    </row>
    <row r="1001" customFormat="false" ht="15" hidden="false" customHeight="false" outlineLevel="0" collapsed="false">
      <c r="X1001" s="35" t="s">
        <v>743</v>
      </c>
      <c r="Y1001" s="36" t="n">
        <v>1</v>
      </c>
      <c r="Z1001" s="37" t="n">
        <v>14</v>
      </c>
      <c r="AA1001" s="37" t="n">
        <v>1</v>
      </c>
      <c r="AB1001" s="37" t="n">
        <v>14</v>
      </c>
      <c r="AC1001" s="37" t="n">
        <v>44057</v>
      </c>
      <c r="AD1001" s="38" t="n">
        <v>44057</v>
      </c>
      <c r="AE1001" s="0" t="str">
        <f aca="false">IF(AB1001&lt;=10,"Top Buyer",IF(AB1001&lt;=21,"2nd Top Buyer","Average Buyer"))</f>
        <v>2nd Top Buyer</v>
      </c>
      <c r="AF1001" s="0" t="str">
        <f aca="false">(IF(AC1001=AD1001,$AL$9,$AL$10))</f>
        <v>One-Time Buyer</v>
      </c>
      <c r="AG1001" s="0" t="str">
        <f aca="false">VLOOKUP(X1001,LookupRange,2,0)</f>
        <v>Male</v>
      </c>
      <c r="AH1001" s="0" t="str">
        <f aca="false">VLOOKUP(X1001,LookupRange,3,0)</f>
        <v>Kingston</v>
      </c>
      <c r="AW1001" s="55" t="s">
        <v>607</v>
      </c>
      <c r="AX1001" s="56" t="s">
        <v>20</v>
      </c>
      <c r="AY1001" s="56" t="s">
        <v>186</v>
      </c>
      <c r="AZ1001" s="57"/>
      <c r="CJ1001" s="35" t="s">
        <v>843</v>
      </c>
      <c r="CK1001" s="59"/>
      <c r="CN1001" s="35" t="n">
        <v>88065566352</v>
      </c>
      <c r="CO1001" s="59"/>
      <c r="EP1001" s="0" t="n">
        <v>998</v>
      </c>
      <c r="EQ1001" s="55" t="s">
        <v>770</v>
      </c>
      <c r="ER1001" s="56" t="s">
        <v>149</v>
      </c>
      <c r="ES1001" s="56" t="s">
        <v>20</v>
      </c>
      <c r="ET1001" s="64" t="n">
        <v>4</v>
      </c>
      <c r="EU1001" s="65" t="n">
        <v>80</v>
      </c>
      <c r="EV1001" s="65" t="n">
        <v>12</v>
      </c>
      <c r="EW1001" s="65" t="n">
        <v>44084</v>
      </c>
      <c r="EX1001" s="66" t="n">
        <v>44084</v>
      </c>
      <c r="EY1001" s="0" t="n">
        <f aca="false">COUNTIF(DatasourceNameRange,EQ1001)</f>
        <v>1</v>
      </c>
    </row>
    <row r="1002" customFormat="false" ht="15" hidden="false" customHeight="false" outlineLevel="0" collapsed="false">
      <c r="X1002" s="35" t="s">
        <v>839</v>
      </c>
      <c r="Y1002" s="36" t="n">
        <v>1</v>
      </c>
      <c r="Z1002" s="37" t="n">
        <v>14</v>
      </c>
      <c r="AA1002" s="37" t="n">
        <v>1</v>
      </c>
      <c r="AB1002" s="37" t="n">
        <v>14</v>
      </c>
      <c r="AC1002" s="37" t="n">
        <v>44092</v>
      </c>
      <c r="AD1002" s="38" t="n">
        <v>44092</v>
      </c>
      <c r="AE1002" s="0" t="str">
        <f aca="false">IF(AB1002&lt;=10,"Top Buyer",IF(AB1002&lt;=21,"2nd Top Buyer","Average Buyer"))</f>
        <v>2nd Top Buyer</v>
      </c>
      <c r="AF1002" s="0" t="str">
        <f aca="false">(IF(AC1002=AD1002,$AL$9,$AL$10))</f>
        <v>One-Time Buyer</v>
      </c>
      <c r="AG1002" s="0" t="str">
        <f aca="false">VLOOKUP(X1002,LookupRange,2,0)</f>
        <v>Male</v>
      </c>
      <c r="AH1002" s="0" t="str">
        <f aca="false">VLOOKUP(X1002,LookupRange,3,0)</f>
        <v>Islip</v>
      </c>
      <c r="AW1002" s="55" t="s">
        <v>682</v>
      </c>
      <c r="AX1002" s="56" t="s">
        <v>20</v>
      </c>
      <c r="AY1002" s="56" t="s">
        <v>52</v>
      </c>
      <c r="AZ1002" s="57"/>
      <c r="CJ1002" s="35" t="s">
        <v>938</v>
      </c>
      <c r="CK1002" s="59"/>
      <c r="CN1002" s="35" t="n">
        <v>88065566353</v>
      </c>
      <c r="CO1002" s="59"/>
      <c r="EP1002" s="0" t="n">
        <v>999</v>
      </c>
      <c r="EQ1002" s="55" t="s">
        <v>280</v>
      </c>
      <c r="ER1002" s="56" t="s">
        <v>149</v>
      </c>
      <c r="ES1002" s="56" t="s">
        <v>20</v>
      </c>
      <c r="ET1002" s="64" t="n">
        <v>89</v>
      </c>
      <c r="EU1002" s="65" t="n">
        <v>801</v>
      </c>
      <c r="EV1002" s="65" t="n">
        <v>267</v>
      </c>
      <c r="EW1002" s="65" t="n">
        <v>44083</v>
      </c>
      <c r="EX1002" s="66" t="n">
        <v>44083</v>
      </c>
      <c r="EY1002" s="0" t="n">
        <f aca="false">COUNTIF(DatasourceNameRange,EQ1002)</f>
        <v>1</v>
      </c>
    </row>
    <row r="1003" customFormat="false" ht="15" hidden="false" customHeight="false" outlineLevel="0" collapsed="false">
      <c r="X1003" s="35" t="s">
        <v>803</v>
      </c>
      <c r="Y1003" s="36" t="n">
        <v>1</v>
      </c>
      <c r="Z1003" s="37" t="n">
        <v>14</v>
      </c>
      <c r="AA1003" s="37" t="n">
        <v>1</v>
      </c>
      <c r="AB1003" s="37" t="n">
        <v>14</v>
      </c>
      <c r="AC1003" s="37" t="n">
        <v>44055</v>
      </c>
      <c r="AD1003" s="38" t="n">
        <v>44055</v>
      </c>
      <c r="AE1003" s="0" t="str">
        <f aca="false">IF(AB1003&lt;=10,"Top Buyer",IF(AB1003&lt;=21,"2nd Top Buyer","Average Buyer"))</f>
        <v>2nd Top Buyer</v>
      </c>
      <c r="AF1003" s="0" t="str">
        <f aca="false">(IF(AC1003=AD1003,$AL$9,$AL$10))</f>
        <v>One-Time Buyer</v>
      </c>
      <c r="AG1003" s="0" t="str">
        <f aca="false">VLOOKUP(X1003,LookupRange,2,0)</f>
        <v>Female</v>
      </c>
      <c r="AH1003" s="0" t="str">
        <f aca="false">VLOOKUP(X1003,LookupRange,3,0)</f>
        <v>Glen Cove</v>
      </c>
      <c r="AW1003" s="55" t="s">
        <v>124</v>
      </c>
      <c r="AX1003" s="56" t="s">
        <v>20</v>
      </c>
      <c r="AY1003" s="56" t="s">
        <v>125</v>
      </c>
      <c r="AZ1003" s="57"/>
      <c r="CJ1003" s="35" t="s">
        <v>246</v>
      </c>
      <c r="CK1003" s="59"/>
      <c r="CN1003" s="35" t="n">
        <v>88065566354</v>
      </c>
      <c r="CO1003" s="59"/>
      <c r="EP1003" s="0" t="n">
        <v>1000</v>
      </c>
      <c r="EQ1003" s="55" t="s">
        <v>607</v>
      </c>
      <c r="ER1003" s="56" t="s">
        <v>186</v>
      </c>
      <c r="ES1003" s="56" t="s">
        <v>20</v>
      </c>
      <c r="ET1003" s="64" t="n">
        <v>68</v>
      </c>
      <c r="EU1003" s="65" t="n">
        <v>612</v>
      </c>
      <c r="EV1003" s="65" t="n">
        <v>204</v>
      </c>
      <c r="EW1003" s="65" t="n">
        <v>44098</v>
      </c>
      <c r="EX1003" s="66" t="n">
        <v>44098</v>
      </c>
      <c r="EY1003" s="0" t="n">
        <f aca="false">COUNTIF(DatasourceNameRange,EQ1003)</f>
        <v>1</v>
      </c>
    </row>
    <row r="1004" customFormat="false" ht="15" hidden="false" customHeight="false" outlineLevel="0" collapsed="false">
      <c r="X1004" s="35" t="s">
        <v>1088</v>
      </c>
      <c r="Y1004" s="36" t="n">
        <v>1</v>
      </c>
      <c r="Z1004" s="37" t="n">
        <v>12</v>
      </c>
      <c r="AA1004" s="37" t="n">
        <v>1</v>
      </c>
      <c r="AB1004" s="37" t="n">
        <v>12</v>
      </c>
      <c r="AC1004" s="37" t="n">
        <v>44089</v>
      </c>
      <c r="AD1004" s="38" t="n">
        <v>44089</v>
      </c>
      <c r="AE1004" s="0" t="str">
        <f aca="false">IF(AB1004&lt;=10,"Top Buyer",IF(AB1004&lt;=21,"2nd Top Buyer","Average Buyer"))</f>
        <v>2nd Top Buyer</v>
      </c>
      <c r="AF1004" s="0" t="str">
        <f aca="false">(IF(AC1004=AD1004,$AL$9,$AL$10))</f>
        <v>One-Time Buyer</v>
      </c>
      <c r="AG1004" s="0" t="str">
        <f aca="false">VLOOKUP(X1004,LookupRange,2,0)</f>
        <v>Male</v>
      </c>
      <c r="AH1004" s="0" t="str">
        <f aca="false">VLOOKUP(X1004,LookupRange,3,0)</f>
        <v>Peekskill</v>
      </c>
      <c r="AW1004" s="55" t="s">
        <v>843</v>
      </c>
      <c r="AX1004" s="56" t="s">
        <v>20</v>
      </c>
      <c r="AY1004" s="56" t="s">
        <v>37</v>
      </c>
      <c r="AZ1004" s="57"/>
      <c r="CJ1004" s="35" t="s">
        <v>74</v>
      </c>
      <c r="CK1004" s="59"/>
      <c r="CN1004" s="35" t="n">
        <v>88065566355</v>
      </c>
      <c r="CO1004" s="59"/>
      <c r="EP1004" s="0" t="n">
        <v>1001</v>
      </c>
      <c r="EQ1004" s="55" t="s">
        <v>682</v>
      </c>
      <c r="ER1004" s="56" t="s">
        <v>52</v>
      </c>
      <c r="ES1004" s="56" t="s">
        <v>20</v>
      </c>
      <c r="ET1004" s="64" t="n">
        <v>8</v>
      </c>
      <c r="EU1004" s="65" t="n">
        <v>120</v>
      </c>
      <c r="EV1004" s="65" t="n">
        <v>24</v>
      </c>
      <c r="EW1004" s="65" t="n">
        <v>44073</v>
      </c>
      <c r="EX1004" s="66" t="n">
        <v>44073</v>
      </c>
      <c r="EY1004" s="0" t="n">
        <f aca="false">COUNTIF(DatasourceNameRange,EQ1004)</f>
        <v>1</v>
      </c>
    </row>
    <row r="1005" customFormat="false" ht="15" hidden="false" customHeight="false" outlineLevel="0" collapsed="false">
      <c r="X1005" s="35" t="s">
        <v>695</v>
      </c>
      <c r="Y1005" s="36" t="n">
        <v>1</v>
      </c>
      <c r="Z1005" s="37" t="n">
        <v>12</v>
      </c>
      <c r="AA1005" s="37" t="n">
        <v>1</v>
      </c>
      <c r="AB1005" s="37" t="n">
        <v>12</v>
      </c>
      <c r="AC1005" s="37" t="n">
        <v>44086</v>
      </c>
      <c r="AD1005" s="38" t="n">
        <v>44086</v>
      </c>
      <c r="AE1005" s="0" t="str">
        <f aca="false">IF(AB1005&lt;=10,"Top Buyer",IF(AB1005&lt;=21,"2nd Top Buyer","Average Buyer"))</f>
        <v>2nd Top Buyer</v>
      </c>
      <c r="AF1005" s="0" t="str">
        <f aca="false">(IF(AC1005=AD1005,$AL$9,$AL$10))</f>
        <v>One-Time Buyer</v>
      </c>
      <c r="AG1005" s="0" t="str">
        <f aca="false">VLOOKUP(X1005,LookupRange,2,0)</f>
        <v>Female</v>
      </c>
      <c r="AH1005" s="0" t="str">
        <f aca="false">VLOOKUP(X1005,LookupRange,3,0)</f>
        <v>Peekskill</v>
      </c>
      <c r="AW1005" s="55" t="s">
        <v>938</v>
      </c>
      <c r="AX1005" s="56" t="s">
        <v>29</v>
      </c>
      <c r="AY1005" s="56" t="s">
        <v>104</v>
      </c>
      <c r="AZ1005" s="57"/>
      <c r="CJ1005" s="35" t="s">
        <v>1082</v>
      </c>
      <c r="CK1005" s="59"/>
      <c r="CN1005" s="35" t="n">
        <v>88065566356</v>
      </c>
      <c r="CO1005" s="59"/>
      <c r="EP1005" s="0" t="n">
        <v>1002</v>
      </c>
      <c r="EQ1005" s="55" t="s">
        <v>124</v>
      </c>
      <c r="ER1005" s="56" t="s">
        <v>125</v>
      </c>
      <c r="ES1005" s="56" t="s">
        <v>20</v>
      </c>
      <c r="ET1005" s="64" t="n">
        <v>47</v>
      </c>
      <c r="EU1005" s="65" t="n">
        <v>940</v>
      </c>
      <c r="EV1005" s="65" t="n">
        <v>141</v>
      </c>
      <c r="EW1005" s="65" t="n">
        <v>44074</v>
      </c>
      <c r="EX1005" s="66" t="n">
        <v>44074</v>
      </c>
      <c r="EY1005" s="0" t="n">
        <f aca="false">COUNTIF(DatasourceNameRange,EQ1005)</f>
        <v>1</v>
      </c>
    </row>
    <row r="1006" customFormat="false" ht="15" hidden="false" customHeight="false" outlineLevel="0" collapsed="false">
      <c r="X1006" s="35" t="s">
        <v>815</v>
      </c>
      <c r="Y1006" s="36" t="n">
        <v>1</v>
      </c>
      <c r="Z1006" s="37" t="n">
        <v>12</v>
      </c>
      <c r="AA1006" s="37" t="n">
        <v>1</v>
      </c>
      <c r="AB1006" s="37" t="n">
        <v>12</v>
      </c>
      <c r="AC1006" s="37" t="n">
        <v>44067</v>
      </c>
      <c r="AD1006" s="38" t="n">
        <v>44067</v>
      </c>
      <c r="AE1006" s="0" t="str">
        <f aca="false">IF(AB1006&lt;=10,"Top Buyer",IF(AB1006&lt;=21,"2nd Top Buyer","Average Buyer"))</f>
        <v>2nd Top Buyer</v>
      </c>
      <c r="AF1006" s="0" t="str">
        <f aca="false">(IF(AC1006=AD1006,$AL$9,$AL$10))</f>
        <v>One-Time Buyer</v>
      </c>
      <c r="AG1006" s="0" t="str">
        <f aca="false">VLOOKUP(X1006,LookupRange,2,0)</f>
        <v>Male</v>
      </c>
      <c r="AH1006" s="0" t="str">
        <f aca="false">VLOOKUP(X1006,LookupRange,3,0)</f>
        <v>Long Beach</v>
      </c>
      <c r="AW1006" s="55" t="s">
        <v>246</v>
      </c>
      <c r="AX1006" s="56" t="s">
        <v>20</v>
      </c>
      <c r="AY1006" s="56" t="s">
        <v>98</v>
      </c>
      <c r="AZ1006" s="57"/>
      <c r="CJ1006" s="35" t="s">
        <v>1091</v>
      </c>
      <c r="CK1006" s="59"/>
      <c r="CN1006" s="35" t="n">
        <v>88065566357</v>
      </c>
      <c r="CO1006" s="59"/>
      <c r="EP1006" s="0" t="n">
        <v>1003</v>
      </c>
      <c r="EQ1006" s="55" t="s">
        <v>843</v>
      </c>
      <c r="ER1006" s="56" t="s">
        <v>37</v>
      </c>
      <c r="ES1006" s="56" t="s">
        <v>20</v>
      </c>
      <c r="ET1006" s="64" t="n">
        <v>5</v>
      </c>
      <c r="EU1006" s="65" t="n">
        <v>25</v>
      </c>
      <c r="EV1006" s="65" t="n">
        <v>15</v>
      </c>
      <c r="EW1006" s="65" t="n">
        <v>44095</v>
      </c>
      <c r="EX1006" s="66" t="n">
        <v>44095</v>
      </c>
      <c r="EY1006" s="0" t="n">
        <f aca="false">COUNTIF(DatasourceNameRange,EQ1006)</f>
        <v>1</v>
      </c>
    </row>
    <row r="1007" customFormat="false" ht="15" hidden="false" customHeight="false" outlineLevel="0" collapsed="false">
      <c r="X1007" s="35" t="s">
        <v>959</v>
      </c>
      <c r="Y1007" s="36" t="n">
        <v>1</v>
      </c>
      <c r="Z1007" s="37" t="n">
        <v>12</v>
      </c>
      <c r="AA1007" s="37" t="n">
        <v>1</v>
      </c>
      <c r="AB1007" s="37" t="n">
        <v>12</v>
      </c>
      <c r="AC1007" s="37" t="n">
        <v>44104</v>
      </c>
      <c r="AD1007" s="38" t="n">
        <v>44104</v>
      </c>
      <c r="AE1007" s="0" t="str">
        <f aca="false">IF(AB1007&lt;=10,"Top Buyer",IF(AB1007&lt;=21,"2nd Top Buyer","Average Buyer"))</f>
        <v>2nd Top Buyer</v>
      </c>
      <c r="AF1007" s="0" t="str">
        <f aca="false">(IF(AC1007=AD1007,$AL$9,$AL$10))</f>
        <v>One-Time Buyer</v>
      </c>
      <c r="AG1007" s="0" t="str">
        <f aca="false">VLOOKUP(X1007,LookupRange,2,0)</f>
        <v>Male</v>
      </c>
      <c r="AH1007" s="0" t="str">
        <f aca="false">VLOOKUP(X1007,LookupRange,3,0)</f>
        <v>Hornell </v>
      </c>
      <c r="AW1007" s="55" t="s">
        <v>74</v>
      </c>
      <c r="AX1007" s="56" t="s">
        <v>20</v>
      </c>
      <c r="AY1007" s="56" t="s">
        <v>75</v>
      </c>
      <c r="AZ1007" s="57"/>
      <c r="CJ1007" s="35" t="s">
        <v>859</v>
      </c>
      <c r="CK1007" s="59"/>
      <c r="CN1007" s="35" t="n">
        <v>88065566358</v>
      </c>
      <c r="CO1007" s="59"/>
      <c r="EP1007" s="0" t="n">
        <v>1004</v>
      </c>
      <c r="EQ1007" s="55" t="s">
        <v>938</v>
      </c>
      <c r="ER1007" s="56" t="s">
        <v>104</v>
      </c>
      <c r="ES1007" s="56" t="s">
        <v>29</v>
      </c>
      <c r="ET1007" s="64" t="n">
        <v>18</v>
      </c>
      <c r="EU1007" s="65" t="n">
        <v>291</v>
      </c>
      <c r="EV1007" s="65" t="n">
        <v>54</v>
      </c>
      <c r="EW1007" s="65" t="n">
        <v>44102</v>
      </c>
      <c r="EX1007" s="66" t="n">
        <v>44102</v>
      </c>
      <c r="EY1007" s="0" t="n">
        <f aca="false">COUNTIF(DatasourceNameRange,EQ1007)</f>
        <v>2</v>
      </c>
    </row>
    <row r="1008" customFormat="false" ht="15" hidden="false" customHeight="false" outlineLevel="0" collapsed="false">
      <c r="X1008" s="35" t="s">
        <v>720</v>
      </c>
      <c r="Y1008" s="36" t="n">
        <v>2</v>
      </c>
      <c r="Z1008" s="37" t="n">
        <v>10</v>
      </c>
      <c r="AA1008" s="37" t="n">
        <v>1</v>
      </c>
      <c r="AB1008" s="37" t="n">
        <v>10</v>
      </c>
      <c r="AC1008" s="37" t="n">
        <v>44065</v>
      </c>
      <c r="AD1008" s="38" t="n">
        <v>44065</v>
      </c>
      <c r="AE1008" s="0" t="str">
        <f aca="false">IF(AB1008&lt;=10,"Top Buyer",IF(AB1008&lt;=21,"2nd Top Buyer","Average Buyer"))</f>
        <v>Top Buyer</v>
      </c>
      <c r="AF1008" s="0" t="str">
        <f aca="false">(IF(AC1008=AD1008,$AL$9,$AL$10))</f>
        <v>One-Time Buyer</v>
      </c>
      <c r="AG1008" s="0" t="str">
        <f aca="false">VLOOKUP(X1008,LookupRange,2,0)</f>
        <v>Male</v>
      </c>
      <c r="AH1008" s="0" t="str">
        <f aca="false">VLOOKUP(X1008,LookupRange,3,0)</f>
        <v>New York</v>
      </c>
      <c r="AW1008" s="55" t="s">
        <v>1082</v>
      </c>
      <c r="AX1008" s="56" t="s">
        <v>29</v>
      </c>
      <c r="AY1008" s="56" t="s">
        <v>154</v>
      </c>
      <c r="AZ1008" s="57"/>
      <c r="CJ1008" s="35" t="s">
        <v>242</v>
      </c>
      <c r="CK1008" s="59"/>
      <c r="CN1008" s="35" t="n">
        <v>88065566359</v>
      </c>
      <c r="CO1008" s="59"/>
      <c r="EP1008" s="0" t="n">
        <v>1005</v>
      </c>
      <c r="EQ1008" s="55" t="s">
        <v>246</v>
      </c>
      <c r="ER1008" s="56" t="s">
        <v>98</v>
      </c>
      <c r="ES1008" s="56" t="s">
        <v>20</v>
      </c>
      <c r="ET1008" s="64" t="n">
        <v>68</v>
      </c>
      <c r="EU1008" s="65" t="n">
        <v>1088</v>
      </c>
      <c r="EV1008" s="65" t="n">
        <v>204</v>
      </c>
      <c r="EW1008" s="65" t="n">
        <v>44046</v>
      </c>
      <c r="EX1008" s="66" t="n">
        <v>44046</v>
      </c>
      <c r="EY1008" s="0" t="n">
        <f aca="false">COUNTIF(DatasourceNameRange,EQ1008)</f>
        <v>1</v>
      </c>
    </row>
    <row r="1009" customFormat="false" ht="15" hidden="false" customHeight="false" outlineLevel="0" collapsed="false">
      <c r="X1009" s="35" t="s">
        <v>696</v>
      </c>
      <c r="Y1009" s="36" t="n">
        <v>1</v>
      </c>
      <c r="Z1009" s="37" t="n">
        <v>10</v>
      </c>
      <c r="AA1009" s="37" t="n">
        <v>1</v>
      </c>
      <c r="AB1009" s="37" t="n">
        <v>10</v>
      </c>
      <c r="AC1009" s="37" t="n">
        <v>44087</v>
      </c>
      <c r="AD1009" s="38" t="n">
        <v>44087</v>
      </c>
      <c r="AE1009" s="0" t="str">
        <f aca="false">IF(AB1009&lt;=10,"Top Buyer",IF(AB1009&lt;=21,"2nd Top Buyer","Average Buyer"))</f>
        <v>Top Buyer</v>
      </c>
      <c r="AF1009" s="0" t="str">
        <f aca="false">(IF(AC1009=AD1009,$AL$9,$AL$10))</f>
        <v>One-Time Buyer</v>
      </c>
      <c r="AG1009" s="0" t="str">
        <f aca="false">VLOOKUP(X1009,LookupRange,2,0)</f>
        <v>Male</v>
      </c>
      <c r="AH1009" s="0" t="str">
        <f aca="false">VLOOKUP(X1009,LookupRange,3,0)</f>
        <v>Port Jervis</v>
      </c>
      <c r="AW1009" s="55" t="s">
        <v>1091</v>
      </c>
      <c r="AX1009" s="56" t="s">
        <v>29</v>
      </c>
      <c r="AY1009" s="56" t="s">
        <v>87</v>
      </c>
      <c r="AZ1009" s="57"/>
      <c r="CJ1009" s="35" t="s">
        <v>485</v>
      </c>
      <c r="CK1009" s="59"/>
      <c r="CN1009" s="35" t="n">
        <v>88065566360</v>
      </c>
      <c r="CO1009" s="59"/>
      <c r="EP1009" s="0" t="n">
        <v>1006</v>
      </c>
      <c r="EQ1009" s="55" t="s">
        <v>74</v>
      </c>
      <c r="ER1009" s="56" t="s">
        <v>75</v>
      </c>
      <c r="ES1009" s="56" t="s">
        <v>20</v>
      </c>
      <c r="ET1009" s="64" t="n">
        <v>68</v>
      </c>
      <c r="EU1009" s="65" t="n">
        <v>1020</v>
      </c>
      <c r="EV1009" s="65" t="n">
        <v>204</v>
      </c>
      <c r="EW1009" s="65" t="n">
        <v>44054</v>
      </c>
      <c r="EX1009" s="66" t="n">
        <v>44054</v>
      </c>
      <c r="EY1009" s="0" t="n">
        <f aca="false">COUNTIF(DatasourceNameRange,EQ1009)</f>
        <v>1</v>
      </c>
    </row>
    <row r="1010" customFormat="false" ht="15" hidden="false" customHeight="false" outlineLevel="0" collapsed="false">
      <c r="X1010" s="35" t="s">
        <v>766</v>
      </c>
      <c r="Y1010" s="36" t="n">
        <v>1</v>
      </c>
      <c r="Z1010" s="37" t="n">
        <v>9</v>
      </c>
      <c r="AA1010" s="37" t="n">
        <v>1</v>
      </c>
      <c r="AB1010" s="37" t="n">
        <v>9</v>
      </c>
      <c r="AC1010" s="37" t="n">
        <v>44083</v>
      </c>
      <c r="AD1010" s="38" t="n">
        <v>44083</v>
      </c>
      <c r="AE1010" s="0" t="str">
        <f aca="false">IF(AB1010&lt;=10,"Top Buyer",IF(AB1010&lt;=21,"2nd Top Buyer","Average Buyer"))</f>
        <v>Top Buyer</v>
      </c>
      <c r="AF1010" s="0" t="str">
        <f aca="false">(IF(AC1010=AD1010,$AL$9,$AL$10))</f>
        <v>One-Time Buyer</v>
      </c>
      <c r="AG1010" s="0" t="str">
        <f aca="false">VLOOKUP(X1010,LookupRange,2,0)</f>
        <v>Female</v>
      </c>
      <c r="AH1010" s="0" t="str">
        <f aca="false">VLOOKUP(X1010,LookupRange,3,0)</f>
        <v>Glens Falls</v>
      </c>
      <c r="AW1010" s="55" t="s">
        <v>859</v>
      </c>
      <c r="AX1010" s="56" t="s">
        <v>20</v>
      </c>
      <c r="AY1010" s="56" t="s">
        <v>58</v>
      </c>
      <c r="AZ1010" s="57"/>
      <c r="CJ1010" s="35" t="s">
        <v>1024</v>
      </c>
      <c r="CK1010" s="59"/>
      <c r="CN1010" s="35" t="n">
        <v>88065566361</v>
      </c>
      <c r="CO1010" s="59"/>
      <c r="EP1010" s="0" t="n">
        <v>1007</v>
      </c>
      <c r="EQ1010" s="55" t="s">
        <v>1082</v>
      </c>
      <c r="ER1010" s="56" t="s">
        <v>154</v>
      </c>
      <c r="ES1010" s="56" t="s">
        <v>29</v>
      </c>
      <c r="ET1010" s="64" t="n">
        <v>36</v>
      </c>
      <c r="EU1010" s="65" t="n">
        <v>389</v>
      </c>
      <c r="EV1010" s="65" t="n">
        <v>108</v>
      </c>
      <c r="EW1010" s="65" t="n">
        <v>44047</v>
      </c>
      <c r="EX1010" s="66" t="n">
        <v>44103</v>
      </c>
      <c r="EY1010" s="0" t="n">
        <f aca="false">COUNTIF(DatasourceNameRange,EQ1010)</f>
        <v>4</v>
      </c>
    </row>
    <row r="1011" customFormat="false" ht="15" hidden="false" customHeight="false" outlineLevel="0" collapsed="false">
      <c r="X1011" s="35" t="s">
        <v>912</v>
      </c>
      <c r="Y1011" s="36" t="n">
        <v>1</v>
      </c>
      <c r="Z1011" s="37" t="n">
        <v>9</v>
      </c>
      <c r="AA1011" s="37" t="n">
        <v>1</v>
      </c>
      <c r="AB1011" s="37" t="n">
        <v>9</v>
      </c>
      <c r="AC1011" s="37" t="n">
        <v>44095</v>
      </c>
      <c r="AD1011" s="38" t="n">
        <v>44095</v>
      </c>
      <c r="AE1011" s="0" t="str">
        <f aca="false">IF(AB1011&lt;=10,"Top Buyer",IF(AB1011&lt;=21,"2nd Top Buyer","Average Buyer"))</f>
        <v>Top Buyer</v>
      </c>
      <c r="AF1011" s="0" t="str">
        <f aca="false">(IF(AC1011=AD1011,$AL$9,$AL$10))</f>
        <v>One-Time Buyer</v>
      </c>
      <c r="AG1011" s="0" t="str">
        <f aca="false">VLOOKUP(X1011,LookupRange,2,0)</f>
        <v>Female</v>
      </c>
      <c r="AH1011" s="0" t="str">
        <f aca="false">VLOOKUP(X1011,LookupRange,3,0)</f>
        <v>Beacon</v>
      </c>
      <c r="AW1011" s="55" t="s">
        <v>242</v>
      </c>
      <c r="AX1011" s="56" t="s">
        <v>20</v>
      </c>
      <c r="AY1011" s="56" t="s">
        <v>156</v>
      </c>
      <c r="AZ1011" s="57"/>
      <c r="CJ1011" s="35" t="s">
        <v>135</v>
      </c>
      <c r="CK1011" s="59"/>
      <c r="CN1011" s="35" t="n">
        <v>88065566362</v>
      </c>
      <c r="CO1011" s="59"/>
      <c r="EP1011" s="0" t="n">
        <v>1008</v>
      </c>
      <c r="EQ1011" s="55" t="s">
        <v>1091</v>
      </c>
      <c r="ER1011" s="56" t="s">
        <v>87</v>
      </c>
      <c r="ES1011" s="56" t="s">
        <v>29</v>
      </c>
      <c r="ET1011" s="64" t="n">
        <v>3</v>
      </c>
      <c r="EU1011" s="65" t="n">
        <v>45</v>
      </c>
      <c r="EV1011" s="65" t="n">
        <v>9</v>
      </c>
      <c r="EW1011" s="65" t="n">
        <v>44092</v>
      </c>
      <c r="EX1011" s="66" t="n">
        <v>44092</v>
      </c>
      <c r="EY1011" s="0" t="n">
        <f aca="false">COUNTIF(DatasourceNameRange,EQ1011)</f>
        <v>1</v>
      </c>
    </row>
    <row r="1012" customFormat="false" ht="15" hidden="false" customHeight="false" outlineLevel="0" collapsed="false">
      <c r="X1012" s="35" t="s">
        <v>1043</v>
      </c>
      <c r="Y1012" s="36" t="n">
        <v>1</v>
      </c>
      <c r="Z1012" s="37" t="n">
        <v>9</v>
      </c>
      <c r="AA1012" s="37" t="n">
        <v>1</v>
      </c>
      <c r="AB1012" s="37" t="n">
        <v>9</v>
      </c>
      <c r="AC1012" s="37" t="n">
        <v>44048</v>
      </c>
      <c r="AD1012" s="38" t="n">
        <v>44048</v>
      </c>
      <c r="AE1012" s="0" t="str">
        <f aca="false">IF(AB1012&lt;=10,"Top Buyer",IF(AB1012&lt;=21,"2nd Top Buyer","Average Buyer"))</f>
        <v>Top Buyer</v>
      </c>
      <c r="AF1012" s="0" t="str">
        <f aca="false">(IF(AC1012=AD1012,$AL$9,$AL$10))</f>
        <v>One-Time Buyer</v>
      </c>
      <c r="AG1012" s="0" t="str">
        <f aca="false">VLOOKUP(X1012,LookupRange,2,0)</f>
        <v>Female</v>
      </c>
      <c r="AH1012" s="0" t="str">
        <f aca="false">VLOOKUP(X1012,LookupRange,3,0)</f>
        <v>Watervliet</v>
      </c>
      <c r="AW1012" s="55" t="s">
        <v>485</v>
      </c>
      <c r="AX1012" s="56" t="s">
        <v>29</v>
      </c>
      <c r="AY1012" s="56" t="s">
        <v>50</v>
      </c>
      <c r="AZ1012" s="57"/>
      <c r="CJ1012" s="35" t="s">
        <v>334</v>
      </c>
      <c r="CK1012" s="59"/>
      <c r="CN1012" s="35" t="n">
        <v>88065566363</v>
      </c>
      <c r="CO1012" s="59"/>
      <c r="EP1012" s="0" t="n">
        <v>1009</v>
      </c>
      <c r="EQ1012" s="55" t="s">
        <v>859</v>
      </c>
      <c r="ER1012" s="56" t="s">
        <v>58</v>
      </c>
      <c r="ES1012" s="56" t="s">
        <v>20</v>
      </c>
      <c r="ET1012" s="64" t="n">
        <v>3</v>
      </c>
      <c r="EU1012" s="65" t="n">
        <v>30</v>
      </c>
      <c r="EV1012" s="65" t="n">
        <v>9</v>
      </c>
      <c r="EW1012" s="65" t="n">
        <v>44083</v>
      </c>
      <c r="EX1012" s="66" t="n">
        <v>44083</v>
      </c>
      <c r="EY1012" s="0" t="n">
        <f aca="false">COUNTIF(DatasourceNameRange,EQ1012)</f>
        <v>1</v>
      </c>
    </row>
    <row r="1013" customFormat="false" ht="15" hidden="false" customHeight="false" outlineLevel="0" collapsed="false">
      <c r="X1013" s="35" t="s">
        <v>1014</v>
      </c>
      <c r="Y1013" s="36" t="n">
        <v>1</v>
      </c>
      <c r="Z1013" s="37" t="n">
        <v>9</v>
      </c>
      <c r="AA1013" s="37" t="n">
        <v>1</v>
      </c>
      <c r="AB1013" s="37" t="n">
        <v>9</v>
      </c>
      <c r="AC1013" s="37" t="n">
        <v>44085</v>
      </c>
      <c r="AD1013" s="38" t="n">
        <v>44085</v>
      </c>
      <c r="AE1013" s="0" t="str">
        <f aca="false">IF(AB1013&lt;=10,"Top Buyer",IF(AB1013&lt;=21,"2nd Top Buyer","Average Buyer"))</f>
        <v>Top Buyer</v>
      </c>
      <c r="AF1013" s="0" t="str">
        <f aca="false">(IF(AC1013=AD1013,$AL$9,$AL$10))</f>
        <v>One-Time Buyer</v>
      </c>
      <c r="AG1013" s="0" t="str">
        <f aca="false">VLOOKUP(X1013,LookupRange,2,0)</f>
        <v>Male</v>
      </c>
      <c r="AH1013" s="0" t="str">
        <f aca="false">VLOOKUP(X1013,LookupRange,3,0)</f>
        <v>Babylon</v>
      </c>
      <c r="AW1013" s="55" t="s">
        <v>1024</v>
      </c>
      <c r="AX1013" s="56" t="s">
        <v>20</v>
      </c>
      <c r="AY1013" s="56" t="s">
        <v>147</v>
      </c>
      <c r="AZ1013" s="57"/>
      <c r="CJ1013" s="35" t="s">
        <v>721</v>
      </c>
      <c r="CK1013" s="59"/>
      <c r="CN1013" s="35" t="n">
        <v>88065566364</v>
      </c>
      <c r="CO1013" s="59"/>
      <c r="EP1013" s="0" t="n">
        <v>1010</v>
      </c>
      <c r="EQ1013" s="55" t="s">
        <v>242</v>
      </c>
      <c r="ER1013" s="56" t="s">
        <v>156</v>
      </c>
      <c r="ES1013" s="56" t="s">
        <v>20</v>
      </c>
      <c r="ET1013" s="64" t="n">
        <v>11</v>
      </c>
      <c r="EU1013" s="65" t="n">
        <v>99</v>
      </c>
      <c r="EV1013" s="65" t="n">
        <v>33</v>
      </c>
      <c r="EW1013" s="65" t="n">
        <v>44073</v>
      </c>
      <c r="EX1013" s="66" t="n">
        <v>44073</v>
      </c>
      <c r="EY1013" s="0" t="n">
        <f aca="false">COUNTIF(DatasourceNameRange,EQ1013)</f>
        <v>1</v>
      </c>
    </row>
    <row r="1014" customFormat="false" ht="15" hidden="false" customHeight="false" outlineLevel="0" collapsed="false">
      <c r="X1014" s="35" t="s">
        <v>988</v>
      </c>
      <c r="Y1014" s="36" t="n">
        <v>1</v>
      </c>
      <c r="Z1014" s="37" t="n">
        <v>9</v>
      </c>
      <c r="AA1014" s="37" t="n">
        <v>1</v>
      </c>
      <c r="AB1014" s="37" t="n">
        <v>9</v>
      </c>
      <c r="AC1014" s="37" t="n">
        <v>44051</v>
      </c>
      <c r="AD1014" s="38" t="n">
        <v>44051</v>
      </c>
      <c r="AE1014" s="0" t="str">
        <f aca="false">IF(AB1014&lt;=10,"Top Buyer",IF(AB1014&lt;=21,"2nd Top Buyer","Average Buyer"))</f>
        <v>Top Buyer</v>
      </c>
      <c r="AF1014" s="0" t="str">
        <f aca="false">(IF(AC1014=AD1014,$AL$9,$AL$10))</f>
        <v>One-Time Buyer</v>
      </c>
      <c r="AG1014" s="0" t="str">
        <f aca="false">VLOOKUP(X1014,LookupRange,2,0)</f>
        <v>Male</v>
      </c>
      <c r="AH1014" s="0" t="str">
        <f aca="false">VLOOKUP(X1014,LookupRange,3,0)</f>
        <v>Hempstead</v>
      </c>
      <c r="AW1014" s="55" t="s">
        <v>135</v>
      </c>
      <c r="AX1014" s="56" t="s">
        <v>20</v>
      </c>
      <c r="AY1014" s="56" t="s">
        <v>50</v>
      </c>
      <c r="AZ1014" s="57"/>
      <c r="CJ1014" s="35" t="s">
        <v>192</v>
      </c>
      <c r="CK1014" s="59"/>
      <c r="CN1014" s="35" t="n">
        <v>88065566365</v>
      </c>
      <c r="CO1014" s="59"/>
      <c r="EP1014" s="0" t="n">
        <v>1011</v>
      </c>
      <c r="EQ1014" s="55" t="s">
        <v>485</v>
      </c>
      <c r="ER1014" s="56" t="s">
        <v>50</v>
      </c>
      <c r="ES1014" s="56" t="s">
        <v>29</v>
      </c>
      <c r="ET1014" s="64" t="n">
        <v>68</v>
      </c>
      <c r="EU1014" s="65" t="n">
        <v>952</v>
      </c>
      <c r="EV1014" s="65" t="n">
        <v>204</v>
      </c>
      <c r="EW1014" s="65" t="n">
        <v>44079</v>
      </c>
      <c r="EX1014" s="66" t="n">
        <v>44079</v>
      </c>
      <c r="EY1014" s="0" t="n">
        <f aca="false">COUNTIF(DatasourceNameRange,EQ1014)</f>
        <v>1</v>
      </c>
    </row>
    <row r="1015" customFormat="false" ht="15" hidden="false" customHeight="false" outlineLevel="0" collapsed="false">
      <c r="X1015" s="35" t="s">
        <v>779</v>
      </c>
      <c r="Y1015" s="36" t="n">
        <v>1</v>
      </c>
      <c r="Z1015" s="37" t="n">
        <v>9</v>
      </c>
      <c r="AA1015" s="37" t="n">
        <v>1</v>
      </c>
      <c r="AB1015" s="37" t="n">
        <v>9</v>
      </c>
      <c r="AC1015" s="37" t="n">
        <v>44093</v>
      </c>
      <c r="AD1015" s="38" t="n">
        <v>44093</v>
      </c>
      <c r="AE1015" s="0" t="str">
        <f aca="false">IF(AB1015&lt;=10,"Top Buyer",IF(AB1015&lt;=21,"2nd Top Buyer","Average Buyer"))</f>
        <v>Top Buyer</v>
      </c>
      <c r="AF1015" s="0" t="str">
        <f aca="false">(IF(AC1015=AD1015,$AL$9,$AL$10))</f>
        <v>One-Time Buyer</v>
      </c>
      <c r="AG1015" s="0" t="str">
        <f aca="false">VLOOKUP(X1015,LookupRange,2,0)</f>
        <v>Female</v>
      </c>
      <c r="AH1015" s="0" t="str">
        <f aca="false">VLOOKUP(X1015,LookupRange,3,0)</f>
        <v>Peekskill</v>
      </c>
      <c r="AW1015" s="55" t="s">
        <v>334</v>
      </c>
      <c r="AX1015" s="56" t="s">
        <v>20</v>
      </c>
      <c r="AY1015" s="56" t="s">
        <v>75</v>
      </c>
      <c r="AZ1015" s="57"/>
      <c r="CJ1015" s="35" t="s">
        <v>837</v>
      </c>
      <c r="CK1015" s="59"/>
      <c r="CN1015" s="35" t="n">
        <v>88065566366</v>
      </c>
      <c r="CO1015" s="59"/>
      <c r="EP1015" s="0" t="n">
        <v>1012</v>
      </c>
      <c r="EQ1015" s="55" t="s">
        <v>1024</v>
      </c>
      <c r="ER1015" s="56" t="s">
        <v>147</v>
      </c>
      <c r="ES1015" s="56" t="s">
        <v>20</v>
      </c>
      <c r="ET1015" s="64" t="n">
        <v>6</v>
      </c>
      <c r="EU1015" s="65" t="n">
        <v>120</v>
      </c>
      <c r="EV1015" s="65" t="n">
        <v>18</v>
      </c>
      <c r="EW1015" s="65" t="n">
        <v>44098</v>
      </c>
      <c r="EX1015" s="66" t="n">
        <v>44098</v>
      </c>
      <c r="EY1015" s="0" t="n">
        <f aca="false">COUNTIF(DatasourceNameRange,EQ1015)</f>
        <v>1</v>
      </c>
    </row>
    <row r="1016" customFormat="false" ht="15" hidden="false" customHeight="false" outlineLevel="0" collapsed="false">
      <c r="X1016" s="35" t="s">
        <v>1101</v>
      </c>
      <c r="Y1016" s="36" t="n">
        <v>1</v>
      </c>
      <c r="Z1016" s="37" t="n">
        <v>9</v>
      </c>
      <c r="AA1016" s="37" t="n">
        <v>1</v>
      </c>
      <c r="AB1016" s="37" t="n">
        <v>9</v>
      </c>
      <c r="AC1016" s="37" t="n">
        <v>44102</v>
      </c>
      <c r="AD1016" s="38" t="n">
        <v>44102</v>
      </c>
      <c r="AE1016" s="0" t="str">
        <f aca="false">IF(AB1016&lt;=10,"Top Buyer",IF(AB1016&lt;=21,"2nd Top Buyer","Average Buyer"))</f>
        <v>Top Buyer</v>
      </c>
      <c r="AF1016" s="0" t="str">
        <f aca="false">(IF(AC1016=AD1016,$AL$9,$AL$10))</f>
        <v>One-Time Buyer</v>
      </c>
      <c r="AG1016" s="0" t="str">
        <f aca="false">VLOOKUP(X1016,LookupRange,2,0)</f>
        <v>Female</v>
      </c>
      <c r="AH1016" s="0" t="str">
        <f aca="false">VLOOKUP(X1016,LookupRange,3,0)</f>
        <v>Yakers</v>
      </c>
      <c r="AW1016" s="55" t="s">
        <v>721</v>
      </c>
      <c r="AX1016" s="56" t="s">
        <v>20</v>
      </c>
      <c r="AY1016" s="56" t="s">
        <v>117</v>
      </c>
      <c r="AZ1016" s="57"/>
      <c r="CJ1016" s="35" t="s">
        <v>550</v>
      </c>
      <c r="CK1016" s="59"/>
      <c r="CN1016" s="35" t="n">
        <v>88065566367</v>
      </c>
      <c r="CO1016" s="59"/>
      <c r="EP1016" s="0" t="n">
        <v>1013</v>
      </c>
      <c r="EQ1016" s="55" t="s">
        <v>135</v>
      </c>
      <c r="ER1016" s="56" t="s">
        <v>50</v>
      </c>
      <c r="ES1016" s="56" t="s">
        <v>20</v>
      </c>
      <c r="ET1016" s="64" t="n">
        <v>89</v>
      </c>
      <c r="EU1016" s="65" t="n">
        <v>2670</v>
      </c>
      <c r="EV1016" s="65" t="n">
        <v>267</v>
      </c>
      <c r="EW1016" s="65" t="n">
        <v>44048</v>
      </c>
      <c r="EX1016" s="66" t="n">
        <v>44048</v>
      </c>
      <c r="EY1016" s="0" t="n">
        <f aca="false">COUNTIF(DatasourceNameRange,EQ1016)</f>
        <v>1</v>
      </c>
    </row>
    <row r="1017" customFormat="false" ht="15" hidden="false" customHeight="false" outlineLevel="0" collapsed="false">
      <c r="X1017" s="35" t="s">
        <v>767</v>
      </c>
      <c r="Y1017" s="36" t="n">
        <v>1</v>
      </c>
      <c r="Z1017" s="37" t="n">
        <v>5</v>
      </c>
      <c r="AA1017" s="37" t="n">
        <v>1</v>
      </c>
      <c r="AB1017" s="37" t="n">
        <v>5</v>
      </c>
      <c r="AC1017" s="37" t="n">
        <v>44082</v>
      </c>
      <c r="AD1017" s="38" t="n">
        <v>44082</v>
      </c>
      <c r="AE1017" s="0" t="str">
        <f aca="false">IF(AB1017&lt;=10,"Top Buyer",IF(AB1017&lt;=21,"2nd Top Buyer","Average Buyer"))</f>
        <v>Top Buyer</v>
      </c>
      <c r="AF1017" s="0" t="str">
        <f aca="false">(IF(AC1017=AD1017,$AL$9,$AL$10))</f>
        <v>One-Time Buyer</v>
      </c>
      <c r="AG1017" s="0" t="str">
        <f aca="false">VLOOKUP(X1017,LookupRange,2,0)</f>
        <v>Male</v>
      </c>
      <c r="AH1017" s="0" t="str">
        <f aca="false">VLOOKUP(X1017,LookupRange,3,0)</f>
        <v>Hornell </v>
      </c>
      <c r="AW1017" s="55" t="s">
        <v>192</v>
      </c>
      <c r="AX1017" s="56" t="s">
        <v>29</v>
      </c>
      <c r="AY1017" s="56" t="s">
        <v>52</v>
      </c>
      <c r="AZ1017" s="57"/>
      <c r="CJ1017" s="35" t="s">
        <v>519</v>
      </c>
      <c r="CK1017" s="59"/>
      <c r="CN1017" s="35" t="n">
        <v>88065566368</v>
      </c>
      <c r="CO1017" s="59"/>
      <c r="EP1017" s="0" t="n">
        <v>1014</v>
      </c>
      <c r="EQ1017" s="55" t="s">
        <v>334</v>
      </c>
      <c r="ER1017" s="56" t="s">
        <v>75</v>
      </c>
      <c r="ES1017" s="56" t="s">
        <v>20</v>
      </c>
      <c r="ET1017" s="64" t="n">
        <v>89</v>
      </c>
      <c r="EU1017" s="65" t="n">
        <v>1068</v>
      </c>
      <c r="EV1017" s="65" t="n">
        <v>267</v>
      </c>
      <c r="EW1017" s="65" t="n">
        <v>44062</v>
      </c>
      <c r="EX1017" s="66" t="n">
        <v>44062</v>
      </c>
      <c r="EY1017" s="0" t="n">
        <f aca="false">COUNTIF(DatasourceNameRange,EQ1017)</f>
        <v>1</v>
      </c>
    </row>
    <row r="1018" customFormat="false" ht="15" hidden="false" customHeight="false" outlineLevel="0" collapsed="false">
      <c r="X1018" s="67" t="s">
        <v>707</v>
      </c>
      <c r="Y1018" s="84" t="n">
        <v>1</v>
      </c>
      <c r="Z1018" s="85" t="n">
        <v>5</v>
      </c>
      <c r="AA1018" s="85" t="n">
        <v>1</v>
      </c>
      <c r="AB1018" s="85" t="n">
        <v>5</v>
      </c>
      <c r="AC1018" s="85" t="n">
        <v>44098</v>
      </c>
      <c r="AD1018" s="86" t="n">
        <v>44098</v>
      </c>
      <c r="AE1018" s="0" t="str">
        <f aca="false">IF(AB1018&lt;=10,"Top Buyer",IF(AB1018&lt;=21,"2nd Top Buyer","Average Buyer"))</f>
        <v>Top Buyer</v>
      </c>
      <c r="AF1018" s="0" t="str">
        <f aca="false">(IF(AC1018=AD1018,$AL$9,$AL$10))</f>
        <v>One-Time Buyer</v>
      </c>
      <c r="AG1018" s="0" t="str">
        <f aca="false">VLOOKUP(X1018,LookupRange,2,0)</f>
        <v>Female</v>
      </c>
      <c r="AH1018" s="0" t="str">
        <f aca="false">VLOOKUP(X1018,LookupRange,3,0)</f>
        <v>Watervliet</v>
      </c>
      <c r="AW1018" s="55" t="s">
        <v>837</v>
      </c>
      <c r="AX1018" s="56" t="s">
        <v>20</v>
      </c>
      <c r="AY1018" s="56" t="s">
        <v>117</v>
      </c>
      <c r="AZ1018" s="57"/>
      <c r="CJ1018" s="35" t="s">
        <v>19</v>
      </c>
      <c r="CK1018" s="59"/>
      <c r="CN1018" s="35" t="n">
        <v>88065566369</v>
      </c>
      <c r="CO1018" s="59"/>
      <c r="EP1018" s="0" t="n">
        <v>1015</v>
      </c>
      <c r="EQ1018" s="55" t="s">
        <v>721</v>
      </c>
      <c r="ER1018" s="56" t="s">
        <v>117</v>
      </c>
      <c r="ES1018" s="56" t="s">
        <v>20</v>
      </c>
      <c r="ET1018" s="64" t="n">
        <v>5</v>
      </c>
      <c r="EU1018" s="65" t="n">
        <v>70</v>
      </c>
      <c r="EV1018" s="65" t="n">
        <v>15</v>
      </c>
      <c r="EW1018" s="65" t="n">
        <v>44066</v>
      </c>
      <c r="EX1018" s="66" t="n">
        <v>44066</v>
      </c>
      <c r="EY1018" s="0" t="n">
        <f aca="false">COUNTIF(DatasourceNameRange,EQ1018)</f>
        <v>1</v>
      </c>
    </row>
    <row r="1019" customFormat="false" ht="15" hidden="false" customHeight="false" outlineLevel="0" collapsed="false">
      <c r="AE1019" s="0" t="str">
        <f aca="false">IF(AB1019&lt;=10,"Top Buyer",IF(AB1019&lt;=21,"2nd Top Buyer","Average Buyer"))</f>
        <v>Top Buyer</v>
      </c>
      <c r="AF1019" s="0" t="str">
        <f aca="false">(IF(AC1019=AD1019,$AL$9,$AL$10))</f>
        <v>One-Time Buyer</v>
      </c>
      <c r="AG1019" s="0" t="e">
        <f aca="false">VLOOKUP(X1019,LookupRange,2,0)</f>
        <v>#N/A</v>
      </c>
      <c r="AH1019" s="0" t="e">
        <f aca="false">VLOOKUP(X1019,LookupRange,3,0)</f>
        <v>#N/A</v>
      </c>
      <c r="AW1019" s="55" t="s">
        <v>550</v>
      </c>
      <c r="AX1019" s="56" t="s">
        <v>29</v>
      </c>
      <c r="AY1019" s="56" t="s">
        <v>104</v>
      </c>
      <c r="AZ1019" s="57"/>
      <c r="CJ1019" s="67" t="s">
        <v>41</v>
      </c>
      <c r="CK1019" s="83"/>
      <c r="CN1019" s="35" t="n">
        <v>88065566370</v>
      </c>
      <c r="CO1019" s="59"/>
      <c r="EP1019" s="0" t="n">
        <v>1016</v>
      </c>
      <c r="EQ1019" s="55" t="s">
        <v>192</v>
      </c>
      <c r="ER1019" s="56" t="s">
        <v>52</v>
      </c>
      <c r="ES1019" s="56" t="s">
        <v>29</v>
      </c>
      <c r="ET1019" s="64" t="n">
        <v>68</v>
      </c>
      <c r="EU1019" s="65" t="n">
        <v>1360</v>
      </c>
      <c r="EV1019" s="65" t="n">
        <v>204</v>
      </c>
      <c r="EW1019" s="65" t="n">
        <v>44095</v>
      </c>
      <c r="EX1019" s="66" t="n">
        <v>44095</v>
      </c>
      <c r="EY1019" s="0" t="n">
        <f aca="false">COUNTIF(DatasourceNameRange,EQ1019)</f>
        <v>1</v>
      </c>
    </row>
    <row r="1020" customFormat="false" ht="15" hidden="false" customHeight="false" outlineLevel="0" collapsed="false">
      <c r="AE1020" s="0" t="str">
        <f aca="false">IF(AB1020&lt;=10,"Top Buyer",IF(AB1020&lt;=21,"2nd Top Buyer","Average Buyer"))</f>
        <v>Top Buyer</v>
      </c>
      <c r="AF1020" s="0" t="str">
        <f aca="false">(IF(AC1020=AD1020,$AL$9,$AL$10))</f>
        <v>One-Time Buyer</v>
      </c>
      <c r="AG1020" s="0" t="e">
        <f aca="false">VLOOKUP(X1020,LookupRange,2,0)</f>
        <v>#N/A</v>
      </c>
      <c r="AH1020" s="0" t="e">
        <f aca="false">VLOOKUP(X1020,LookupRange,3,0)</f>
        <v>#N/A</v>
      </c>
      <c r="AW1020" s="55" t="s">
        <v>519</v>
      </c>
      <c r="AX1020" s="56" t="s">
        <v>29</v>
      </c>
      <c r="AY1020" s="56" t="s">
        <v>125</v>
      </c>
      <c r="AZ1020" s="57"/>
      <c r="CN1020" s="35" t="n">
        <v>88065566371</v>
      </c>
      <c r="CO1020" s="59"/>
      <c r="EP1020" s="0" t="n">
        <v>1017</v>
      </c>
      <c r="EQ1020" s="55" t="s">
        <v>837</v>
      </c>
      <c r="ER1020" s="56" t="s">
        <v>117</v>
      </c>
      <c r="ES1020" s="56" t="s">
        <v>20</v>
      </c>
      <c r="ET1020" s="64" t="n">
        <v>3</v>
      </c>
      <c r="EU1020" s="65" t="n">
        <v>39</v>
      </c>
      <c r="EV1020" s="65" t="n">
        <v>9</v>
      </c>
      <c r="EW1020" s="65" t="n">
        <v>44089</v>
      </c>
      <c r="EX1020" s="66" t="n">
        <v>44089</v>
      </c>
      <c r="EY1020" s="0" t="n">
        <f aca="false">COUNTIF(DatasourceNameRange,EQ1020)</f>
        <v>1</v>
      </c>
    </row>
    <row r="1021" customFormat="false" ht="15" hidden="false" customHeight="false" outlineLevel="0" collapsed="false">
      <c r="AE1021" s="0" t="str">
        <f aca="false">IF(AB1021&lt;=10,"Top Buyer",IF(AB1021&lt;=21,"2nd Top Buyer","Average Buyer"))</f>
        <v>Top Buyer</v>
      </c>
      <c r="AF1021" s="0" t="str">
        <f aca="false">(IF(AC1021=AD1021,$AL$9,$AL$10))</f>
        <v>One-Time Buyer</v>
      </c>
      <c r="AG1021" s="0" t="e">
        <f aca="false">VLOOKUP(X1021,LookupRange,2,0)</f>
        <v>#N/A</v>
      </c>
      <c r="AH1021" s="0" t="e">
        <f aca="false">VLOOKUP(X1021,LookupRange,3,0)</f>
        <v>#N/A</v>
      </c>
      <c r="AW1021" s="55" t="s">
        <v>19</v>
      </c>
      <c r="AX1021" s="56" t="s">
        <v>20</v>
      </c>
      <c r="AY1021" s="56" t="s">
        <v>21</v>
      </c>
      <c r="AZ1021" s="57"/>
      <c r="CN1021" s="35" t="n">
        <v>88065566372</v>
      </c>
      <c r="CO1021" s="59"/>
      <c r="EP1021" s="0" t="n">
        <v>1018</v>
      </c>
      <c r="EQ1021" s="55" t="s">
        <v>550</v>
      </c>
      <c r="ER1021" s="56" t="s">
        <v>104</v>
      </c>
      <c r="ES1021" s="56" t="s">
        <v>29</v>
      </c>
      <c r="ET1021" s="64" t="n">
        <v>47</v>
      </c>
      <c r="EU1021" s="65" t="n">
        <v>564</v>
      </c>
      <c r="EV1021" s="65" t="n">
        <v>141</v>
      </c>
      <c r="EW1021" s="65" t="n">
        <v>44072</v>
      </c>
      <c r="EX1021" s="66" t="n">
        <v>44072</v>
      </c>
      <c r="EY1021" s="0" t="n">
        <f aca="false">COUNTIF(DatasourceNameRange,EQ1021)</f>
        <v>1</v>
      </c>
    </row>
    <row r="1022" customFormat="false" ht="15" hidden="false" customHeight="false" outlineLevel="0" collapsed="false">
      <c r="AE1022" s="0" t="str">
        <f aca="false">IF(AB1022&lt;=10,"Top Buyer",IF(AB1022&lt;=21,"2nd Top Buyer","Average Buyer"))</f>
        <v>Top Buyer</v>
      </c>
      <c r="AF1022" s="0" t="str">
        <f aca="false">(IF(AC1022=AD1022,$AL$9,$AL$10))</f>
        <v>One-Time Buyer</v>
      </c>
      <c r="AG1022" s="0" t="e">
        <f aca="false">VLOOKUP(X1022,LookupRange,2,0)</f>
        <v>#N/A</v>
      </c>
      <c r="AH1022" s="0" t="e">
        <f aca="false">VLOOKUP(X1022,LookupRange,3,0)</f>
        <v>#N/A</v>
      </c>
      <c r="AW1022" s="93" t="s">
        <v>41</v>
      </c>
      <c r="AX1022" s="94" t="s">
        <v>20</v>
      </c>
      <c r="AY1022" s="94" t="s">
        <v>42</v>
      </c>
      <c r="AZ1022" s="95"/>
      <c r="CN1022" s="35" t="n">
        <v>88065566373</v>
      </c>
      <c r="CO1022" s="59"/>
      <c r="EP1022" s="0" t="n">
        <v>1019</v>
      </c>
      <c r="EQ1022" s="93" t="s">
        <v>519</v>
      </c>
      <c r="ER1022" s="94" t="s">
        <v>125</v>
      </c>
      <c r="ES1022" s="94" t="s">
        <v>29</v>
      </c>
      <c r="ET1022" s="96" t="n">
        <v>89</v>
      </c>
      <c r="EU1022" s="61" t="n">
        <v>890</v>
      </c>
      <c r="EV1022" s="61" t="n">
        <v>267</v>
      </c>
      <c r="EW1022" s="61" t="n">
        <v>44102</v>
      </c>
      <c r="EX1022" s="62" t="n">
        <v>44102</v>
      </c>
      <c r="EY1022" s="0" t="n">
        <f aca="false">COUNTIF(DatasourceNameRange,EQ1022)</f>
        <v>1</v>
      </c>
    </row>
    <row r="1023" customFormat="false" ht="15" hidden="false" customHeight="false" outlineLevel="0" collapsed="false">
      <c r="AE1023" s="0" t="str">
        <f aca="false">IF(AB1023&lt;=10,"Top Buyer",IF(AB1023&lt;=21,"2nd Top Buyer","Average Buyer"))</f>
        <v>Top Buyer</v>
      </c>
      <c r="AF1023" s="0" t="str">
        <f aca="false">(IF(AC1023=AD1023,$AL$9,$AL$10))</f>
        <v>One-Time Buyer</v>
      </c>
      <c r="AG1023" s="0" t="e">
        <f aca="false">VLOOKUP(X1023,LookupRange,2,0)</f>
        <v>#N/A</v>
      </c>
      <c r="AH1023" s="0" t="e">
        <f aca="false">VLOOKUP(X1023,LookupRange,3,0)</f>
        <v>#N/A</v>
      </c>
      <c r="AZ1023" s="0" t="str">
        <f aca="false">IF(AX1023=$AS$11,"FemaleGender","MaleGender")</f>
        <v>MaleGender</v>
      </c>
      <c r="CN1023" s="35" t="n">
        <v>88065566374</v>
      </c>
      <c r="CO1023" s="59"/>
      <c r="EP1023" s="0" t="n">
        <v>1020</v>
      </c>
      <c r="EY1023" s="0" t="n">
        <f aca="false">COUNTIF(DatasourceNameRange,EQ1023)</f>
        <v>0</v>
      </c>
    </row>
    <row r="1024" customFormat="false" ht="15" hidden="false" customHeight="false" outlineLevel="0" collapsed="false">
      <c r="AE1024" s="0" t="str">
        <f aca="false">IF(AB1024&lt;=10,"Top Buyer",IF(AB1024&lt;=21,"2nd Top Buyer","Average Buyer"))</f>
        <v>Top Buyer</v>
      </c>
      <c r="AF1024" s="0" t="str">
        <f aca="false">(IF(AC1024=AD1024,$AL$9,$AL$10))</f>
        <v>One-Time Buyer</v>
      </c>
      <c r="AG1024" s="0" t="e">
        <f aca="false">VLOOKUP(X1024,LookupRange,2,0)</f>
        <v>#N/A</v>
      </c>
      <c r="AH1024" s="0" t="e">
        <f aca="false">VLOOKUP(X1024,LookupRange,3,0)</f>
        <v>#N/A</v>
      </c>
      <c r="AZ1024" s="0" t="str">
        <f aca="false">IF(AX1024=$AS$11,"FemaleGender","MaleGender")</f>
        <v>MaleGender</v>
      </c>
      <c r="CN1024" s="35" t="n">
        <v>88065566375</v>
      </c>
      <c r="CO1024" s="59"/>
      <c r="EP1024" s="0" t="n">
        <v>1021</v>
      </c>
      <c r="EY1024" s="0" t="n">
        <f aca="false">COUNTIF(DatasourceNameRange,EQ1024)</f>
        <v>0</v>
      </c>
    </row>
    <row r="1025" customFormat="false" ht="15" hidden="false" customHeight="false" outlineLevel="0" collapsed="false">
      <c r="AE1025" s="0" t="str">
        <f aca="false">IF(AB1025&lt;=10,"Top Buyer",IF(AB1025&lt;=21,"2nd Top Buyer","Average Buyer"))</f>
        <v>Top Buyer</v>
      </c>
      <c r="AF1025" s="0" t="str">
        <f aca="false">(IF(AC1025=AD1025,$AL$9,$AL$10))</f>
        <v>One-Time Buyer</v>
      </c>
      <c r="AG1025" s="0" t="e">
        <f aca="false">VLOOKUP(X1025,LookupRange,2,0)</f>
        <v>#N/A</v>
      </c>
      <c r="AH1025" s="0" t="e">
        <f aca="false">VLOOKUP(X1025,LookupRange,3,0)</f>
        <v>#N/A</v>
      </c>
      <c r="AZ1025" s="0" t="str">
        <f aca="false">IF(AX1025=$AS$11,"FemaleGender","MaleGender")</f>
        <v>MaleGender</v>
      </c>
      <c r="CN1025" s="35" t="n">
        <v>88065566376</v>
      </c>
      <c r="CO1025" s="59"/>
      <c r="EP1025" s="0" t="n">
        <v>1022</v>
      </c>
      <c r="EY1025" s="0" t="n">
        <f aca="false">COUNTIF(DatasourceNameRange,EQ1025)</f>
        <v>0</v>
      </c>
    </row>
    <row r="1026" customFormat="false" ht="15" hidden="false" customHeight="false" outlineLevel="0" collapsed="false">
      <c r="AE1026" s="0" t="str">
        <f aca="false">IF(AB1026&lt;=10,"Top Buyer",IF(AB1026&lt;=21,"2nd Top Buyer","Average Buyer"))</f>
        <v>Top Buyer</v>
      </c>
      <c r="AF1026" s="0" t="str">
        <f aca="false">(IF(AC1026=AD1026,$AL$9,$AL$10))</f>
        <v>One-Time Buyer</v>
      </c>
      <c r="AG1026" s="0" t="e">
        <f aca="false">VLOOKUP(X1026,LookupRange,2,0)</f>
        <v>#N/A</v>
      </c>
      <c r="AH1026" s="0" t="e">
        <f aca="false">VLOOKUP(X1026,LookupRange,3,0)</f>
        <v>#N/A</v>
      </c>
      <c r="AZ1026" s="0" t="str">
        <f aca="false">IF(AX1026=$AS$11,"FemaleGender","MaleGender")</f>
        <v>MaleGender</v>
      </c>
      <c r="CN1026" s="35" t="n">
        <v>88065566377</v>
      </c>
      <c r="CO1026" s="59"/>
      <c r="EP1026" s="0" t="n">
        <v>1023</v>
      </c>
      <c r="EY1026" s="0" t="n">
        <f aca="false">COUNTIF(DatasourceNameRange,EQ1026)</f>
        <v>0</v>
      </c>
    </row>
    <row r="1027" customFormat="false" ht="15" hidden="false" customHeight="false" outlineLevel="0" collapsed="false">
      <c r="AE1027" s="0" t="str">
        <f aca="false">IF(AB1027&lt;=10,"Top Buyer",IF(AB1027&lt;=21,"2nd Top Buyer","Average Buyer"))</f>
        <v>Top Buyer</v>
      </c>
      <c r="AF1027" s="0" t="str">
        <f aca="false">(IF(AC1027=AD1027,$AL$9,$AL$10))</f>
        <v>One-Time Buyer</v>
      </c>
      <c r="AG1027" s="0" t="e">
        <f aca="false">VLOOKUP(X1027,LookupRange,2,0)</f>
        <v>#N/A</v>
      </c>
      <c r="AH1027" s="0" t="e">
        <f aca="false">VLOOKUP(X1027,LookupRange,3,0)</f>
        <v>#N/A</v>
      </c>
      <c r="AZ1027" s="0" t="str">
        <f aca="false">IF(AX1027=$AS$11,"FemaleGender","MaleGender")</f>
        <v>MaleGender</v>
      </c>
      <c r="CN1027" s="35" t="n">
        <v>88065566378</v>
      </c>
      <c r="CO1027" s="59"/>
      <c r="EP1027" s="0" t="n">
        <v>1024</v>
      </c>
      <c r="EY1027" s="0" t="n">
        <f aca="false">COUNTIF(DatasourceNameRange,EQ1027)</f>
        <v>0</v>
      </c>
    </row>
    <row r="1028" customFormat="false" ht="15" hidden="false" customHeight="false" outlineLevel="0" collapsed="false">
      <c r="AE1028" s="0" t="str">
        <f aca="false">IF(AB1028&lt;=10,"Top Buyer",IF(AB1028&lt;=21,"2nd Top Buyer","Average Buyer"))</f>
        <v>Top Buyer</v>
      </c>
      <c r="AF1028" s="0" t="str">
        <f aca="false">(IF(AC1028=AD1028,$AL$9,$AL$10))</f>
        <v>One-Time Buyer</v>
      </c>
      <c r="AG1028" s="0" t="e">
        <f aca="false">VLOOKUP(X1028,LookupRange,2,0)</f>
        <v>#N/A</v>
      </c>
      <c r="AH1028" s="0" t="e">
        <f aca="false">VLOOKUP(X1028,LookupRange,3,0)</f>
        <v>#N/A</v>
      </c>
      <c r="AZ1028" s="0" t="str">
        <f aca="false">IF(AX1028=$AS$11,"FemaleGender","MaleGender")</f>
        <v>MaleGender</v>
      </c>
      <c r="CN1028" s="35" t="n">
        <v>88065566379</v>
      </c>
      <c r="CO1028" s="59"/>
      <c r="EP1028" s="0" t="n">
        <v>1025</v>
      </c>
      <c r="EY1028" s="0" t="n">
        <f aca="false">COUNTIF(DatasourceNameRange,EQ1028)</f>
        <v>0</v>
      </c>
    </row>
    <row r="1029" customFormat="false" ht="15" hidden="false" customHeight="false" outlineLevel="0" collapsed="false">
      <c r="AE1029" s="0" t="str">
        <f aca="false">IF(AB1029&lt;=10,"Top Buyer",IF(AB1029&lt;=21,"2nd Top Buyer","Average Buyer"))</f>
        <v>Top Buyer</v>
      </c>
      <c r="AF1029" s="0" t="str">
        <f aca="false">(IF(AC1029=AD1029,$AL$9,$AL$10))</f>
        <v>One-Time Buyer</v>
      </c>
      <c r="AG1029" s="0" t="e">
        <f aca="false">VLOOKUP(X1029,LookupRange,2,0)</f>
        <v>#N/A</v>
      </c>
      <c r="AH1029" s="0" t="e">
        <f aca="false">VLOOKUP(X1029,LookupRange,3,0)</f>
        <v>#N/A</v>
      </c>
      <c r="AZ1029" s="0" t="str">
        <f aca="false">IF(AX1029=$AS$11,"FemaleGender","MaleGender")</f>
        <v>MaleGender</v>
      </c>
      <c r="CN1029" s="35" t="n">
        <v>88065566380</v>
      </c>
      <c r="CO1029" s="59"/>
      <c r="EP1029" s="0" t="n">
        <v>1026</v>
      </c>
      <c r="EY1029" s="0" t="n">
        <f aca="false">COUNTIF(DatasourceNameRange,EQ1029)</f>
        <v>0</v>
      </c>
    </row>
    <row r="1030" customFormat="false" ht="15" hidden="false" customHeight="false" outlineLevel="0" collapsed="false">
      <c r="AE1030" s="0" t="str">
        <f aca="false">IF(AB1030&lt;=10,"Top Buyer",IF(AB1030&lt;=21,"2nd Top Buyer","Average Buyer"))</f>
        <v>Top Buyer</v>
      </c>
      <c r="AF1030" s="0" t="str">
        <f aca="false">(IF(AC1030=AD1030,$AL$9,$AL$10))</f>
        <v>One-Time Buyer</v>
      </c>
      <c r="AG1030" s="0" t="e">
        <f aca="false">VLOOKUP(X1030,LookupRange,2,0)</f>
        <v>#N/A</v>
      </c>
      <c r="AH1030" s="0" t="e">
        <f aca="false">VLOOKUP(X1030,LookupRange,3,0)</f>
        <v>#N/A</v>
      </c>
      <c r="AZ1030" s="0" t="str">
        <f aca="false">IF(AX1030=$AS$11,"FemaleGender","MaleGender")</f>
        <v>MaleGender</v>
      </c>
      <c r="CN1030" s="35" t="n">
        <v>88065566381</v>
      </c>
      <c r="CO1030" s="59"/>
      <c r="EP1030" s="0" t="n">
        <v>1027</v>
      </c>
      <c r="EY1030" s="0" t="n">
        <f aca="false">COUNTIF(DatasourceNameRange,EQ1030)</f>
        <v>0</v>
      </c>
    </row>
    <row r="1031" customFormat="false" ht="15" hidden="false" customHeight="false" outlineLevel="0" collapsed="false">
      <c r="AE1031" s="0" t="str">
        <f aca="false">IF(AB1031&lt;=10,"Top Buyer",IF(AB1031&lt;=21,"2nd Top Buyer","Average Buyer"))</f>
        <v>Top Buyer</v>
      </c>
      <c r="AF1031" s="0" t="str">
        <f aca="false">(IF(AC1031=AD1031,$AL$9,$AL$10))</f>
        <v>One-Time Buyer</v>
      </c>
      <c r="AG1031" s="0" t="e">
        <f aca="false">VLOOKUP(X1031,LookupRange,2,0)</f>
        <v>#N/A</v>
      </c>
      <c r="AH1031" s="0" t="e">
        <f aca="false">VLOOKUP(X1031,LookupRange,3,0)</f>
        <v>#N/A</v>
      </c>
      <c r="AZ1031" s="0" t="str">
        <f aca="false">IF(AX1031=$AS$11,"FemaleGender","MaleGender")</f>
        <v>MaleGender</v>
      </c>
      <c r="CN1031" s="35" t="n">
        <v>88065566382</v>
      </c>
      <c r="CO1031" s="59"/>
      <c r="EP1031" s="0" t="n">
        <v>1028</v>
      </c>
      <c r="EY1031" s="0" t="n">
        <f aca="false">COUNTIF(DatasourceNameRange,EQ1031)</f>
        <v>0</v>
      </c>
    </row>
    <row r="1032" customFormat="false" ht="15" hidden="false" customHeight="false" outlineLevel="0" collapsed="false">
      <c r="AE1032" s="0" t="str">
        <f aca="false">IF(AB1032&lt;=10,"Top Buyer",IF(AB1032&lt;=21,"2nd Top Buyer","Average Buyer"))</f>
        <v>Top Buyer</v>
      </c>
      <c r="AF1032" s="0" t="str">
        <f aca="false">(IF(AC1032=AD1032,$AL$9,$AL$10))</f>
        <v>One-Time Buyer</v>
      </c>
      <c r="AG1032" s="0" t="e">
        <f aca="false">VLOOKUP(X1032,LookupRange,2,0)</f>
        <v>#N/A</v>
      </c>
      <c r="AH1032" s="0" t="e">
        <f aca="false">VLOOKUP(X1032,LookupRange,3,0)</f>
        <v>#N/A</v>
      </c>
      <c r="AZ1032" s="0" t="str">
        <f aca="false">IF(AX1032=$AS$11,"FemaleGender","MaleGender")</f>
        <v>MaleGender</v>
      </c>
      <c r="CN1032" s="35" t="n">
        <v>88065566383</v>
      </c>
      <c r="CO1032" s="59"/>
      <c r="EP1032" s="0" t="n">
        <v>1029</v>
      </c>
      <c r="EY1032" s="0" t="n">
        <f aca="false">COUNTIF(DatasourceNameRange,EQ1032)</f>
        <v>0</v>
      </c>
    </row>
    <row r="1033" customFormat="false" ht="15" hidden="false" customHeight="false" outlineLevel="0" collapsed="false">
      <c r="AE1033" s="0" t="str">
        <f aca="false">IF(AB1033&lt;=10,"Top Buyer",IF(AB1033&lt;=21,"2nd Top Buyer","Average Buyer"))</f>
        <v>Top Buyer</v>
      </c>
      <c r="AF1033" s="0" t="str">
        <f aca="false">(IF(AC1033=AD1033,$AL$9,$AL$10))</f>
        <v>One-Time Buyer</v>
      </c>
      <c r="AG1033" s="0" t="e">
        <f aca="false">VLOOKUP(X1033,LookupRange,2,0)</f>
        <v>#N/A</v>
      </c>
      <c r="AH1033" s="0" t="e">
        <f aca="false">VLOOKUP(X1033,LookupRange,3,0)</f>
        <v>#N/A</v>
      </c>
      <c r="AZ1033" s="0" t="str">
        <f aca="false">IF(AX1033=$AS$11,"FemaleGender","MaleGender")</f>
        <v>MaleGender</v>
      </c>
      <c r="CN1033" s="35" t="n">
        <v>88065566384</v>
      </c>
      <c r="CO1033" s="59"/>
      <c r="EP1033" s="0" t="n">
        <v>1030</v>
      </c>
      <c r="EY1033" s="0" t="n">
        <f aca="false">COUNTIF(DatasourceNameRange,EQ1033)</f>
        <v>0</v>
      </c>
    </row>
    <row r="1034" customFormat="false" ht="15" hidden="false" customHeight="false" outlineLevel="0" collapsed="false">
      <c r="AE1034" s="0" t="str">
        <f aca="false">IF(AB1034&lt;=10,"Top Buyer",IF(AB1034&lt;=21,"2nd Top Buyer","Average Buyer"))</f>
        <v>Top Buyer</v>
      </c>
      <c r="AF1034" s="0" t="str">
        <f aca="false">(IF(AC1034=AD1034,$AL$9,$AL$10))</f>
        <v>One-Time Buyer</v>
      </c>
      <c r="AG1034" s="0" t="e">
        <f aca="false">VLOOKUP(X1034,LookupRange,2,0)</f>
        <v>#N/A</v>
      </c>
      <c r="AH1034" s="0" t="e">
        <f aca="false">VLOOKUP(X1034,LookupRange,3,0)</f>
        <v>#N/A</v>
      </c>
      <c r="AZ1034" s="0" t="str">
        <f aca="false">IF(AX1034=$AS$11,"FemaleGender","MaleGender")</f>
        <v>MaleGender</v>
      </c>
      <c r="CN1034" s="35" t="n">
        <v>88065566385</v>
      </c>
      <c r="CO1034" s="59"/>
      <c r="EP1034" s="0" t="n">
        <v>1031</v>
      </c>
      <c r="EY1034" s="0" t="n">
        <f aca="false">COUNTIF(DatasourceNameRange,EQ1034)</f>
        <v>0</v>
      </c>
    </row>
    <row r="1035" customFormat="false" ht="15" hidden="false" customHeight="false" outlineLevel="0" collapsed="false">
      <c r="AE1035" s="0" t="str">
        <f aca="false">IF(AB1035&lt;=10,"Top Buyer",IF(AB1035&lt;=21,"2nd Top Buyer","Average Buyer"))</f>
        <v>Top Buyer</v>
      </c>
      <c r="AF1035" s="0" t="str">
        <f aca="false">(IF(AC1035=AD1035,$AL$9,$AL$10))</f>
        <v>One-Time Buyer</v>
      </c>
      <c r="AG1035" s="0" t="e">
        <f aca="false">VLOOKUP(X1035,LookupRange,2,0)</f>
        <v>#N/A</v>
      </c>
      <c r="AH1035" s="0" t="e">
        <f aca="false">VLOOKUP(X1035,LookupRange,3,0)</f>
        <v>#N/A</v>
      </c>
      <c r="AZ1035" s="0" t="str">
        <f aca="false">IF(AX1035=$AS$11,"FemaleGender","MaleGender")</f>
        <v>MaleGender</v>
      </c>
      <c r="CN1035" s="35" t="n">
        <v>88065566386</v>
      </c>
      <c r="CO1035" s="59"/>
      <c r="EP1035" s="0" t="n">
        <v>1032</v>
      </c>
      <c r="EY1035" s="0" t="n">
        <f aca="false">COUNTIF(DatasourceNameRange,EQ1035)</f>
        <v>0</v>
      </c>
    </row>
    <row r="1036" customFormat="false" ht="15" hidden="false" customHeight="false" outlineLevel="0" collapsed="false">
      <c r="AE1036" s="0" t="str">
        <f aca="false">IF(AB1036&lt;=10,"Top Buyer",IF(AB1036&lt;=21,"2nd Top Buyer","Average Buyer"))</f>
        <v>Top Buyer</v>
      </c>
      <c r="AF1036" s="0" t="str">
        <f aca="false">(IF(AC1036=AD1036,$AL$9,$AL$10))</f>
        <v>One-Time Buyer</v>
      </c>
      <c r="AG1036" s="0" t="e">
        <f aca="false">VLOOKUP(X1036,LookupRange,2,0)</f>
        <v>#N/A</v>
      </c>
      <c r="AH1036" s="0" t="e">
        <f aca="false">VLOOKUP(X1036,LookupRange,3,0)</f>
        <v>#N/A</v>
      </c>
      <c r="AZ1036" s="0" t="str">
        <f aca="false">IF(AX1036=$AS$11,"FemaleGender","MaleGender")</f>
        <v>MaleGender</v>
      </c>
      <c r="CN1036" s="35" t="n">
        <v>88065566387</v>
      </c>
      <c r="CO1036" s="59"/>
      <c r="EP1036" s="0" t="n">
        <v>1033</v>
      </c>
      <c r="EY1036" s="0" t="n">
        <f aca="false">COUNTIF(DatasourceNameRange,EQ1036)</f>
        <v>0</v>
      </c>
    </row>
    <row r="1037" customFormat="false" ht="15" hidden="false" customHeight="false" outlineLevel="0" collapsed="false">
      <c r="AE1037" s="0" t="str">
        <f aca="false">IF(AB1037&lt;=10,"Top Buyer",IF(AB1037&lt;=21,"2nd Top Buyer","Average Buyer"))</f>
        <v>Top Buyer</v>
      </c>
      <c r="AF1037" s="0" t="str">
        <f aca="false">(IF(AC1037=AD1037,$AL$9,$AL$10))</f>
        <v>One-Time Buyer</v>
      </c>
      <c r="AG1037" s="0" t="e">
        <f aca="false">VLOOKUP(X1037,LookupRange,2,0)</f>
        <v>#N/A</v>
      </c>
      <c r="AH1037" s="0" t="e">
        <f aca="false">VLOOKUP(X1037,LookupRange,3,0)</f>
        <v>#N/A</v>
      </c>
      <c r="AZ1037" s="0" t="str">
        <f aca="false">IF(AX1037=$AS$11,"FemaleGender","MaleGender")</f>
        <v>MaleGender</v>
      </c>
      <c r="CN1037" s="35" t="n">
        <v>88065566388</v>
      </c>
      <c r="CO1037" s="59"/>
      <c r="EP1037" s="0" t="n">
        <v>1034</v>
      </c>
      <c r="EY1037" s="0" t="n">
        <f aca="false">COUNTIF(DatasourceNameRange,EQ1037)</f>
        <v>0</v>
      </c>
    </row>
    <row r="1038" customFormat="false" ht="15" hidden="false" customHeight="false" outlineLevel="0" collapsed="false">
      <c r="AE1038" s="0" t="str">
        <f aca="false">IF(AB1038&lt;=10,"Top Buyer",IF(AB1038&lt;=21,"2nd Top Buyer","Average Buyer"))</f>
        <v>Top Buyer</v>
      </c>
      <c r="AF1038" s="0" t="str">
        <f aca="false">(IF(AC1038=AD1038,$AL$9,$AL$10))</f>
        <v>One-Time Buyer</v>
      </c>
      <c r="AG1038" s="0" t="e">
        <f aca="false">VLOOKUP(X1038,LookupRange,2,0)</f>
        <v>#N/A</v>
      </c>
      <c r="AH1038" s="0" t="e">
        <f aca="false">VLOOKUP(X1038,LookupRange,3,0)</f>
        <v>#N/A</v>
      </c>
      <c r="AZ1038" s="0" t="str">
        <f aca="false">IF(AX1038=$AS$11,"FemaleGender","MaleGender")</f>
        <v>MaleGender</v>
      </c>
      <c r="CN1038" s="35" t="n">
        <v>88065566389</v>
      </c>
      <c r="CO1038" s="59"/>
      <c r="EP1038" s="0" t="n">
        <v>1035</v>
      </c>
      <c r="EY1038" s="0" t="n">
        <f aca="false">COUNTIF(DatasourceNameRange,EQ1038)</f>
        <v>0</v>
      </c>
    </row>
    <row r="1039" customFormat="false" ht="15" hidden="false" customHeight="false" outlineLevel="0" collapsed="false">
      <c r="AE1039" s="0" t="str">
        <f aca="false">IF(AB1039&lt;=10,"Top Buyer",IF(AB1039&lt;=21,"2nd Top Buyer","Average Buyer"))</f>
        <v>Top Buyer</v>
      </c>
      <c r="AF1039" s="0" t="str">
        <f aca="false">(IF(AC1039=AD1039,$AL$9,$AL$10))</f>
        <v>One-Time Buyer</v>
      </c>
      <c r="AG1039" s="0" t="e">
        <f aca="false">VLOOKUP(X1039,LookupRange,2,0)</f>
        <v>#N/A</v>
      </c>
      <c r="AH1039" s="0" t="e">
        <f aca="false">VLOOKUP(X1039,LookupRange,3,0)</f>
        <v>#N/A</v>
      </c>
      <c r="AZ1039" s="0" t="str">
        <f aca="false">IF(AX1039=$AS$11,"FemaleGender","MaleGender")</f>
        <v>MaleGender</v>
      </c>
      <c r="CN1039" s="35" t="n">
        <v>88065566390</v>
      </c>
      <c r="CO1039" s="59"/>
      <c r="EP1039" s="0" t="n">
        <v>1036</v>
      </c>
      <c r="EY1039" s="0" t="n">
        <f aca="false">COUNTIF(DatasourceNameRange,EQ1039)</f>
        <v>0</v>
      </c>
    </row>
    <row r="1040" customFormat="false" ht="15" hidden="false" customHeight="false" outlineLevel="0" collapsed="false">
      <c r="AE1040" s="0" t="str">
        <f aca="false">IF(AB1040&lt;=10,"Top Buyer",IF(AB1040&lt;=21,"2nd Top Buyer","Average Buyer"))</f>
        <v>Top Buyer</v>
      </c>
      <c r="AF1040" s="0" t="str">
        <f aca="false">(IF(AC1040=AD1040,$AL$9,$AL$10))</f>
        <v>One-Time Buyer</v>
      </c>
      <c r="AG1040" s="0" t="e">
        <f aca="false">VLOOKUP(X1040,LookupRange,2,0)</f>
        <v>#N/A</v>
      </c>
      <c r="AH1040" s="0" t="e">
        <f aca="false">VLOOKUP(X1040,LookupRange,3,0)</f>
        <v>#N/A</v>
      </c>
      <c r="AZ1040" s="0" t="str">
        <f aca="false">IF(AX1040=$AS$11,"FemaleGender","MaleGender")</f>
        <v>MaleGender</v>
      </c>
      <c r="CN1040" s="35" t="n">
        <v>88065566391</v>
      </c>
      <c r="CO1040" s="59"/>
      <c r="EP1040" s="0" t="n">
        <v>1037</v>
      </c>
      <c r="EY1040" s="0" t="n">
        <f aca="false">COUNTIF(DatasourceNameRange,EQ1040)</f>
        <v>0</v>
      </c>
    </row>
    <row r="1041" customFormat="false" ht="15" hidden="false" customHeight="false" outlineLevel="0" collapsed="false">
      <c r="AE1041" s="0" t="str">
        <f aca="false">IF(AB1041&lt;=10,"Top Buyer",IF(AB1041&lt;=21,"2nd Top Buyer","Average Buyer"))</f>
        <v>Top Buyer</v>
      </c>
      <c r="AF1041" s="0" t="str">
        <f aca="false">(IF(AC1041=AD1041,$AL$9,$AL$10))</f>
        <v>One-Time Buyer</v>
      </c>
      <c r="AG1041" s="0" t="e">
        <f aca="false">VLOOKUP(X1041,LookupRange,2,0)</f>
        <v>#N/A</v>
      </c>
      <c r="AH1041" s="0" t="e">
        <f aca="false">VLOOKUP(X1041,LookupRange,3,0)</f>
        <v>#N/A</v>
      </c>
      <c r="AZ1041" s="0" t="str">
        <f aca="false">IF(AX1041=$AS$11,"FemaleGender","MaleGender")</f>
        <v>MaleGender</v>
      </c>
      <c r="CN1041" s="35" t="n">
        <v>88065566392</v>
      </c>
      <c r="CO1041" s="59"/>
      <c r="EP1041" s="0" t="n">
        <v>1038</v>
      </c>
      <c r="EY1041" s="0" t="n">
        <f aca="false">COUNTIF(DatasourceNameRange,EQ1041)</f>
        <v>0</v>
      </c>
    </row>
    <row r="1042" customFormat="false" ht="15" hidden="false" customHeight="false" outlineLevel="0" collapsed="false">
      <c r="AE1042" s="0" t="str">
        <f aca="false">IF(AB1042&lt;=10,"Top Buyer",IF(AB1042&lt;=21,"2nd Top Buyer","Average Buyer"))</f>
        <v>Top Buyer</v>
      </c>
      <c r="AF1042" s="0" t="str">
        <f aca="false">(IF(AC1042=AD1042,$AL$9,$AL$10))</f>
        <v>One-Time Buyer</v>
      </c>
      <c r="AG1042" s="0" t="e">
        <f aca="false">VLOOKUP(X1042,LookupRange,2,0)</f>
        <v>#N/A</v>
      </c>
      <c r="AH1042" s="0" t="e">
        <f aca="false">VLOOKUP(X1042,LookupRange,3,0)</f>
        <v>#N/A</v>
      </c>
      <c r="AZ1042" s="0" t="str">
        <f aca="false">IF(AX1042=$AS$11,"FemaleGender","MaleGender")</f>
        <v>MaleGender</v>
      </c>
      <c r="CN1042" s="35" t="n">
        <v>88065566393</v>
      </c>
      <c r="CO1042" s="59"/>
      <c r="EP1042" s="0" t="n">
        <v>1039</v>
      </c>
      <c r="EY1042" s="0" t="n">
        <f aca="false">COUNTIF(DatasourceNameRange,EQ1042)</f>
        <v>0</v>
      </c>
    </row>
    <row r="1043" customFormat="false" ht="15" hidden="false" customHeight="false" outlineLevel="0" collapsed="false">
      <c r="AE1043" s="0" t="str">
        <f aca="false">IF(AB1043&lt;=10,"Top Buyer",IF(AB1043&lt;=21,"2nd Top Buyer","Average Buyer"))</f>
        <v>Top Buyer</v>
      </c>
      <c r="AF1043" s="0" t="str">
        <f aca="false">(IF(AC1043=AD1043,$AL$9,$AL$10))</f>
        <v>One-Time Buyer</v>
      </c>
      <c r="AG1043" s="0" t="e">
        <f aca="false">VLOOKUP(X1043,LookupRange,2,0)</f>
        <v>#N/A</v>
      </c>
      <c r="AH1043" s="0" t="e">
        <f aca="false">VLOOKUP(X1043,LookupRange,3,0)</f>
        <v>#N/A</v>
      </c>
      <c r="AZ1043" s="0" t="str">
        <f aca="false">IF(AX1043=$AS$11,"FemaleGender","MaleGender")</f>
        <v>MaleGender</v>
      </c>
      <c r="CN1043" s="35" t="n">
        <v>88065566394</v>
      </c>
      <c r="CO1043" s="59"/>
      <c r="EP1043" s="0" t="n">
        <v>1040</v>
      </c>
      <c r="EY1043" s="0" t="n">
        <f aca="false">COUNTIF(DatasourceNameRange,EQ1043)</f>
        <v>0</v>
      </c>
    </row>
    <row r="1044" customFormat="false" ht="15" hidden="false" customHeight="false" outlineLevel="0" collapsed="false">
      <c r="AE1044" s="0" t="str">
        <f aca="false">IF(AB1044&lt;=10,"Top Buyer",IF(AB1044&lt;=21,"2nd Top Buyer","Average Buyer"))</f>
        <v>Top Buyer</v>
      </c>
      <c r="AF1044" s="0" t="str">
        <f aca="false">(IF(AC1044=AD1044,$AL$9,$AL$10))</f>
        <v>One-Time Buyer</v>
      </c>
      <c r="AG1044" s="0" t="e">
        <f aca="false">VLOOKUP(X1044,LookupRange,2,0)</f>
        <v>#N/A</v>
      </c>
      <c r="AH1044" s="0" t="e">
        <f aca="false">VLOOKUP(X1044,LookupRange,3,0)</f>
        <v>#N/A</v>
      </c>
      <c r="AZ1044" s="0" t="str">
        <f aca="false">IF(AX1044=$AS$11,"FemaleGender","MaleGender")</f>
        <v>MaleGender</v>
      </c>
      <c r="CN1044" s="35" t="n">
        <v>88065566395</v>
      </c>
      <c r="CO1044" s="59"/>
      <c r="EP1044" s="0" t="n">
        <v>1041</v>
      </c>
      <c r="EY1044" s="0" t="n">
        <f aca="false">COUNTIF(DatasourceNameRange,EQ1044)</f>
        <v>0</v>
      </c>
    </row>
    <row r="1045" customFormat="false" ht="15" hidden="false" customHeight="false" outlineLevel="0" collapsed="false">
      <c r="AE1045" s="0" t="str">
        <f aca="false">IF(AB1045&lt;=10,"Top Buyer",IF(AB1045&lt;=21,"2nd Top Buyer","Average Buyer"))</f>
        <v>Top Buyer</v>
      </c>
      <c r="AF1045" s="0" t="str">
        <f aca="false">(IF(AC1045=AD1045,$AL$9,$AL$10))</f>
        <v>One-Time Buyer</v>
      </c>
      <c r="AG1045" s="0" t="e">
        <f aca="false">VLOOKUP(X1045,LookupRange,2,0)</f>
        <v>#N/A</v>
      </c>
      <c r="AH1045" s="0" t="e">
        <f aca="false">VLOOKUP(X1045,LookupRange,3,0)</f>
        <v>#N/A</v>
      </c>
      <c r="AZ1045" s="0" t="str">
        <f aca="false">IF(AX1045=$AS$11,"FemaleGender","MaleGender")</f>
        <v>MaleGender</v>
      </c>
      <c r="CN1045" s="35" t="n">
        <v>88065566396</v>
      </c>
      <c r="CO1045" s="59"/>
      <c r="EP1045" s="0" t="n">
        <v>1042</v>
      </c>
      <c r="EY1045" s="0" t="n">
        <f aca="false">COUNTIF(DatasourceNameRange,EQ1045)</f>
        <v>0</v>
      </c>
    </row>
    <row r="1046" customFormat="false" ht="15" hidden="false" customHeight="false" outlineLevel="0" collapsed="false">
      <c r="AE1046" s="0" t="str">
        <f aca="false">IF(AB1046&lt;=10,"Top Buyer",IF(AB1046&lt;=21,"2nd Top Buyer","Average Buyer"))</f>
        <v>Top Buyer</v>
      </c>
      <c r="AF1046" s="0" t="str">
        <f aca="false">(IF(AC1046=AD1046,$AL$9,$AL$10))</f>
        <v>One-Time Buyer</v>
      </c>
      <c r="AG1046" s="0" t="e">
        <f aca="false">VLOOKUP(X1046,LookupRange,2,0)</f>
        <v>#N/A</v>
      </c>
      <c r="AH1046" s="0" t="e">
        <f aca="false">VLOOKUP(X1046,LookupRange,3,0)</f>
        <v>#N/A</v>
      </c>
      <c r="AZ1046" s="0" t="str">
        <f aca="false">IF(AX1046=$AS$11,"FemaleGender","MaleGender")</f>
        <v>MaleGender</v>
      </c>
      <c r="CN1046" s="35" t="n">
        <v>88065566397</v>
      </c>
      <c r="CO1046" s="59"/>
      <c r="EP1046" s="0" t="n">
        <v>1043</v>
      </c>
      <c r="EY1046" s="0" t="n">
        <f aca="false">COUNTIF(DatasourceNameRange,EQ1046)</f>
        <v>0</v>
      </c>
    </row>
    <row r="1047" customFormat="false" ht="15" hidden="false" customHeight="false" outlineLevel="0" collapsed="false">
      <c r="AE1047" s="0" t="str">
        <f aca="false">IF(AB1047&lt;=10,"Top Buyer",IF(AB1047&lt;=21,"2nd Top Buyer","Average Buyer"))</f>
        <v>Top Buyer</v>
      </c>
      <c r="AF1047" s="0" t="str">
        <f aca="false">(IF(AC1047=AD1047,$AL$9,$AL$10))</f>
        <v>One-Time Buyer</v>
      </c>
      <c r="AG1047" s="0" t="e">
        <f aca="false">VLOOKUP(X1047,LookupRange,2,0)</f>
        <v>#N/A</v>
      </c>
      <c r="AH1047" s="0" t="e">
        <f aca="false">VLOOKUP(X1047,LookupRange,3,0)</f>
        <v>#N/A</v>
      </c>
      <c r="AZ1047" s="0" t="str">
        <f aca="false">IF(AX1047=$AS$11,"FemaleGender","MaleGender")</f>
        <v>MaleGender</v>
      </c>
      <c r="CN1047" s="35" t="n">
        <v>88065566398</v>
      </c>
      <c r="CO1047" s="59"/>
      <c r="EP1047" s="0" t="n">
        <v>1044</v>
      </c>
      <c r="EY1047" s="0" t="n">
        <f aca="false">COUNTIF(DatasourceNameRange,EQ1047)</f>
        <v>0</v>
      </c>
    </row>
    <row r="1048" customFormat="false" ht="15" hidden="false" customHeight="false" outlineLevel="0" collapsed="false">
      <c r="AE1048" s="0" t="str">
        <f aca="false">IF(AB1048&lt;=10,"Top Buyer",IF(AB1048&lt;=21,"2nd Top Buyer","Average Buyer"))</f>
        <v>Top Buyer</v>
      </c>
      <c r="AF1048" s="0" t="str">
        <f aca="false">(IF(AC1048=AD1048,$AL$9,$AL$10))</f>
        <v>One-Time Buyer</v>
      </c>
      <c r="AG1048" s="0" t="e">
        <f aca="false">VLOOKUP(X1048,LookupRange,2,0)</f>
        <v>#N/A</v>
      </c>
      <c r="AH1048" s="0" t="e">
        <f aca="false">VLOOKUP(X1048,LookupRange,3,0)</f>
        <v>#N/A</v>
      </c>
      <c r="AZ1048" s="0" t="str">
        <f aca="false">IF(AX1048=$AS$11,"FemaleGender","MaleGender")</f>
        <v>MaleGender</v>
      </c>
      <c r="CN1048" s="35" t="n">
        <v>88065566399</v>
      </c>
      <c r="CO1048" s="59"/>
      <c r="EP1048" s="0" t="n">
        <v>1045</v>
      </c>
      <c r="EY1048" s="0" t="n">
        <f aca="false">COUNTIF(DatasourceNameRange,EQ1048)</f>
        <v>0</v>
      </c>
    </row>
    <row r="1049" customFormat="false" ht="15" hidden="false" customHeight="false" outlineLevel="0" collapsed="false">
      <c r="AE1049" s="0" t="str">
        <f aca="false">IF(AB1049&lt;=10,"Top Buyer",IF(AB1049&lt;=21,"2nd Top Buyer","Average Buyer"))</f>
        <v>Top Buyer</v>
      </c>
      <c r="AF1049" s="0" t="str">
        <f aca="false">(IF(AC1049=AD1049,$AL$9,$AL$10))</f>
        <v>One-Time Buyer</v>
      </c>
      <c r="AG1049" s="0" t="e">
        <f aca="false">VLOOKUP(X1049,LookupRange,2,0)</f>
        <v>#N/A</v>
      </c>
      <c r="AH1049" s="0" t="e">
        <f aca="false">VLOOKUP(X1049,LookupRange,3,0)</f>
        <v>#N/A</v>
      </c>
      <c r="AZ1049" s="0" t="str">
        <f aca="false">IF(AX1049=$AS$11,"FemaleGender","MaleGender")</f>
        <v>MaleGender</v>
      </c>
      <c r="CN1049" s="35" t="n">
        <v>88065566400</v>
      </c>
      <c r="CO1049" s="59"/>
      <c r="EP1049" s="0" t="n">
        <v>1046</v>
      </c>
      <c r="EY1049" s="0" t="n">
        <f aca="false">COUNTIF(DatasourceNameRange,EQ1049)</f>
        <v>0</v>
      </c>
    </row>
    <row r="1050" customFormat="false" ht="15" hidden="false" customHeight="false" outlineLevel="0" collapsed="false">
      <c r="AE1050" s="0" t="str">
        <f aca="false">IF(AB1050&lt;=10,"Top Buyer",IF(AB1050&lt;=21,"2nd Top Buyer","Average Buyer"))</f>
        <v>Top Buyer</v>
      </c>
      <c r="AF1050" s="0" t="str">
        <f aca="false">(IF(AC1050=AD1050,$AL$9,$AL$10))</f>
        <v>One-Time Buyer</v>
      </c>
      <c r="AG1050" s="0" t="e">
        <f aca="false">VLOOKUP(X1050,LookupRange,2,0)</f>
        <v>#N/A</v>
      </c>
      <c r="AH1050" s="0" t="e">
        <f aca="false">VLOOKUP(X1050,LookupRange,3,0)</f>
        <v>#N/A</v>
      </c>
      <c r="AZ1050" s="0" t="str">
        <f aca="false">IF(AX1050=$AS$11,"FemaleGender","MaleGender")</f>
        <v>MaleGender</v>
      </c>
      <c r="CN1050" s="35" t="n">
        <v>88065566401</v>
      </c>
      <c r="CO1050" s="59"/>
      <c r="EP1050" s="0" t="n">
        <v>1047</v>
      </c>
      <c r="EY1050" s="0" t="n">
        <f aca="false">COUNTIF(DatasourceNameRange,EQ1050)</f>
        <v>0</v>
      </c>
    </row>
    <row r="1051" customFormat="false" ht="15" hidden="false" customHeight="false" outlineLevel="0" collapsed="false">
      <c r="AE1051" s="0" t="str">
        <f aca="false">IF(AB1051&lt;=10,"Top Buyer",IF(AB1051&lt;=21,"2nd Top Buyer","Average Buyer"))</f>
        <v>Top Buyer</v>
      </c>
      <c r="AF1051" s="0" t="str">
        <f aca="false">(IF(AC1051=AD1051,$AL$9,$AL$10))</f>
        <v>One-Time Buyer</v>
      </c>
      <c r="AG1051" s="0" t="e">
        <f aca="false">VLOOKUP(X1051,LookupRange,2,0)</f>
        <v>#N/A</v>
      </c>
      <c r="AH1051" s="0" t="e">
        <f aca="false">VLOOKUP(X1051,LookupRange,3,0)</f>
        <v>#N/A</v>
      </c>
      <c r="AZ1051" s="0" t="str">
        <f aca="false">IF(AX1051=$AS$11,"FemaleGender","MaleGender")</f>
        <v>MaleGender</v>
      </c>
      <c r="CN1051" s="35" t="n">
        <v>88065566402</v>
      </c>
      <c r="CO1051" s="59"/>
      <c r="EP1051" s="0" t="n">
        <v>1048</v>
      </c>
      <c r="EY1051" s="0" t="n">
        <f aca="false">COUNTIF(DatasourceNameRange,EQ1051)</f>
        <v>0</v>
      </c>
    </row>
    <row r="1052" customFormat="false" ht="15" hidden="false" customHeight="false" outlineLevel="0" collapsed="false">
      <c r="AE1052" s="0" t="str">
        <f aca="false">IF(AB1052&lt;=10,"Top Buyer",IF(AB1052&lt;=21,"2nd Top Buyer","Average Buyer"))</f>
        <v>Top Buyer</v>
      </c>
      <c r="AF1052" s="0" t="str">
        <f aca="false">(IF(AC1052=AD1052,$AL$9,$AL$10))</f>
        <v>One-Time Buyer</v>
      </c>
      <c r="AG1052" s="0" t="e">
        <f aca="false">VLOOKUP(X1052,LookupRange,2,0)</f>
        <v>#N/A</v>
      </c>
      <c r="AH1052" s="0" t="e">
        <f aca="false">VLOOKUP(X1052,LookupRange,3,0)</f>
        <v>#N/A</v>
      </c>
      <c r="AZ1052" s="0" t="str">
        <f aca="false">IF(AX1052=$AS$11,"FemaleGender","MaleGender")</f>
        <v>MaleGender</v>
      </c>
      <c r="CN1052" s="35" t="n">
        <v>88065566403</v>
      </c>
      <c r="CO1052" s="59"/>
      <c r="EP1052" s="0" t="n">
        <v>1049</v>
      </c>
      <c r="EY1052" s="0" t="n">
        <f aca="false">COUNTIF(DatasourceNameRange,EQ1052)</f>
        <v>0</v>
      </c>
    </row>
    <row r="1053" customFormat="false" ht="15" hidden="false" customHeight="false" outlineLevel="0" collapsed="false">
      <c r="AE1053" s="0" t="str">
        <f aca="false">IF(AB1053&lt;=10,"Top Buyer",IF(AB1053&lt;=21,"2nd Top Buyer","Average Buyer"))</f>
        <v>Top Buyer</v>
      </c>
      <c r="AF1053" s="0" t="str">
        <f aca="false">(IF(AC1053=AD1053,$AL$9,$AL$10))</f>
        <v>One-Time Buyer</v>
      </c>
      <c r="AG1053" s="0" t="e">
        <f aca="false">VLOOKUP(X1053,LookupRange,2,0)</f>
        <v>#N/A</v>
      </c>
      <c r="AH1053" s="0" t="e">
        <f aca="false">VLOOKUP(X1053,LookupRange,3,0)</f>
        <v>#N/A</v>
      </c>
      <c r="AZ1053" s="0" t="str">
        <f aca="false">IF(AX1053=$AS$11,"FemaleGender","MaleGender")</f>
        <v>MaleGender</v>
      </c>
      <c r="CN1053" s="35" t="n">
        <v>88065566404</v>
      </c>
      <c r="CO1053" s="59"/>
      <c r="EP1053" s="0" t="n">
        <v>1050</v>
      </c>
      <c r="EY1053" s="0" t="n">
        <f aca="false">COUNTIF(DatasourceNameRange,EQ1053)</f>
        <v>0</v>
      </c>
    </row>
    <row r="1054" customFormat="false" ht="15" hidden="false" customHeight="false" outlineLevel="0" collapsed="false">
      <c r="AE1054" s="0" t="str">
        <f aca="false">IF(AB1054&lt;=10,"Top Buyer",IF(AB1054&lt;=21,"2nd Top Buyer","Average Buyer"))</f>
        <v>Top Buyer</v>
      </c>
      <c r="AF1054" s="0" t="str">
        <f aca="false">(IF(AC1054=AD1054,$AL$9,$AL$10))</f>
        <v>One-Time Buyer</v>
      </c>
      <c r="AG1054" s="0" t="e">
        <f aca="false">VLOOKUP(X1054,LookupRange,2,0)</f>
        <v>#N/A</v>
      </c>
      <c r="AH1054" s="0" t="e">
        <f aca="false">VLOOKUP(X1054,LookupRange,3,0)</f>
        <v>#N/A</v>
      </c>
      <c r="AZ1054" s="0" t="str">
        <f aca="false">IF(AX1054=$AS$11,"FemaleGender","MaleGender")</f>
        <v>MaleGender</v>
      </c>
      <c r="CN1054" s="35" t="n">
        <v>88065566405</v>
      </c>
      <c r="CO1054" s="59"/>
      <c r="EP1054" s="0" t="n">
        <v>1051</v>
      </c>
      <c r="EY1054" s="0" t="n">
        <f aca="false">COUNTIF(DatasourceNameRange,EQ1054)</f>
        <v>0</v>
      </c>
    </row>
    <row r="1055" customFormat="false" ht="15" hidden="false" customHeight="false" outlineLevel="0" collapsed="false">
      <c r="AE1055" s="0" t="str">
        <f aca="false">IF(AB1055&lt;=10,"Top Buyer",IF(AB1055&lt;=21,"2nd Top Buyer","Average Buyer"))</f>
        <v>Top Buyer</v>
      </c>
      <c r="AF1055" s="0" t="str">
        <f aca="false">(IF(AC1055=AD1055,$AL$9,$AL$10))</f>
        <v>One-Time Buyer</v>
      </c>
      <c r="AG1055" s="0" t="e">
        <f aca="false">VLOOKUP(X1055,LookupRange,2,0)</f>
        <v>#N/A</v>
      </c>
      <c r="AH1055" s="0" t="e">
        <f aca="false">VLOOKUP(X1055,LookupRange,3,0)</f>
        <v>#N/A</v>
      </c>
      <c r="AZ1055" s="0" t="str">
        <f aca="false">IF(AX1055=$AS$11,"FemaleGender","MaleGender")</f>
        <v>MaleGender</v>
      </c>
      <c r="CN1055" s="35" t="n">
        <v>88065566406</v>
      </c>
      <c r="CO1055" s="59"/>
      <c r="EP1055" s="0" t="n">
        <v>1052</v>
      </c>
      <c r="EY1055" s="0" t="n">
        <f aca="false">COUNTIF(DatasourceNameRange,EQ1055)</f>
        <v>0</v>
      </c>
    </row>
    <row r="1056" customFormat="false" ht="15" hidden="false" customHeight="false" outlineLevel="0" collapsed="false">
      <c r="AE1056" s="0" t="str">
        <f aca="false">IF(AB1056&lt;=10,"Top Buyer",IF(AB1056&lt;=21,"2nd Top Buyer","Average Buyer"))</f>
        <v>Top Buyer</v>
      </c>
      <c r="AF1056" s="0" t="str">
        <f aca="false">(IF(AC1056=AD1056,$AL$9,$AL$10))</f>
        <v>One-Time Buyer</v>
      </c>
      <c r="AG1056" s="0" t="e">
        <f aca="false">VLOOKUP(X1056,LookupRange,2,0)</f>
        <v>#N/A</v>
      </c>
      <c r="AH1056" s="0" t="e">
        <f aca="false">VLOOKUP(X1056,LookupRange,3,0)</f>
        <v>#N/A</v>
      </c>
      <c r="AZ1056" s="0" t="str">
        <f aca="false">IF(AX1056=$AS$11,"FemaleGender","MaleGender")</f>
        <v>MaleGender</v>
      </c>
      <c r="CN1056" s="35" t="n">
        <v>88065566407</v>
      </c>
      <c r="CO1056" s="59"/>
      <c r="EP1056" s="0" t="n">
        <v>1053</v>
      </c>
      <c r="EY1056" s="0" t="n">
        <f aca="false">COUNTIF(DatasourceNameRange,EQ1056)</f>
        <v>0</v>
      </c>
    </row>
    <row r="1057" customFormat="false" ht="15" hidden="false" customHeight="false" outlineLevel="0" collapsed="false">
      <c r="AE1057" s="0" t="str">
        <f aca="false">IF(AB1057&lt;=10,"Top Buyer",IF(AB1057&lt;=21,"2nd Top Buyer","Average Buyer"))</f>
        <v>Top Buyer</v>
      </c>
      <c r="AF1057" s="0" t="str">
        <f aca="false">(IF(AC1057=AD1057,$AL$9,$AL$10))</f>
        <v>One-Time Buyer</v>
      </c>
      <c r="AG1057" s="0" t="e">
        <f aca="false">VLOOKUP(X1057,LookupRange,2,0)</f>
        <v>#N/A</v>
      </c>
      <c r="AH1057" s="0" t="e">
        <f aca="false">VLOOKUP(X1057,LookupRange,3,0)</f>
        <v>#N/A</v>
      </c>
      <c r="AZ1057" s="0" t="str">
        <f aca="false">IF(AX1057=$AS$11,"FemaleGender","MaleGender")</f>
        <v>MaleGender</v>
      </c>
      <c r="CN1057" s="35" t="n">
        <v>88065566408</v>
      </c>
      <c r="CO1057" s="59"/>
      <c r="EP1057" s="0" t="n">
        <v>1054</v>
      </c>
      <c r="EY1057" s="0" t="n">
        <f aca="false">COUNTIF(DatasourceNameRange,EQ1057)</f>
        <v>0</v>
      </c>
    </row>
    <row r="1058" customFormat="false" ht="15" hidden="false" customHeight="false" outlineLevel="0" collapsed="false">
      <c r="AE1058" s="0" t="str">
        <f aca="false">IF(AB1058&lt;=10,"Top Buyer",IF(AB1058&lt;=21,"2nd Top Buyer","Average Buyer"))</f>
        <v>Top Buyer</v>
      </c>
      <c r="AF1058" s="0" t="str">
        <f aca="false">(IF(AC1058=AD1058,$AL$9,$AL$10))</f>
        <v>One-Time Buyer</v>
      </c>
      <c r="AG1058" s="0" t="e">
        <f aca="false">VLOOKUP(X1058,LookupRange,2,0)</f>
        <v>#N/A</v>
      </c>
      <c r="AH1058" s="0" t="e">
        <f aca="false">VLOOKUP(X1058,LookupRange,3,0)</f>
        <v>#N/A</v>
      </c>
      <c r="AZ1058" s="0" t="str">
        <f aca="false">IF(AX1058=$AS$11,"FemaleGender","MaleGender")</f>
        <v>MaleGender</v>
      </c>
      <c r="CN1058" s="35" t="n">
        <v>88065566409</v>
      </c>
      <c r="CO1058" s="59"/>
      <c r="EP1058" s="0" t="n">
        <v>1055</v>
      </c>
      <c r="EY1058" s="0" t="n">
        <f aca="false">COUNTIF(DatasourceNameRange,EQ1058)</f>
        <v>0</v>
      </c>
    </row>
    <row r="1059" customFormat="false" ht="15" hidden="false" customHeight="false" outlineLevel="0" collapsed="false">
      <c r="AE1059" s="0" t="str">
        <f aca="false">IF(AB1059&lt;=10,"Top Buyer",IF(AB1059&lt;=21,"2nd Top Buyer","Average Buyer"))</f>
        <v>Top Buyer</v>
      </c>
      <c r="AF1059" s="0" t="str">
        <f aca="false">(IF(AC1059=AD1059,$AL$9,$AL$10))</f>
        <v>One-Time Buyer</v>
      </c>
      <c r="AG1059" s="0" t="e">
        <f aca="false">VLOOKUP(X1059,LookupRange,2,0)</f>
        <v>#N/A</v>
      </c>
      <c r="AH1059" s="0" t="e">
        <f aca="false">VLOOKUP(X1059,LookupRange,3,0)</f>
        <v>#N/A</v>
      </c>
      <c r="AZ1059" s="0" t="str">
        <f aca="false">IF(AX1059=$AS$11,"FemaleGender","MaleGender")</f>
        <v>MaleGender</v>
      </c>
      <c r="CN1059" s="35" t="n">
        <v>88065566410</v>
      </c>
      <c r="CO1059" s="59"/>
      <c r="EP1059" s="0" t="n">
        <v>1056</v>
      </c>
      <c r="EY1059" s="0" t="n">
        <f aca="false">COUNTIF(DatasourceNameRange,EQ1059)</f>
        <v>0</v>
      </c>
    </row>
    <row r="1060" customFormat="false" ht="15" hidden="false" customHeight="false" outlineLevel="0" collapsed="false">
      <c r="AE1060" s="0" t="str">
        <f aca="false">IF(AB1060&lt;=10,"Top Buyer",IF(AB1060&lt;=21,"2nd Top Buyer","Average Buyer"))</f>
        <v>Top Buyer</v>
      </c>
      <c r="AF1060" s="0" t="str">
        <f aca="false">(IF(AC1060=AD1060,$AL$9,$AL$10))</f>
        <v>One-Time Buyer</v>
      </c>
      <c r="AG1060" s="0" t="e">
        <f aca="false">VLOOKUP(X1060,LookupRange,2,0)</f>
        <v>#N/A</v>
      </c>
      <c r="AH1060" s="0" t="e">
        <f aca="false">VLOOKUP(X1060,LookupRange,3,0)</f>
        <v>#N/A</v>
      </c>
      <c r="AZ1060" s="0" t="str">
        <f aca="false">IF(AX1060=$AS$11,"FemaleGender","MaleGender")</f>
        <v>MaleGender</v>
      </c>
      <c r="CN1060" s="35" t="n">
        <v>88065566411</v>
      </c>
      <c r="CO1060" s="59"/>
      <c r="EP1060" s="0" t="n">
        <v>1057</v>
      </c>
      <c r="EY1060" s="0" t="n">
        <f aca="false">COUNTIF(DatasourceNameRange,EQ1060)</f>
        <v>0</v>
      </c>
    </row>
    <row r="1061" customFormat="false" ht="15" hidden="false" customHeight="false" outlineLevel="0" collapsed="false">
      <c r="AE1061" s="0" t="str">
        <f aca="false">IF(AB1061&lt;=10,"Top Buyer",IF(AB1061&lt;=21,"2nd Top Buyer","Average Buyer"))</f>
        <v>Top Buyer</v>
      </c>
      <c r="AF1061" s="0" t="str">
        <f aca="false">(IF(AC1061=AD1061,$AL$9,$AL$10))</f>
        <v>One-Time Buyer</v>
      </c>
      <c r="AG1061" s="0" t="e">
        <f aca="false">VLOOKUP(X1061,LookupRange,2,0)</f>
        <v>#N/A</v>
      </c>
      <c r="AH1061" s="0" t="e">
        <f aca="false">VLOOKUP(X1061,LookupRange,3,0)</f>
        <v>#N/A</v>
      </c>
      <c r="AZ1061" s="0" t="str">
        <f aca="false">IF(AX1061=$AS$11,"FemaleGender","MaleGender")</f>
        <v>MaleGender</v>
      </c>
      <c r="CN1061" s="35" t="n">
        <v>88065566412</v>
      </c>
      <c r="CO1061" s="59"/>
      <c r="EP1061" s="0" t="n">
        <v>1058</v>
      </c>
      <c r="EY1061" s="0" t="n">
        <f aca="false">COUNTIF(DatasourceNameRange,EQ1061)</f>
        <v>0</v>
      </c>
    </row>
    <row r="1062" customFormat="false" ht="15" hidden="false" customHeight="false" outlineLevel="0" collapsed="false">
      <c r="AE1062" s="0" t="str">
        <f aca="false">IF(AB1062&lt;=10,"Top Buyer",IF(AB1062&lt;=21,"2nd Top Buyer","Average Buyer"))</f>
        <v>Top Buyer</v>
      </c>
      <c r="AF1062" s="0" t="str">
        <f aca="false">(IF(AC1062=AD1062,$AL$9,$AL$10))</f>
        <v>One-Time Buyer</v>
      </c>
      <c r="AG1062" s="0" t="e">
        <f aca="false">VLOOKUP(X1062,LookupRange,2,0)</f>
        <v>#N/A</v>
      </c>
      <c r="AH1062" s="0" t="e">
        <f aca="false">VLOOKUP(X1062,LookupRange,3,0)</f>
        <v>#N/A</v>
      </c>
      <c r="AZ1062" s="0" t="str">
        <f aca="false">IF(AX1062=$AS$11,"FemaleGender","MaleGender")</f>
        <v>MaleGender</v>
      </c>
      <c r="CN1062" s="35" t="n">
        <v>88065566413</v>
      </c>
      <c r="CO1062" s="59"/>
      <c r="EP1062" s="0" t="n">
        <v>1059</v>
      </c>
      <c r="EY1062" s="0" t="n">
        <f aca="false">COUNTIF(DatasourceNameRange,EQ1062)</f>
        <v>0</v>
      </c>
    </row>
    <row r="1063" customFormat="false" ht="15" hidden="false" customHeight="false" outlineLevel="0" collapsed="false">
      <c r="AE1063" s="0" t="str">
        <f aca="false">IF(AB1063&lt;=10,"Top Buyer",IF(AB1063&lt;=21,"2nd Top Buyer","Average Buyer"))</f>
        <v>Top Buyer</v>
      </c>
      <c r="AF1063" s="0" t="str">
        <f aca="false">(IF(AC1063=AD1063,$AL$9,$AL$10))</f>
        <v>One-Time Buyer</v>
      </c>
      <c r="AG1063" s="0" t="e">
        <f aca="false">VLOOKUP(X1063,LookupRange,2,0)</f>
        <v>#N/A</v>
      </c>
      <c r="AH1063" s="0" t="e">
        <f aca="false">VLOOKUP(X1063,LookupRange,3,0)</f>
        <v>#N/A</v>
      </c>
      <c r="AZ1063" s="0" t="str">
        <f aca="false">IF(AX1063=$AS$11,"FemaleGender","MaleGender")</f>
        <v>MaleGender</v>
      </c>
      <c r="CN1063" s="35" t="n">
        <v>88065566414</v>
      </c>
      <c r="CO1063" s="59"/>
      <c r="EP1063" s="0" t="n">
        <v>1060</v>
      </c>
      <c r="EY1063" s="0" t="n">
        <f aca="false">COUNTIF(DatasourceNameRange,EQ1063)</f>
        <v>0</v>
      </c>
    </row>
    <row r="1064" customFormat="false" ht="15" hidden="false" customHeight="false" outlineLevel="0" collapsed="false">
      <c r="AE1064" s="0" t="str">
        <f aca="false">IF(AB1064&lt;=10,"Top Buyer",IF(AB1064&lt;=21,"2nd Top Buyer","Average Buyer"))</f>
        <v>Top Buyer</v>
      </c>
      <c r="AF1064" s="0" t="str">
        <f aca="false">(IF(AC1064=AD1064,$AL$9,$AL$10))</f>
        <v>One-Time Buyer</v>
      </c>
      <c r="AG1064" s="0" t="e">
        <f aca="false">VLOOKUP(X1064,LookupRange,2,0)</f>
        <v>#N/A</v>
      </c>
      <c r="AH1064" s="0" t="e">
        <f aca="false">VLOOKUP(X1064,LookupRange,3,0)</f>
        <v>#N/A</v>
      </c>
      <c r="AZ1064" s="0" t="str">
        <f aca="false">IF(AX1064=$AS$11,"FemaleGender","MaleGender")</f>
        <v>MaleGender</v>
      </c>
      <c r="CN1064" s="35" t="n">
        <v>88065566415</v>
      </c>
      <c r="CO1064" s="59"/>
      <c r="EP1064" s="0" t="n">
        <v>1061</v>
      </c>
      <c r="EY1064" s="0" t="n">
        <f aca="false">COUNTIF(DatasourceNameRange,EQ1064)</f>
        <v>0</v>
      </c>
    </row>
    <row r="1065" customFormat="false" ht="15" hidden="false" customHeight="false" outlineLevel="0" collapsed="false">
      <c r="AE1065" s="0" t="str">
        <f aca="false">IF(AB1065&lt;=10,"Top Buyer",IF(AB1065&lt;=21,"2nd Top Buyer","Average Buyer"))</f>
        <v>Top Buyer</v>
      </c>
      <c r="AF1065" s="0" t="str">
        <f aca="false">(IF(AC1065=AD1065,$AL$9,$AL$10))</f>
        <v>One-Time Buyer</v>
      </c>
      <c r="AG1065" s="0" t="e">
        <f aca="false">VLOOKUP(X1065,LookupRange,2,0)</f>
        <v>#N/A</v>
      </c>
      <c r="AH1065" s="0" t="e">
        <f aca="false">VLOOKUP(X1065,LookupRange,3,0)</f>
        <v>#N/A</v>
      </c>
      <c r="AZ1065" s="0" t="str">
        <f aca="false">IF(AX1065=$AS$11,"FemaleGender","MaleGender")</f>
        <v>MaleGender</v>
      </c>
      <c r="CN1065" s="35" t="n">
        <v>88065566416</v>
      </c>
      <c r="CO1065" s="59"/>
      <c r="EP1065" s="0" t="n">
        <v>1062</v>
      </c>
      <c r="EY1065" s="0" t="n">
        <f aca="false">COUNTIF(DatasourceNameRange,EQ1065)</f>
        <v>0</v>
      </c>
    </row>
    <row r="1066" customFormat="false" ht="15" hidden="false" customHeight="false" outlineLevel="0" collapsed="false">
      <c r="AE1066" s="0" t="str">
        <f aca="false">IF(AB1066&lt;=10,"Top Buyer",IF(AB1066&lt;=21,"2nd Top Buyer","Average Buyer"))</f>
        <v>Top Buyer</v>
      </c>
      <c r="AF1066" s="0" t="str">
        <f aca="false">(IF(AC1066=AD1066,$AL$9,$AL$10))</f>
        <v>One-Time Buyer</v>
      </c>
      <c r="AG1066" s="0" t="e">
        <f aca="false">VLOOKUP(X1066,LookupRange,2,0)</f>
        <v>#N/A</v>
      </c>
      <c r="AH1066" s="0" t="e">
        <f aca="false">VLOOKUP(X1066,LookupRange,3,0)</f>
        <v>#N/A</v>
      </c>
      <c r="AZ1066" s="0" t="str">
        <f aca="false">IF(AX1066=$AS$11,"FemaleGender","MaleGender")</f>
        <v>MaleGender</v>
      </c>
      <c r="CN1066" s="35" t="n">
        <v>88065566417</v>
      </c>
      <c r="CO1066" s="59"/>
      <c r="EP1066" s="0" t="n">
        <v>1063</v>
      </c>
      <c r="EY1066" s="0" t="n">
        <f aca="false">COUNTIF(DatasourceNameRange,EQ1066)</f>
        <v>0</v>
      </c>
    </row>
    <row r="1067" customFormat="false" ht="15" hidden="false" customHeight="false" outlineLevel="0" collapsed="false">
      <c r="AE1067" s="0" t="str">
        <f aca="false">IF(AB1067&lt;=10,"Top Buyer",IF(AB1067&lt;=21,"2nd Top Buyer","Average Buyer"))</f>
        <v>Top Buyer</v>
      </c>
      <c r="AF1067" s="0" t="str">
        <f aca="false">(IF(AC1067=AD1067,$AL$9,$AL$10))</f>
        <v>One-Time Buyer</v>
      </c>
      <c r="AG1067" s="0" t="e">
        <f aca="false">VLOOKUP(X1067,LookupRange,2,0)</f>
        <v>#N/A</v>
      </c>
      <c r="AH1067" s="0" t="e">
        <f aca="false">VLOOKUP(X1067,LookupRange,3,0)</f>
        <v>#N/A</v>
      </c>
      <c r="AZ1067" s="0" t="str">
        <f aca="false">IF(AX1067=$AS$11,"FemaleGender","MaleGender")</f>
        <v>MaleGender</v>
      </c>
      <c r="CN1067" s="35" t="n">
        <v>88065566418</v>
      </c>
      <c r="CO1067" s="59"/>
      <c r="EP1067" s="0" t="n">
        <v>1064</v>
      </c>
      <c r="EY1067" s="0" t="n">
        <f aca="false">COUNTIF(DatasourceNameRange,EQ1067)</f>
        <v>0</v>
      </c>
    </row>
    <row r="1068" customFormat="false" ht="15" hidden="false" customHeight="false" outlineLevel="0" collapsed="false">
      <c r="AE1068" s="0" t="str">
        <f aca="false">IF(AB1068&lt;=10,"Top Buyer",IF(AB1068&lt;=21,"2nd Top Buyer","Average Buyer"))</f>
        <v>Top Buyer</v>
      </c>
      <c r="AF1068" s="0" t="str">
        <f aca="false">(IF(AC1068=AD1068,$AL$9,$AL$10))</f>
        <v>One-Time Buyer</v>
      </c>
      <c r="AG1068" s="0" t="e">
        <f aca="false">VLOOKUP(X1068,LookupRange,2,0)</f>
        <v>#N/A</v>
      </c>
      <c r="AH1068" s="0" t="e">
        <f aca="false">VLOOKUP(X1068,LookupRange,3,0)</f>
        <v>#N/A</v>
      </c>
      <c r="AZ1068" s="0" t="str">
        <f aca="false">IF(AX1068=$AS$11,"FemaleGender","MaleGender")</f>
        <v>MaleGender</v>
      </c>
      <c r="CN1068" s="35" t="n">
        <v>88065566419</v>
      </c>
      <c r="CO1068" s="59"/>
      <c r="EP1068" s="0" t="n">
        <v>1065</v>
      </c>
      <c r="EY1068" s="0" t="n">
        <f aca="false">COUNTIF(DatasourceNameRange,EQ1068)</f>
        <v>0</v>
      </c>
    </row>
    <row r="1069" customFormat="false" ht="15" hidden="false" customHeight="false" outlineLevel="0" collapsed="false">
      <c r="AE1069" s="0" t="str">
        <f aca="false">IF(AB1069&lt;=10,"Top Buyer",IF(AB1069&lt;=21,"2nd Top Buyer","Average Buyer"))</f>
        <v>Top Buyer</v>
      </c>
      <c r="AF1069" s="0" t="str">
        <f aca="false">(IF(AC1069=AD1069,$AL$9,$AL$10))</f>
        <v>One-Time Buyer</v>
      </c>
      <c r="AG1069" s="0" t="e">
        <f aca="false">VLOOKUP(X1069,LookupRange,2,0)</f>
        <v>#N/A</v>
      </c>
      <c r="AH1069" s="0" t="e">
        <f aca="false">VLOOKUP(X1069,LookupRange,3,0)</f>
        <v>#N/A</v>
      </c>
      <c r="AZ1069" s="0" t="str">
        <f aca="false">IF(AX1069=$AS$11,"FemaleGender","MaleGender")</f>
        <v>MaleGender</v>
      </c>
      <c r="CN1069" s="35" t="n">
        <v>88065566420</v>
      </c>
      <c r="CO1069" s="59"/>
      <c r="EP1069" s="0" t="n">
        <v>1066</v>
      </c>
      <c r="EY1069" s="0" t="n">
        <f aca="false">COUNTIF(DatasourceNameRange,EQ1069)</f>
        <v>0</v>
      </c>
    </row>
    <row r="1070" customFormat="false" ht="15" hidden="false" customHeight="false" outlineLevel="0" collapsed="false">
      <c r="AE1070" s="0" t="str">
        <f aca="false">IF(AB1070&lt;=10,"Top Buyer",IF(AB1070&lt;=21,"2nd Top Buyer","Average Buyer"))</f>
        <v>Top Buyer</v>
      </c>
      <c r="AF1070" s="0" t="str">
        <f aca="false">(IF(AC1070=AD1070,$AL$9,$AL$10))</f>
        <v>One-Time Buyer</v>
      </c>
      <c r="AG1070" s="0" t="e">
        <f aca="false">VLOOKUP(X1070,LookupRange,2,0)</f>
        <v>#N/A</v>
      </c>
      <c r="AH1070" s="0" t="e">
        <f aca="false">VLOOKUP(X1070,LookupRange,3,0)</f>
        <v>#N/A</v>
      </c>
      <c r="AZ1070" s="0" t="str">
        <f aca="false">IF(AX1070=$AS$11,"FemaleGender","MaleGender")</f>
        <v>MaleGender</v>
      </c>
      <c r="CN1070" s="35" t="n">
        <v>88065566421</v>
      </c>
      <c r="CO1070" s="59"/>
      <c r="EP1070" s="0" t="n">
        <v>1067</v>
      </c>
      <c r="EY1070" s="0" t="n">
        <f aca="false">COUNTIF(DatasourceNameRange,EQ1070)</f>
        <v>0</v>
      </c>
    </row>
    <row r="1071" customFormat="false" ht="15" hidden="false" customHeight="false" outlineLevel="0" collapsed="false">
      <c r="AE1071" s="0" t="str">
        <f aca="false">IF(AB1071&lt;=10,"Top Buyer",IF(AB1071&lt;=21,"2nd Top Buyer","Average Buyer"))</f>
        <v>Top Buyer</v>
      </c>
      <c r="AF1071" s="0" t="str">
        <f aca="false">(IF(AC1071=AD1071,$AL$9,$AL$10))</f>
        <v>One-Time Buyer</v>
      </c>
      <c r="AG1071" s="0" t="e">
        <f aca="false">VLOOKUP(X1071,LookupRange,2,0)</f>
        <v>#N/A</v>
      </c>
      <c r="AH1071" s="0" t="e">
        <f aca="false">VLOOKUP(X1071,LookupRange,3,0)</f>
        <v>#N/A</v>
      </c>
      <c r="AZ1071" s="0" t="str">
        <f aca="false">IF(AX1071=$AS$11,"FemaleGender","MaleGender")</f>
        <v>MaleGender</v>
      </c>
      <c r="CN1071" s="35" t="n">
        <v>88065566422</v>
      </c>
      <c r="CO1071" s="59"/>
      <c r="EP1071" s="0" t="n">
        <v>1068</v>
      </c>
      <c r="EY1071" s="0" t="n">
        <f aca="false">COUNTIF(DatasourceNameRange,EQ1071)</f>
        <v>0</v>
      </c>
    </row>
    <row r="1072" customFormat="false" ht="15" hidden="false" customHeight="false" outlineLevel="0" collapsed="false">
      <c r="AE1072" s="0" t="str">
        <f aca="false">IF(AB1072&lt;=10,"Top Buyer",IF(AB1072&lt;=21,"2nd Top Buyer","Average Buyer"))</f>
        <v>Top Buyer</v>
      </c>
      <c r="AF1072" s="0" t="str">
        <f aca="false">(IF(AC1072=AD1072,$AL$9,$AL$10))</f>
        <v>One-Time Buyer</v>
      </c>
      <c r="AG1072" s="0" t="e">
        <f aca="false">VLOOKUP(X1072,LookupRange,2,0)</f>
        <v>#N/A</v>
      </c>
      <c r="AH1072" s="0" t="e">
        <f aca="false">VLOOKUP(X1072,LookupRange,3,0)</f>
        <v>#N/A</v>
      </c>
      <c r="AZ1072" s="0" t="str">
        <f aca="false">IF(AX1072=$AS$11,"FemaleGender","MaleGender")</f>
        <v>MaleGender</v>
      </c>
      <c r="CN1072" s="35" t="n">
        <v>88065566423</v>
      </c>
      <c r="CO1072" s="59"/>
      <c r="EP1072" s="0" t="n">
        <v>1069</v>
      </c>
      <c r="EY1072" s="0" t="n">
        <f aca="false">COUNTIF(DatasourceNameRange,EQ1072)</f>
        <v>0</v>
      </c>
    </row>
    <row r="1073" customFormat="false" ht="15" hidden="false" customHeight="false" outlineLevel="0" collapsed="false">
      <c r="AE1073" s="0" t="str">
        <f aca="false">IF(AB1073&lt;=10,"Top Buyer",IF(AB1073&lt;=21,"2nd Top Buyer","Average Buyer"))</f>
        <v>Top Buyer</v>
      </c>
      <c r="AF1073" s="0" t="str">
        <f aca="false">(IF(AC1073=AD1073,$AL$9,$AL$10))</f>
        <v>One-Time Buyer</v>
      </c>
      <c r="AG1073" s="0" t="e">
        <f aca="false">VLOOKUP(X1073,LookupRange,2,0)</f>
        <v>#N/A</v>
      </c>
      <c r="AH1073" s="0" t="e">
        <f aca="false">VLOOKUP(X1073,LookupRange,3,0)</f>
        <v>#N/A</v>
      </c>
      <c r="AZ1073" s="0" t="str">
        <f aca="false">IF(AX1073=$AS$11,"FemaleGender","MaleGender")</f>
        <v>MaleGender</v>
      </c>
      <c r="CN1073" s="35" t="n">
        <v>88065566424</v>
      </c>
      <c r="CO1073" s="59"/>
      <c r="EP1073" s="0" t="n">
        <v>1070</v>
      </c>
      <c r="EY1073" s="0" t="n">
        <f aca="false">COUNTIF(DatasourceNameRange,EQ1073)</f>
        <v>0</v>
      </c>
    </row>
    <row r="1074" customFormat="false" ht="15" hidden="false" customHeight="false" outlineLevel="0" collapsed="false">
      <c r="AE1074" s="0" t="str">
        <f aca="false">IF(AB1074&lt;=10,"Top Buyer",IF(AB1074&lt;=21,"2nd Top Buyer","Average Buyer"))</f>
        <v>Top Buyer</v>
      </c>
      <c r="AF1074" s="0" t="str">
        <f aca="false">(IF(AC1074=AD1074,$AL$9,$AL$10))</f>
        <v>One-Time Buyer</v>
      </c>
      <c r="AG1074" s="0" t="e">
        <f aca="false">VLOOKUP(X1074,LookupRange,2,0)</f>
        <v>#N/A</v>
      </c>
      <c r="AH1074" s="0" t="e">
        <f aca="false">VLOOKUP(X1074,LookupRange,3,0)</f>
        <v>#N/A</v>
      </c>
      <c r="AZ1074" s="0" t="str">
        <f aca="false">IF(AX1074=$AS$11,"FemaleGender","MaleGender")</f>
        <v>MaleGender</v>
      </c>
      <c r="CN1074" s="35" t="n">
        <v>88065566425</v>
      </c>
      <c r="CO1074" s="59"/>
      <c r="EP1074" s="0" t="n">
        <v>1071</v>
      </c>
      <c r="EY1074" s="0" t="n">
        <f aca="false">COUNTIF(DatasourceNameRange,EQ1074)</f>
        <v>0</v>
      </c>
    </row>
    <row r="1075" customFormat="false" ht="15" hidden="false" customHeight="false" outlineLevel="0" collapsed="false">
      <c r="AE1075" s="0" t="str">
        <f aca="false">IF(AB1075&lt;=10,"Top Buyer",IF(AB1075&lt;=21,"2nd Top Buyer","Average Buyer"))</f>
        <v>Top Buyer</v>
      </c>
      <c r="AF1075" s="0" t="str">
        <f aca="false">(IF(AC1075=AD1075,$AL$9,$AL$10))</f>
        <v>One-Time Buyer</v>
      </c>
      <c r="AG1075" s="0" t="e">
        <f aca="false">VLOOKUP(X1075,LookupRange,2,0)</f>
        <v>#N/A</v>
      </c>
      <c r="AH1075" s="0" t="e">
        <f aca="false">VLOOKUP(X1075,LookupRange,3,0)</f>
        <v>#N/A</v>
      </c>
      <c r="AZ1075" s="0" t="str">
        <f aca="false">IF(AX1075=$AS$11,"FemaleGender","MaleGender")</f>
        <v>MaleGender</v>
      </c>
      <c r="CN1075" s="35" t="n">
        <v>88065566426</v>
      </c>
      <c r="CO1075" s="59"/>
      <c r="EP1075" s="0" t="n">
        <v>1072</v>
      </c>
      <c r="EY1075" s="0" t="n">
        <f aca="false">COUNTIF(DatasourceNameRange,EQ1075)</f>
        <v>0</v>
      </c>
    </row>
    <row r="1076" customFormat="false" ht="15" hidden="false" customHeight="false" outlineLevel="0" collapsed="false">
      <c r="AE1076" s="0" t="str">
        <f aca="false">IF(AB1076&lt;=10,"Top Buyer",IF(AB1076&lt;=21,"2nd Top Buyer","Average Buyer"))</f>
        <v>Top Buyer</v>
      </c>
      <c r="AF1076" s="0" t="str">
        <f aca="false">(IF(AC1076=AD1076,$AL$9,$AL$10))</f>
        <v>One-Time Buyer</v>
      </c>
      <c r="AG1076" s="0" t="e">
        <f aca="false">VLOOKUP(X1076,LookupRange,2,0)</f>
        <v>#N/A</v>
      </c>
      <c r="AH1076" s="0" t="e">
        <f aca="false">VLOOKUP(X1076,LookupRange,3,0)</f>
        <v>#N/A</v>
      </c>
      <c r="AZ1076" s="0" t="str">
        <f aca="false">IF(AX1076=$AS$11,"FemaleGender","MaleGender")</f>
        <v>MaleGender</v>
      </c>
      <c r="CN1076" s="35" t="n">
        <v>88065566427</v>
      </c>
      <c r="CO1076" s="59"/>
      <c r="EP1076" s="0" t="n">
        <v>1073</v>
      </c>
      <c r="EY1076" s="0" t="n">
        <f aca="false">COUNTIF(DatasourceNameRange,EQ1076)</f>
        <v>0</v>
      </c>
    </row>
    <row r="1077" customFormat="false" ht="15" hidden="false" customHeight="false" outlineLevel="0" collapsed="false">
      <c r="AE1077" s="0" t="str">
        <f aca="false">IF(AB1077&lt;=10,"Top Buyer",IF(AB1077&lt;=21,"2nd Top Buyer","Average Buyer"))</f>
        <v>Top Buyer</v>
      </c>
      <c r="AF1077" s="0" t="str">
        <f aca="false">(IF(AC1077=AD1077,$AL$9,$AL$10))</f>
        <v>One-Time Buyer</v>
      </c>
      <c r="AG1077" s="0" t="e">
        <f aca="false">VLOOKUP(X1077,LookupRange,2,0)</f>
        <v>#N/A</v>
      </c>
      <c r="AH1077" s="0" t="e">
        <f aca="false">VLOOKUP(X1077,LookupRange,3,0)</f>
        <v>#N/A</v>
      </c>
      <c r="AZ1077" s="0" t="str">
        <f aca="false">IF(AX1077=$AS$11,"FemaleGender","MaleGender")</f>
        <v>MaleGender</v>
      </c>
      <c r="CN1077" s="35" t="n">
        <v>88065566428</v>
      </c>
      <c r="CO1077" s="59"/>
      <c r="EP1077" s="0" t="n">
        <v>1074</v>
      </c>
      <c r="EY1077" s="0" t="n">
        <f aca="false">COUNTIF(DatasourceNameRange,EQ1077)</f>
        <v>0</v>
      </c>
    </row>
    <row r="1078" customFormat="false" ht="15" hidden="false" customHeight="false" outlineLevel="0" collapsed="false">
      <c r="AZ1078" s="0" t="str">
        <f aca="false">IF(AX1078=$AS$11,"FemaleGender","MaleGender")</f>
        <v>MaleGender</v>
      </c>
      <c r="CN1078" s="35" t="n">
        <v>88065566429</v>
      </c>
      <c r="CO1078" s="59"/>
      <c r="EP1078" s="0" t="n">
        <v>1075</v>
      </c>
      <c r="EY1078" s="0" t="n">
        <f aca="false">COUNTIF(DatasourceNameRange,EQ1078)</f>
        <v>0</v>
      </c>
    </row>
    <row r="1079" customFormat="false" ht="15" hidden="false" customHeight="false" outlineLevel="0" collapsed="false">
      <c r="AZ1079" s="0" t="str">
        <f aca="false">IF(AX1079=$AS$11,"FemaleGender","MaleGender")</f>
        <v>MaleGender</v>
      </c>
      <c r="CN1079" s="35" t="n">
        <v>88065566430</v>
      </c>
      <c r="CO1079" s="59"/>
      <c r="EP1079" s="0" t="n">
        <v>1076</v>
      </c>
      <c r="EY1079" s="0" t="n">
        <f aca="false">COUNTIF(DatasourceNameRange,EQ1079)</f>
        <v>0</v>
      </c>
    </row>
    <row r="1080" customFormat="false" ht="15" hidden="false" customHeight="false" outlineLevel="0" collapsed="false">
      <c r="CN1080" s="35" t="n">
        <v>88065566431</v>
      </c>
      <c r="CO1080" s="59"/>
      <c r="EP1080" s="0" t="n">
        <v>1077</v>
      </c>
      <c r="EY1080" s="0" t="n">
        <f aca="false">COUNTIF(DatasourceNameRange,EQ1080)</f>
        <v>0</v>
      </c>
    </row>
    <row r="1081" customFormat="false" ht="15" hidden="false" customHeight="false" outlineLevel="0" collapsed="false">
      <c r="CN1081" s="35" t="n">
        <v>88065566432</v>
      </c>
      <c r="CO1081" s="59"/>
      <c r="EP1081" s="0" t="n">
        <v>1078</v>
      </c>
      <c r="EY1081" s="0" t="n">
        <f aca="false">COUNTIF(DatasourceNameRange,EQ1081)</f>
        <v>0</v>
      </c>
    </row>
    <row r="1082" customFormat="false" ht="15" hidden="false" customHeight="false" outlineLevel="0" collapsed="false">
      <c r="CN1082" s="35" t="n">
        <v>88065566433</v>
      </c>
      <c r="CO1082" s="59"/>
    </row>
    <row r="1083" customFormat="false" ht="15" hidden="false" customHeight="false" outlineLevel="0" collapsed="false">
      <c r="CN1083" s="35" t="n">
        <v>88065566434</v>
      </c>
      <c r="CO1083" s="59"/>
    </row>
    <row r="1084" customFormat="false" ht="15" hidden="false" customHeight="false" outlineLevel="0" collapsed="false">
      <c r="CN1084" s="35" t="n">
        <v>88065566435</v>
      </c>
      <c r="CO1084" s="59"/>
    </row>
    <row r="1085" customFormat="false" ht="15" hidden="false" customHeight="false" outlineLevel="0" collapsed="false">
      <c r="CN1085" s="35" t="n">
        <v>88065566436</v>
      </c>
      <c r="CO1085" s="59"/>
    </row>
    <row r="1086" customFormat="false" ht="15" hidden="false" customHeight="false" outlineLevel="0" collapsed="false">
      <c r="CN1086" s="35" t="n">
        <v>88065566437</v>
      </c>
      <c r="CO1086" s="59"/>
    </row>
    <row r="1087" customFormat="false" ht="15" hidden="false" customHeight="false" outlineLevel="0" collapsed="false">
      <c r="CN1087" s="35" t="n">
        <v>88065566438</v>
      </c>
      <c r="CO1087" s="59"/>
    </row>
    <row r="1088" customFormat="false" ht="15" hidden="false" customHeight="false" outlineLevel="0" collapsed="false">
      <c r="CN1088" s="35" t="n">
        <v>88065566439</v>
      </c>
      <c r="CO1088" s="59"/>
    </row>
    <row r="1089" customFormat="false" ht="15" hidden="false" customHeight="false" outlineLevel="0" collapsed="false">
      <c r="CN1089" s="35" t="n">
        <v>88065566440</v>
      </c>
      <c r="CO1089" s="59"/>
    </row>
    <row r="1090" customFormat="false" ht="15" hidden="false" customHeight="false" outlineLevel="0" collapsed="false">
      <c r="CN1090" s="35" t="n">
        <v>88065566441</v>
      </c>
      <c r="CO1090" s="59"/>
    </row>
    <row r="1091" customFormat="false" ht="15" hidden="false" customHeight="false" outlineLevel="0" collapsed="false">
      <c r="CN1091" s="35" t="n">
        <v>88065566442</v>
      </c>
      <c r="CO1091" s="59"/>
    </row>
    <row r="1092" customFormat="false" ht="15" hidden="false" customHeight="false" outlineLevel="0" collapsed="false">
      <c r="CN1092" s="35" t="n">
        <v>88065566443</v>
      </c>
      <c r="CO1092" s="59"/>
    </row>
    <row r="1093" customFormat="false" ht="15" hidden="false" customHeight="false" outlineLevel="0" collapsed="false">
      <c r="CN1093" s="35" t="n">
        <v>88065566444</v>
      </c>
      <c r="CO1093" s="59"/>
    </row>
    <row r="1094" customFormat="false" ht="15" hidden="false" customHeight="false" outlineLevel="0" collapsed="false">
      <c r="CN1094" s="35" t="n">
        <v>88065566445</v>
      </c>
      <c r="CO1094" s="59"/>
    </row>
    <row r="1095" customFormat="false" ht="15" hidden="false" customHeight="false" outlineLevel="0" collapsed="false">
      <c r="CN1095" s="35" t="n">
        <v>88065566446</v>
      </c>
      <c r="CO1095" s="59"/>
    </row>
    <row r="1096" customFormat="false" ht="15" hidden="false" customHeight="false" outlineLevel="0" collapsed="false">
      <c r="CN1096" s="35" t="n">
        <v>88065566447</v>
      </c>
      <c r="CO1096" s="59"/>
    </row>
    <row r="1097" customFormat="false" ht="15" hidden="false" customHeight="false" outlineLevel="0" collapsed="false">
      <c r="CN1097" s="35" t="n">
        <v>88065566448</v>
      </c>
      <c r="CO1097" s="59"/>
    </row>
    <row r="1098" customFormat="false" ht="15" hidden="false" customHeight="false" outlineLevel="0" collapsed="false">
      <c r="CN1098" s="35" t="n">
        <v>88065566449</v>
      </c>
      <c r="CO1098" s="59"/>
    </row>
    <row r="1099" customFormat="false" ht="15" hidden="false" customHeight="false" outlineLevel="0" collapsed="false">
      <c r="CN1099" s="35" t="n">
        <v>88065566450</v>
      </c>
      <c r="CO1099" s="59"/>
    </row>
    <row r="1100" customFormat="false" ht="15" hidden="false" customHeight="false" outlineLevel="0" collapsed="false">
      <c r="CN1100" s="35" t="n">
        <v>88065566451</v>
      </c>
      <c r="CO1100" s="59"/>
    </row>
    <row r="1101" customFormat="false" ht="15" hidden="false" customHeight="false" outlineLevel="0" collapsed="false">
      <c r="CN1101" s="35" t="n">
        <v>88065566452</v>
      </c>
      <c r="CO1101" s="59"/>
    </row>
    <row r="1102" customFormat="false" ht="15" hidden="false" customHeight="false" outlineLevel="0" collapsed="false">
      <c r="CN1102" s="35" t="n">
        <v>88065566453</v>
      </c>
      <c r="CO1102" s="59"/>
    </row>
    <row r="1103" customFormat="false" ht="15" hidden="false" customHeight="false" outlineLevel="0" collapsed="false">
      <c r="CN1103" s="35" t="n">
        <v>88065566454</v>
      </c>
      <c r="CO1103" s="59"/>
    </row>
    <row r="1104" customFormat="false" ht="15" hidden="false" customHeight="false" outlineLevel="0" collapsed="false">
      <c r="CN1104" s="35" t="n">
        <v>88065566455</v>
      </c>
      <c r="CO1104" s="59"/>
    </row>
    <row r="1105" customFormat="false" ht="15" hidden="false" customHeight="false" outlineLevel="0" collapsed="false">
      <c r="CN1105" s="35" t="n">
        <v>88065566456</v>
      </c>
      <c r="CO1105" s="59"/>
    </row>
    <row r="1106" customFormat="false" ht="15" hidden="false" customHeight="false" outlineLevel="0" collapsed="false">
      <c r="CN1106" s="35" t="n">
        <v>88065566457</v>
      </c>
      <c r="CO1106" s="59"/>
    </row>
    <row r="1107" customFormat="false" ht="15" hidden="false" customHeight="false" outlineLevel="0" collapsed="false">
      <c r="CN1107" s="35" t="n">
        <v>88065566458</v>
      </c>
      <c r="CO1107" s="59"/>
    </row>
    <row r="1108" customFormat="false" ht="15" hidden="false" customHeight="false" outlineLevel="0" collapsed="false">
      <c r="CN1108" s="35" t="n">
        <v>88065566459</v>
      </c>
      <c r="CO1108" s="59"/>
    </row>
    <row r="1109" customFormat="false" ht="15" hidden="false" customHeight="false" outlineLevel="0" collapsed="false">
      <c r="CN1109" s="35" t="n">
        <v>88065566460</v>
      </c>
      <c r="CO1109" s="59"/>
    </row>
    <row r="1110" customFormat="false" ht="15" hidden="false" customHeight="false" outlineLevel="0" collapsed="false">
      <c r="CN1110" s="35" t="n">
        <v>88065566461</v>
      </c>
      <c r="CO1110" s="59"/>
    </row>
    <row r="1111" customFormat="false" ht="15" hidden="false" customHeight="false" outlineLevel="0" collapsed="false">
      <c r="CN1111" s="35" t="n">
        <v>88065566462</v>
      </c>
      <c r="CO1111" s="59"/>
    </row>
    <row r="1112" customFormat="false" ht="15" hidden="false" customHeight="false" outlineLevel="0" collapsed="false">
      <c r="CN1112" s="35" t="n">
        <v>88065566463</v>
      </c>
      <c r="CO1112" s="59"/>
    </row>
    <row r="1113" customFormat="false" ht="15" hidden="false" customHeight="false" outlineLevel="0" collapsed="false">
      <c r="CN1113" s="35" t="n">
        <v>88065566464</v>
      </c>
      <c r="CO1113" s="59"/>
    </row>
    <row r="1114" customFormat="false" ht="15" hidden="false" customHeight="false" outlineLevel="0" collapsed="false">
      <c r="CN1114" s="35" t="n">
        <v>88065566465</v>
      </c>
      <c r="CO1114" s="59"/>
    </row>
    <row r="1115" customFormat="false" ht="15" hidden="false" customHeight="false" outlineLevel="0" collapsed="false">
      <c r="CN1115" s="35" t="n">
        <v>88065566466</v>
      </c>
      <c r="CO1115" s="59"/>
    </row>
    <row r="1116" customFormat="false" ht="15" hidden="false" customHeight="false" outlineLevel="0" collapsed="false">
      <c r="CN1116" s="35" t="n">
        <v>88065566467</v>
      </c>
      <c r="CO1116" s="59"/>
    </row>
    <row r="1117" customFormat="false" ht="15" hidden="false" customHeight="false" outlineLevel="0" collapsed="false">
      <c r="CN1117" s="35" t="n">
        <v>88065566468</v>
      </c>
      <c r="CO1117" s="59"/>
    </row>
    <row r="1118" customFormat="false" ht="15" hidden="false" customHeight="false" outlineLevel="0" collapsed="false">
      <c r="CN1118" s="35" t="n">
        <v>88065566469</v>
      </c>
      <c r="CO1118" s="59"/>
    </row>
    <row r="1119" customFormat="false" ht="15" hidden="false" customHeight="false" outlineLevel="0" collapsed="false">
      <c r="CN1119" s="35" t="n">
        <v>88065566470</v>
      </c>
      <c r="CO1119" s="59"/>
    </row>
    <row r="1120" customFormat="false" ht="15" hidden="false" customHeight="false" outlineLevel="0" collapsed="false">
      <c r="CN1120" s="35" t="n">
        <v>88065566471</v>
      </c>
      <c r="CO1120" s="59"/>
    </row>
    <row r="1121" customFormat="false" ht="15" hidden="false" customHeight="false" outlineLevel="0" collapsed="false">
      <c r="CN1121" s="35" t="n">
        <v>88065566472</v>
      </c>
      <c r="CO1121" s="59"/>
    </row>
    <row r="1122" customFormat="false" ht="15" hidden="false" customHeight="false" outlineLevel="0" collapsed="false">
      <c r="CN1122" s="35" t="n">
        <v>88065566473</v>
      </c>
      <c r="CO1122" s="59"/>
    </row>
    <row r="1123" customFormat="false" ht="15" hidden="false" customHeight="false" outlineLevel="0" collapsed="false">
      <c r="CN1123" s="35" t="n">
        <v>88065566474</v>
      </c>
      <c r="CO1123" s="59"/>
    </row>
    <row r="1124" customFormat="false" ht="15" hidden="false" customHeight="false" outlineLevel="0" collapsed="false">
      <c r="CN1124" s="35" t="n">
        <v>88065566475</v>
      </c>
      <c r="CO1124" s="59"/>
    </row>
    <row r="1125" customFormat="false" ht="15" hidden="false" customHeight="false" outlineLevel="0" collapsed="false">
      <c r="CN1125" s="35" t="n">
        <v>88065566476</v>
      </c>
      <c r="CO1125" s="59"/>
    </row>
    <row r="1126" customFormat="false" ht="15" hidden="false" customHeight="false" outlineLevel="0" collapsed="false">
      <c r="CN1126" s="35" t="n">
        <v>88065566477</v>
      </c>
      <c r="CO1126" s="59"/>
    </row>
    <row r="1127" customFormat="false" ht="15" hidden="false" customHeight="false" outlineLevel="0" collapsed="false">
      <c r="CN1127" s="35" t="n">
        <v>88065566478</v>
      </c>
      <c r="CO1127" s="59"/>
    </row>
    <row r="1128" customFormat="false" ht="15" hidden="false" customHeight="false" outlineLevel="0" collapsed="false">
      <c r="CN1128" s="35" t="n">
        <v>88065566479</v>
      </c>
      <c r="CO1128" s="59"/>
    </row>
    <row r="1129" customFormat="false" ht="15" hidden="false" customHeight="false" outlineLevel="0" collapsed="false">
      <c r="CN1129" s="35" t="n">
        <v>88065566480</v>
      </c>
      <c r="CO1129" s="59"/>
    </row>
    <row r="1130" customFormat="false" ht="15" hidden="false" customHeight="false" outlineLevel="0" collapsed="false">
      <c r="CN1130" s="35" t="n">
        <v>88065566481</v>
      </c>
      <c r="CO1130" s="59"/>
    </row>
    <row r="1131" customFormat="false" ht="15" hidden="false" customHeight="false" outlineLevel="0" collapsed="false">
      <c r="CN1131" s="35" t="n">
        <v>88065566482</v>
      </c>
      <c r="CO1131" s="59"/>
    </row>
    <row r="1132" customFormat="false" ht="15" hidden="false" customHeight="false" outlineLevel="0" collapsed="false">
      <c r="CN1132" s="35" t="n">
        <v>88065566483</v>
      </c>
      <c r="CO1132" s="59"/>
    </row>
    <row r="1133" customFormat="false" ht="15" hidden="false" customHeight="false" outlineLevel="0" collapsed="false">
      <c r="CN1133" s="35" t="n">
        <v>88065566484</v>
      </c>
      <c r="CO1133" s="59"/>
    </row>
    <row r="1134" customFormat="false" ht="15" hidden="false" customHeight="false" outlineLevel="0" collapsed="false">
      <c r="CN1134" s="35" t="n">
        <v>88065566485</v>
      </c>
      <c r="CO1134" s="59"/>
    </row>
    <row r="1135" customFormat="false" ht="15" hidden="false" customHeight="false" outlineLevel="0" collapsed="false">
      <c r="CN1135" s="35" t="n">
        <v>88065566486</v>
      </c>
      <c r="CO1135" s="59"/>
    </row>
    <row r="1136" customFormat="false" ht="15" hidden="false" customHeight="false" outlineLevel="0" collapsed="false">
      <c r="CN1136" s="35" t="n">
        <v>88065566487</v>
      </c>
      <c r="CO1136" s="59"/>
    </row>
    <row r="1137" customFormat="false" ht="15" hidden="false" customHeight="false" outlineLevel="0" collapsed="false">
      <c r="CN1137" s="35" t="n">
        <v>88065566488</v>
      </c>
      <c r="CO1137" s="59"/>
    </row>
    <row r="1138" customFormat="false" ht="15" hidden="false" customHeight="false" outlineLevel="0" collapsed="false">
      <c r="CN1138" s="35" t="n">
        <v>88065566489</v>
      </c>
      <c r="CO1138" s="59"/>
    </row>
    <row r="1139" customFormat="false" ht="15" hidden="false" customHeight="false" outlineLevel="0" collapsed="false">
      <c r="CN1139" s="35" t="n">
        <v>88065566490</v>
      </c>
      <c r="CO1139" s="59"/>
    </row>
    <row r="1140" customFormat="false" ht="15" hidden="false" customHeight="false" outlineLevel="0" collapsed="false">
      <c r="CN1140" s="35" t="n">
        <v>88065566491</v>
      </c>
      <c r="CO1140" s="59"/>
    </row>
    <row r="1141" customFormat="false" ht="15" hidden="false" customHeight="false" outlineLevel="0" collapsed="false">
      <c r="CN1141" s="35" t="n">
        <v>88065566492</v>
      </c>
      <c r="CO1141" s="59"/>
    </row>
    <row r="1142" customFormat="false" ht="15" hidden="false" customHeight="false" outlineLevel="0" collapsed="false">
      <c r="CN1142" s="35" t="n">
        <v>88065566493</v>
      </c>
      <c r="CO1142" s="59"/>
    </row>
    <row r="1143" customFormat="false" ht="15" hidden="false" customHeight="false" outlineLevel="0" collapsed="false">
      <c r="CN1143" s="35" t="n">
        <v>88065566494</v>
      </c>
      <c r="CO1143" s="59"/>
    </row>
    <row r="1144" customFormat="false" ht="15" hidden="false" customHeight="false" outlineLevel="0" collapsed="false">
      <c r="CN1144" s="35" t="n">
        <v>88065566495</v>
      </c>
      <c r="CO1144" s="59"/>
    </row>
    <row r="1145" customFormat="false" ht="15" hidden="false" customHeight="false" outlineLevel="0" collapsed="false">
      <c r="CN1145" s="35" t="n">
        <v>88065566496</v>
      </c>
      <c r="CO1145" s="59"/>
    </row>
    <row r="1146" customFormat="false" ht="15" hidden="false" customHeight="false" outlineLevel="0" collapsed="false">
      <c r="CN1146" s="35" t="n">
        <v>88065566497</v>
      </c>
      <c r="CO1146" s="59"/>
    </row>
    <row r="1147" customFormat="false" ht="15" hidden="false" customHeight="false" outlineLevel="0" collapsed="false">
      <c r="CN1147" s="35" t="n">
        <v>88065566498</v>
      </c>
      <c r="CO1147" s="59"/>
    </row>
    <row r="1148" customFormat="false" ht="15" hidden="false" customHeight="false" outlineLevel="0" collapsed="false">
      <c r="CN1148" s="35" t="n">
        <v>88065566499</v>
      </c>
      <c r="CO1148" s="59"/>
    </row>
    <row r="1149" customFormat="false" ht="15" hidden="false" customHeight="false" outlineLevel="0" collapsed="false">
      <c r="CN1149" s="35" t="n">
        <v>88065566500</v>
      </c>
      <c r="CO1149" s="59"/>
    </row>
    <row r="1150" customFormat="false" ht="15" hidden="false" customHeight="false" outlineLevel="0" collapsed="false">
      <c r="CN1150" s="35" t="n">
        <v>88065566501</v>
      </c>
      <c r="CO1150" s="59"/>
    </row>
    <row r="1151" customFormat="false" ht="15" hidden="false" customHeight="false" outlineLevel="0" collapsed="false">
      <c r="CN1151" s="35" t="n">
        <v>88065566502</v>
      </c>
      <c r="CO1151" s="59"/>
    </row>
    <row r="1152" customFormat="false" ht="15" hidden="false" customHeight="false" outlineLevel="0" collapsed="false">
      <c r="CN1152" s="35" t="n">
        <v>88065566503</v>
      </c>
      <c r="CO1152" s="59"/>
    </row>
    <row r="1153" customFormat="false" ht="15" hidden="false" customHeight="false" outlineLevel="0" collapsed="false">
      <c r="CN1153" s="35" t="n">
        <v>88065566504</v>
      </c>
      <c r="CO1153" s="59"/>
    </row>
    <row r="1154" customFormat="false" ht="15" hidden="false" customHeight="false" outlineLevel="0" collapsed="false">
      <c r="CN1154" s="35" t="n">
        <v>88065566505</v>
      </c>
      <c r="CO1154" s="59"/>
    </row>
    <row r="1155" customFormat="false" ht="15" hidden="false" customHeight="false" outlineLevel="0" collapsed="false">
      <c r="CN1155" s="35" t="n">
        <v>88065566506</v>
      </c>
      <c r="CO1155" s="59"/>
    </row>
    <row r="1156" customFormat="false" ht="15" hidden="false" customHeight="false" outlineLevel="0" collapsed="false">
      <c r="CN1156" s="35" t="n">
        <v>88065566507</v>
      </c>
      <c r="CO1156" s="59"/>
    </row>
    <row r="1157" customFormat="false" ht="15" hidden="false" customHeight="false" outlineLevel="0" collapsed="false">
      <c r="CN1157" s="35" t="n">
        <v>88065566508</v>
      </c>
      <c r="CO1157" s="59"/>
    </row>
    <row r="1158" customFormat="false" ht="15" hidden="false" customHeight="false" outlineLevel="0" collapsed="false">
      <c r="CN1158" s="35" t="n">
        <v>88065566509</v>
      </c>
      <c r="CO1158" s="59"/>
    </row>
    <row r="1159" customFormat="false" ht="15" hidden="false" customHeight="false" outlineLevel="0" collapsed="false">
      <c r="CN1159" s="35" t="n">
        <v>88065566510</v>
      </c>
      <c r="CO1159" s="59"/>
    </row>
    <row r="1160" customFormat="false" ht="15" hidden="false" customHeight="false" outlineLevel="0" collapsed="false">
      <c r="CN1160" s="35" t="n">
        <v>88065566511</v>
      </c>
      <c r="CO1160" s="59"/>
    </row>
    <row r="1161" customFormat="false" ht="15" hidden="false" customHeight="false" outlineLevel="0" collapsed="false">
      <c r="CN1161" s="35" t="n">
        <v>88065566512</v>
      </c>
      <c r="CO1161" s="59"/>
    </row>
    <row r="1162" customFormat="false" ht="15" hidden="false" customHeight="false" outlineLevel="0" collapsed="false">
      <c r="CN1162" s="35" t="n">
        <v>88065566513</v>
      </c>
      <c r="CO1162" s="59"/>
    </row>
    <row r="1163" customFormat="false" ht="15" hidden="false" customHeight="false" outlineLevel="0" collapsed="false">
      <c r="CN1163" s="35" t="n">
        <v>88065566514</v>
      </c>
      <c r="CO1163" s="59"/>
    </row>
    <row r="1164" customFormat="false" ht="15" hidden="false" customHeight="false" outlineLevel="0" collapsed="false">
      <c r="CN1164" s="35" t="n">
        <v>88065566515</v>
      </c>
      <c r="CO1164" s="59"/>
    </row>
    <row r="1165" customFormat="false" ht="15" hidden="false" customHeight="false" outlineLevel="0" collapsed="false">
      <c r="CN1165" s="35" t="n">
        <v>88065566516</v>
      </c>
      <c r="CO1165" s="59"/>
    </row>
    <row r="1166" customFormat="false" ht="15" hidden="false" customHeight="false" outlineLevel="0" collapsed="false">
      <c r="CN1166" s="35" t="n">
        <v>88065566517</v>
      </c>
      <c r="CO1166" s="59"/>
    </row>
    <row r="1167" customFormat="false" ht="15" hidden="false" customHeight="false" outlineLevel="0" collapsed="false">
      <c r="CN1167" s="35" t="n">
        <v>88065566518</v>
      </c>
      <c r="CO1167" s="59"/>
    </row>
    <row r="1168" customFormat="false" ht="15" hidden="false" customHeight="false" outlineLevel="0" collapsed="false">
      <c r="CN1168" s="35" t="n">
        <v>88065566519</v>
      </c>
      <c r="CO1168" s="59"/>
    </row>
    <row r="1169" customFormat="false" ht="15" hidden="false" customHeight="false" outlineLevel="0" collapsed="false">
      <c r="CN1169" s="35" t="n">
        <v>88065566520</v>
      </c>
      <c r="CO1169" s="59"/>
    </row>
    <row r="1170" customFormat="false" ht="15" hidden="false" customHeight="false" outlineLevel="0" collapsed="false">
      <c r="CN1170" s="35" t="n">
        <v>88065566521</v>
      </c>
      <c r="CO1170" s="59"/>
    </row>
    <row r="1171" customFormat="false" ht="15" hidden="false" customHeight="false" outlineLevel="0" collapsed="false">
      <c r="CN1171" s="35" t="n">
        <v>88065566522</v>
      </c>
      <c r="CO1171" s="59"/>
    </row>
    <row r="1172" customFormat="false" ht="15" hidden="false" customHeight="false" outlineLevel="0" collapsed="false">
      <c r="CN1172" s="35" t="n">
        <v>88065566523</v>
      </c>
      <c r="CO1172" s="59"/>
    </row>
    <row r="1173" customFormat="false" ht="15" hidden="false" customHeight="false" outlineLevel="0" collapsed="false">
      <c r="CN1173" s="35" t="n">
        <v>88065566524</v>
      </c>
      <c r="CO1173" s="59"/>
    </row>
    <row r="1174" customFormat="false" ht="15" hidden="false" customHeight="false" outlineLevel="0" collapsed="false">
      <c r="CN1174" s="35" t="n">
        <v>88065566525</v>
      </c>
      <c r="CO1174" s="59"/>
    </row>
    <row r="1175" customFormat="false" ht="15" hidden="false" customHeight="false" outlineLevel="0" collapsed="false">
      <c r="CN1175" s="35" t="n">
        <v>88065566526</v>
      </c>
      <c r="CO1175" s="59"/>
    </row>
    <row r="1176" customFormat="false" ht="15" hidden="false" customHeight="false" outlineLevel="0" collapsed="false">
      <c r="CN1176" s="35" t="n">
        <v>88065566527</v>
      </c>
      <c r="CO1176" s="59"/>
    </row>
    <row r="1177" customFormat="false" ht="15" hidden="false" customHeight="false" outlineLevel="0" collapsed="false">
      <c r="CN1177" s="35" t="n">
        <v>88065566528</v>
      </c>
      <c r="CO1177" s="59"/>
    </row>
    <row r="1178" customFormat="false" ht="15" hidden="false" customHeight="false" outlineLevel="0" collapsed="false">
      <c r="CN1178" s="35" t="n">
        <v>88065566529</v>
      </c>
      <c r="CO1178" s="59"/>
    </row>
    <row r="1179" customFormat="false" ht="15" hidden="false" customHeight="false" outlineLevel="0" collapsed="false">
      <c r="CN1179" s="35" t="n">
        <v>88065566530</v>
      </c>
      <c r="CO1179" s="59"/>
    </row>
    <row r="1180" customFormat="false" ht="15" hidden="false" customHeight="false" outlineLevel="0" collapsed="false">
      <c r="CN1180" s="35" t="n">
        <v>88065566531</v>
      </c>
      <c r="CO1180" s="59"/>
    </row>
    <row r="1181" customFormat="false" ht="15" hidden="false" customHeight="false" outlineLevel="0" collapsed="false">
      <c r="CN1181" s="35" t="n">
        <v>88065566532</v>
      </c>
      <c r="CO1181" s="59"/>
    </row>
    <row r="1182" customFormat="false" ht="15" hidden="false" customHeight="false" outlineLevel="0" collapsed="false">
      <c r="CN1182" s="35" t="n">
        <v>88065566533</v>
      </c>
      <c r="CO1182" s="59"/>
    </row>
    <row r="1183" customFormat="false" ht="15" hidden="false" customHeight="false" outlineLevel="0" collapsed="false">
      <c r="CN1183" s="35" t="n">
        <v>88065566534</v>
      </c>
      <c r="CO1183" s="59"/>
    </row>
    <row r="1184" customFormat="false" ht="15" hidden="false" customHeight="false" outlineLevel="0" collapsed="false">
      <c r="CN1184" s="35" t="n">
        <v>88065566535</v>
      </c>
      <c r="CO1184" s="59"/>
    </row>
    <row r="1185" customFormat="false" ht="15" hidden="false" customHeight="false" outlineLevel="0" collapsed="false">
      <c r="CN1185" s="35" t="n">
        <v>88065566536</v>
      </c>
      <c r="CO1185" s="59"/>
    </row>
    <row r="1186" customFormat="false" ht="15" hidden="false" customHeight="false" outlineLevel="0" collapsed="false">
      <c r="CN1186" s="35" t="n">
        <v>88065566537</v>
      </c>
      <c r="CO1186" s="59"/>
    </row>
    <row r="1187" customFormat="false" ht="15" hidden="false" customHeight="false" outlineLevel="0" collapsed="false">
      <c r="CN1187" s="35" t="n">
        <v>88065566538</v>
      </c>
      <c r="CO1187" s="59"/>
    </row>
    <row r="1188" customFormat="false" ht="15" hidden="false" customHeight="false" outlineLevel="0" collapsed="false">
      <c r="CN1188" s="35" t="n">
        <v>88065566539</v>
      </c>
      <c r="CO1188" s="59"/>
    </row>
    <row r="1189" customFormat="false" ht="15" hidden="false" customHeight="false" outlineLevel="0" collapsed="false">
      <c r="CN1189" s="35" t="n">
        <v>88065566540</v>
      </c>
      <c r="CO1189" s="59"/>
    </row>
    <row r="1190" customFormat="false" ht="15" hidden="false" customHeight="false" outlineLevel="0" collapsed="false">
      <c r="CN1190" s="35" t="n">
        <v>88065566541</v>
      </c>
      <c r="CO1190" s="59"/>
    </row>
    <row r="1191" customFormat="false" ht="15" hidden="false" customHeight="false" outlineLevel="0" collapsed="false">
      <c r="CN1191" s="35" t="n">
        <v>88065566542</v>
      </c>
      <c r="CO1191" s="59"/>
    </row>
    <row r="1192" customFormat="false" ht="15" hidden="false" customHeight="false" outlineLevel="0" collapsed="false">
      <c r="CN1192" s="35" t="n">
        <v>88065566543</v>
      </c>
      <c r="CO1192" s="59"/>
    </row>
    <row r="1193" customFormat="false" ht="15" hidden="false" customHeight="false" outlineLevel="0" collapsed="false">
      <c r="CN1193" s="35" t="n">
        <v>88065566544</v>
      </c>
      <c r="CO1193" s="59"/>
    </row>
    <row r="1194" customFormat="false" ht="15" hidden="false" customHeight="false" outlineLevel="0" collapsed="false">
      <c r="CN1194" s="35" t="n">
        <v>88065566545</v>
      </c>
      <c r="CO1194" s="59"/>
    </row>
    <row r="1195" customFormat="false" ht="15" hidden="false" customHeight="false" outlineLevel="0" collapsed="false">
      <c r="CN1195" s="35" t="n">
        <v>88065566546</v>
      </c>
      <c r="CO1195" s="59"/>
    </row>
    <row r="1196" customFormat="false" ht="15" hidden="false" customHeight="false" outlineLevel="0" collapsed="false">
      <c r="CN1196" s="35" t="n">
        <v>88065566547</v>
      </c>
      <c r="CO1196" s="59"/>
    </row>
    <row r="1197" customFormat="false" ht="15" hidden="false" customHeight="false" outlineLevel="0" collapsed="false">
      <c r="CN1197" s="35" t="n">
        <v>88065566548</v>
      </c>
      <c r="CO1197" s="59"/>
    </row>
    <row r="1198" customFormat="false" ht="15" hidden="false" customHeight="false" outlineLevel="0" collapsed="false">
      <c r="CN1198" s="35" t="n">
        <v>88065566549</v>
      </c>
      <c r="CO1198" s="59"/>
    </row>
    <row r="1199" customFormat="false" ht="15" hidden="false" customHeight="false" outlineLevel="0" collapsed="false">
      <c r="CN1199" s="35" t="n">
        <v>88065566550</v>
      </c>
      <c r="CO1199" s="59"/>
    </row>
    <row r="1200" customFormat="false" ht="15" hidden="false" customHeight="false" outlineLevel="0" collapsed="false">
      <c r="CN1200" s="35" t="n">
        <v>88065566551</v>
      </c>
      <c r="CO1200" s="59"/>
    </row>
    <row r="1201" customFormat="false" ht="15" hidden="false" customHeight="false" outlineLevel="0" collapsed="false">
      <c r="CN1201" s="35" t="n">
        <v>88065566552</v>
      </c>
      <c r="CO1201" s="59"/>
    </row>
    <row r="1202" customFormat="false" ht="15" hidden="false" customHeight="false" outlineLevel="0" collapsed="false">
      <c r="CN1202" s="35" t="n">
        <v>88065566553</v>
      </c>
      <c r="CO1202" s="59"/>
    </row>
    <row r="1203" customFormat="false" ht="15" hidden="false" customHeight="false" outlineLevel="0" collapsed="false">
      <c r="CN1203" s="35" t="n">
        <v>88065566554</v>
      </c>
      <c r="CO1203" s="59"/>
    </row>
    <row r="1204" customFormat="false" ht="15" hidden="false" customHeight="false" outlineLevel="0" collapsed="false">
      <c r="CN1204" s="35" t="n">
        <v>88065566555</v>
      </c>
      <c r="CO1204" s="59"/>
    </row>
    <row r="1205" customFormat="false" ht="15" hidden="false" customHeight="false" outlineLevel="0" collapsed="false">
      <c r="CN1205" s="35" t="n">
        <v>88065566556</v>
      </c>
      <c r="CO1205" s="59"/>
    </row>
    <row r="1206" customFormat="false" ht="15" hidden="false" customHeight="false" outlineLevel="0" collapsed="false">
      <c r="CN1206" s="35" t="n">
        <v>88065566557</v>
      </c>
      <c r="CO1206" s="59"/>
    </row>
    <row r="1207" customFormat="false" ht="15" hidden="false" customHeight="false" outlineLevel="0" collapsed="false">
      <c r="CN1207" s="35" t="n">
        <v>88065566558</v>
      </c>
      <c r="CO1207" s="59"/>
    </row>
    <row r="1208" customFormat="false" ht="15" hidden="false" customHeight="false" outlineLevel="0" collapsed="false">
      <c r="CN1208" s="35" t="n">
        <v>88065566559</v>
      </c>
      <c r="CO1208" s="59"/>
    </row>
    <row r="1209" customFormat="false" ht="15" hidden="false" customHeight="false" outlineLevel="0" collapsed="false">
      <c r="CN1209" s="35" t="n">
        <v>88065566560</v>
      </c>
      <c r="CO1209" s="59"/>
    </row>
    <row r="1210" customFormat="false" ht="15" hidden="false" customHeight="false" outlineLevel="0" collapsed="false">
      <c r="CN1210" s="35" t="n">
        <v>88065566561</v>
      </c>
      <c r="CO1210" s="59"/>
    </row>
    <row r="1211" customFormat="false" ht="15" hidden="false" customHeight="false" outlineLevel="0" collapsed="false">
      <c r="CN1211" s="35" t="n">
        <v>88065566562</v>
      </c>
      <c r="CO1211" s="59"/>
    </row>
    <row r="1212" customFormat="false" ht="15" hidden="false" customHeight="false" outlineLevel="0" collapsed="false">
      <c r="CN1212" s="35" t="n">
        <v>88065566563</v>
      </c>
      <c r="CO1212" s="59"/>
    </row>
    <row r="1213" customFormat="false" ht="15" hidden="false" customHeight="false" outlineLevel="0" collapsed="false">
      <c r="CN1213" s="35" t="n">
        <v>88065566564</v>
      </c>
      <c r="CO1213" s="59"/>
    </row>
    <row r="1214" customFormat="false" ht="15" hidden="false" customHeight="false" outlineLevel="0" collapsed="false">
      <c r="CN1214" s="35" t="n">
        <v>88065566565</v>
      </c>
      <c r="CO1214" s="59"/>
    </row>
    <row r="1215" customFormat="false" ht="15" hidden="false" customHeight="false" outlineLevel="0" collapsed="false">
      <c r="CN1215" s="35" t="n">
        <v>88065566566</v>
      </c>
      <c r="CO1215" s="59"/>
    </row>
    <row r="1216" customFormat="false" ht="15" hidden="false" customHeight="false" outlineLevel="0" collapsed="false">
      <c r="CN1216" s="35" t="n">
        <v>88065566567</v>
      </c>
      <c r="CO1216" s="59"/>
    </row>
    <row r="1217" customFormat="false" ht="15" hidden="false" customHeight="false" outlineLevel="0" collapsed="false">
      <c r="CN1217" s="35" t="n">
        <v>88065566568</v>
      </c>
      <c r="CO1217" s="59"/>
    </row>
    <row r="1218" customFormat="false" ht="15" hidden="false" customHeight="false" outlineLevel="0" collapsed="false">
      <c r="CN1218" s="35" t="n">
        <v>88065566569</v>
      </c>
      <c r="CO1218" s="59"/>
    </row>
    <row r="1219" customFormat="false" ht="15" hidden="false" customHeight="false" outlineLevel="0" collapsed="false">
      <c r="CN1219" s="35" t="n">
        <v>88065566570</v>
      </c>
      <c r="CO1219" s="59"/>
    </row>
    <row r="1220" customFormat="false" ht="15" hidden="false" customHeight="false" outlineLevel="0" collapsed="false">
      <c r="CN1220" s="35" t="n">
        <v>88065566571</v>
      </c>
      <c r="CO1220" s="59"/>
    </row>
    <row r="1221" customFormat="false" ht="15" hidden="false" customHeight="false" outlineLevel="0" collapsed="false">
      <c r="CN1221" s="35" t="n">
        <v>88065566572</v>
      </c>
      <c r="CO1221" s="59"/>
    </row>
    <row r="1222" customFormat="false" ht="15" hidden="false" customHeight="false" outlineLevel="0" collapsed="false">
      <c r="CN1222" s="35" t="n">
        <v>88065566573</v>
      </c>
      <c r="CO1222" s="59"/>
    </row>
    <row r="1223" customFormat="false" ht="15" hidden="false" customHeight="false" outlineLevel="0" collapsed="false">
      <c r="CN1223" s="35" t="n">
        <v>88065566574</v>
      </c>
      <c r="CO1223" s="59"/>
    </row>
    <row r="1224" customFormat="false" ht="15" hidden="false" customHeight="false" outlineLevel="0" collapsed="false">
      <c r="CN1224" s="35" t="n">
        <v>88065566575</v>
      </c>
      <c r="CO1224" s="59"/>
    </row>
    <row r="1225" customFormat="false" ht="15" hidden="false" customHeight="false" outlineLevel="0" collapsed="false">
      <c r="CN1225" s="35" t="n">
        <v>88065566576</v>
      </c>
      <c r="CO1225" s="59"/>
    </row>
    <row r="1226" customFormat="false" ht="15" hidden="false" customHeight="false" outlineLevel="0" collapsed="false">
      <c r="CN1226" s="35" t="n">
        <v>88065566577</v>
      </c>
      <c r="CO1226" s="59"/>
    </row>
    <row r="1227" customFormat="false" ht="15" hidden="false" customHeight="false" outlineLevel="0" collapsed="false">
      <c r="CN1227" s="35" t="n">
        <v>88065566578</v>
      </c>
      <c r="CO1227" s="59"/>
    </row>
    <row r="1228" customFormat="false" ht="15" hidden="false" customHeight="false" outlineLevel="0" collapsed="false">
      <c r="CN1228" s="35" t="n">
        <v>88065566579</v>
      </c>
      <c r="CO1228" s="59"/>
    </row>
    <row r="1229" customFormat="false" ht="15" hidden="false" customHeight="false" outlineLevel="0" collapsed="false">
      <c r="CN1229" s="35" t="n">
        <v>88065566580</v>
      </c>
      <c r="CO1229" s="59"/>
    </row>
    <row r="1230" customFormat="false" ht="15" hidden="false" customHeight="false" outlineLevel="0" collapsed="false">
      <c r="CN1230" s="35" t="n">
        <v>88065566581</v>
      </c>
      <c r="CO1230" s="59"/>
    </row>
    <row r="1231" customFormat="false" ht="15" hidden="false" customHeight="false" outlineLevel="0" collapsed="false">
      <c r="CN1231" s="35" t="n">
        <v>88065566582</v>
      </c>
      <c r="CO1231" s="59"/>
    </row>
    <row r="1232" customFormat="false" ht="15" hidden="false" customHeight="false" outlineLevel="0" collapsed="false">
      <c r="CN1232" s="35" t="n">
        <v>88065566583</v>
      </c>
      <c r="CO1232" s="59"/>
    </row>
    <row r="1233" customFormat="false" ht="15" hidden="false" customHeight="false" outlineLevel="0" collapsed="false">
      <c r="CN1233" s="35" t="n">
        <v>88065566584</v>
      </c>
      <c r="CO1233" s="59"/>
    </row>
    <row r="1234" customFormat="false" ht="15" hidden="false" customHeight="false" outlineLevel="0" collapsed="false">
      <c r="CN1234" s="35" t="n">
        <v>88065566585</v>
      </c>
      <c r="CO1234" s="59"/>
    </row>
    <row r="1235" customFormat="false" ht="15" hidden="false" customHeight="false" outlineLevel="0" collapsed="false">
      <c r="CN1235" s="35" t="n">
        <v>88065566586</v>
      </c>
      <c r="CO1235" s="59"/>
    </row>
    <row r="1236" customFormat="false" ht="15" hidden="false" customHeight="false" outlineLevel="0" collapsed="false">
      <c r="CN1236" s="35" t="n">
        <v>88065566587</v>
      </c>
      <c r="CO1236" s="59"/>
    </row>
    <row r="1237" customFormat="false" ht="15" hidden="false" customHeight="false" outlineLevel="0" collapsed="false">
      <c r="CN1237" s="35" t="n">
        <v>88065566588</v>
      </c>
      <c r="CO1237" s="59"/>
    </row>
    <row r="1238" customFormat="false" ht="15" hidden="false" customHeight="false" outlineLevel="0" collapsed="false">
      <c r="CN1238" s="35" t="n">
        <v>88065566589</v>
      </c>
      <c r="CO1238" s="59"/>
    </row>
    <row r="1239" customFormat="false" ht="15" hidden="false" customHeight="false" outlineLevel="0" collapsed="false">
      <c r="CN1239" s="35" t="n">
        <v>88065566590</v>
      </c>
      <c r="CO1239" s="59"/>
    </row>
    <row r="1240" customFormat="false" ht="15" hidden="false" customHeight="false" outlineLevel="0" collapsed="false">
      <c r="CN1240" s="35" t="n">
        <v>88065566591</v>
      </c>
      <c r="CO1240" s="59"/>
    </row>
    <row r="1241" customFormat="false" ht="15" hidden="false" customHeight="false" outlineLevel="0" collapsed="false">
      <c r="CN1241" s="35" t="n">
        <v>88065566592</v>
      </c>
      <c r="CO1241" s="59"/>
    </row>
    <row r="1242" customFormat="false" ht="15" hidden="false" customHeight="false" outlineLevel="0" collapsed="false">
      <c r="CN1242" s="35" t="n">
        <v>88065566593</v>
      </c>
      <c r="CO1242" s="59"/>
    </row>
    <row r="1243" customFormat="false" ht="15" hidden="false" customHeight="false" outlineLevel="0" collapsed="false">
      <c r="CN1243" s="35" t="n">
        <v>88065566594</v>
      </c>
      <c r="CO1243" s="59"/>
    </row>
    <row r="1244" customFormat="false" ht="15" hidden="false" customHeight="false" outlineLevel="0" collapsed="false">
      <c r="CN1244" s="35" t="n">
        <v>88065566595</v>
      </c>
      <c r="CO1244" s="59"/>
    </row>
    <row r="1245" customFormat="false" ht="15" hidden="false" customHeight="false" outlineLevel="0" collapsed="false">
      <c r="CN1245" s="35" t="n">
        <v>88065566596</v>
      </c>
      <c r="CO1245" s="59"/>
    </row>
    <row r="1246" customFormat="false" ht="15" hidden="false" customHeight="false" outlineLevel="0" collapsed="false">
      <c r="CN1246" s="35" t="n">
        <v>88065566597</v>
      </c>
      <c r="CO1246" s="59"/>
    </row>
    <row r="1247" customFormat="false" ht="15" hidden="false" customHeight="false" outlineLevel="0" collapsed="false">
      <c r="CN1247" s="35" t="n">
        <v>88065566598</v>
      </c>
      <c r="CO1247" s="59"/>
    </row>
    <row r="1248" customFormat="false" ht="15" hidden="false" customHeight="false" outlineLevel="0" collapsed="false">
      <c r="CN1248" s="35" t="n">
        <v>88065566599</v>
      </c>
      <c r="CO1248" s="59"/>
    </row>
    <row r="1249" customFormat="false" ht="15" hidden="false" customHeight="false" outlineLevel="0" collapsed="false">
      <c r="CN1249" s="35" t="n">
        <v>88065566600</v>
      </c>
      <c r="CO1249" s="59"/>
    </row>
    <row r="1250" customFormat="false" ht="15" hidden="false" customHeight="false" outlineLevel="0" collapsed="false">
      <c r="CN1250" s="35" t="n">
        <v>88065566601</v>
      </c>
      <c r="CO1250" s="59"/>
    </row>
    <row r="1251" customFormat="false" ht="15" hidden="false" customHeight="false" outlineLevel="0" collapsed="false">
      <c r="CN1251" s="35" t="n">
        <v>88065566602</v>
      </c>
      <c r="CO1251" s="59"/>
    </row>
    <row r="1252" customFormat="false" ht="15" hidden="false" customHeight="false" outlineLevel="0" collapsed="false">
      <c r="CN1252" s="35" t="n">
        <v>88065566603</v>
      </c>
      <c r="CO1252" s="59"/>
    </row>
    <row r="1253" customFormat="false" ht="15" hidden="false" customHeight="false" outlineLevel="0" collapsed="false">
      <c r="CN1253" s="35" t="n">
        <v>88065566604</v>
      </c>
      <c r="CO1253" s="59"/>
    </row>
    <row r="1254" customFormat="false" ht="15" hidden="false" customHeight="false" outlineLevel="0" collapsed="false">
      <c r="CN1254" s="35" t="n">
        <v>88065566605</v>
      </c>
      <c r="CO1254" s="59"/>
    </row>
    <row r="1255" customFormat="false" ht="15" hidden="false" customHeight="false" outlineLevel="0" collapsed="false">
      <c r="CN1255" s="35" t="n">
        <v>88065566606</v>
      </c>
      <c r="CO1255" s="59"/>
    </row>
    <row r="1256" customFormat="false" ht="15" hidden="false" customHeight="false" outlineLevel="0" collapsed="false">
      <c r="CN1256" s="35" t="n">
        <v>88065566607</v>
      </c>
      <c r="CO1256" s="59"/>
    </row>
    <row r="1257" customFormat="false" ht="15" hidden="false" customHeight="false" outlineLevel="0" collapsed="false">
      <c r="CN1257" s="35" t="n">
        <v>88065566608</v>
      </c>
      <c r="CO1257" s="59"/>
    </row>
    <row r="1258" customFormat="false" ht="15" hidden="false" customHeight="false" outlineLevel="0" collapsed="false">
      <c r="CN1258" s="35" t="n">
        <v>88065566609</v>
      </c>
      <c r="CO1258" s="59"/>
    </row>
    <row r="1259" customFormat="false" ht="15" hidden="false" customHeight="false" outlineLevel="0" collapsed="false">
      <c r="CN1259" s="35" t="n">
        <v>88065566610</v>
      </c>
      <c r="CO1259" s="59"/>
    </row>
    <row r="1260" customFormat="false" ht="15" hidden="false" customHeight="false" outlineLevel="0" collapsed="false">
      <c r="CN1260" s="35" t="n">
        <v>88065566611</v>
      </c>
      <c r="CO1260" s="59"/>
    </row>
    <row r="1261" customFormat="false" ht="15" hidden="false" customHeight="false" outlineLevel="0" collapsed="false">
      <c r="CN1261" s="67" t="n">
        <v>88065566612</v>
      </c>
      <c r="CO1261" s="83"/>
    </row>
  </sheetData>
  <mergeCells count="12">
    <mergeCell ref="B1:I1"/>
    <mergeCell ref="L1:M1"/>
    <mergeCell ref="P1:V1"/>
    <mergeCell ref="BC1:BD1"/>
    <mergeCell ref="BT1:CB1"/>
    <mergeCell ref="CJ1:CW1"/>
    <mergeCell ref="DB1:DC1"/>
    <mergeCell ref="DG1:DH1"/>
    <mergeCell ref="DS1:DT1"/>
    <mergeCell ref="EI1:EL1"/>
    <mergeCell ref="EQ1:EV1"/>
    <mergeCell ref="T3:V3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1:BH32"/>
  <sheetViews>
    <sheetView showFormulas="false" showGridLines="false" showRowColHeaders="true" showZeros="true" rightToLeft="false" tabSelected="false" showOutlineSymbols="true" defaultGridColor="true" view="normal" topLeftCell="A11" colorId="64" zoomScale="100" zoomScaleNormal="100" zoomScalePageLayoutView="100" workbookViewId="0">
      <selection pane="topLeft" activeCell="A11" activeCellId="0" sqref="A11"/>
    </sheetView>
  </sheetViews>
  <sheetFormatPr defaultColWidth="9.1484375" defaultRowHeight="15" zeroHeight="false" outlineLevelRow="0" outlineLevelCol="0"/>
  <cols>
    <col collapsed="false" customWidth="false" hidden="false" outlineLevel="0" max="2" min="1" style="97" width="9.14"/>
    <col collapsed="false" customWidth="true" hidden="false" outlineLevel="0" max="3" min="3" style="97" width="9.29"/>
    <col collapsed="false" customWidth="false" hidden="false" outlineLevel="0" max="13" min="4" style="97" width="9.14"/>
    <col collapsed="false" customWidth="true" hidden="false" outlineLevel="0" max="14" min="14" style="97" width="11.29"/>
    <col collapsed="false" customWidth="false" hidden="false" outlineLevel="0" max="16384" min="15" style="97" width="9.14"/>
  </cols>
  <sheetData>
    <row r="1" customFormat="false" ht="15" hidden="false" customHeight="false" outlineLevel="0" collapsed="false">
      <c r="B1" s="98" t="s">
        <v>1181</v>
      </c>
    </row>
    <row r="2" customFormat="false" ht="13.5" hidden="false" customHeight="true" outlineLevel="0" collapsed="false"/>
    <row r="3" customFormat="false" ht="4.5" hidden="false" customHeight="true" outlineLevel="0" collapsed="false">
      <c r="B3" s="99"/>
      <c r="C3" s="99"/>
      <c r="D3" s="99"/>
      <c r="E3" s="99"/>
      <c r="F3" s="99"/>
      <c r="G3" s="99"/>
      <c r="H3" s="99"/>
      <c r="I3" s="99"/>
      <c r="J3" s="99"/>
      <c r="K3" s="99"/>
      <c r="L3" s="99"/>
      <c r="M3" s="99"/>
      <c r="N3" s="99"/>
      <c r="O3" s="99"/>
      <c r="P3" s="99"/>
      <c r="Q3" s="99"/>
      <c r="R3" s="99"/>
      <c r="S3" s="99"/>
      <c r="T3" s="99"/>
    </row>
    <row r="4" customFormat="false" ht="15" hidden="false" customHeight="false" outlineLevel="0" collapsed="false">
      <c r="B4" s="100"/>
      <c r="C4" s="101"/>
      <c r="D4" s="101"/>
      <c r="E4" s="101"/>
      <c r="F4" s="101"/>
      <c r="G4" s="101"/>
      <c r="H4" s="101"/>
      <c r="I4" s="101"/>
      <c r="J4" s="101"/>
      <c r="K4" s="101"/>
      <c r="L4" s="101"/>
      <c r="M4" s="101"/>
      <c r="N4" s="101"/>
      <c r="O4" s="101"/>
      <c r="P4" s="101"/>
      <c r="Q4" s="101"/>
      <c r="R4" s="101"/>
      <c r="S4" s="101"/>
      <c r="T4" s="102"/>
      <c r="BH4" s="97" t="n">
        <v>1</v>
      </c>
    </row>
    <row r="5" customFormat="false" ht="15" hidden="false" customHeight="false" outlineLevel="0" collapsed="false">
      <c r="B5" s="103"/>
      <c r="C5" s="99"/>
      <c r="D5" s="99"/>
      <c r="E5" s="99"/>
      <c r="F5" s="99"/>
      <c r="G5" s="99"/>
      <c r="H5" s="99"/>
      <c r="I5" s="99"/>
      <c r="J5" s="99"/>
      <c r="K5" s="99"/>
      <c r="L5" s="99"/>
      <c r="M5" s="99"/>
      <c r="N5" s="99"/>
      <c r="O5" s="99"/>
      <c r="P5" s="99"/>
      <c r="Q5" s="99"/>
      <c r="R5" s="99"/>
      <c r="S5" s="99"/>
      <c r="T5" s="104"/>
    </row>
    <row r="6" customFormat="false" ht="15" hidden="false" customHeight="false" outlineLevel="0" collapsed="false">
      <c r="B6" s="103"/>
      <c r="C6" s="99"/>
      <c r="D6" s="99"/>
      <c r="E6" s="99"/>
      <c r="F6" s="99"/>
      <c r="G6" s="99"/>
      <c r="H6" s="99"/>
      <c r="I6" s="99"/>
      <c r="J6" s="99"/>
      <c r="K6" s="99"/>
      <c r="L6" s="99"/>
      <c r="M6" s="99"/>
      <c r="N6" s="99"/>
      <c r="O6" s="99"/>
      <c r="P6" s="99"/>
      <c r="Q6" s="99"/>
      <c r="R6" s="99"/>
      <c r="S6" s="99"/>
      <c r="T6" s="104"/>
    </row>
    <row r="7" customFormat="false" ht="15" hidden="false" customHeight="false" outlineLevel="0" collapsed="false">
      <c r="B7" s="103"/>
      <c r="C7" s="99"/>
      <c r="D7" s="99"/>
      <c r="E7" s="99"/>
      <c r="F7" s="99"/>
      <c r="G7" s="99"/>
      <c r="H7" s="99"/>
      <c r="I7" s="99"/>
      <c r="J7" s="99"/>
      <c r="K7" s="99"/>
      <c r="L7" s="99"/>
      <c r="M7" s="99"/>
      <c r="N7" s="99"/>
      <c r="O7" s="99"/>
      <c r="P7" s="99"/>
      <c r="Q7" s="99"/>
      <c r="R7" s="99"/>
      <c r="S7" s="99"/>
      <c r="T7" s="104"/>
    </row>
    <row r="8" customFormat="false" ht="15" hidden="false" customHeight="false" outlineLevel="0" collapsed="false">
      <c r="B8" s="103"/>
      <c r="C8" s="99"/>
      <c r="D8" s="99"/>
      <c r="E8" s="99"/>
      <c r="F8" s="99"/>
      <c r="G8" s="99"/>
      <c r="H8" s="99"/>
      <c r="I8" s="99"/>
      <c r="J8" s="99"/>
      <c r="K8" s="99"/>
      <c r="L8" s="99"/>
      <c r="M8" s="99"/>
      <c r="N8" s="99"/>
      <c r="O8" s="99"/>
      <c r="P8" s="99"/>
      <c r="Q8" s="99"/>
      <c r="R8" s="99"/>
      <c r="S8" s="99"/>
      <c r="T8" s="104"/>
    </row>
    <row r="9" customFormat="false" ht="15" hidden="false" customHeight="false" outlineLevel="0" collapsed="false">
      <c r="B9" s="103"/>
      <c r="C9" s="99"/>
      <c r="D9" s="99"/>
      <c r="E9" s="99"/>
      <c r="F9" s="99"/>
      <c r="G9" s="99"/>
      <c r="H9" s="99"/>
      <c r="I9" s="99"/>
      <c r="J9" s="99"/>
      <c r="K9" s="99"/>
      <c r="L9" s="99"/>
      <c r="M9" s="99"/>
      <c r="N9" s="99"/>
      <c r="O9" s="99"/>
      <c r="P9" s="99"/>
      <c r="Q9" s="99"/>
      <c r="R9" s="99"/>
      <c r="S9" s="99"/>
      <c r="T9" s="104"/>
    </row>
    <row r="10" customFormat="false" ht="15" hidden="false" customHeight="false" outlineLevel="0" collapsed="false">
      <c r="B10" s="103"/>
      <c r="C10" s="99"/>
      <c r="D10" s="99"/>
      <c r="E10" s="99"/>
      <c r="F10" s="99"/>
      <c r="G10" s="99"/>
      <c r="H10" s="99"/>
      <c r="I10" s="99"/>
      <c r="J10" s="99"/>
      <c r="K10" s="99"/>
      <c r="L10" s="99"/>
      <c r="M10" s="99"/>
      <c r="N10" s="99"/>
      <c r="O10" s="99"/>
      <c r="P10" s="99"/>
      <c r="Q10" s="99"/>
      <c r="R10" s="99"/>
      <c r="S10" s="99"/>
      <c r="T10" s="104"/>
    </row>
    <row r="11" customFormat="false" ht="15" hidden="false" customHeight="false" outlineLevel="0" collapsed="false">
      <c r="B11" s="103"/>
      <c r="C11" s="99"/>
      <c r="D11" s="99"/>
      <c r="E11" s="99"/>
      <c r="F11" s="99"/>
      <c r="G11" s="99"/>
      <c r="H11" s="99"/>
      <c r="I11" s="99"/>
      <c r="J11" s="99"/>
      <c r="K11" s="99"/>
      <c r="L11" s="99"/>
      <c r="M11" s="99"/>
      <c r="N11" s="99"/>
      <c r="O11" s="99"/>
      <c r="P11" s="99"/>
      <c r="Q11" s="99"/>
      <c r="R11" s="99"/>
      <c r="S11" s="99"/>
      <c r="T11" s="104"/>
    </row>
    <row r="12" customFormat="false" ht="15" hidden="false" customHeight="false" outlineLevel="0" collapsed="false">
      <c r="B12" s="103"/>
      <c r="C12" s="99"/>
      <c r="D12" s="99"/>
      <c r="E12" s="99"/>
      <c r="F12" s="99"/>
      <c r="G12" s="99"/>
      <c r="H12" s="99"/>
      <c r="I12" s="99"/>
      <c r="J12" s="99"/>
      <c r="K12" s="99"/>
      <c r="L12" s="99"/>
      <c r="M12" s="99"/>
      <c r="N12" s="99"/>
      <c r="O12" s="99"/>
      <c r="P12" s="99"/>
      <c r="Q12" s="99"/>
      <c r="R12" s="99"/>
      <c r="S12" s="99"/>
      <c r="T12" s="104"/>
    </row>
    <row r="13" customFormat="false" ht="15" hidden="false" customHeight="false" outlineLevel="0" collapsed="false">
      <c r="B13" s="103"/>
      <c r="C13" s="99"/>
      <c r="D13" s="99"/>
      <c r="E13" s="99"/>
      <c r="F13" s="99"/>
      <c r="G13" s="99"/>
      <c r="H13" s="99"/>
      <c r="I13" s="99"/>
      <c r="J13" s="99"/>
      <c r="K13" s="99"/>
      <c r="L13" s="99"/>
      <c r="M13" s="99"/>
      <c r="N13" s="99"/>
      <c r="O13" s="99"/>
      <c r="P13" s="99"/>
      <c r="Q13" s="99"/>
      <c r="R13" s="99"/>
      <c r="S13" s="99"/>
      <c r="T13" s="104"/>
    </row>
    <row r="14" customFormat="false" ht="15" hidden="false" customHeight="false" outlineLevel="0" collapsed="false">
      <c r="B14" s="103"/>
      <c r="C14" s="99"/>
      <c r="D14" s="99"/>
      <c r="E14" s="99"/>
      <c r="F14" s="99"/>
      <c r="G14" s="99"/>
      <c r="H14" s="99"/>
      <c r="I14" s="99"/>
      <c r="J14" s="99"/>
      <c r="K14" s="99"/>
      <c r="L14" s="99"/>
      <c r="M14" s="99"/>
      <c r="N14" s="99"/>
      <c r="O14" s="99"/>
      <c r="P14" s="99"/>
      <c r="Q14" s="99"/>
      <c r="R14" s="99"/>
      <c r="S14" s="99"/>
      <c r="T14" s="104"/>
    </row>
    <row r="15" customFormat="false" ht="15" hidden="false" customHeight="false" outlineLevel="0" collapsed="false">
      <c r="B15" s="103"/>
      <c r="C15" s="99"/>
      <c r="D15" s="99"/>
      <c r="E15" s="99"/>
      <c r="F15" s="99"/>
      <c r="G15" s="99"/>
      <c r="H15" s="99"/>
      <c r="I15" s="99"/>
      <c r="J15" s="99"/>
      <c r="K15" s="99"/>
      <c r="L15" s="99"/>
      <c r="M15" s="99"/>
      <c r="N15" s="99"/>
      <c r="O15" s="99"/>
      <c r="P15" s="99"/>
      <c r="Q15" s="99"/>
      <c r="R15" s="99"/>
      <c r="S15" s="99"/>
      <c r="T15" s="104"/>
    </row>
    <row r="16" customFormat="false" ht="15" hidden="false" customHeight="false" outlineLevel="0" collapsed="false">
      <c r="B16" s="103"/>
      <c r="C16" s="99"/>
      <c r="D16" s="99"/>
      <c r="E16" s="99"/>
      <c r="F16" s="99"/>
      <c r="G16" s="99"/>
      <c r="H16" s="99"/>
      <c r="I16" s="99"/>
      <c r="J16" s="99"/>
      <c r="K16" s="99"/>
      <c r="L16" s="99"/>
      <c r="M16" s="99"/>
      <c r="N16" s="99"/>
      <c r="O16" s="99"/>
      <c r="P16" s="99"/>
      <c r="Q16" s="99"/>
      <c r="R16" s="99"/>
      <c r="S16" s="99"/>
      <c r="T16" s="104"/>
    </row>
    <row r="17" customFormat="false" ht="15" hidden="false" customHeight="false" outlineLevel="0" collapsed="false">
      <c r="B17" s="103"/>
      <c r="C17" s="99"/>
      <c r="D17" s="99"/>
      <c r="E17" s="99"/>
      <c r="F17" s="99"/>
      <c r="G17" s="99"/>
      <c r="H17" s="99"/>
      <c r="I17" s="99"/>
      <c r="J17" s="99"/>
      <c r="K17" s="99"/>
      <c r="L17" s="99"/>
      <c r="M17" s="99"/>
      <c r="N17" s="99"/>
      <c r="O17" s="99"/>
      <c r="P17" s="99"/>
      <c r="Q17" s="99"/>
      <c r="R17" s="99"/>
      <c r="S17" s="99"/>
      <c r="T17" s="104"/>
    </row>
    <row r="18" customFormat="false" ht="24" hidden="false" customHeight="false" outlineLevel="0" collapsed="false">
      <c r="B18" s="103"/>
      <c r="C18" s="99"/>
      <c r="D18" s="99"/>
      <c r="E18" s="99"/>
      <c r="F18" s="99"/>
      <c r="G18" s="99"/>
      <c r="H18" s="99"/>
      <c r="I18" s="99"/>
      <c r="J18" s="99"/>
      <c r="K18" s="99"/>
      <c r="L18" s="99"/>
      <c r="M18" s="99"/>
      <c r="N18" s="99"/>
      <c r="O18" s="105" t="s">
        <v>54</v>
      </c>
      <c r="P18" s="105"/>
      <c r="Q18" s="105"/>
      <c r="R18" s="105"/>
      <c r="S18" s="99"/>
      <c r="T18" s="104"/>
    </row>
    <row r="19" customFormat="false" ht="15.75" hidden="false" customHeight="false" outlineLevel="0" collapsed="false">
      <c r="B19" s="103"/>
      <c r="C19" s="99"/>
      <c r="D19" s="99"/>
      <c r="E19" s="99"/>
      <c r="F19" s="99"/>
      <c r="G19" s="99"/>
      <c r="H19" s="99"/>
      <c r="I19" s="99"/>
      <c r="J19" s="99"/>
      <c r="K19" s="99"/>
      <c r="L19" s="99"/>
      <c r="M19" s="99"/>
      <c r="N19" s="99"/>
      <c r="O19" s="99" t="s">
        <v>382</v>
      </c>
      <c r="P19" s="99"/>
      <c r="Q19" s="99"/>
      <c r="R19" s="99"/>
      <c r="S19" s="99"/>
      <c r="T19" s="104"/>
    </row>
    <row r="20" customFormat="false" ht="15" hidden="false" customHeight="false" outlineLevel="0" collapsed="false">
      <c r="B20" s="103"/>
      <c r="C20" s="99"/>
      <c r="D20" s="99"/>
      <c r="E20" s="99"/>
      <c r="F20" s="99"/>
      <c r="G20" s="99"/>
      <c r="H20" s="99"/>
      <c r="I20" s="99"/>
      <c r="J20" s="99"/>
      <c r="K20" s="99"/>
      <c r="L20" s="99"/>
      <c r="M20" s="99"/>
      <c r="N20" s="99"/>
      <c r="O20" s="99"/>
      <c r="P20" s="99"/>
      <c r="Q20" s="99"/>
      <c r="R20" s="99"/>
      <c r="S20" s="99"/>
      <c r="T20" s="104"/>
    </row>
    <row r="21" customFormat="false" ht="15" hidden="false" customHeight="false" outlineLevel="0" collapsed="false">
      <c r="B21" s="103"/>
      <c r="C21" s="99"/>
      <c r="D21" s="99"/>
      <c r="E21" s="99"/>
      <c r="F21" s="99"/>
      <c r="G21" s="99"/>
      <c r="H21" s="99"/>
      <c r="I21" s="99"/>
      <c r="J21" s="99"/>
      <c r="K21" s="99"/>
      <c r="L21" s="99"/>
      <c r="M21" s="99"/>
      <c r="N21" s="99"/>
      <c r="O21" s="99"/>
      <c r="P21" s="99"/>
      <c r="Q21" s="99"/>
      <c r="R21" s="99"/>
      <c r="S21" s="99"/>
      <c r="T21" s="104"/>
    </row>
    <row r="22" customFormat="false" ht="15" hidden="false" customHeight="false" outlineLevel="0" collapsed="false">
      <c r="B22" s="103"/>
      <c r="C22" s="99"/>
      <c r="D22" s="99"/>
      <c r="E22" s="99"/>
      <c r="F22" s="99"/>
      <c r="G22" s="99"/>
      <c r="H22" s="99"/>
      <c r="I22" s="99"/>
      <c r="J22" s="99"/>
      <c r="K22" s="99"/>
      <c r="L22" s="99"/>
      <c r="M22" s="99"/>
      <c r="N22" s="99"/>
      <c r="O22" s="99"/>
      <c r="P22" s="99"/>
      <c r="Q22" s="99"/>
      <c r="R22" s="99"/>
      <c r="S22" s="99"/>
      <c r="T22" s="104"/>
    </row>
    <row r="23" customFormat="false" ht="15" hidden="false" customHeight="false" outlineLevel="0" collapsed="false">
      <c r="B23" s="103"/>
      <c r="C23" s="99"/>
      <c r="D23" s="99"/>
      <c r="E23" s="99"/>
      <c r="F23" s="99"/>
      <c r="G23" s="99"/>
      <c r="H23" s="99"/>
      <c r="I23" s="99"/>
      <c r="J23" s="99"/>
      <c r="K23" s="99"/>
      <c r="L23" s="99"/>
      <c r="M23" s="99"/>
      <c r="N23" s="99"/>
      <c r="O23" s="99"/>
      <c r="P23" s="99"/>
      <c r="Q23" s="99"/>
      <c r="R23" s="99"/>
      <c r="S23" s="99"/>
      <c r="T23" s="104"/>
    </row>
    <row r="24" customFormat="false" ht="15" hidden="false" customHeight="false" outlineLevel="0" collapsed="false">
      <c r="B24" s="103"/>
      <c r="C24" s="99"/>
      <c r="D24" s="99"/>
      <c r="E24" s="99"/>
      <c r="F24" s="99"/>
      <c r="G24" s="99"/>
      <c r="H24" s="99"/>
      <c r="I24" s="99"/>
      <c r="J24" s="99"/>
      <c r="K24" s="99"/>
      <c r="L24" s="99"/>
      <c r="M24" s="99"/>
      <c r="N24" s="99"/>
      <c r="O24" s="99"/>
      <c r="P24" s="99"/>
      <c r="Q24" s="99"/>
      <c r="R24" s="99"/>
      <c r="S24" s="99"/>
      <c r="T24" s="104"/>
    </row>
    <row r="25" customFormat="false" ht="15" hidden="false" customHeight="false" outlineLevel="0" collapsed="false">
      <c r="B25" s="103"/>
      <c r="C25" s="99"/>
      <c r="D25" s="99"/>
      <c r="E25" s="99"/>
      <c r="F25" s="99"/>
      <c r="G25" s="99"/>
      <c r="H25" s="99"/>
      <c r="I25" s="99"/>
      <c r="J25" s="99"/>
      <c r="K25" s="99"/>
      <c r="L25" s="99"/>
      <c r="M25" s="99"/>
      <c r="N25" s="99"/>
      <c r="O25" s="99"/>
      <c r="P25" s="99"/>
      <c r="Q25" s="99"/>
      <c r="R25" s="99"/>
      <c r="S25" s="99"/>
      <c r="T25" s="104"/>
    </row>
    <row r="26" customFormat="false" ht="15" hidden="false" customHeight="false" outlineLevel="0" collapsed="false">
      <c r="B26" s="103"/>
      <c r="C26" s="99"/>
      <c r="D26" s="99"/>
      <c r="E26" s="99"/>
      <c r="F26" s="99"/>
      <c r="G26" s="99"/>
      <c r="H26" s="99"/>
      <c r="I26" s="99"/>
      <c r="J26" s="99"/>
      <c r="K26" s="99"/>
      <c r="L26" s="99"/>
      <c r="M26" s="99"/>
      <c r="N26" s="99"/>
      <c r="O26" s="99"/>
      <c r="P26" s="99"/>
      <c r="Q26" s="99"/>
      <c r="R26" s="99"/>
      <c r="S26" s="99"/>
      <c r="T26" s="104"/>
    </row>
    <row r="27" customFormat="false" ht="15" hidden="false" customHeight="false" outlineLevel="0" collapsed="false">
      <c r="B27" s="103"/>
      <c r="C27" s="99"/>
      <c r="D27" s="99"/>
      <c r="E27" s="99"/>
      <c r="F27" s="99"/>
      <c r="G27" s="99"/>
      <c r="H27" s="99"/>
      <c r="I27" s="99"/>
      <c r="J27" s="99"/>
      <c r="K27" s="99"/>
      <c r="L27" s="99"/>
      <c r="M27" s="99"/>
      <c r="N27" s="99"/>
      <c r="O27" s="99"/>
      <c r="P27" s="99"/>
      <c r="Q27" s="99"/>
      <c r="R27" s="99"/>
      <c r="S27" s="99"/>
      <c r="T27" s="104"/>
    </row>
    <row r="28" customFormat="false" ht="15" hidden="false" customHeight="false" outlineLevel="0" collapsed="false">
      <c r="B28" s="103"/>
      <c r="C28" s="99"/>
      <c r="D28" s="99"/>
      <c r="E28" s="99"/>
      <c r="F28" s="99"/>
      <c r="G28" s="99"/>
      <c r="H28" s="99"/>
      <c r="I28" s="99"/>
      <c r="J28" s="99"/>
      <c r="K28" s="99"/>
      <c r="L28" s="99"/>
      <c r="M28" s="99"/>
      <c r="N28" s="99"/>
      <c r="O28" s="99"/>
      <c r="P28" s="99"/>
      <c r="Q28" s="99"/>
      <c r="R28" s="99"/>
      <c r="S28" s="99"/>
      <c r="T28" s="104"/>
    </row>
    <row r="29" customFormat="false" ht="15" hidden="false" customHeight="false" outlineLevel="0" collapsed="false">
      <c r="B29" s="103"/>
      <c r="C29" s="99"/>
      <c r="D29" s="99"/>
      <c r="E29" s="99"/>
      <c r="F29" s="99"/>
      <c r="G29" s="99"/>
      <c r="H29" s="99"/>
      <c r="I29" s="99"/>
      <c r="J29" s="99"/>
      <c r="K29" s="99"/>
      <c r="L29" s="99"/>
      <c r="M29" s="99"/>
      <c r="N29" s="99"/>
      <c r="O29" s="99"/>
      <c r="P29" s="99"/>
      <c r="Q29" s="99"/>
      <c r="R29" s="99"/>
      <c r="S29" s="99"/>
      <c r="T29" s="104"/>
    </row>
    <row r="30" customFormat="false" ht="16.5" hidden="false" customHeight="true" outlineLevel="0" collapsed="false">
      <c r="B30" s="103"/>
      <c r="C30" s="99"/>
      <c r="D30" s="99"/>
      <c r="E30" s="99"/>
      <c r="F30" s="99"/>
      <c r="G30" s="99"/>
      <c r="H30" s="99"/>
      <c r="I30" s="99"/>
      <c r="J30" s="99"/>
      <c r="K30" s="99"/>
      <c r="L30" s="99"/>
      <c r="M30" s="99"/>
      <c r="N30" s="99"/>
      <c r="O30" s="99"/>
      <c r="P30" s="99"/>
      <c r="Q30" s="99"/>
      <c r="R30" s="99"/>
      <c r="S30" s="99"/>
      <c r="T30" s="104"/>
    </row>
    <row r="31" customFormat="false" ht="21.75" hidden="false" customHeight="true" outlineLevel="0" collapsed="false">
      <c r="B31" s="103"/>
      <c r="C31" s="99"/>
      <c r="D31" s="99"/>
      <c r="E31" s="99"/>
      <c r="F31" s="99"/>
      <c r="G31" s="99"/>
      <c r="H31" s="99"/>
      <c r="I31" s="99"/>
      <c r="J31" s="99"/>
      <c r="K31" s="99"/>
      <c r="L31" s="99"/>
      <c r="M31" s="99"/>
      <c r="N31" s="99"/>
      <c r="O31" s="99"/>
      <c r="P31" s="99"/>
      <c r="Q31" s="99"/>
      <c r="R31" s="99"/>
      <c r="S31" s="99"/>
      <c r="T31" s="104"/>
    </row>
    <row r="32" customFormat="false" ht="3.75" hidden="false" customHeight="true" outlineLevel="0" collapsed="false">
      <c r="B32" s="106"/>
      <c r="C32" s="107"/>
      <c r="D32" s="107"/>
      <c r="E32" s="107"/>
      <c r="F32" s="107"/>
      <c r="G32" s="107"/>
      <c r="H32" s="107"/>
      <c r="I32" s="107"/>
      <c r="J32" s="107"/>
      <c r="K32" s="107"/>
      <c r="L32" s="107"/>
      <c r="M32" s="107"/>
      <c r="N32" s="107"/>
      <c r="O32" s="107"/>
      <c r="P32" s="107"/>
      <c r="Q32" s="107"/>
      <c r="R32" s="107"/>
      <c r="S32" s="107"/>
      <c r="T32" s="108"/>
    </row>
  </sheetData>
  <mergeCells count="1">
    <mergeCell ref="O18:R18"/>
  </mergeCells>
  <hyperlinks>
    <hyperlink ref="B1" r:id="rId1" display="www.youtube.com/datawithdecision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2:Y3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1484375" defaultRowHeight="15" zeroHeight="false" outlineLevelRow="0" outlineLevelCol="0"/>
  <cols>
    <col collapsed="false" customWidth="false" hidden="false" outlineLevel="0" max="5" min="1" style="97" width="9.14"/>
    <col collapsed="false" customWidth="true" hidden="false" outlineLevel="0" max="6" min="6" style="97" width="1.71"/>
    <col collapsed="false" customWidth="false" hidden="false" outlineLevel="0" max="7" min="7" style="97" width="9.14"/>
    <col collapsed="false" customWidth="true" hidden="false" outlineLevel="0" max="8" min="8" style="97" width="14.14"/>
    <col collapsed="false" customWidth="true" hidden="false" outlineLevel="0" max="13" min="9" style="97" width="10.71"/>
    <col collapsed="false" customWidth="true" hidden="false" outlineLevel="0" max="14" min="14" style="109" width="7.71"/>
    <col collapsed="false" customWidth="false" hidden="false" outlineLevel="0" max="16" min="15" style="97" width="9.14"/>
    <col collapsed="false" customWidth="true" hidden="false" outlineLevel="0" max="17" min="17" style="97" width="4.86"/>
    <col collapsed="false" customWidth="true" hidden="false" outlineLevel="0" max="18" min="18" style="97" width="19.71"/>
    <col collapsed="false" customWidth="true" hidden="false" outlineLevel="0" max="19" min="19" style="97" width="10.29"/>
    <col collapsed="false" customWidth="true" hidden="false" outlineLevel="0" max="20" min="20" style="97" width="7.86"/>
    <col collapsed="false" customWidth="false" hidden="false" outlineLevel="0" max="16384" min="21" style="97" width="9.14"/>
  </cols>
  <sheetData>
    <row r="2" customFormat="false" ht="13.5" hidden="false" customHeight="true" outlineLevel="0" collapsed="false"/>
    <row r="3" customFormat="false" ht="4.5" hidden="false" customHeight="true" outlineLevel="0" collapsed="false">
      <c r="G3" s="99"/>
      <c r="H3" s="99"/>
      <c r="I3" s="99"/>
      <c r="J3" s="99"/>
      <c r="K3" s="99"/>
      <c r="L3" s="99"/>
      <c r="M3" s="99"/>
      <c r="N3" s="110"/>
      <c r="O3" s="99"/>
      <c r="P3" s="99"/>
      <c r="Q3" s="99"/>
      <c r="R3" s="99"/>
      <c r="S3" s="99"/>
      <c r="T3" s="99"/>
      <c r="U3" s="99"/>
      <c r="V3" s="99"/>
      <c r="W3" s="99"/>
      <c r="X3" s="99"/>
      <c r="Y3" s="99"/>
    </row>
    <row r="4" customFormat="false" ht="15.75" hidden="false" customHeight="false" outlineLevel="0" collapsed="false">
      <c r="G4" s="99"/>
      <c r="H4" s="99"/>
      <c r="I4" s="99"/>
      <c r="J4" s="99"/>
      <c r="K4" s="99"/>
      <c r="L4" s="99"/>
      <c r="M4" s="99"/>
      <c r="N4" s="110"/>
      <c r="O4" s="99"/>
      <c r="P4" s="99"/>
      <c r="Q4" s="99"/>
      <c r="R4" s="99"/>
      <c r="S4" s="99"/>
      <c r="T4" s="99"/>
      <c r="U4" s="99"/>
      <c r="V4" s="99"/>
      <c r="W4" s="99"/>
      <c r="X4" s="99"/>
      <c r="Y4" s="99"/>
    </row>
    <row r="5" customFormat="false" ht="15" hidden="false" customHeight="false" outlineLevel="0" collapsed="false">
      <c r="F5" s="100"/>
      <c r="G5" s="101"/>
      <c r="H5" s="101"/>
      <c r="I5" s="101"/>
      <c r="J5" s="101"/>
      <c r="K5" s="101"/>
      <c r="L5" s="101"/>
      <c r="M5" s="101"/>
      <c r="N5" s="111"/>
      <c r="O5" s="101"/>
      <c r="P5" s="101"/>
      <c r="Q5" s="102"/>
      <c r="R5" s="99"/>
      <c r="S5" s="99"/>
      <c r="T5" s="99"/>
      <c r="U5" s="99"/>
      <c r="V5" s="99"/>
      <c r="W5" s="99"/>
      <c r="X5" s="99"/>
      <c r="Y5" s="99"/>
    </row>
    <row r="6" customFormat="false" ht="15" hidden="false" customHeight="false" outlineLevel="0" collapsed="false">
      <c r="A6" s="98" t="s">
        <v>1181</v>
      </c>
      <c r="F6" s="103"/>
      <c r="G6" s="99"/>
      <c r="H6" s="99"/>
      <c r="I6" s="99"/>
      <c r="J6" s="99"/>
      <c r="K6" s="99"/>
      <c r="L6" s="99"/>
      <c r="M6" s="99"/>
      <c r="N6" s="110"/>
      <c r="O6" s="99"/>
      <c r="P6" s="99"/>
      <c r="Q6" s="104"/>
      <c r="R6" s="99"/>
      <c r="S6" s="99"/>
      <c r="T6" s="99"/>
      <c r="U6" s="99"/>
      <c r="V6" s="99"/>
      <c r="W6" s="99"/>
      <c r="X6" s="99"/>
      <c r="Y6" s="99"/>
    </row>
    <row r="7" customFormat="false" ht="15" hidden="false" customHeight="false" outlineLevel="0" collapsed="false">
      <c r="F7" s="103"/>
      <c r="G7" s="99"/>
      <c r="H7" s="99"/>
      <c r="I7" s="99"/>
      <c r="J7" s="99"/>
      <c r="K7" s="99"/>
      <c r="L7" s="99"/>
      <c r="M7" s="99"/>
      <c r="N7" s="110"/>
      <c r="O7" s="99"/>
      <c r="P7" s="99"/>
      <c r="Q7" s="104"/>
      <c r="R7" s="99"/>
      <c r="S7" s="99"/>
      <c r="T7" s="99"/>
      <c r="U7" s="99"/>
      <c r="V7" s="99"/>
      <c r="W7" s="99"/>
      <c r="X7" s="99"/>
      <c r="Y7" s="99"/>
    </row>
    <row r="8" customFormat="false" ht="34.5" hidden="false" customHeight="true" outlineLevel="0" collapsed="false">
      <c r="F8" s="103"/>
      <c r="G8" s="99"/>
      <c r="H8" s="112" t="str">
        <f aca="false">INDEX(ProductViewRange,BackEnd!$EH$1+ROWS($G$8:G8)-1,COLUMNS($G$8:G8))</f>
        <v>Cazadores Tequila</v>
      </c>
      <c r="I8" s="113" t="n">
        <f aca="false">INDEX(ProductViewRange,BackEnd!$EH$1+ROWS($G$8:H8)-1,COLUMNS($G$8:H8))</f>
        <v>986</v>
      </c>
      <c r="J8" s="114" t="n">
        <f aca="false">INDEX(ProductViewRange,BackEnd!$EH$1+ROWS($G$8:I8)-1,COLUMNS($G$8:I8))</f>
        <v>19720</v>
      </c>
      <c r="K8" s="114" t="n">
        <f aca="false">INDEX(ProductViewRange,BackEnd!$EH$1+ROWS($G$8:J8)-1,COLUMNS($G$8:J8))</f>
        <v>16762</v>
      </c>
      <c r="L8" s="114" t="n">
        <f aca="false">INDEX(ProductViewRange,BackEnd!$EH$1+ROWS($G$8:K8)-1,COLUMNS($G$8:K8))</f>
        <v>2958</v>
      </c>
      <c r="M8" s="113" t="n">
        <f aca="false">INDEX(ProductViewRange,BackEnd!$EH$1+ROWS($G$8:L8)-1,COLUMNS($G$8:L8))</f>
        <v>39</v>
      </c>
      <c r="N8" s="115" t="n">
        <f aca="false">INDEX(ProductViewRange,BackEnd!$EH$1+ROWS($G$8:M8)-1,COLUMNS($G$8:M8))</f>
        <v>19720</v>
      </c>
      <c r="O8" s="116" t="str">
        <f aca="false">INDEX(ProductViewRange,BackEnd!$EH$1+ROWS($G$8:N8)-1,COLUMNS($G$8:N8))</f>
        <v>Under-Performed</v>
      </c>
      <c r="P8" s="99"/>
      <c r="Q8" s="104"/>
      <c r="R8" s="112"/>
      <c r="S8" s="112"/>
      <c r="T8" s="117"/>
      <c r="U8" s="118"/>
      <c r="V8" s="118"/>
      <c r="W8" s="112"/>
      <c r="X8" s="99"/>
      <c r="Y8" s="99"/>
    </row>
    <row r="9" customFormat="false" ht="34.5" hidden="false" customHeight="true" outlineLevel="0" collapsed="false">
      <c r="F9" s="103"/>
      <c r="G9" s="99"/>
      <c r="H9" s="112" t="str">
        <f aca="false">INDEX(ProductViewRange,BackEnd!$EH$1+ROWS($G$8:G9)-1,COLUMNS($G$8:G9))</f>
        <v>Coffee Milk</v>
      </c>
      <c r="I9" s="113" t="n">
        <f aca="false">INDEX(ProductViewRange,BackEnd!$EH$1+ROWS($G$8:H9)-1,COLUMNS($G$8:H9))</f>
        <v>997</v>
      </c>
      <c r="J9" s="114" t="n">
        <f aca="false">INDEX(ProductViewRange,BackEnd!$EH$1+ROWS($G$8:I9)-1,COLUMNS($G$8:I9))</f>
        <v>19940</v>
      </c>
      <c r="K9" s="114" t="n">
        <f aca="false">INDEX(ProductViewRange,BackEnd!$EH$1+ROWS($G$8:J9)-1,COLUMNS($G$8:J9))</f>
        <v>16949</v>
      </c>
      <c r="L9" s="114" t="n">
        <f aca="false">INDEX(ProductViewRange,BackEnd!$EH$1+ROWS($G$8:K9)-1,COLUMNS($G$8:K9))</f>
        <v>2991</v>
      </c>
      <c r="M9" s="113" t="n">
        <f aca="false">INDEX(ProductViewRange,BackEnd!$EH$1+ROWS($G$8:L9)-1,COLUMNS($G$8:L9))</f>
        <v>39</v>
      </c>
      <c r="N9" s="110"/>
      <c r="O9" s="116" t="str">
        <f aca="false">INDEX(ProductViewRange,BackEnd!$EH$1+ROWS($G$8:N9)-1,COLUMNS($G$8:N9))</f>
        <v>Under-Performed</v>
      </c>
      <c r="P9" s="99"/>
      <c r="Q9" s="104"/>
      <c r="R9" s="112"/>
      <c r="S9" s="112"/>
      <c r="T9" s="117"/>
      <c r="U9" s="118"/>
      <c r="V9" s="118"/>
      <c r="W9" s="112"/>
      <c r="X9" s="99"/>
      <c r="Y9" s="99"/>
    </row>
    <row r="10" customFormat="false" ht="34.5" hidden="false" customHeight="true" outlineLevel="0" collapsed="false">
      <c r="F10" s="103"/>
      <c r="G10" s="99"/>
      <c r="H10" s="112" t="str">
        <f aca="false">INDEX(ProductViewRange,BackEnd!$EH$1+ROWS($G$8:G10)-1,COLUMNS($G$8:G10))</f>
        <v>Dr. Nut</v>
      </c>
      <c r="I10" s="113" t="n">
        <f aca="false">INDEX(ProductViewRange,BackEnd!$EH$1+ROWS($G$8:H10)-1,COLUMNS($G$8:H10))</f>
        <v>1046</v>
      </c>
      <c r="J10" s="114" t="n">
        <f aca="false">INDEX(ProductViewRange,BackEnd!$EH$1+ROWS($G$8:I10)-1,COLUMNS($G$8:I10))</f>
        <v>12552</v>
      </c>
      <c r="K10" s="114" t="n">
        <f aca="false">INDEX(ProductViewRange,BackEnd!$EH$1+ROWS($G$8:J10)-1,COLUMNS($G$8:J10))</f>
        <v>9414</v>
      </c>
      <c r="L10" s="114" t="n">
        <f aca="false">INDEX(ProductViewRange,BackEnd!$EH$1+ROWS($G$8:K10)-1,COLUMNS($G$8:K10))</f>
        <v>3138</v>
      </c>
      <c r="M10" s="113" t="n">
        <f aca="false">INDEX(ProductViewRange,BackEnd!$EH$1+ROWS($G$8:L10)-1,COLUMNS($G$8:L10))</f>
        <v>38</v>
      </c>
      <c r="N10" s="110"/>
      <c r="O10" s="116" t="str">
        <f aca="false">INDEX(ProductViewRange,BackEnd!$EH$1+ROWS($G$8:N10)-1,COLUMNS($G$8:N10))</f>
        <v>Under-Performed</v>
      </c>
      <c r="P10" s="99"/>
      <c r="Q10" s="104"/>
      <c r="R10" s="112"/>
      <c r="S10" s="112"/>
      <c r="T10" s="117"/>
      <c r="U10" s="118"/>
      <c r="V10" s="118"/>
      <c r="W10" s="112"/>
      <c r="X10" s="99"/>
      <c r="Y10" s="99"/>
    </row>
    <row r="11" customFormat="false" ht="34.5" hidden="false" customHeight="true" outlineLevel="0" collapsed="false">
      <c r="F11" s="103"/>
      <c r="G11" s="99"/>
      <c r="H11" s="112" t="str">
        <f aca="false">INDEX(ProductViewRange,BackEnd!$EH$1+ROWS($G$8:G11)-1,COLUMNS($G$8:G11))</f>
        <v>Gallo XO</v>
      </c>
      <c r="I11" s="113" t="n">
        <f aca="false">INDEX(ProductViewRange,BackEnd!$EH$1+ROWS($G$8:H11)-1,COLUMNS($G$8:H11))</f>
        <v>941</v>
      </c>
      <c r="J11" s="114" t="n">
        <f aca="false">INDEX(ProductViewRange,BackEnd!$EH$1+ROWS($G$8:I11)-1,COLUMNS($G$8:I11))</f>
        <v>14115</v>
      </c>
      <c r="K11" s="114" t="n">
        <f aca="false">INDEX(ProductViewRange,BackEnd!$EH$1+ROWS($G$8:J11)-1,COLUMNS($G$8:J11))</f>
        <v>11292</v>
      </c>
      <c r="L11" s="114" t="n">
        <f aca="false">INDEX(ProductViewRange,BackEnd!$EH$1+ROWS($G$8:K11)-1,COLUMNS($G$8:K11))</f>
        <v>2823</v>
      </c>
      <c r="M11" s="113" t="n">
        <f aca="false">INDEX(ProductViewRange,BackEnd!$EH$1+ROWS($G$8:L11)-1,COLUMNS($G$8:L11))</f>
        <v>37</v>
      </c>
      <c r="N11" s="110"/>
      <c r="O11" s="116" t="str">
        <f aca="false">INDEX(ProductViewRange,BackEnd!$EH$1+ROWS($G$8:N11)-1,COLUMNS($G$8:N11))</f>
        <v>Under-Performed</v>
      </c>
      <c r="P11" s="99"/>
      <c r="Q11" s="104"/>
      <c r="R11" s="112"/>
      <c r="S11" s="112"/>
      <c r="T11" s="117"/>
      <c r="U11" s="118"/>
      <c r="V11" s="118"/>
      <c r="W11" s="112"/>
      <c r="X11" s="99"/>
      <c r="Y11" s="99"/>
    </row>
    <row r="12" customFormat="false" ht="34.5" hidden="false" customHeight="true" outlineLevel="0" collapsed="false">
      <c r="F12" s="103"/>
      <c r="G12" s="99"/>
      <c r="H12" s="112" t="str">
        <f aca="false">INDEX(ProductViewRange,BackEnd!$EH$1+ROWS($G$8:G12)-1,COLUMNS($G$8:G12))</f>
        <v>Nake Turtle</v>
      </c>
      <c r="I12" s="113" t="n">
        <f aca="false">INDEX(ProductViewRange,BackEnd!$EH$1+ROWS($G$8:H12)-1,COLUMNS($G$8:H12))</f>
        <v>1005</v>
      </c>
      <c r="J12" s="114" t="n">
        <f aca="false">INDEX(ProductViewRange,BackEnd!$EH$1+ROWS($G$8:I12)-1,COLUMNS($G$8:I12))</f>
        <v>13065</v>
      </c>
      <c r="K12" s="114" t="n">
        <f aca="false">INDEX(ProductViewRange,BackEnd!$EH$1+ROWS($G$8:J12)-1,COLUMNS($G$8:J12))</f>
        <v>10050</v>
      </c>
      <c r="L12" s="114" t="n">
        <f aca="false">INDEX(ProductViewRange,BackEnd!$EH$1+ROWS($G$8:K12)-1,COLUMNS($G$8:K12))</f>
        <v>3015</v>
      </c>
      <c r="M12" s="113" t="n">
        <f aca="false">INDEX(ProductViewRange,BackEnd!$EH$1+ROWS($G$8:L12)-1,COLUMNS($G$8:L12))</f>
        <v>37</v>
      </c>
      <c r="N12" s="110"/>
      <c r="O12" s="116" t="str">
        <f aca="false">INDEX(ProductViewRange,BackEnd!$EH$1+ROWS($G$8:N12)-1,COLUMNS($G$8:N12))</f>
        <v>Under-Performed</v>
      </c>
      <c r="P12" s="99"/>
      <c r="Q12" s="104"/>
      <c r="R12" s="112"/>
      <c r="S12" s="112"/>
      <c r="T12" s="117"/>
      <c r="U12" s="118"/>
      <c r="V12" s="118"/>
      <c r="W12" s="112"/>
      <c r="X12" s="99"/>
      <c r="Y12" s="99"/>
    </row>
    <row r="13" customFormat="false" ht="34.5" hidden="false" customHeight="true" outlineLevel="0" collapsed="false">
      <c r="F13" s="103"/>
      <c r="G13" s="99"/>
      <c r="H13" s="112" t="str">
        <f aca="false">INDEX(ProductViewRange,BackEnd!$EH$1+ROWS($G$8:G13)-1,COLUMNS($G$8:G13))</f>
        <v>St. Amdr Cabernet</v>
      </c>
      <c r="I13" s="113" t="n">
        <f aca="false">INDEX(ProductViewRange,BackEnd!$EH$1+ROWS($G$8:H13)-1,COLUMNS($G$8:H13))</f>
        <v>996</v>
      </c>
      <c r="J13" s="114" t="n">
        <f aca="false">INDEX(ProductViewRange,BackEnd!$EH$1+ROWS($G$8:I13)-1,COLUMNS($G$8:I13))</f>
        <v>5976</v>
      </c>
      <c r="K13" s="114" t="n">
        <f aca="false">INDEX(ProductViewRange,BackEnd!$EH$1+ROWS($G$8:J13)-1,COLUMNS($G$8:J13))</f>
        <v>2988</v>
      </c>
      <c r="L13" s="114" t="n">
        <f aca="false">INDEX(ProductViewRange,BackEnd!$EH$1+ROWS($G$8:K13)-1,COLUMNS($G$8:K13))</f>
        <v>2988</v>
      </c>
      <c r="M13" s="113" t="n">
        <f aca="false">INDEX(ProductViewRange,BackEnd!$EH$1+ROWS($G$8:L13)-1,COLUMNS($G$8:L13))</f>
        <v>37</v>
      </c>
      <c r="N13" s="110"/>
      <c r="O13" s="116" t="str">
        <f aca="false">INDEX(ProductViewRange,BackEnd!$EH$1+ROWS($G$8:N13)-1,COLUMNS($G$8:N13))</f>
        <v>Under-Performed</v>
      </c>
      <c r="P13" s="99"/>
      <c r="Q13" s="104"/>
      <c r="R13" s="112"/>
      <c r="S13" s="112"/>
      <c r="T13" s="117"/>
      <c r="U13" s="118"/>
      <c r="V13" s="118"/>
      <c r="W13" s="112"/>
      <c r="X13" s="99"/>
      <c r="Y13" s="99"/>
    </row>
    <row r="14" customFormat="false" ht="34.5" hidden="false" customHeight="true" outlineLevel="0" collapsed="false">
      <c r="F14" s="103"/>
      <c r="G14" s="99"/>
      <c r="H14" s="112" t="str">
        <f aca="false">INDEX(ProductViewRange,BackEnd!$EH$1+ROWS($G$8:G14)-1,COLUMNS($G$8:G14))</f>
        <v>Degrees Vodka</v>
      </c>
      <c r="I14" s="113" t="n">
        <f aca="false">INDEX(ProductViewRange,BackEnd!$EH$1+ROWS($G$8:H14)-1,COLUMNS($G$8:H14))</f>
        <v>1006</v>
      </c>
      <c r="J14" s="114" t="n">
        <f aca="false">INDEX(ProductViewRange,BackEnd!$EH$1+ROWS($G$8:I14)-1,COLUMNS($G$8:I14))</f>
        <v>14084</v>
      </c>
      <c r="K14" s="114" t="n">
        <f aca="false">INDEX(ProductViewRange,BackEnd!$EH$1+ROWS($G$8:J14)-1,COLUMNS($G$8:J14))</f>
        <v>11066</v>
      </c>
      <c r="L14" s="114" t="n">
        <f aca="false">INDEX(ProductViewRange,BackEnd!$EH$1+ROWS($G$8:K14)-1,COLUMNS($G$8:K14))</f>
        <v>3018</v>
      </c>
      <c r="M14" s="113" t="n">
        <f aca="false">INDEX(ProductViewRange,BackEnd!$EH$1+ROWS($G$8:L14)-1,COLUMNS($G$8:L14))</f>
        <v>37</v>
      </c>
      <c r="N14" s="110"/>
      <c r="O14" s="116" t="str">
        <f aca="false">INDEX(ProductViewRange,BackEnd!$EH$1+ROWS($G$8:N14)-1,COLUMNS($G$8:N14))</f>
        <v>Under-Performed</v>
      </c>
      <c r="P14" s="99"/>
      <c r="Q14" s="104"/>
      <c r="R14" s="112"/>
      <c r="S14" s="112"/>
      <c r="T14" s="117"/>
      <c r="U14" s="118"/>
      <c r="V14" s="118"/>
      <c r="W14" s="112"/>
      <c r="X14" s="99"/>
      <c r="Y14" s="99"/>
    </row>
    <row r="15" customFormat="false" ht="34.5" hidden="false" customHeight="true" outlineLevel="0" collapsed="false">
      <c r="F15" s="103"/>
      <c r="G15" s="99"/>
      <c r="H15" s="112" t="str">
        <f aca="false">INDEX(ProductViewRange,BackEnd!$EH$1+ROWS($G$8:G15)-1,COLUMNS($G$8:G15))</f>
        <v>Bacardi Rum</v>
      </c>
      <c r="I15" s="113" t="n">
        <f aca="false">INDEX(ProductViewRange,BackEnd!$EH$1+ROWS($G$8:H15)-1,COLUMNS($G$8:H15))</f>
        <v>551</v>
      </c>
      <c r="J15" s="114" t="n">
        <f aca="false">INDEX(ProductViewRange,BackEnd!$EH$1+ROWS($G$8:I15)-1,COLUMNS($G$8:I15))</f>
        <v>8265</v>
      </c>
      <c r="K15" s="114" t="n">
        <f aca="false">INDEX(ProductViewRange,BackEnd!$EH$1+ROWS($G$8:J15)-1,COLUMNS($G$8:J15))</f>
        <v>6612</v>
      </c>
      <c r="L15" s="114" t="n">
        <f aca="false">INDEX(ProductViewRange,BackEnd!$EH$1+ROWS($G$8:K15)-1,COLUMNS($G$8:K15))</f>
        <v>1653</v>
      </c>
      <c r="M15" s="113" t="n">
        <f aca="false">INDEX(ProductViewRange,BackEnd!$EH$1+ROWS($G$8:L15)-1,COLUMNS($G$8:L15))</f>
        <v>25</v>
      </c>
      <c r="N15" s="110"/>
      <c r="O15" s="116" t="str">
        <f aca="false">INDEX(ProductViewRange,BackEnd!$EH$1+ROWS($G$8:N15)-1,COLUMNS($G$8:N15))</f>
        <v>Under-Performed</v>
      </c>
      <c r="P15" s="99"/>
      <c r="Q15" s="104"/>
      <c r="R15" s="112"/>
      <c r="S15" s="112"/>
      <c r="T15" s="117"/>
      <c r="U15" s="118"/>
      <c r="V15" s="118"/>
      <c r="W15" s="112"/>
      <c r="X15" s="99"/>
      <c r="Y15" s="99"/>
    </row>
    <row r="16" customFormat="false" ht="34.5" hidden="false" customHeight="true" outlineLevel="0" collapsed="false">
      <c r="F16" s="103"/>
      <c r="G16" s="99"/>
      <c r="H16" s="112" t="str">
        <f aca="false">INDEX(ProductViewRange,BackEnd!$EH$1+ROWS($G$8:G16)-1,COLUMNS($G$8:G16))</f>
        <v>Agavales</v>
      </c>
      <c r="I16" s="113" t="n">
        <f aca="false">INDEX(ProductViewRange,BackEnd!$EH$1+ROWS($G$8:H16)-1,COLUMNS($G$8:H16))</f>
        <v>503</v>
      </c>
      <c r="J16" s="114" t="n">
        <f aca="false">INDEX(ProductViewRange,BackEnd!$EH$1+ROWS($G$8:I16)-1,COLUMNS($G$8:I16))</f>
        <v>6036</v>
      </c>
      <c r="K16" s="114" t="n">
        <f aca="false">INDEX(ProductViewRange,BackEnd!$EH$1+ROWS($G$8:J16)-1,COLUMNS($G$8:J16))</f>
        <v>4527</v>
      </c>
      <c r="L16" s="114" t="n">
        <f aca="false">INDEX(ProductViewRange,BackEnd!$EH$1+ROWS($G$8:K16)-1,COLUMNS($G$8:K16))</f>
        <v>1509</v>
      </c>
      <c r="M16" s="113" t="n">
        <f aca="false">INDEX(ProductViewRange,BackEnd!$EH$1+ROWS($G$8:L16)-1,COLUMNS($G$8:L16))</f>
        <v>25</v>
      </c>
      <c r="N16" s="110"/>
      <c r="O16" s="116" t="str">
        <f aca="false">INDEX(ProductViewRange,BackEnd!$EH$1+ROWS($G$8:N16)-1,COLUMNS($G$8:N16))</f>
        <v>Under-Performed</v>
      </c>
      <c r="P16" s="99"/>
      <c r="Q16" s="104"/>
      <c r="R16" s="112"/>
      <c r="S16" s="112"/>
      <c r="T16" s="117"/>
      <c r="U16" s="118"/>
      <c r="V16" s="118"/>
      <c r="W16" s="112"/>
      <c r="X16" s="99"/>
      <c r="Y16" s="99"/>
    </row>
    <row r="17" customFormat="false" ht="34.5" hidden="false" customHeight="true" outlineLevel="0" collapsed="false">
      <c r="F17" s="103"/>
      <c r="G17" s="99"/>
      <c r="H17" s="112" t="str">
        <f aca="false">INDEX(ProductViewRange,BackEnd!$EH$1+ROWS($G$8:G17)-1,COLUMNS($G$8:G17))</f>
        <v>Pinnacle</v>
      </c>
      <c r="I17" s="113" t="n">
        <f aca="false">INDEX(ProductViewRange,BackEnd!$EH$1+ROWS($G$8:H17)-1,COLUMNS($G$8:H17))</f>
        <v>522</v>
      </c>
      <c r="J17" s="114" t="n">
        <f aca="false">INDEX(ProductViewRange,BackEnd!$EH$1+ROWS($G$8:I17)-1,COLUMNS($G$8:I17))</f>
        <v>6786</v>
      </c>
      <c r="K17" s="114" t="n">
        <f aca="false">INDEX(ProductViewRange,BackEnd!$EH$1+ROWS($G$8:J17)-1,COLUMNS($G$8:J17))</f>
        <v>5220</v>
      </c>
      <c r="L17" s="114" t="n">
        <f aca="false">INDEX(ProductViewRange,BackEnd!$EH$1+ROWS($G$8:K17)-1,COLUMNS($G$8:K17))</f>
        <v>1566</v>
      </c>
      <c r="M17" s="113" t="n">
        <f aca="false">INDEX(ProductViewRange,BackEnd!$EH$1+ROWS($G$8:L17)-1,COLUMNS($G$8:L17))</f>
        <v>25</v>
      </c>
      <c r="N17" s="110"/>
      <c r="O17" s="116" t="str">
        <f aca="false">INDEX(ProductViewRange,BackEnd!$EH$1+ROWS($G$8:N17)-1,COLUMNS($G$8:N17))</f>
        <v>Under-Performed</v>
      </c>
      <c r="P17" s="99"/>
      <c r="Q17" s="104"/>
      <c r="R17" s="112"/>
      <c r="S17" s="112"/>
      <c r="T17" s="117"/>
      <c r="U17" s="118"/>
      <c r="V17" s="118"/>
      <c r="W17" s="112"/>
      <c r="X17" s="99"/>
      <c r="Y17" s="99"/>
    </row>
    <row r="18" customFormat="false" ht="15" hidden="false" customHeight="false" outlineLevel="0" collapsed="false">
      <c r="F18" s="103"/>
      <c r="G18" s="99"/>
      <c r="H18" s="99"/>
      <c r="I18" s="99"/>
      <c r="J18" s="99"/>
      <c r="K18" s="99"/>
      <c r="L18" s="99"/>
      <c r="M18" s="99"/>
      <c r="N18" s="110"/>
      <c r="O18" s="99"/>
      <c r="P18" s="99"/>
      <c r="Q18" s="104"/>
      <c r="R18" s="99"/>
      <c r="S18" s="99"/>
      <c r="T18" s="99"/>
      <c r="U18" s="99"/>
      <c r="V18" s="99"/>
      <c r="W18" s="99"/>
      <c r="X18" s="99"/>
      <c r="Y18" s="99"/>
    </row>
    <row r="19" customFormat="false" ht="15.75" hidden="false" customHeight="false" outlineLevel="0" collapsed="false">
      <c r="F19" s="106"/>
      <c r="G19" s="107"/>
      <c r="H19" s="107"/>
      <c r="I19" s="107"/>
      <c r="J19" s="107"/>
      <c r="K19" s="107"/>
      <c r="L19" s="107"/>
      <c r="M19" s="107"/>
      <c r="N19" s="119"/>
      <c r="O19" s="107"/>
      <c r="P19" s="107"/>
      <c r="Q19" s="108"/>
      <c r="R19" s="99"/>
      <c r="S19" s="99"/>
      <c r="T19" s="99"/>
      <c r="U19" s="99"/>
      <c r="V19" s="99"/>
      <c r="W19" s="99"/>
      <c r="X19" s="99"/>
      <c r="Y19" s="99"/>
    </row>
    <row r="20" customFormat="false" ht="15" hidden="false" customHeight="false" outlineLevel="0" collapsed="false">
      <c r="G20" s="99"/>
      <c r="H20" s="99"/>
      <c r="I20" s="99"/>
      <c r="J20" s="99"/>
      <c r="K20" s="99"/>
      <c r="L20" s="99"/>
      <c r="M20" s="99"/>
      <c r="N20" s="110"/>
      <c r="O20" s="99"/>
      <c r="P20" s="99"/>
      <c r="Q20" s="99"/>
      <c r="R20" s="99"/>
      <c r="S20" s="99"/>
      <c r="T20" s="99"/>
      <c r="U20" s="99"/>
      <c r="V20" s="99"/>
      <c r="W20" s="99"/>
      <c r="X20" s="99"/>
      <c r="Y20" s="99"/>
    </row>
    <row r="21" customFormat="false" ht="15" hidden="false" customHeight="false" outlineLevel="0" collapsed="false">
      <c r="G21" s="99"/>
      <c r="H21" s="99"/>
      <c r="I21" s="99"/>
      <c r="J21" s="99"/>
      <c r="K21" s="99"/>
      <c r="L21" s="99"/>
      <c r="M21" s="99"/>
      <c r="N21" s="110"/>
      <c r="O21" s="99"/>
      <c r="P21" s="99"/>
      <c r="Q21" s="99"/>
      <c r="R21" s="99"/>
      <c r="S21" s="99"/>
      <c r="T21" s="99"/>
      <c r="U21" s="99"/>
      <c r="V21" s="99"/>
      <c r="W21" s="99"/>
      <c r="X21" s="99"/>
      <c r="Y21" s="99"/>
    </row>
    <row r="22" customFormat="false" ht="15" hidden="false" customHeight="false" outlineLevel="0" collapsed="false">
      <c r="G22" s="99"/>
      <c r="H22" s="99"/>
      <c r="I22" s="99"/>
      <c r="J22" s="99"/>
      <c r="K22" s="99"/>
      <c r="L22" s="99"/>
      <c r="M22" s="99"/>
      <c r="N22" s="110"/>
      <c r="O22" s="99"/>
      <c r="P22" s="99"/>
      <c r="Q22" s="99"/>
      <c r="R22" s="99"/>
      <c r="S22" s="99"/>
      <c r="T22" s="99"/>
      <c r="U22" s="99"/>
      <c r="V22" s="99"/>
      <c r="W22" s="99"/>
      <c r="X22" s="99"/>
      <c r="Y22" s="99"/>
    </row>
    <row r="23" customFormat="false" ht="15" hidden="false" customHeight="false" outlineLevel="0" collapsed="false">
      <c r="G23" s="99"/>
      <c r="H23" s="99"/>
      <c r="I23" s="99"/>
      <c r="J23" s="99"/>
      <c r="K23" s="99"/>
      <c r="L23" s="99"/>
      <c r="M23" s="99"/>
      <c r="N23" s="110"/>
      <c r="O23" s="99"/>
      <c r="P23" s="99"/>
      <c r="Q23" s="99"/>
      <c r="R23" s="99"/>
      <c r="S23" s="99"/>
      <c r="T23" s="99"/>
      <c r="U23" s="99"/>
      <c r="V23" s="99"/>
      <c r="W23" s="99"/>
      <c r="X23" s="99"/>
      <c r="Y23" s="99"/>
    </row>
    <row r="24" customFormat="false" ht="15" hidden="false" customHeight="false" outlineLevel="0" collapsed="false">
      <c r="G24" s="99"/>
      <c r="H24" s="99"/>
      <c r="I24" s="99"/>
      <c r="J24" s="99"/>
      <c r="K24" s="99"/>
      <c r="L24" s="99"/>
      <c r="M24" s="99"/>
      <c r="N24" s="110"/>
      <c r="O24" s="99"/>
      <c r="P24" s="99"/>
      <c r="Q24" s="99"/>
      <c r="R24" s="99"/>
      <c r="S24" s="99"/>
      <c r="T24" s="99"/>
      <c r="U24" s="99"/>
      <c r="V24" s="99"/>
      <c r="W24" s="99"/>
      <c r="X24" s="99"/>
      <c r="Y24" s="99"/>
    </row>
    <row r="25" customFormat="false" ht="15" hidden="false" customHeight="false" outlineLevel="0" collapsed="false">
      <c r="G25" s="99"/>
      <c r="H25" s="99"/>
      <c r="I25" s="99"/>
      <c r="J25" s="99"/>
      <c r="K25" s="99"/>
      <c r="L25" s="99"/>
      <c r="M25" s="99"/>
      <c r="N25" s="110"/>
      <c r="O25" s="99"/>
      <c r="P25" s="99"/>
      <c r="Q25" s="99"/>
      <c r="R25" s="99"/>
      <c r="S25" s="99"/>
      <c r="T25" s="99"/>
      <c r="U25" s="99"/>
      <c r="V25" s="99"/>
      <c r="W25" s="99"/>
      <c r="X25" s="99"/>
      <c r="Y25" s="99"/>
    </row>
    <row r="26" customFormat="false" ht="15" hidden="false" customHeight="false" outlineLevel="0" collapsed="false">
      <c r="G26" s="99"/>
      <c r="H26" s="99"/>
      <c r="I26" s="99"/>
      <c r="J26" s="99"/>
      <c r="K26" s="99"/>
      <c r="L26" s="99"/>
      <c r="M26" s="99"/>
      <c r="N26" s="110"/>
      <c r="O26" s="99"/>
      <c r="P26" s="99"/>
      <c r="Q26" s="99"/>
      <c r="R26" s="99"/>
      <c r="S26" s="99"/>
      <c r="T26" s="99"/>
      <c r="U26" s="99"/>
      <c r="V26" s="99"/>
      <c r="W26" s="99"/>
      <c r="X26" s="99"/>
      <c r="Y26" s="99"/>
    </row>
    <row r="27" customFormat="false" ht="15" hidden="false" customHeight="false" outlineLevel="0" collapsed="false">
      <c r="G27" s="99"/>
      <c r="H27" s="99"/>
      <c r="I27" s="99"/>
      <c r="J27" s="99"/>
      <c r="K27" s="99"/>
      <c r="L27" s="99"/>
      <c r="M27" s="99"/>
      <c r="N27" s="110"/>
      <c r="O27" s="99"/>
      <c r="P27" s="99"/>
      <c r="Q27" s="99"/>
      <c r="R27" s="99"/>
      <c r="S27" s="99"/>
      <c r="T27" s="99"/>
      <c r="U27" s="99"/>
      <c r="V27" s="99"/>
      <c r="W27" s="99"/>
      <c r="X27" s="99"/>
      <c r="Y27" s="99"/>
    </row>
    <row r="28" customFormat="false" ht="15" hidden="false" customHeight="false" outlineLevel="0" collapsed="false">
      <c r="G28" s="99"/>
      <c r="H28" s="99"/>
      <c r="I28" s="99"/>
      <c r="J28" s="99"/>
      <c r="K28" s="99"/>
      <c r="L28" s="99"/>
      <c r="M28" s="99"/>
      <c r="N28" s="110"/>
      <c r="O28" s="99"/>
      <c r="P28" s="99"/>
      <c r="Q28" s="99"/>
      <c r="R28" s="99"/>
      <c r="S28" s="99"/>
      <c r="T28" s="99"/>
      <c r="U28" s="99"/>
      <c r="V28" s="99"/>
      <c r="W28" s="99"/>
      <c r="X28" s="99"/>
      <c r="Y28" s="99"/>
    </row>
    <row r="29" customFormat="false" ht="15" hidden="false" customHeight="false" outlineLevel="0" collapsed="false">
      <c r="G29" s="99"/>
      <c r="H29" s="99"/>
      <c r="I29" s="99"/>
      <c r="J29" s="99"/>
      <c r="K29" s="99"/>
      <c r="L29" s="99"/>
      <c r="M29" s="99"/>
      <c r="N29" s="110"/>
      <c r="O29" s="99"/>
      <c r="P29" s="99"/>
      <c r="Q29" s="99"/>
      <c r="R29" s="99"/>
      <c r="S29" s="99"/>
      <c r="T29" s="99"/>
      <c r="U29" s="99"/>
      <c r="V29" s="99"/>
      <c r="W29" s="99"/>
      <c r="X29" s="99"/>
      <c r="Y29" s="99"/>
    </row>
    <row r="30" customFormat="false" ht="15" hidden="false" customHeight="false" outlineLevel="0" collapsed="false">
      <c r="G30" s="99"/>
      <c r="H30" s="99"/>
      <c r="I30" s="99"/>
      <c r="J30" s="99"/>
      <c r="K30" s="99"/>
      <c r="L30" s="99"/>
      <c r="M30" s="99"/>
      <c r="N30" s="110"/>
      <c r="O30" s="99"/>
      <c r="P30" s="99"/>
      <c r="Q30" s="99"/>
      <c r="R30" s="99"/>
      <c r="S30" s="99"/>
      <c r="T30" s="99"/>
      <c r="U30" s="99"/>
      <c r="V30" s="99"/>
      <c r="W30" s="99"/>
      <c r="X30" s="99"/>
      <c r="Y30" s="99"/>
    </row>
    <row r="31" customFormat="false" ht="16.5" hidden="false" customHeight="true" outlineLevel="0" collapsed="false">
      <c r="G31" s="99"/>
      <c r="H31" s="99"/>
      <c r="I31" s="99"/>
      <c r="J31" s="99"/>
      <c r="K31" s="99"/>
      <c r="L31" s="99"/>
      <c r="M31" s="99"/>
      <c r="N31" s="110"/>
      <c r="O31" s="99"/>
      <c r="P31" s="99"/>
      <c r="Q31" s="99"/>
      <c r="R31" s="99"/>
      <c r="S31" s="99"/>
      <c r="T31" s="99"/>
      <c r="U31" s="99"/>
      <c r="V31" s="99"/>
      <c r="W31" s="99"/>
      <c r="X31" s="99"/>
      <c r="Y31" s="99"/>
    </row>
    <row r="32" customFormat="false" ht="21.75" hidden="false" customHeight="true" outlineLevel="0" collapsed="false">
      <c r="G32" s="99"/>
      <c r="H32" s="99"/>
      <c r="I32" s="99"/>
      <c r="J32" s="99"/>
      <c r="K32" s="99"/>
      <c r="L32" s="99"/>
      <c r="M32" s="99"/>
      <c r="N32" s="110"/>
      <c r="O32" s="99"/>
      <c r="P32" s="99"/>
      <c r="Q32" s="99"/>
      <c r="R32" s="99"/>
      <c r="S32" s="99"/>
      <c r="T32" s="99"/>
      <c r="U32" s="99"/>
      <c r="V32" s="99"/>
      <c r="W32" s="99"/>
      <c r="X32" s="99"/>
      <c r="Y32" s="99"/>
    </row>
    <row r="33" customFormat="false" ht="3.75" hidden="false" customHeight="true" outlineLevel="0" collapsed="false">
      <c r="G33" s="99"/>
      <c r="H33" s="99"/>
      <c r="I33" s="99"/>
      <c r="J33" s="99"/>
      <c r="K33" s="99"/>
      <c r="L33" s="99"/>
      <c r="M33" s="99"/>
      <c r="N33" s="110"/>
      <c r="O33" s="99"/>
      <c r="P33" s="99"/>
      <c r="Q33" s="99"/>
      <c r="R33" s="99"/>
      <c r="S33" s="99"/>
      <c r="T33" s="99"/>
      <c r="U33" s="99"/>
      <c r="V33" s="99"/>
      <c r="W33" s="99"/>
      <c r="X33" s="99"/>
      <c r="Y33" s="99"/>
    </row>
  </sheetData>
  <conditionalFormatting sqref="I8:I17">
    <cfRule type="iconSet" priority="2">
      <iconSet iconSet="3Arrows">
        <cfvo type="percent" val="0"/>
        <cfvo type="percent" val="33"/>
        <cfvo type="percent" val="67"/>
      </iconSet>
    </cfRule>
  </conditionalFormatting>
  <conditionalFormatting sqref="M8:M17">
    <cfRule type="iconSet" priority="3">
      <iconSet iconSet="4Rating">
        <cfvo type="percent" val="0"/>
        <cfvo type="percent" val="25"/>
        <cfvo type="percent" val="50"/>
        <cfvo type="percent" val="75"/>
      </iconSet>
    </cfRule>
  </conditionalFormatting>
  <conditionalFormatting sqref="T8:T17">
    <cfRule type="iconSet" priority="4">
      <iconSet iconSet="3Arrows">
        <cfvo type="percent" val="0"/>
        <cfvo type="percent" val="33"/>
        <cfvo type="percent" val="67"/>
      </iconSet>
    </cfRule>
  </conditionalFormatting>
  <conditionalFormatting sqref="V8:V17">
    <cfRule type="iconSet" priority="5">
      <iconSet iconSet="3TrafficLights2">
        <cfvo type="percent" val="0"/>
        <cfvo type="percent" val="33"/>
        <cfvo type="percent" val="67"/>
      </iconSet>
    </cfRule>
  </conditionalFormatting>
  <hyperlinks>
    <hyperlink ref="A6" r:id="rId1" display="www.youtube.com/datawithdecision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J23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K25" activeCellId="0" sqref="K25"/>
    </sheetView>
  </sheetViews>
  <sheetFormatPr defaultColWidth="8.6796875" defaultRowHeight="15" zeroHeight="false" outlineLevelRow="0" outlineLevelCol="0"/>
  <cols>
    <col collapsed="false" customWidth="true" hidden="false" outlineLevel="0" max="1" min="1" style="0" width="7"/>
  </cols>
  <sheetData>
    <row r="23" customFormat="false" ht="15" hidden="false" customHeight="false" outlineLevel="0" collapsed="false">
      <c r="J23" s="120" t="s">
        <v>1181</v>
      </c>
    </row>
  </sheetData>
  <hyperlinks>
    <hyperlink ref="J23" r:id="rId1" display="www.youtube.com/datawithdecision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7030A0"/>
    <pageSetUpPr fitToPage="false"/>
  </sheetPr>
  <dimension ref="A2:N126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4" activeCellId="0" sqref="F14"/>
    </sheetView>
  </sheetViews>
  <sheetFormatPr defaultColWidth="8.6796875" defaultRowHeight="15" zeroHeight="false" outlineLevelRow="0" outlineLevelCol="0"/>
  <cols>
    <col collapsed="false" customWidth="true" hidden="false" outlineLevel="0" max="1" min="1" style="0" width="12"/>
    <col collapsed="false" customWidth="true" hidden="false" outlineLevel="0" max="2" min="2" style="11" width="14.86"/>
    <col collapsed="false" customWidth="true" hidden="false" outlineLevel="0" max="3" min="3" style="0" width="23.42"/>
    <col collapsed="false" customWidth="true" hidden="false" outlineLevel="0" max="4" min="4" style="0" width="7.57"/>
    <col collapsed="false" customWidth="true" hidden="false" outlineLevel="0" max="5" min="5" style="0" width="13.71"/>
    <col collapsed="false" customWidth="true" hidden="false" outlineLevel="0" max="6" min="6" style="0" width="18.42"/>
    <col collapsed="false" customWidth="true" hidden="false" outlineLevel="0" max="7" min="7" style="0" width="13.29"/>
    <col collapsed="false" customWidth="true" hidden="false" outlineLevel="0" max="8" min="8" style="0" width="17.71"/>
    <col collapsed="false" customWidth="true" hidden="false" outlineLevel="0" max="9" min="9" style="0" width="11"/>
    <col collapsed="false" customWidth="true" hidden="false" outlineLevel="0" max="10" min="10" style="0" width="19.14"/>
    <col collapsed="false" customWidth="true" hidden="false" outlineLevel="0" max="11" min="11" style="0" width="13.42"/>
    <col collapsed="false" customWidth="true" hidden="false" outlineLevel="0" max="12" min="12" style="0" width="5.42"/>
    <col collapsed="false" customWidth="true" hidden="false" outlineLevel="0" max="13" min="13" style="0" width="4.86"/>
    <col collapsed="false" customWidth="true" hidden="false" outlineLevel="0" max="14" min="14" style="0" width="4.14"/>
    <col collapsed="false" customWidth="true" hidden="false" outlineLevel="0" max="15" min="15" style="0" width="10.42"/>
    <col collapsed="false" customWidth="true" hidden="false" outlineLevel="0" max="16" min="16" style="0" width="5.86"/>
    <col collapsed="false" customWidth="true" hidden="false" outlineLevel="0" max="17" min="17" style="0" width="11.29"/>
    <col collapsed="false" customWidth="true" hidden="false" outlineLevel="0" max="18" min="18" style="0" width="8.86"/>
    <col collapsed="false" customWidth="true" hidden="false" outlineLevel="0" max="19" min="19" style="0" width="7.15"/>
  </cols>
  <sheetData>
    <row r="2" customFormat="false" ht="18.75" hidden="false" customHeight="false" outlineLevel="0" collapsed="false">
      <c r="D2" s="121" t="s">
        <v>1182</v>
      </c>
      <c r="E2" s="121"/>
      <c r="F2" s="121"/>
      <c r="G2" s="121"/>
      <c r="H2" s="121"/>
      <c r="I2" s="121"/>
      <c r="J2" s="121"/>
      <c r="K2" s="121"/>
      <c r="L2" s="121"/>
      <c r="M2" s="121"/>
      <c r="N2" s="121"/>
    </row>
    <row r="4" customFormat="false" ht="15" hidden="false" customHeight="false" outlineLevel="0" collapsed="false">
      <c r="A4" s="0" t="s">
        <v>0</v>
      </c>
      <c r="B4" s="11" t="s">
        <v>1</v>
      </c>
      <c r="C4" s="0" t="s">
        <v>2</v>
      </c>
      <c r="D4" s="0" t="s">
        <v>3</v>
      </c>
      <c r="E4" s="0" t="s">
        <v>4</v>
      </c>
      <c r="F4" s="0" t="s">
        <v>5</v>
      </c>
      <c r="G4" s="0" t="s">
        <v>6</v>
      </c>
      <c r="H4" s="0" t="s">
        <v>7</v>
      </c>
      <c r="I4" s="0" t="s">
        <v>8</v>
      </c>
      <c r="J4" s="0" t="s">
        <v>9</v>
      </c>
      <c r="K4" s="0" t="s">
        <v>10</v>
      </c>
      <c r="L4" s="0" t="s">
        <v>11</v>
      </c>
      <c r="M4" s="0" t="s">
        <v>12</v>
      </c>
      <c r="N4" s="0" t="s">
        <v>13</v>
      </c>
    </row>
    <row r="5" customFormat="false" ht="15" hidden="false" customHeight="false" outlineLevel="0" collapsed="false">
      <c r="A5" s="0" t="n">
        <v>88065565355</v>
      </c>
      <c r="B5" s="11" t="n">
        <v>44081</v>
      </c>
      <c r="C5" s="0" t="s">
        <v>19</v>
      </c>
      <c r="D5" s="0" t="s">
        <v>20</v>
      </c>
      <c r="E5" s="0" t="s">
        <v>21</v>
      </c>
      <c r="F5" s="0" t="s">
        <v>22</v>
      </c>
      <c r="G5" s="0" t="s">
        <v>23</v>
      </c>
      <c r="H5" s="0" t="s">
        <v>24</v>
      </c>
      <c r="I5" s="0" t="s">
        <v>25</v>
      </c>
      <c r="J5" s="0" t="s">
        <v>26</v>
      </c>
      <c r="K5" s="0" t="s">
        <v>27</v>
      </c>
      <c r="L5" s="0" t="n">
        <v>52</v>
      </c>
      <c r="M5" s="0" t="n">
        <v>49</v>
      </c>
      <c r="N5" s="0" t="n">
        <v>60</v>
      </c>
    </row>
    <row r="6" customFormat="false" ht="15" hidden="false" customHeight="false" outlineLevel="0" collapsed="false">
      <c r="A6" s="0" t="n">
        <v>88065565356</v>
      </c>
      <c r="B6" s="11" t="n">
        <v>44095</v>
      </c>
      <c r="C6" s="0" t="s">
        <v>28</v>
      </c>
      <c r="D6" s="0" t="s">
        <v>29</v>
      </c>
      <c r="E6" s="0" t="s">
        <v>30</v>
      </c>
      <c r="F6" s="0" t="s">
        <v>31</v>
      </c>
      <c r="G6" s="0" t="s">
        <v>32</v>
      </c>
      <c r="H6" s="0" t="s">
        <v>33</v>
      </c>
      <c r="I6" s="0" t="s">
        <v>25</v>
      </c>
      <c r="J6" s="0" t="s">
        <v>34</v>
      </c>
      <c r="K6" s="0" t="s">
        <v>35</v>
      </c>
      <c r="L6" s="0" t="n">
        <v>9</v>
      </c>
      <c r="M6" s="0" t="n">
        <v>6</v>
      </c>
      <c r="N6" s="0" t="n">
        <v>89</v>
      </c>
    </row>
    <row r="7" customFormat="false" ht="15" hidden="false" customHeight="false" outlineLevel="0" collapsed="false">
      <c r="A7" s="0" t="n">
        <v>88065565357</v>
      </c>
      <c r="B7" s="11" t="n">
        <v>44096</v>
      </c>
      <c r="C7" s="0" t="s">
        <v>36</v>
      </c>
      <c r="D7" s="0" t="s">
        <v>20</v>
      </c>
      <c r="E7" s="0" t="s">
        <v>37</v>
      </c>
      <c r="F7" s="0" t="s">
        <v>38</v>
      </c>
      <c r="G7" s="0" t="s">
        <v>32</v>
      </c>
      <c r="H7" s="0" t="s">
        <v>39</v>
      </c>
      <c r="I7" s="0" t="s">
        <v>25</v>
      </c>
      <c r="J7" s="0" t="s">
        <v>40</v>
      </c>
      <c r="K7" s="0" t="s">
        <v>35</v>
      </c>
      <c r="L7" s="0" t="n">
        <v>5</v>
      </c>
      <c r="M7" s="0" t="n">
        <v>2</v>
      </c>
      <c r="N7" s="0" t="n">
        <v>77</v>
      </c>
    </row>
    <row r="8" customFormat="false" ht="15" hidden="false" customHeight="false" outlineLevel="0" collapsed="false">
      <c r="A8" s="0" t="n">
        <v>88065565358</v>
      </c>
      <c r="B8" s="11" t="n">
        <v>44103</v>
      </c>
      <c r="C8" s="0" t="s">
        <v>41</v>
      </c>
      <c r="D8" s="0" t="s">
        <v>20</v>
      </c>
      <c r="E8" s="0" t="s">
        <v>42</v>
      </c>
      <c r="F8" s="0" t="s">
        <v>43</v>
      </c>
      <c r="G8" s="0" t="s">
        <v>23</v>
      </c>
      <c r="H8" s="0" t="s">
        <v>44</v>
      </c>
      <c r="I8" s="0" t="s">
        <v>25</v>
      </c>
      <c r="J8" s="0" t="s">
        <v>26</v>
      </c>
      <c r="K8" s="0" t="s">
        <v>27</v>
      </c>
      <c r="L8" s="0" t="n">
        <v>14</v>
      </c>
      <c r="M8" s="0" t="n">
        <v>11</v>
      </c>
      <c r="N8" s="0" t="n">
        <v>68</v>
      </c>
    </row>
    <row r="9" customFormat="false" ht="15" hidden="false" customHeight="false" outlineLevel="0" collapsed="false">
      <c r="A9" s="0" t="n">
        <v>88065565359</v>
      </c>
      <c r="B9" s="11" t="n">
        <v>44098</v>
      </c>
      <c r="C9" s="0" t="s">
        <v>41</v>
      </c>
      <c r="D9" s="0" t="s">
        <v>20</v>
      </c>
      <c r="E9" s="0" t="s">
        <v>42</v>
      </c>
      <c r="F9" s="0" t="s">
        <v>22</v>
      </c>
      <c r="G9" s="0" t="s">
        <v>23</v>
      </c>
      <c r="H9" s="0" t="s">
        <v>24</v>
      </c>
      <c r="I9" s="0" t="s">
        <v>25</v>
      </c>
      <c r="J9" s="0" t="s">
        <v>34</v>
      </c>
      <c r="K9" s="0" t="s">
        <v>27</v>
      </c>
      <c r="L9" s="0" t="n">
        <v>6</v>
      </c>
      <c r="M9" s="0" t="n">
        <v>3</v>
      </c>
      <c r="N9" s="0" t="n">
        <v>15</v>
      </c>
    </row>
    <row r="10" customFormat="false" ht="15" hidden="false" customHeight="false" outlineLevel="0" collapsed="false">
      <c r="A10" s="0" t="n">
        <v>88065565360</v>
      </c>
      <c r="B10" s="11" t="n">
        <v>44099</v>
      </c>
      <c r="C10" s="0" t="s">
        <v>41</v>
      </c>
      <c r="D10" s="0" t="s">
        <v>20</v>
      </c>
      <c r="E10" s="0" t="s">
        <v>42</v>
      </c>
      <c r="F10" s="0" t="s">
        <v>31</v>
      </c>
      <c r="G10" s="0" t="s">
        <v>23</v>
      </c>
      <c r="H10" s="0" t="s">
        <v>33</v>
      </c>
      <c r="I10" s="0" t="s">
        <v>25</v>
      </c>
      <c r="J10" s="0" t="s">
        <v>40</v>
      </c>
      <c r="K10" s="0" t="s">
        <v>35</v>
      </c>
      <c r="L10" s="0" t="n">
        <v>10</v>
      </c>
      <c r="M10" s="0" t="n">
        <v>7</v>
      </c>
      <c r="N10" s="0" t="n">
        <v>47</v>
      </c>
    </row>
    <row r="11" customFormat="false" ht="15" hidden="false" customHeight="false" outlineLevel="0" collapsed="false">
      <c r="A11" s="0" t="n">
        <v>88065565361</v>
      </c>
      <c r="B11" s="11" t="n">
        <v>44103</v>
      </c>
      <c r="C11" s="0" t="s">
        <v>45</v>
      </c>
      <c r="D11" s="0" t="s">
        <v>20</v>
      </c>
      <c r="E11" s="0" t="s">
        <v>46</v>
      </c>
      <c r="F11" s="0" t="s">
        <v>38</v>
      </c>
      <c r="G11" s="0" t="s">
        <v>32</v>
      </c>
      <c r="H11" s="0" t="s">
        <v>39</v>
      </c>
      <c r="I11" s="0" t="s">
        <v>25</v>
      </c>
      <c r="J11" s="0" t="s">
        <v>26</v>
      </c>
      <c r="K11" s="0" t="s">
        <v>27</v>
      </c>
      <c r="L11" s="0" t="n">
        <v>13</v>
      </c>
      <c r="M11" s="0" t="n">
        <v>10</v>
      </c>
      <c r="N11" s="0" t="n">
        <v>6</v>
      </c>
    </row>
    <row r="12" customFormat="false" ht="15" hidden="false" customHeight="false" outlineLevel="0" collapsed="false">
      <c r="A12" s="0" t="n">
        <v>88065565362</v>
      </c>
      <c r="B12" s="11" t="n">
        <v>44102</v>
      </c>
      <c r="C12" s="0" t="s">
        <v>47</v>
      </c>
      <c r="D12" s="0" t="s">
        <v>20</v>
      </c>
      <c r="E12" s="0" t="s">
        <v>48</v>
      </c>
      <c r="F12" s="0" t="s">
        <v>43</v>
      </c>
      <c r="G12" s="0" t="s">
        <v>23</v>
      </c>
      <c r="H12" s="0" t="s">
        <v>44</v>
      </c>
      <c r="I12" s="0" t="s">
        <v>25</v>
      </c>
      <c r="J12" s="0" t="s">
        <v>34</v>
      </c>
      <c r="K12" s="0" t="s">
        <v>35</v>
      </c>
      <c r="L12" s="0" t="n">
        <v>20</v>
      </c>
      <c r="M12" s="0" t="n">
        <v>17</v>
      </c>
      <c r="N12" s="0" t="n">
        <v>10</v>
      </c>
    </row>
    <row r="13" customFormat="false" ht="15" hidden="false" customHeight="false" outlineLevel="0" collapsed="false">
      <c r="A13" s="0" t="n">
        <v>88065565363</v>
      </c>
      <c r="B13" s="11" t="n">
        <v>44102</v>
      </c>
      <c r="C13" s="0" t="s">
        <v>49</v>
      </c>
      <c r="D13" s="0" t="s">
        <v>20</v>
      </c>
      <c r="E13" s="0" t="s">
        <v>50</v>
      </c>
      <c r="F13" s="0" t="s">
        <v>22</v>
      </c>
      <c r="G13" s="0" t="s">
        <v>23</v>
      </c>
      <c r="H13" s="0" t="s">
        <v>24</v>
      </c>
      <c r="I13" s="0" t="s">
        <v>25</v>
      </c>
      <c r="J13" s="0" t="s">
        <v>40</v>
      </c>
      <c r="K13" s="0" t="s">
        <v>27</v>
      </c>
      <c r="L13" s="0" t="n">
        <v>15</v>
      </c>
      <c r="M13" s="0" t="n">
        <v>12</v>
      </c>
      <c r="N13" s="0" t="n">
        <v>11</v>
      </c>
    </row>
    <row r="14" customFormat="false" ht="15" hidden="false" customHeight="false" outlineLevel="0" collapsed="false">
      <c r="A14" s="0" t="n">
        <v>88065565364</v>
      </c>
      <c r="B14" s="11" t="n">
        <v>44103</v>
      </c>
      <c r="C14" s="0" t="s">
        <v>51</v>
      </c>
      <c r="D14" s="0" t="s">
        <v>29</v>
      </c>
      <c r="E14" s="0" t="s">
        <v>52</v>
      </c>
      <c r="F14" s="0" t="s">
        <v>31</v>
      </c>
      <c r="G14" s="0" t="s">
        <v>32</v>
      </c>
      <c r="H14" s="0" t="s">
        <v>33</v>
      </c>
      <c r="I14" s="0" t="s">
        <v>25</v>
      </c>
      <c r="J14" s="0" t="s">
        <v>53</v>
      </c>
      <c r="K14" s="0" t="s">
        <v>27</v>
      </c>
      <c r="L14" s="0" t="n">
        <v>20</v>
      </c>
      <c r="M14" s="0" t="n">
        <v>17</v>
      </c>
      <c r="N14" s="0" t="n">
        <v>60</v>
      </c>
    </row>
    <row r="15" customFormat="false" ht="15" hidden="false" customHeight="false" outlineLevel="0" collapsed="false">
      <c r="A15" s="0" t="n">
        <v>88065565365</v>
      </c>
      <c r="B15" s="11" t="n">
        <v>44104</v>
      </c>
      <c r="C15" s="0" t="s">
        <v>54</v>
      </c>
      <c r="D15" s="0" t="s">
        <v>29</v>
      </c>
      <c r="E15" s="0" t="s">
        <v>55</v>
      </c>
      <c r="F15" s="0" t="s">
        <v>38</v>
      </c>
      <c r="G15" s="0" t="s">
        <v>32</v>
      </c>
      <c r="H15" s="0" t="s">
        <v>39</v>
      </c>
      <c r="I15" s="0" t="s">
        <v>25</v>
      </c>
      <c r="J15" s="0" t="s">
        <v>56</v>
      </c>
      <c r="K15" s="0" t="s">
        <v>27</v>
      </c>
      <c r="L15" s="0" t="n">
        <v>12</v>
      </c>
      <c r="M15" s="0" t="n">
        <v>9</v>
      </c>
      <c r="N15" s="0" t="n">
        <v>89</v>
      </c>
    </row>
    <row r="16" customFormat="false" ht="15" hidden="false" customHeight="false" outlineLevel="0" collapsed="false">
      <c r="A16" s="0" t="n">
        <v>88065565366</v>
      </c>
      <c r="B16" s="11" t="n">
        <v>44044</v>
      </c>
      <c r="C16" s="0" t="s">
        <v>57</v>
      </c>
      <c r="D16" s="0" t="s">
        <v>29</v>
      </c>
      <c r="E16" s="0" t="s">
        <v>58</v>
      </c>
      <c r="F16" s="0" t="s">
        <v>43</v>
      </c>
      <c r="G16" s="0" t="s">
        <v>23</v>
      </c>
      <c r="H16" s="0" t="s">
        <v>44</v>
      </c>
      <c r="I16" s="0" t="s">
        <v>25</v>
      </c>
      <c r="J16" s="0" t="s">
        <v>59</v>
      </c>
      <c r="K16" s="0" t="s">
        <v>27</v>
      </c>
      <c r="L16" s="0" t="n">
        <v>16</v>
      </c>
      <c r="M16" s="0" t="n">
        <v>13</v>
      </c>
      <c r="N16" s="0" t="n">
        <v>77</v>
      </c>
    </row>
    <row r="17" customFormat="false" ht="15" hidden="false" customHeight="false" outlineLevel="0" collapsed="false">
      <c r="A17" s="0" t="n">
        <v>88065565367</v>
      </c>
      <c r="B17" s="11" t="n">
        <v>44045</v>
      </c>
      <c r="C17" s="0" t="s">
        <v>41</v>
      </c>
      <c r="D17" s="0" t="s">
        <v>20</v>
      </c>
      <c r="E17" s="0" t="s">
        <v>42</v>
      </c>
      <c r="F17" s="0" t="s">
        <v>22</v>
      </c>
      <c r="G17" s="0" t="s">
        <v>23</v>
      </c>
      <c r="H17" s="0" t="s">
        <v>24</v>
      </c>
      <c r="I17" s="0" t="s">
        <v>25</v>
      </c>
      <c r="J17" s="0" t="s">
        <v>60</v>
      </c>
      <c r="K17" s="0" t="s">
        <v>35</v>
      </c>
      <c r="L17" s="0" t="n">
        <v>70</v>
      </c>
      <c r="M17" s="0" t="n">
        <v>67</v>
      </c>
      <c r="N17" s="0" t="n">
        <v>68</v>
      </c>
    </row>
    <row r="18" customFormat="false" ht="15" hidden="false" customHeight="false" outlineLevel="0" collapsed="false">
      <c r="A18" s="0" t="n">
        <v>88065565368</v>
      </c>
      <c r="B18" s="11" t="n">
        <v>44046</v>
      </c>
      <c r="C18" s="0" t="s">
        <v>41</v>
      </c>
      <c r="D18" s="0" t="s">
        <v>20</v>
      </c>
      <c r="E18" s="0" t="s">
        <v>42</v>
      </c>
      <c r="F18" s="0" t="s">
        <v>31</v>
      </c>
      <c r="G18" s="0" t="s">
        <v>23</v>
      </c>
      <c r="H18" s="0" t="s">
        <v>33</v>
      </c>
      <c r="I18" s="0" t="s">
        <v>25</v>
      </c>
      <c r="J18" s="0" t="s">
        <v>61</v>
      </c>
      <c r="K18" s="0" t="s">
        <v>35</v>
      </c>
      <c r="L18" s="0" t="n">
        <v>15</v>
      </c>
      <c r="M18" s="0" t="n">
        <v>12</v>
      </c>
      <c r="N18" s="0" t="n">
        <v>15</v>
      </c>
    </row>
    <row r="19" customFormat="false" ht="15" hidden="false" customHeight="false" outlineLevel="0" collapsed="false">
      <c r="A19" s="0" t="n">
        <v>88065565369</v>
      </c>
      <c r="B19" s="11" t="n">
        <v>44047</v>
      </c>
      <c r="C19" s="0" t="s">
        <v>41</v>
      </c>
      <c r="D19" s="0" t="s">
        <v>20</v>
      </c>
      <c r="E19" s="0" t="s">
        <v>42</v>
      </c>
      <c r="F19" s="0" t="s">
        <v>38</v>
      </c>
      <c r="G19" s="0" t="s">
        <v>23</v>
      </c>
      <c r="H19" s="0" t="s">
        <v>39</v>
      </c>
      <c r="I19" s="0" t="s">
        <v>25</v>
      </c>
      <c r="J19" s="0" t="s">
        <v>59</v>
      </c>
      <c r="K19" s="0" t="s">
        <v>27</v>
      </c>
      <c r="L19" s="0" t="n">
        <v>16</v>
      </c>
      <c r="M19" s="0" t="n">
        <v>13</v>
      </c>
      <c r="N19" s="0" t="n">
        <v>47</v>
      </c>
    </row>
    <row r="20" customFormat="false" ht="15" hidden="false" customHeight="false" outlineLevel="0" collapsed="false">
      <c r="A20" s="0" t="n">
        <v>88065565370</v>
      </c>
      <c r="B20" s="11" t="n">
        <v>44048</v>
      </c>
      <c r="C20" s="0" t="s">
        <v>41</v>
      </c>
      <c r="D20" s="0" t="s">
        <v>20</v>
      </c>
      <c r="E20" s="0" t="s">
        <v>42</v>
      </c>
      <c r="F20" s="0" t="s">
        <v>43</v>
      </c>
      <c r="G20" s="0" t="s">
        <v>23</v>
      </c>
      <c r="H20" s="0" t="s">
        <v>44</v>
      </c>
      <c r="I20" s="0" t="s">
        <v>25</v>
      </c>
      <c r="J20" s="0" t="s">
        <v>62</v>
      </c>
      <c r="K20" s="0" t="s">
        <v>27</v>
      </c>
      <c r="L20" s="0" t="n">
        <v>20</v>
      </c>
      <c r="M20" s="0" t="n">
        <v>17</v>
      </c>
      <c r="N20" s="0" t="n">
        <v>6</v>
      </c>
    </row>
    <row r="21" customFormat="false" ht="15" hidden="false" customHeight="false" outlineLevel="0" collapsed="false">
      <c r="A21" s="0" t="n">
        <v>88065565371</v>
      </c>
      <c r="B21" s="11" t="n">
        <v>44052</v>
      </c>
      <c r="C21" s="0" t="s">
        <v>41</v>
      </c>
      <c r="D21" s="0" t="s">
        <v>20</v>
      </c>
      <c r="E21" s="0" t="s">
        <v>42</v>
      </c>
      <c r="F21" s="0" t="s">
        <v>22</v>
      </c>
      <c r="G21" s="0" t="s">
        <v>23</v>
      </c>
      <c r="H21" s="0" t="s">
        <v>24</v>
      </c>
      <c r="I21" s="0" t="s">
        <v>25</v>
      </c>
      <c r="J21" s="0" t="s">
        <v>63</v>
      </c>
      <c r="K21" s="0" t="s">
        <v>27</v>
      </c>
      <c r="L21" s="0" t="n">
        <v>12</v>
      </c>
      <c r="M21" s="0" t="n">
        <v>9</v>
      </c>
      <c r="N21" s="0" t="n">
        <v>10</v>
      </c>
    </row>
    <row r="22" customFormat="false" ht="15" hidden="false" customHeight="false" outlineLevel="0" collapsed="false">
      <c r="A22" s="0" t="n">
        <v>88065565372</v>
      </c>
      <c r="B22" s="11" t="n">
        <v>44051</v>
      </c>
      <c r="C22" s="0" t="s">
        <v>41</v>
      </c>
      <c r="D22" s="0" t="s">
        <v>20</v>
      </c>
      <c r="E22" s="0" t="s">
        <v>42</v>
      </c>
      <c r="F22" s="0" t="s">
        <v>31</v>
      </c>
      <c r="G22" s="0" t="s">
        <v>23</v>
      </c>
      <c r="H22" s="0" t="s">
        <v>33</v>
      </c>
      <c r="I22" s="0" t="s">
        <v>25</v>
      </c>
      <c r="J22" s="0" t="s">
        <v>64</v>
      </c>
      <c r="K22" s="0" t="s">
        <v>35</v>
      </c>
      <c r="L22" s="0" t="n">
        <v>12</v>
      </c>
      <c r="M22" s="0" t="n">
        <v>9</v>
      </c>
      <c r="N22" s="0" t="n">
        <v>11</v>
      </c>
    </row>
    <row r="23" customFormat="false" ht="15" hidden="false" customHeight="false" outlineLevel="0" collapsed="false">
      <c r="A23" s="0" t="n">
        <v>88065565373</v>
      </c>
      <c r="B23" s="11" t="n">
        <v>44051</v>
      </c>
      <c r="C23" s="0" t="s">
        <v>65</v>
      </c>
      <c r="D23" s="0" t="s">
        <v>29</v>
      </c>
      <c r="E23" s="0" t="s">
        <v>66</v>
      </c>
      <c r="F23" s="0" t="s">
        <v>38</v>
      </c>
      <c r="G23" s="0" t="s">
        <v>32</v>
      </c>
      <c r="H23" s="0" t="s">
        <v>39</v>
      </c>
      <c r="I23" s="0" t="s">
        <v>25</v>
      </c>
      <c r="J23" s="0" t="s">
        <v>67</v>
      </c>
      <c r="K23" s="0" t="s">
        <v>35</v>
      </c>
      <c r="L23" s="0" t="n">
        <v>18</v>
      </c>
      <c r="M23" s="0" t="n">
        <v>15</v>
      </c>
      <c r="N23" s="0" t="n">
        <v>60</v>
      </c>
    </row>
    <row r="24" customFormat="false" ht="15" hidden="false" customHeight="false" outlineLevel="0" collapsed="false">
      <c r="A24" s="0" t="n">
        <v>88065565374</v>
      </c>
      <c r="B24" s="11" t="n">
        <v>44052</v>
      </c>
      <c r="C24" s="0" t="s">
        <v>68</v>
      </c>
      <c r="D24" s="0" t="s">
        <v>20</v>
      </c>
      <c r="E24" s="0" t="s">
        <v>69</v>
      </c>
      <c r="F24" s="0" t="s">
        <v>43</v>
      </c>
      <c r="G24" s="0" t="s">
        <v>23</v>
      </c>
      <c r="H24" s="0" t="s">
        <v>44</v>
      </c>
      <c r="I24" s="0" t="s">
        <v>25</v>
      </c>
      <c r="J24" s="0" t="s">
        <v>70</v>
      </c>
      <c r="K24" s="0" t="s">
        <v>27</v>
      </c>
      <c r="L24" s="0" t="n">
        <v>10</v>
      </c>
      <c r="M24" s="0" t="n">
        <v>7</v>
      </c>
      <c r="N24" s="0" t="n">
        <v>89</v>
      </c>
    </row>
    <row r="25" customFormat="false" ht="15" hidden="false" customHeight="false" outlineLevel="0" collapsed="false">
      <c r="A25" s="0" t="n">
        <v>88065565375</v>
      </c>
      <c r="B25" s="11" t="n">
        <v>44053</v>
      </c>
      <c r="C25" s="0" t="s">
        <v>71</v>
      </c>
      <c r="D25" s="0" t="s">
        <v>29</v>
      </c>
      <c r="E25" s="0" t="s">
        <v>72</v>
      </c>
      <c r="F25" s="0" t="s">
        <v>22</v>
      </c>
      <c r="G25" s="0" t="s">
        <v>23</v>
      </c>
      <c r="H25" s="0" t="s">
        <v>24</v>
      </c>
      <c r="I25" s="0" t="s">
        <v>25</v>
      </c>
      <c r="J25" s="0" t="s">
        <v>73</v>
      </c>
      <c r="K25" s="0" t="s">
        <v>27</v>
      </c>
      <c r="L25" s="0" t="n">
        <v>15</v>
      </c>
      <c r="M25" s="0" t="n">
        <v>12</v>
      </c>
      <c r="N25" s="0" t="n">
        <v>77</v>
      </c>
    </row>
    <row r="26" customFormat="false" ht="15" hidden="false" customHeight="false" outlineLevel="0" collapsed="false">
      <c r="A26" s="0" t="n">
        <v>88065565376</v>
      </c>
      <c r="B26" s="11" t="n">
        <v>44054</v>
      </c>
      <c r="C26" s="0" t="s">
        <v>74</v>
      </c>
      <c r="D26" s="0" t="s">
        <v>20</v>
      </c>
      <c r="E26" s="0" t="s">
        <v>75</v>
      </c>
      <c r="F26" s="0" t="s">
        <v>31</v>
      </c>
      <c r="G26" s="0" t="s">
        <v>32</v>
      </c>
      <c r="H26" s="0" t="s">
        <v>33</v>
      </c>
      <c r="I26" s="0" t="s">
        <v>25</v>
      </c>
      <c r="J26" s="0" t="s">
        <v>76</v>
      </c>
      <c r="K26" s="0" t="s">
        <v>27</v>
      </c>
      <c r="L26" s="0" t="n">
        <v>15</v>
      </c>
      <c r="M26" s="0" t="n">
        <v>12</v>
      </c>
      <c r="N26" s="0" t="n">
        <v>68</v>
      </c>
    </row>
    <row r="27" customFormat="false" ht="15" hidden="false" customHeight="false" outlineLevel="0" collapsed="false">
      <c r="A27" s="0" t="n">
        <v>88065565377</v>
      </c>
      <c r="B27" s="11" t="n">
        <v>44055</v>
      </c>
      <c r="C27" s="0" t="s">
        <v>77</v>
      </c>
      <c r="D27" s="0" t="s">
        <v>29</v>
      </c>
      <c r="E27" s="0" t="s">
        <v>78</v>
      </c>
      <c r="F27" s="0" t="s">
        <v>22</v>
      </c>
      <c r="G27" s="0" t="s">
        <v>23</v>
      </c>
      <c r="H27" s="0" t="s">
        <v>24</v>
      </c>
      <c r="I27" s="0" t="s">
        <v>25</v>
      </c>
      <c r="J27" s="0" t="s">
        <v>79</v>
      </c>
      <c r="K27" s="0" t="s">
        <v>35</v>
      </c>
      <c r="L27" s="0" t="n">
        <v>23</v>
      </c>
      <c r="M27" s="0" t="n">
        <v>20</v>
      </c>
      <c r="N27" s="0" t="n">
        <v>15</v>
      </c>
    </row>
    <row r="28" customFormat="false" ht="15" hidden="false" customHeight="false" outlineLevel="0" collapsed="false">
      <c r="A28" s="0" t="n">
        <v>88065565378</v>
      </c>
      <c r="B28" s="11" t="n">
        <v>44056</v>
      </c>
      <c r="C28" s="0" t="s">
        <v>80</v>
      </c>
      <c r="D28" s="0" t="s">
        <v>20</v>
      </c>
      <c r="E28" s="0" t="s">
        <v>81</v>
      </c>
      <c r="F28" s="0" t="s">
        <v>31</v>
      </c>
      <c r="G28" s="0" t="s">
        <v>32</v>
      </c>
      <c r="H28" s="0" t="s">
        <v>33</v>
      </c>
      <c r="I28" s="0" t="s">
        <v>25</v>
      </c>
      <c r="J28" s="0" t="s">
        <v>82</v>
      </c>
      <c r="K28" s="0" t="s">
        <v>35</v>
      </c>
      <c r="L28" s="0" t="n">
        <v>9</v>
      </c>
      <c r="M28" s="0" t="n">
        <v>6</v>
      </c>
      <c r="N28" s="0" t="n">
        <v>47</v>
      </c>
    </row>
    <row r="29" customFormat="false" ht="15" hidden="false" customHeight="false" outlineLevel="0" collapsed="false">
      <c r="A29" s="0" t="n">
        <v>88065565379</v>
      </c>
      <c r="B29" s="11" t="n">
        <v>44057</v>
      </c>
      <c r="C29" s="0" t="s">
        <v>83</v>
      </c>
      <c r="D29" s="0" t="s">
        <v>29</v>
      </c>
      <c r="E29" s="0" t="s">
        <v>84</v>
      </c>
      <c r="F29" s="0" t="s">
        <v>22</v>
      </c>
      <c r="G29" s="0" t="s">
        <v>23</v>
      </c>
      <c r="H29" s="0" t="s">
        <v>24</v>
      </c>
      <c r="I29" s="0" t="s">
        <v>25</v>
      </c>
      <c r="J29" s="0" t="s">
        <v>85</v>
      </c>
      <c r="K29" s="0" t="s">
        <v>35</v>
      </c>
      <c r="L29" s="0" t="n">
        <v>18</v>
      </c>
      <c r="M29" s="0" t="n">
        <v>15</v>
      </c>
      <c r="N29" s="0" t="n">
        <v>6</v>
      </c>
    </row>
    <row r="30" customFormat="false" ht="15" hidden="false" customHeight="false" outlineLevel="0" collapsed="false">
      <c r="A30" s="0" t="n">
        <v>88065565380</v>
      </c>
      <c r="B30" s="11" t="n">
        <v>44058</v>
      </c>
      <c r="C30" s="0" t="s">
        <v>86</v>
      </c>
      <c r="D30" s="0" t="s">
        <v>20</v>
      </c>
      <c r="E30" s="0" t="s">
        <v>87</v>
      </c>
      <c r="F30" s="0" t="s">
        <v>31</v>
      </c>
      <c r="G30" s="0" t="s">
        <v>32</v>
      </c>
      <c r="H30" s="0" t="s">
        <v>33</v>
      </c>
      <c r="I30" s="0" t="s">
        <v>25</v>
      </c>
      <c r="J30" s="0" t="s">
        <v>88</v>
      </c>
      <c r="K30" s="0" t="s">
        <v>27</v>
      </c>
      <c r="L30" s="0" t="n">
        <v>14</v>
      </c>
      <c r="M30" s="0" t="n">
        <v>11</v>
      </c>
      <c r="N30" s="0" t="n">
        <v>10</v>
      </c>
    </row>
    <row r="31" customFormat="false" ht="15" hidden="false" customHeight="false" outlineLevel="0" collapsed="false">
      <c r="A31" s="0" t="n">
        <v>88065565381</v>
      </c>
      <c r="B31" s="11" t="n">
        <v>44062</v>
      </c>
      <c r="C31" s="0" t="s">
        <v>89</v>
      </c>
      <c r="D31" s="0" t="s">
        <v>20</v>
      </c>
      <c r="E31" s="0" t="s">
        <v>90</v>
      </c>
      <c r="F31" s="0" t="s">
        <v>22</v>
      </c>
      <c r="G31" s="0" t="s">
        <v>23</v>
      </c>
      <c r="H31" s="0" t="s">
        <v>24</v>
      </c>
      <c r="I31" s="0" t="s">
        <v>25</v>
      </c>
      <c r="J31" s="0" t="s">
        <v>91</v>
      </c>
      <c r="K31" s="0" t="s">
        <v>27</v>
      </c>
      <c r="L31" s="0" t="n">
        <v>30</v>
      </c>
      <c r="M31" s="0" t="n">
        <v>27</v>
      </c>
      <c r="N31" s="0" t="n">
        <v>11</v>
      </c>
    </row>
    <row r="32" customFormat="false" ht="15" hidden="false" customHeight="false" outlineLevel="0" collapsed="false">
      <c r="A32" s="0" t="n">
        <v>88065565382</v>
      </c>
      <c r="B32" s="11" t="n">
        <v>44061</v>
      </c>
      <c r="C32" s="0" t="s">
        <v>92</v>
      </c>
      <c r="D32" s="0" t="s">
        <v>20</v>
      </c>
      <c r="E32" s="0" t="s">
        <v>93</v>
      </c>
      <c r="F32" s="0" t="s">
        <v>31</v>
      </c>
      <c r="G32" s="0" t="s">
        <v>32</v>
      </c>
      <c r="H32" s="0" t="s">
        <v>33</v>
      </c>
      <c r="I32" s="0" t="s">
        <v>25</v>
      </c>
      <c r="J32" s="0" t="s">
        <v>94</v>
      </c>
      <c r="K32" s="0" t="s">
        <v>27</v>
      </c>
      <c r="L32" s="0" t="n">
        <v>16</v>
      </c>
      <c r="M32" s="0" t="n">
        <v>13</v>
      </c>
      <c r="N32" s="0" t="n">
        <v>60</v>
      </c>
    </row>
    <row r="33" customFormat="false" ht="15" hidden="false" customHeight="false" outlineLevel="0" collapsed="false">
      <c r="A33" s="0" t="n">
        <v>88065565383</v>
      </c>
      <c r="B33" s="11" t="n">
        <v>44061</v>
      </c>
      <c r="C33" s="0" t="s">
        <v>95</v>
      </c>
      <c r="D33" s="0" t="s">
        <v>29</v>
      </c>
      <c r="E33" s="0" t="s">
        <v>96</v>
      </c>
      <c r="F33" s="0" t="s">
        <v>22</v>
      </c>
      <c r="G33" s="0" t="s">
        <v>23</v>
      </c>
      <c r="H33" s="0" t="s">
        <v>24</v>
      </c>
      <c r="I33" s="0" t="s">
        <v>25</v>
      </c>
      <c r="J33" s="0" t="s">
        <v>26</v>
      </c>
      <c r="K33" s="0" t="s">
        <v>27</v>
      </c>
      <c r="L33" s="0" t="n">
        <v>52</v>
      </c>
      <c r="M33" s="0" t="n">
        <v>49</v>
      </c>
      <c r="N33" s="0" t="n">
        <v>89</v>
      </c>
    </row>
    <row r="34" customFormat="false" ht="15" hidden="false" customHeight="false" outlineLevel="0" collapsed="false">
      <c r="A34" s="0" t="n">
        <v>88065565384</v>
      </c>
      <c r="B34" s="11" t="n">
        <v>44062</v>
      </c>
      <c r="C34" s="0" t="s">
        <v>97</v>
      </c>
      <c r="D34" s="0" t="s">
        <v>20</v>
      </c>
      <c r="E34" s="0" t="s">
        <v>98</v>
      </c>
      <c r="F34" s="0" t="s">
        <v>31</v>
      </c>
      <c r="G34" s="0" t="s">
        <v>32</v>
      </c>
      <c r="H34" s="0" t="s">
        <v>33</v>
      </c>
      <c r="I34" s="0" t="s">
        <v>25</v>
      </c>
      <c r="J34" s="0" t="s">
        <v>99</v>
      </c>
      <c r="K34" s="0" t="s">
        <v>27</v>
      </c>
      <c r="L34" s="0" t="n">
        <v>14</v>
      </c>
      <c r="M34" s="0" t="n">
        <v>11</v>
      </c>
      <c r="N34" s="0" t="n">
        <v>77</v>
      </c>
    </row>
    <row r="35" customFormat="false" ht="15" hidden="false" customHeight="false" outlineLevel="0" collapsed="false">
      <c r="A35" s="0" t="n">
        <v>88065565385</v>
      </c>
      <c r="B35" s="11" t="n">
        <v>44063</v>
      </c>
      <c r="C35" s="0" t="s">
        <v>100</v>
      </c>
      <c r="D35" s="0" t="s">
        <v>20</v>
      </c>
      <c r="E35" s="0" t="s">
        <v>101</v>
      </c>
      <c r="F35" s="0" t="s">
        <v>22</v>
      </c>
      <c r="G35" s="0" t="s">
        <v>23</v>
      </c>
      <c r="H35" s="0" t="s">
        <v>24</v>
      </c>
      <c r="I35" s="0" t="s">
        <v>25</v>
      </c>
      <c r="J35" s="0" t="s">
        <v>102</v>
      </c>
      <c r="K35" s="0" t="s">
        <v>27</v>
      </c>
      <c r="L35" s="0" t="n">
        <v>6</v>
      </c>
      <c r="M35" s="0" t="n">
        <v>3</v>
      </c>
      <c r="N35" s="0" t="n">
        <v>68</v>
      </c>
    </row>
    <row r="36" customFormat="false" ht="15" hidden="false" customHeight="false" outlineLevel="0" collapsed="false">
      <c r="A36" s="0" t="n">
        <v>88065565386</v>
      </c>
      <c r="B36" s="11" t="n">
        <v>44064</v>
      </c>
      <c r="C36" s="0" t="s">
        <v>103</v>
      </c>
      <c r="D36" s="0" t="s">
        <v>20</v>
      </c>
      <c r="E36" s="0" t="s">
        <v>104</v>
      </c>
      <c r="F36" s="0" t="s">
        <v>31</v>
      </c>
      <c r="G36" s="0" t="s">
        <v>32</v>
      </c>
      <c r="H36" s="0" t="s">
        <v>33</v>
      </c>
      <c r="I36" s="0" t="s">
        <v>25</v>
      </c>
      <c r="J36" s="0" t="s">
        <v>105</v>
      </c>
      <c r="K36" s="0" t="s">
        <v>27</v>
      </c>
      <c r="L36" s="0" t="n">
        <v>13</v>
      </c>
      <c r="M36" s="0" t="n">
        <v>10</v>
      </c>
      <c r="N36" s="0" t="n">
        <v>15</v>
      </c>
    </row>
    <row r="37" customFormat="false" ht="15" hidden="false" customHeight="false" outlineLevel="0" collapsed="false">
      <c r="A37" s="0" t="n">
        <v>88065565387</v>
      </c>
      <c r="B37" s="11" t="n">
        <v>44065</v>
      </c>
      <c r="C37" s="0" t="s">
        <v>106</v>
      </c>
      <c r="D37" s="0" t="s">
        <v>29</v>
      </c>
      <c r="E37" s="0" t="s">
        <v>107</v>
      </c>
      <c r="F37" s="0" t="s">
        <v>22</v>
      </c>
      <c r="G37" s="0" t="s">
        <v>23</v>
      </c>
      <c r="H37" s="0" t="s">
        <v>24</v>
      </c>
      <c r="I37" s="0" t="s">
        <v>25</v>
      </c>
      <c r="J37" s="0" t="s">
        <v>108</v>
      </c>
      <c r="K37" s="0" t="s">
        <v>27</v>
      </c>
      <c r="L37" s="0" t="n">
        <v>15</v>
      </c>
      <c r="M37" s="0" t="n">
        <v>12</v>
      </c>
      <c r="N37" s="0" t="n">
        <v>47</v>
      </c>
    </row>
    <row r="38" customFormat="false" ht="15" hidden="false" customHeight="false" outlineLevel="0" collapsed="false">
      <c r="A38" s="0" t="n">
        <v>88065565388</v>
      </c>
      <c r="B38" s="11" t="n">
        <v>44066</v>
      </c>
      <c r="C38" s="0" t="s">
        <v>109</v>
      </c>
      <c r="D38" s="0" t="s">
        <v>20</v>
      </c>
      <c r="E38" s="0" t="s">
        <v>110</v>
      </c>
      <c r="F38" s="0" t="s">
        <v>31</v>
      </c>
      <c r="G38" s="0" t="s">
        <v>32</v>
      </c>
      <c r="H38" s="0" t="s">
        <v>33</v>
      </c>
      <c r="I38" s="0" t="s">
        <v>25</v>
      </c>
      <c r="J38" s="0" t="s">
        <v>53</v>
      </c>
      <c r="K38" s="0" t="s">
        <v>27</v>
      </c>
      <c r="L38" s="0" t="n">
        <v>20</v>
      </c>
      <c r="M38" s="0" t="n">
        <v>17</v>
      </c>
      <c r="N38" s="0" t="n">
        <v>6</v>
      </c>
    </row>
    <row r="39" customFormat="false" ht="15" hidden="false" customHeight="false" outlineLevel="0" collapsed="false">
      <c r="A39" s="0" t="n">
        <v>88065565389</v>
      </c>
      <c r="B39" s="11" t="n">
        <v>44067</v>
      </c>
      <c r="C39" s="0" t="s">
        <v>111</v>
      </c>
      <c r="D39" s="0" t="s">
        <v>20</v>
      </c>
      <c r="E39" s="0" t="s">
        <v>112</v>
      </c>
      <c r="F39" s="0" t="s">
        <v>22</v>
      </c>
      <c r="G39" s="0" t="s">
        <v>23</v>
      </c>
      <c r="H39" s="0" t="s">
        <v>24</v>
      </c>
      <c r="I39" s="0" t="s">
        <v>25</v>
      </c>
      <c r="J39" s="0" t="s">
        <v>56</v>
      </c>
      <c r="K39" s="0" t="s">
        <v>27</v>
      </c>
      <c r="L39" s="0" t="n">
        <v>12</v>
      </c>
      <c r="M39" s="0" t="n">
        <v>9</v>
      </c>
      <c r="N39" s="0" t="n">
        <v>10</v>
      </c>
    </row>
    <row r="40" customFormat="false" ht="15" hidden="false" customHeight="false" outlineLevel="0" collapsed="false">
      <c r="A40" s="0" t="n">
        <v>88065565390</v>
      </c>
      <c r="B40" s="11" t="n">
        <v>44068</v>
      </c>
      <c r="C40" s="0" t="s">
        <v>113</v>
      </c>
      <c r="D40" s="0" t="s">
        <v>29</v>
      </c>
      <c r="E40" s="0" t="s">
        <v>114</v>
      </c>
      <c r="F40" s="0" t="s">
        <v>31</v>
      </c>
      <c r="G40" s="0" t="s">
        <v>32</v>
      </c>
      <c r="H40" s="0" t="s">
        <v>33</v>
      </c>
      <c r="I40" s="0" t="s">
        <v>25</v>
      </c>
      <c r="J40" s="0" t="s">
        <v>59</v>
      </c>
      <c r="K40" s="0" t="s">
        <v>27</v>
      </c>
      <c r="L40" s="0" t="n">
        <v>16</v>
      </c>
      <c r="M40" s="0" t="n">
        <v>13</v>
      </c>
      <c r="N40" s="0" t="n">
        <v>11</v>
      </c>
    </row>
    <row r="41" customFormat="false" ht="15" hidden="false" customHeight="false" outlineLevel="0" collapsed="false">
      <c r="A41" s="0" t="n">
        <v>88065565391</v>
      </c>
      <c r="B41" s="11" t="n">
        <v>44072</v>
      </c>
      <c r="C41" s="0" t="s">
        <v>115</v>
      </c>
      <c r="D41" s="0" t="s">
        <v>20</v>
      </c>
      <c r="E41" s="0" t="s">
        <v>69</v>
      </c>
      <c r="F41" s="0" t="s">
        <v>22</v>
      </c>
      <c r="G41" s="0" t="s">
        <v>23</v>
      </c>
      <c r="H41" s="0" t="s">
        <v>24</v>
      </c>
      <c r="I41" s="0" t="s">
        <v>25</v>
      </c>
      <c r="J41" s="0" t="s">
        <v>62</v>
      </c>
      <c r="K41" s="0" t="s">
        <v>27</v>
      </c>
      <c r="L41" s="0" t="n">
        <v>20</v>
      </c>
      <c r="M41" s="0" t="n">
        <v>17</v>
      </c>
      <c r="N41" s="0" t="n">
        <v>60</v>
      </c>
    </row>
    <row r="42" customFormat="false" ht="15" hidden="false" customHeight="false" outlineLevel="0" collapsed="false">
      <c r="A42" s="0" t="n">
        <v>88065565392</v>
      </c>
      <c r="B42" s="11" t="n">
        <v>44071</v>
      </c>
      <c r="C42" s="0" t="s">
        <v>116</v>
      </c>
      <c r="D42" s="0" t="s">
        <v>29</v>
      </c>
      <c r="E42" s="0" t="s">
        <v>117</v>
      </c>
      <c r="F42" s="0" t="s">
        <v>31</v>
      </c>
      <c r="G42" s="0" t="s">
        <v>32</v>
      </c>
      <c r="H42" s="0" t="s">
        <v>33</v>
      </c>
      <c r="I42" s="0" t="s">
        <v>25</v>
      </c>
      <c r="J42" s="0" t="s">
        <v>63</v>
      </c>
      <c r="K42" s="0" t="s">
        <v>27</v>
      </c>
      <c r="L42" s="0" t="n">
        <v>12</v>
      </c>
      <c r="M42" s="0" t="n">
        <v>9</v>
      </c>
      <c r="N42" s="0" t="n">
        <v>89</v>
      </c>
    </row>
    <row r="43" customFormat="false" ht="15" hidden="false" customHeight="false" outlineLevel="0" collapsed="false">
      <c r="A43" s="0" t="n">
        <v>88065565393</v>
      </c>
      <c r="B43" s="11" t="n">
        <v>44071</v>
      </c>
      <c r="C43" s="0" t="s">
        <v>118</v>
      </c>
      <c r="D43" s="0" t="s">
        <v>20</v>
      </c>
      <c r="E43" s="0" t="s">
        <v>119</v>
      </c>
      <c r="F43" s="0" t="s">
        <v>22</v>
      </c>
      <c r="G43" s="0" t="s">
        <v>23</v>
      </c>
      <c r="H43" s="0" t="s">
        <v>24</v>
      </c>
      <c r="I43" s="0" t="s">
        <v>25</v>
      </c>
      <c r="J43" s="0" t="s">
        <v>70</v>
      </c>
      <c r="K43" s="0" t="s">
        <v>27</v>
      </c>
      <c r="L43" s="0" t="n">
        <v>10</v>
      </c>
      <c r="M43" s="0" t="n">
        <v>7</v>
      </c>
      <c r="N43" s="0" t="n">
        <v>77</v>
      </c>
    </row>
    <row r="44" customFormat="false" ht="15" hidden="false" customHeight="false" outlineLevel="0" collapsed="false">
      <c r="A44" s="0" t="n">
        <v>88065565394</v>
      </c>
      <c r="B44" s="11" t="n">
        <v>44072</v>
      </c>
      <c r="C44" s="0" t="s">
        <v>120</v>
      </c>
      <c r="D44" s="0" t="s">
        <v>20</v>
      </c>
      <c r="E44" s="0" t="s">
        <v>121</v>
      </c>
      <c r="F44" s="0" t="s">
        <v>31</v>
      </c>
      <c r="G44" s="0" t="s">
        <v>32</v>
      </c>
      <c r="H44" s="0" t="s">
        <v>33</v>
      </c>
      <c r="I44" s="0" t="s">
        <v>25</v>
      </c>
      <c r="J44" s="0" t="s">
        <v>73</v>
      </c>
      <c r="K44" s="0" t="s">
        <v>27</v>
      </c>
      <c r="L44" s="0" t="n">
        <v>15</v>
      </c>
      <c r="M44" s="0" t="n">
        <v>12</v>
      </c>
      <c r="N44" s="0" t="n">
        <v>68</v>
      </c>
    </row>
    <row r="45" customFormat="false" ht="15" hidden="false" customHeight="false" outlineLevel="0" collapsed="false">
      <c r="A45" s="0" t="n">
        <v>88065565395</v>
      </c>
      <c r="B45" s="11" t="n">
        <v>44073</v>
      </c>
      <c r="C45" s="0" t="s">
        <v>122</v>
      </c>
      <c r="D45" s="0" t="s">
        <v>29</v>
      </c>
      <c r="E45" s="0" t="s">
        <v>123</v>
      </c>
      <c r="F45" s="0" t="s">
        <v>22</v>
      </c>
      <c r="G45" s="0" t="s">
        <v>23</v>
      </c>
      <c r="H45" s="0" t="s">
        <v>24</v>
      </c>
      <c r="I45" s="0" t="s">
        <v>25</v>
      </c>
      <c r="J45" s="0" t="s">
        <v>76</v>
      </c>
      <c r="K45" s="0" t="s">
        <v>27</v>
      </c>
      <c r="L45" s="0" t="n">
        <v>15</v>
      </c>
      <c r="M45" s="0" t="n">
        <v>12</v>
      </c>
      <c r="N45" s="0" t="n">
        <v>15</v>
      </c>
    </row>
    <row r="46" customFormat="false" ht="15" hidden="false" customHeight="false" outlineLevel="0" collapsed="false">
      <c r="A46" s="0" t="n">
        <v>88065565396</v>
      </c>
      <c r="B46" s="11" t="n">
        <v>44074</v>
      </c>
      <c r="C46" s="0" t="s">
        <v>124</v>
      </c>
      <c r="D46" s="0" t="s">
        <v>20</v>
      </c>
      <c r="E46" s="0" t="s">
        <v>125</v>
      </c>
      <c r="F46" s="0" t="s">
        <v>31</v>
      </c>
      <c r="G46" s="0" t="s">
        <v>32</v>
      </c>
      <c r="H46" s="0" t="s">
        <v>33</v>
      </c>
      <c r="I46" s="0" t="s">
        <v>25</v>
      </c>
      <c r="J46" s="0" t="s">
        <v>126</v>
      </c>
      <c r="K46" s="0" t="s">
        <v>27</v>
      </c>
      <c r="L46" s="0" t="n">
        <v>20</v>
      </c>
      <c r="M46" s="0" t="n">
        <v>17</v>
      </c>
      <c r="N46" s="0" t="n">
        <v>47</v>
      </c>
    </row>
    <row r="47" customFormat="false" ht="15" hidden="false" customHeight="false" outlineLevel="0" collapsed="false">
      <c r="A47" s="0" t="n">
        <v>88065565397</v>
      </c>
      <c r="B47" s="11" t="n">
        <v>44044</v>
      </c>
      <c r="C47" s="0" t="s">
        <v>127</v>
      </c>
      <c r="D47" s="0" t="s">
        <v>20</v>
      </c>
      <c r="E47" s="0" t="s">
        <v>30</v>
      </c>
      <c r="F47" s="0" t="s">
        <v>22</v>
      </c>
      <c r="G47" s="0" t="s">
        <v>23</v>
      </c>
      <c r="H47" s="0" t="s">
        <v>24</v>
      </c>
      <c r="I47" s="0" t="s">
        <v>128</v>
      </c>
      <c r="J47" s="0" t="s">
        <v>129</v>
      </c>
      <c r="K47" s="0" t="s">
        <v>27</v>
      </c>
      <c r="L47" s="0" t="n">
        <v>12</v>
      </c>
      <c r="M47" s="0" t="n">
        <v>9</v>
      </c>
      <c r="N47" s="0" t="n">
        <v>6</v>
      </c>
    </row>
    <row r="48" customFormat="false" ht="15" hidden="false" customHeight="false" outlineLevel="0" collapsed="false">
      <c r="A48" s="0" t="n">
        <v>88065565398</v>
      </c>
      <c r="B48" s="11" t="n">
        <v>44045</v>
      </c>
      <c r="C48" s="0" t="s">
        <v>130</v>
      </c>
      <c r="D48" s="0" t="s">
        <v>29</v>
      </c>
      <c r="E48" s="0" t="s">
        <v>37</v>
      </c>
      <c r="F48" s="0" t="s">
        <v>31</v>
      </c>
      <c r="G48" s="0" t="s">
        <v>32</v>
      </c>
      <c r="H48" s="0" t="s">
        <v>33</v>
      </c>
      <c r="I48" s="0" t="s">
        <v>128</v>
      </c>
      <c r="J48" s="0" t="s">
        <v>131</v>
      </c>
      <c r="K48" s="0" t="s">
        <v>27</v>
      </c>
      <c r="L48" s="0" t="n">
        <v>13</v>
      </c>
      <c r="M48" s="0" t="n">
        <v>10</v>
      </c>
      <c r="N48" s="0" t="n">
        <v>10</v>
      </c>
    </row>
    <row r="49" customFormat="false" ht="15" hidden="false" customHeight="false" outlineLevel="0" collapsed="false">
      <c r="A49" s="0" t="n">
        <v>88065565399</v>
      </c>
      <c r="B49" s="11" t="n">
        <v>44046</v>
      </c>
      <c r="C49" s="0" t="s">
        <v>132</v>
      </c>
      <c r="D49" s="0" t="s">
        <v>29</v>
      </c>
      <c r="E49" s="0" t="s">
        <v>42</v>
      </c>
      <c r="F49" s="0" t="s">
        <v>22</v>
      </c>
      <c r="G49" s="0" t="s">
        <v>23</v>
      </c>
      <c r="H49" s="0" t="s">
        <v>24</v>
      </c>
      <c r="I49" s="0" t="s">
        <v>128</v>
      </c>
      <c r="J49" s="0" t="s">
        <v>133</v>
      </c>
      <c r="K49" s="0" t="s">
        <v>27</v>
      </c>
      <c r="L49" s="0" t="n">
        <v>15</v>
      </c>
      <c r="M49" s="0" t="n">
        <v>12</v>
      </c>
      <c r="N49" s="0" t="n">
        <v>11</v>
      </c>
    </row>
    <row r="50" customFormat="false" ht="15" hidden="false" customHeight="false" outlineLevel="0" collapsed="false">
      <c r="A50" s="0" t="n">
        <v>88065565400</v>
      </c>
      <c r="B50" s="11" t="n">
        <v>44047</v>
      </c>
      <c r="C50" s="0" t="s">
        <v>134</v>
      </c>
      <c r="D50" s="0" t="s">
        <v>29</v>
      </c>
      <c r="E50" s="0" t="s">
        <v>48</v>
      </c>
      <c r="F50" s="0" t="s">
        <v>31</v>
      </c>
      <c r="G50" s="0" t="s">
        <v>32</v>
      </c>
      <c r="H50" s="0" t="s">
        <v>33</v>
      </c>
      <c r="I50" s="0" t="s">
        <v>128</v>
      </c>
      <c r="J50" s="0" t="s">
        <v>88</v>
      </c>
      <c r="K50" s="0" t="s">
        <v>27</v>
      </c>
      <c r="L50" s="0" t="n">
        <v>14</v>
      </c>
      <c r="M50" s="0" t="n">
        <v>11</v>
      </c>
      <c r="N50" s="0" t="n">
        <v>60</v>
      </c>
    </row>
    <row r="51" customFormat="false" ht="15" hidden="false" customHeight="false" outlineLevel="0" collapsed="false">
      <c r="A51" s="0" t="n">
        <v>88065565401</v>
      </c>
      <c r="B51" s="11" t="n">
        <v>44048</v>
      </c>
      <c r="C51" s="0" t="s">
        <v>135</v>
      </c>
      <c r="D51" s="0" t="s">
        <v>20</v>
      </c>
      <c r="E51" s="0" t="s">
        <v>50</v>
      </c>
      <c r="F51" s="0" t="s">
        <v>22</v>
      </c>
      <c r="G51" s="0" t="s">
        <v>23</v>
      </c>
      <c r="H51" s="0" t="s">
        <v>24</v>
      </c>
      <c r="I51" s="0" t="s">
        <v>128</v>
      </c>
      <c r="J51" s="0" t="s">
        <v>91</v>
      </c>
      <c r="K51" s="0" t="s">
        <v>27</v>
      </c>
      <c r="L51" s="0" t="n">
        <v>30</v>
      </c>
      <c r="M51" s="0" t="n">
        <v>27</v>
      </c>
      <c r="N51" s="0" t="n">
        <v>89</v>
      </c>
    </row>
    <row r="52" customFormat="false" ht="15" hidden="false" customHeight="false" outlineLevel="0" collapsed="false">
      <c r="A52" s="0" t="n">
        <v>88065565402</v>
      </c>
      <c r="B52" s="11" t="n">
        <v>44052</v>
      </c>
      <c r="C52" s="0" t="s">
        <v>136</v>
      </c>
      <c r="D52" s="0" t="s">
        <v>20</v>
      </c>
      <c r="E52" s="0" t="s">
        <v>69</v>
      </c>
      <c r="F52" s="0" t="s">
        <v>31</v>
      </c>
      <c r="G52" s="0" t="s">
        <v>32</v>
      </c>
      <c r="H52" s="0" t="s">
        <v>33</v>
      </c>
      <c r="I52" s="0" t="s">
        <v>128</v>
      </c>
      <c r="J52" s="0" t="s">
        <v>94</v>
      </c>
      <c r="K52" s="0" t="s">
        <v>27</v>
      </c>
      <c r="L52" s="0" t="n">
        <v>16</v>
      </c>
      <c r="M52" s="0" t="n">
        <v>13</v>
      </c>
      <c r="N52" s="0" t="n">
        <v>77</v>
      </c>
    </row>
    <row r="53" customFormat="false" ht="15" hidden="false" customHeight="false" outlineLevel="0" collapsed="false">
      <c r="A53" s="0" t="n">
        <v>88065565403</v>
      </c>
      <c r="B53" s="11" t="n">
        <v>44051</v>
      </c>
      <c r="C53" s="0" t="s">
        <v>137</v>
      </c>
      <c r="D53" s="0" t="s">
        <v>20</v>
      </c>
      <c r="E53" s="0" t="s">
        <v>117</v>
      </c>
      <c r="F53" s="0" t="s">
        <v>22</v>
      </c>
      <c r="G53" s="0" t="s">
        <v>23</v>
      </c>
      <c r="H53" s="0" t="s">
        <v>24</v>
      </c>
      <c r="I53" s="0" t="s">
        <v>128</v>
      </c>
      <c r="J53" s="0" t="s">
        <v>34</v>
      </c>
      <c r="K53" s="0" t="s">
        <v>35</v>
      </c>
      <c r="L53" s="0" t="n">
        <v>9</v>
      </c>
      <c r="M53" s="0" t="n">
        <v>6</v>
      </c>
      <c r="N53" s="0" t="n">
        <v>68</v>
      </c>
    </row>
    <row r="54" customFormat="false" ht="15" hidden="false" customHeight="false" outlineLevel="0" collapsed="false">
      <c r="A54" s="0" t="n">
        <v>88065565404</v>
      </c>
      <c r="B54" s="11" t="n">
        <v>44051</v>
      </c>
      <c r="C54" s="0" t="s">
        <v>138</v>
      </c>
      <c r="D54" s="0" t="s">
        <v>20</v>
      </c>
      <c r="E54" s="0" t="s">
        <v>119</v>
      </c>
      <c r="F54" s="0" t="s">
        <v>31</v>
      </c>
      <c r="G54" s="0" t="s">
        <v>32</v>
      </c>
      <c r="H54" s="0" t="s">
        <v>33</v>
      </c>
      <c r="I54" s="0" t="s">
        <v>128</v>
      </c>
      <c r="J54" s="0" t="s">
        <v>40</v>
      </c>
      <c r="K54" s="0" t="s">
        <v>35</v>
      </c>
      <c r="L54" s="0" t="n">
        <v>5</v>
      </c>
      <c r="M54" s="0" t="n">
        <v>2</v>
      </c>
      <c r="N54" s="0" t="n">
        <v>15</v>
      </c>
    </row>
    <row r="55" customFormat="false" ht="15" hidden="false" customHeight="false" outlineLevel="0" collapsed="false">
      <c r="A55" s="0" t="n">
        <v>88065565405</v>
      </c>
      <c r="B55" s="11" t="n">
        <v>44052</v>
      </c>
      <c r="C55" s="0" t="s">
        <v>139</v>
      </c>
      <c r="D55" s="0" t="s">
        <v>20</v>
      </c>
      <c r="E55" s="0" t="s">
        <v>50</v>
      </c>
      <c r="F55" s="0" t="s">
        <v>22</v>
      </c>
      <c r="G55" s="0" t="s">
        <v>23</v>
      </c>
      <c r="H55" s="0" t="s">
        <v>24</v>
      </c>
      <c r="I55" s="0" t="s">
        <v>128</v>
      </c>
      <c r="J55" s="0" t="s">
        <v>140</v>
      </c>
      <c r="K55" s="0" t="s">
        <v>35</v>
      </c>
      <c r="L55" s="0" t="n">
        <v>18</v>
      </c>
      <c r="M55" s="0" t="n">
        <v>15</v>
      </c>
      <c r="N55" s="0" t="n">
        <v>47</v>
      </c>
    </row>
    <row r="56" customFormat="false" ht="15" hidden="false" customHeight="false" outlineLevel="0" collapsed="false">
      <c r="A56" s="0" t="n">
        <v>88065565406</v>
      </c>
      <c r="B56" s="11" t="n">
        <v>44053</v>
      </c>
      <c r="C56" s="0" t="s">
        <v>141</v>
      </c>
      <c r="D56" s="0" t="s">
        <v>20</v>
      </c>
      <c r="E56" s="0" t="s">
        <v>52</v>
      </c>
      <c r="F56" s="0" t="s">
        <v>31</v>
      </c>
      <c r="G56" s="0" t="s">
        <v>32</v>
      </c>
      <c r="H56" s="0" t="s">
        <v>33</v>
      </c>
      <c r="I56" s="0" t="s">
        <v>128</v>
      </c>
      <c r="J56" s="0" t="s">
        <v>142</v>
      </c>
      <c r="K56" s="0" t="s">
        <v>35</v>
      </c>
      <c r="L56" s="0" t="n">
        <v>10</v>
      </c>
      <c r="M56" s="0" t="n">
        <v>7</v>
      </c>
      <c r="N56" s="0" t="n">
        <v>6</v>
      </c>
    </row>
    <row r="57" customFormat="false" ht="15" hidden="false" customHeight="false" outlineLevel="0" collapsed="false">
      <c r="A57" s="0" t="n">
        <v>88065565407</v>
      </c>
      <c r="B57" s="11" t="n">
        <v>44054</v>
      </c>
      <c r="C57" s="0" t="s">
        <v>143</v>
      </c>
      <c r="D57" s="0" t="s">
        <v>20</v>
      </c>
      <c r="E57" s="0" t="s">
        <v>55</v>
      </c>
      <c r="F57" s="0" t="s">
        <v>22</v>
      </c>
      <c r="G57" s="0" t="s">
        <v>23</v>
      </c>
      <c r="H57" s="0" t="s">
        <v>24</v>
      </c>
      <c r="I57" s="0" t="s">
        <v>128</v>
      </c>
      <c r="J57" s="0" t="s">
        <v>144</v>
      </c>
      <c r="K57" s="0" t="s">
        <v>35</v>
      </c>
      <c r="L57" s="0" t="n">
        <v>20</v>
      </c>
      <c r="M57" s="0" t="n">
        <v>17</v>
      </c>
      <c r="N57" s="0" t="n">
        <v>10</v>
      </c>
    </row>
    <row r="58" customFormat="false" ht="15" hidden="false" customHeight="false" outlineLevel="0" collapsed="false">
      <c r="A58" s="0" t="n">
        <v>88065565408</v>
      </c>
      <c r="B58" s="11" t="n">
        <v>44055</v>
      </c>
      <c r="C58" s="0" t="s">
        <v>145</v>
      </c>
      <c r="D58" s="0" t="s">
        <v>20</v>
      </c>
      <c r="E58" s="0" t="s">
        <v>58</v>
      </c>
      <c r="F58" s="0" t="s">
        <v>31</v>
      </c>
      <c r="G58" s="0" t="s">
        <v>32</v>
      </c>
      <c r="H58" s="0" t="s">
        <v>33</v>
      </c>
      <c r="I58" s="0" t="s">
        <v>128</v>
      </c>
      <c r="J58" s="0" t="s">
        <v>60</v>
      </c>
      <c r="K58" s="0" t="s">
        <v>35</v>
      </c>
      <c r="L58" s="0" t="n">
        <v>70</v>
      </c>
      <c r="M58" s="0" t="n">
        <v>67</v>
      </c>
      <c r="N58" s="0" t="n">
        <v>11</v>
      </c>
    </row>
    <row r="59" customFormat="false" ht="15" hidden="false" customHeight="false" outlineLevel="0" collapsed="false">
      <c r="A59" s="0" t="n">
        <v>88065565409</v>
      </c>
      <c r="B59" s="11" t="n">
        <v>44056</v>
      </c>
      <c r="C59" s="0" t="s">
        <v>146</v>
      </c>
      <c r="D59" s="0" t="s">
        <v>20</v>
      </c>
      <c r="E59" s="0" t="s">
        <v>147</v>
      </c>
      <c r="F59" s="0" t="s">
        <v>22</v>
      </c>
      <c r="G59" s="0" t="s">
        <v>23</v>
      </c>
      <c r="H59" s="0" t="s">
        <v>24</v>
      </c>
      <c r="I59" s="0" t="s">
        <v>128</v>
      </c>
      <c r="J59" s="0" t="s">
        <v>61</v>
      </c>
      <c r="K59" s="0" t="s">
        <v>35</v>
      </c>
      <c r="L59" s="0" t="n">
        <v>15</v>
      </c>
      <c r="M59" s="0" t="n">
        <v>12</v>
      </c>
      <c r="N59" s="0" t="n">
        <v>60</v>
      </c>
    </row>
    <row r="60" customFormat="false" ht="15" hidden="false" customHeight="false" outlineLevel="0" collapsed="false">
      <c r="A60" s="0" t="n">
        <v>88065565410</v>
      </c>
      <c r="B60" s="11" t="n">
        <v>44057</v>
      </c>
      <c r="C60" s="0" t="s">
        <v>148</v>
      </c>
      <c r="D60" s="0" t="s">
        <v>20</v>
      </c>
      <c r="E60" s="0" t="s">
        <v>149</v>
      </c>
      <c r="F60" s="0" t="s">
        <v>31</v>
      </c>
      <c r="G60" s="0" t="s">
        <v>32</v>
      </c>
      <c r="H60" s="0" t="s">
        <v>33</v>
      </c>
      <c r="I60" s="0" t="s">
        <v>128</v>
      </c>
      <c r="J60" s="0" t="s">
        <v>64</v>
      </c>
      <c r="K60" s="0" t="s">
        <v>35</v>
      </c>
      <c r="L60" s="0" t="n">
        <v>12</v>
      </c>
      <c r="M60" s="0" t="n">
        <v>9</v>
      </c>
      <c r="N60" s="0" t="n">
        <v>89</v>
      </c>
    </row>
    <row r="61" customFormat="false" ht="15" hidden="false" customHeight="false" outlineLevel="0" collapsed="false">
      <c r="A61" s="0" t="n">
        <v>88065565411</v>
      </c>
      <c r="B61" s="11" t="n">
        <v>44058</v>
      </c>
      <c r="C61" s="0" t="s">
        <v>150</v>
      </c>
      <c r="D61" s="0" t="s">
        <v>29</v>
      </c>
      <c r="E61" s="0" t="s">
        <v>21</v>
      </c>
      <c r="F61" s="0" t="s">
        <v>22</v>
      </c>
      <c r="G61" s="0" t="s">
        <v>23</v>
      </c>
      <c r="H61" s="0" t="s">
        <v>24</v>
      </c>
      <c r="I61" s="0" t="s">
        <v>128</v>
      </c>
      <c r="J61" s="0" t="s">
        <v>67</v>
      </c>
      <c r="K61" s="0" t="s">
        <v>35</v>
      </c>
      <c r="L61" s="0" t="n">
        <v>18</v>
      </c>
      <c r="M61" s="0" t="n">
        <v>15</v>
      </c>
      <c r="N61" s="0" t="n">
        <v>77</v>
      </c>
    </row>
    <row r="62" customFormat="false" ht="15" hidden="false" customHeight="false" outlineLevel="0" collapsed="false">
      <c r="A62" s="0" t="n">
        <v>88065565412</v>
      </c>
      <c r="B62" s="11" t="n">
        <v>44062</v>
      </c>
      <c r="C62" s="0" t="s">
        <v>151</v>
      </c>
      <c r="D62" s="0" t="s">
        <v>20</v>
      </c>
      <c r="E62" s="0" t="s">
        <v>152</v>
      </c>
      <c r="F62" s="0" t="s">
        <v>31</v>
      </c>
      <c r="G62" s="0" t="s">
        <v>32</v>
      </c>
      <c r="H62" s="0" t="s">
        <v>33</v>
      </c>
      <c r="I62" s="0" t="s">
        <v>128</v>
      </c>
      <c r="J62" s="0" t="s">
        <v>79</v>
      </c>
      <c r="K62" s="0" t="s">
        <v>35</v>
      </c>
      <c r="L62" s="0" t="n">
        <v>23</v>
      </c>
      <c r="M62" s="0" t="n">
        <v>20</v>
      </c>
      <c r="N62" s="0" t="n">
        <v>68</v>
      </c>
    </row>
    <row r="63" customFormat="false" ht="15" hidden="false" customHeight="false" outlineLevel="0" collapsed="false">
      <c r="A63" s="0" t="n">
        <v>88065565413</v>
      </c>
      <c r="B63" s="11" t="n">
        <v>44061</v>
      </c>
      <c r="C63" s="0" t="s">
        <v>153</v>
      </c>
      <c r="D63" s="0" t="s">
        <v>29</v>
      </c>
      <c r="E63" s="0" t="s">
        <v>154</v>
      </c>
      <c r="F63" s="0" t="s">
        <v>22</v>
      </c>
      <c r="G63" s="0" t="s">
        <v>23</v>
      </c>
      <c r="H63" s="0" t="s">
        <v>24</v>
      </c>
      <c r="I63" s="0" t="s">
        <v>128</v>
      </c>
      <c r="J63" s="0" t="s">
        <v>82</v>
      </c>
      <c r="K63" s="0" t="s">
        <v>35</v>
      </c>
      <c r="L63" s="0" t="n">
        <v>9</v>
      </c>
      <c r="M63" s="0" t="n">
        <v>6</v>
      </c>
      <c r="N63" s="0" t="n">
        <v>15</v>
      </c>
    </row>
    <row r="64" customFormat="false" ht="15" hidden="false" customHeight="false" outlineLevel="0" collapsed="false">
      <c r="A64" s="0" t="n">
        <v>88065565414</v>
      </c>
      <c r="B64" s="11" t="n">
        <v>44061</v>
      </c>
      <c r="C64" s="0" t="s">
        <v>155</v>
      </c>
      <c r="D64" s="0" t="s">
        <v>20</v>
      </c>
      <c r="E64" s="0" t="s">
        <v>156</v>
      </c>
      <c r="F64" s="0" t="s">
        <v>31</v>
      </c>
      <c r="G64" s="0" t="s">
        <v>32</v>
      </c>
      <c r="H64" s="0" t="s">
        <v>33</v>
      </c>
      <c r="I64" s="0" t="s">
        <v>128</v>
      </c>
      <c r="J64" s="0" t="s">
        <v>85</v>
      </c>
      <c r="K64" s="0" t="s">
        <v>35</v>
      </c>
      <c r="L64" s="0" t="n">
        <v>18</v>
      </c>
      <c r="M64" s="0" t="n">
        <v>15</v>
      </c>
      <c r="N64" s="0" t="n">
        <v>47</v>
      </c>
    </row>
    <row r="65" customFormat="false" ht="15" hidden="false" customHeight="false" outlineLevel="0" collapsed="false">
      <c r="A65" s="0" t="n">
        <v>88065565415</v>
      </c>
      <c r="B65" s="11" t="n">
        <v>44062</v>
      </c>
      <c r="C65" s="0" t="s">
        <v>157</v>
      </c>
      <c r="D65" s="0" t="s">
        <v>29</v>
      </c>
      <c r="E65" s="0" t="s">
        <v>66</v>
      </c>
      <c r="F65" s="0" t="s">
        <v>22</v>
      </c>
      <c r="G65" s="0" t="s">
        <v>23</v>
      </c>
      <c r="H65" s="0" t="s">
        <v>24</v>
      </c>
      <c r="I65" s="0" t="s">
        <v>128</v>
      </c>
      <c r="J65" s="0" t="s">
        <v>26</v>
      </c>
      <c r="K65" s="0" t="s">
        <v>27</v>
      </c>
      <c r="L65" s="0" t="n">
        <v>52</v>
      </c>
      <c r="M65" s="0" t="n">
        <v>49</v>
      </c>
      <c r="N65" s="0" t="n">
        <v>6</v>
      </c>
    </row>
    <row r="66" customFormat="false" ht="15" hidden="false" customHeight="false" outlineLevel="0" collapsed="false">
      <c r="A66" s="0" t="n">
        <v>88065565416</v>
      </c>
      <c r="B66" s="11" t="n">
        <v>44063</v>
      </c>
      <c r="C66" s="0" t="s">
        <v>158</v>
      </c>
      <c r="D66" s="0" t="s">
        <v>29</v>
      </c>
      <c r="E66" s="0" t="s">
        <v>69</v>
      </c>
      <c r="F66" s="0" t="s">
        <v>31</v>
      </c>
      <c r="G66" s="0" t="s">
        <v>32</v>
      </c>
      <c r="H66" s="0" t="s">
        <v>33</v>
      </c>
      <c r="I66" s="0" t="s">
        <v>128</v>
      </c>
      <c r="J66" s="0" t="s">
        <v>34</v>
      </c>
      <c r="K66" s="0" t="s">
        <v>35</v>
      </c>
      <c r="L66" s="0" t="n">
        <v>9</v>
      </c>
      <c r="M66" s="0" t="n">
        <v>6</v>
      </c>
      <c r="N66" s="0" t="n">
        <v>10</v>
      </c>
    </row>
    <row r="67" customFormat="false" ht="15" hidden="false" customHeight="false" outlineLevel="0" collapsed="false">
      <c r="A67" s="0" t="n">
        <v>88065565417</v>
      </c>
      <c r="B67" s="11" t="n">
        <v>44064</v>
      </c>
      <c r="C67" s="0" t="s">
        <v>159</v>
      </c>
      <c r="D67" s="0" t="s">
        <v>20</v>
      </c>
      <c r="E67" s="0" t="s">
        <v>96</v>
      </c>
      <c r="F67" s="0" t="s">
        <v>22</v>
      </c>
      <c r="G67" s="0" t="s">
        <v>23</v>
      </c>
      <c r="H67" s="0" t="s">
        <v>24</v>
      </c>
      <c r="I67" s="0" t="s">
        <v>128</v>
      </c>
      <c r="J67" s="0" t="s">
        <v>40</v>
      </c>
      <c r="K67" s="0" t="s">
        <v>35</v>
      </c>
      <c r="L67" s="0" t="n">
        <v>5</v>
      </c>
      <c r="M67" s="0" t="n">
        <v>2</v>
      </c>
      <c r="N67" s="0" t="n">
        <v>11</v>
      </c>
    </row>
    <row r="68" customFormat="false" ht="15" hidden="false" customHeight="false" outlineLevel="0" collapsed="false">
      <c r="A68" s="0" t="n">
        <v>88065565418</v>
      </c>
      <c r="B68" s="11" t="n">
        <v>44065</v>
      </c>
      <c r="C68" s="0" t="s">
        <v>160</v>
      </c>
      <c r="D68" s="0" t="s">
        <v>29</v>
      </c>
      <c r="E68" s="0" t="s">
        <v>98</v>
      </c>
      <c r="F68" s="0" t="s">
        <v>31</v>
      </c>
      <c r="G68" s="0" t="s">
        <v>32</v>
      </c>
      <c r="H68" s="0" t="s">
        <v>33</v>
      </c>
      <c r="I68" s="0" t="s">
        <v>128</v>
      </c>
      <c r="J68" s="0" t="s">
        <v>99</v>
      </c>
      <c r="K68" s="0" t="s">
        <v>27</v>
      </c>
      <c r="L68" s="0" t="n">
        <v>14</v>
      </c>
      <c r="M68" s="0" t="n">
        <v>11</v>
      </c>
      <c r="N68" s="0" t="n">
        <v>60</v>
      </c>
    </row>
    <row r="69" customFormat="false" ht="15" hidden="false" customHeight="false" outlineLevel="0" collapsed="false">
      <c r="A69" s="0" t="n">
        <v>88065565419</v>
      </c>
      <c r="B69" s="11" t="n">
        <v>44066</v>
      </c>
      <c r="C69" s="0" t="s">
        <v>161</v>
      </c>
      <c r="D69" s="0" t="s">
        <v>20</v>
      </c>
      <c r="E69" s="0" t="s">
        <v>101</v>
      </c>
      <c r="F69" s="0" t="s">
        <v>22</v>
      </c>
      <c r="G69" s="0" t="s">
        <v>23</v>
      </c>
      <c r="H69" s="0" t="s">
        <v>24</v>
      </c>
      <c r="I69" s="0" t="s">
        <v>128</v>
      </c>
      <c r="J69" s="0" t="s">
        <v>102</v>
      </c>
      <c r="K69" s="0" t="s">
        <v>27</v>
      </c>
      <c r="L69" s="0" t="n">
        <v>6</v>
      </c>
      <c r="M69" s="0" t="n">
        <v>3</v>
      </c>
      <c r="N69" s="0" t="n">
        <v>89</v>
      </c>
    </row>
    <row r="70" customFormat="false" ht="15" hidden="false" customHeight="false" outlineLevel="0" collapsed="false">
      <c r="A70" s="0" t="n">
        <v>88065565420</v>
      </c>
      <c r="B70" s="11" t="n">
        <v>44067</v>
      </c>
      <c r="C70" s="0" t="s">
        <v>162</v>
      </c>
      <c r="D70" s="0" t="s">
        <v>20</v>
      </c>
      <c r="E70" s="0" t="s">
        <v>104</v>
      </c>
      <c r="F70" s="0" t="s">
        <v>31</v>
      </c>
      <c r="G70" s="0" t="s">
        <v>32</v>
      </c>
      <c r="H70" s="0" t="s">
        <v>33</v>
      </c>
      <c r="I70" s="0" t="s">
        <v>128</v>
      </c>
      <c r="J70" s="0" t="s">
        <v>142</v>
      </c>
      <c r="K70" s="0" t="s">
        <v>35</v>
      </c>
      <c r="L70" s="0" t="n">
        <v>10</v>
      </c>
      <c r="M70" s="0" t="n">
        <v>7</v>
      </c>
      <c r="N70" s="0" t="n">
        <v>77</v>
      </c>
    </row>
    <row r="71" customFormat="false" ht="15" hidden="false" customHeight="false" outlineLevel="0" collapsed="false">
      <c r="A71" s="0" t="n">
        <v>88065565421</v>
      </c>
      <c r="B71" s="11" t="n">
        <v>44068</v>
      </c>
      <c r="C71" s="0" t="s">
        <v>163</v>
      </c>
      <c r="D71" s="0" t="s">
        <v>29</v>
      </c>
      <c r="E71" s="0" t="s">
        <v>107</v>
      </c>
      <c r="F71" s="0" t="s">
        <v>22</v>
      </c>
      <c r="G71" s="0" t="s">
        <v>23</v>
      </c>
      <c r="H71" s="0" t="s">
        <v>24</v>
      </c>
      <c r="I71" s="0" t="s">
        <v>128</v>
      </c>
      <c r="J71" s="0" t="s">
        <v>105</v>
      </c>
      <c r="K71" s="0" t="s">
        <v>27</v>
      </c>
      <c r="L71" s="0" t="n">
        <v>13</v>
      </c>
      <c r="M71" s="0" t="n">
        <v>10</v>
      </c>
      <c r="N71" s="0" t="n">
        <v>68</v>
      </c>
    </row>
    <row r="72" customFormat="false" ht="15" hidden="false" customHeight="false" outlineLevel="0" collapsed="false">
      <c r="A72" s="0" t="n">
        <v>88065565422</v>
      </c>
      <c r="B72" s="11" t="n">
        <v>44072</v>
      </c>
      <c r="C72" s="0" t="s">
        <v>164</v>
      </c>
      <c r="D72" s="0" t="s">
        <v>20</v>
      </c>
      <c r="E72" s="0" t="s">
        <v>75</v>
      </c>
      <c r="F72" s="0" t="s">
        <v>31</v>
      </c>
      <c r="G72" s="0" t="s">
        <v>32</v>
      </c>
      <c r="H72" s="0" t="s">
        <v>33</v>
      </c>
      <c r="I72" s="0" t="s">
        <v>128</v>
      </c>
      <c r="J72" s="0" t="s">
        <v>144</v>
      </c>
      <c r="K72" s="0" t="s">
        <v>35</v>
      </c>
      <c r="L72" s="0" t="n">
        <v>20</v>
      </c>
      <c r="M72" s="0" t="n">
        <v>17</v>
      </c>
      <c r="N72" s="0" t="n">
        <v>15</v>
      </c>
    </row>
    <row r="73" customFormat="false" ht="15" hidden="false" customHeight="false" outlineLevel="0" collapsed="false">
      <c r="A73" s="0" t="n">
        <v>88065565423</v>
      </c>
      <c r="B73" s="11" t="n">
        <v>44071</v>
      </c>
      <c r="C73" s="0" t="s">
        <v>165</v>
      </c>
      <c r="D73" s="0" t="s">
        <v>29</v>
      </c>
      <c r="E73" s="0" t="s">
        <v>78</v>
      </c>
      <c r="F73" s="0" t="s">
        <v>22</v>
      </c>
      <c r="G73" s="0" t="s">
        <v>23</v>
      </c>
      <c r="H73" s="0" t="s">
        <v>24</v>
      </c>
      <c r="I73" s="0" t="s">
        <v>128</v>
      </c>
      <c r="J73" s="0" t="s">
        <v>108</v>
      </c>
      <c r="K73" s="0" t="s">
        <v>27</v>
      </c>
      <c r="L73" s="0" t="n">
        <v>15</v>
      </c>
      <c r="M73" s="0" t="n">
        <v>12</v>
      </c>
      <c r="N73" s="0" t="n">
        <v>47</v>
      </c>
    </row>
    <row r="74" customFormat="false" ht="15" hidden="false" customHeight="false" outlineLevel="0" collapsed="false">
      <c r="A74" s="0" t="n">
        <v>88065565424</v>
      </c>
      <c r="B74" s="11" t="n">
        <v>44071</v>
      </c>
      <c r="C74" s="0" t="s">
        <v>166</v>
      </c>
      <c r="D74" s="0" t="s">
        <v>29</v>
      </c>
      <c r="E74" s="0" t="s">
        <v>81</v>
      </c>
      <c r="F74" s="0" t="s">
        <v>31</v>
      </c>
      <c r="G74" s="0" t="s">
        <v>32</v>
      </c>
      <c r="H74" s="0" t="s">
        <v>33</v>
      </c>
      <c r="I74" s="0" t="s">
        <v>128</v>
      </c>
      <c r="J74" s="0" t="s">
        <v>53</v>
      </c>
      <c r="K74" s="0" t="s">
        <v>27</v>
      </c>
      <c r="L74" s="0" t="n">
        <v>20</v>
      </c>
      <c r="M74" s="0" t="n">
        <v>17</v>
      </c>
      <c r="N74" s="0" t="n">
        <v>6</v>
      </c>
    </row>
    <row r="75" customFormat="false" ht="15" hidden="false" customHeight="false" outlineLevel="0" collapsed="false">
      <c r="A75" s="0" t="n">
        <v>88065565425</v>
      </c>
      <c r="B75" s="11" t="n">
        <v>44072</v>
      </c>
      <c r="C75" s="0" t="s">
        <v>167</v>
      </c>
      <c r="D75" s="0" t="s">
        <v>20</v>
      </c>
      <c r="E75" s="0" t="s">
        <v>149</v>
      </c>
      <c r="F75" s="0" t="s">
        <v>22</v>
      </c>
      <c r="G75" s="0" t="s">
        <v>23</v>
      </c>
      <c r="H75" s="0" t="s">
        <v>24</v>
      </c>
      <c r="I75" s="0" t="s">
        <v>128</v>
      </c>
      <c r="J75" s="0" t="s">
        <v>56</v>
      </c>
      <c r="K75" s="0" t="s">
        <v>27</v>
      </c>
      <c r="L75" s="0" t="n">
        <v>12</v>
      </c>
      <c r="M75" s="0" t="n">
        <v>9</v>
      </c>
      <c r="N75" s="0" t="n">
        <v>10</v>
      </c>
    </row>
    <row r="76" customFormat="false" ht="15" hidden="false" customHeight="false" outlineLevel="0" collapsed="false">
      <c r="A76" s="0" t="n">
        <v>88065565426</v>
      </c>
      <c r="B76" s="11" t="n">
        <v>44073</v>
      </c>
      <c r="C76" s="0" t="s">
        <v>168</v>
      </c>
      <c r="D76" s="0" t="s">
        <v>29</v>
      </c>
      <c r="E76" s="0" t="s">
        <v>21</v>
      </c>
      <c r="F76" s="0" t="s">
        <v>31</v>
      </c>
      <c r="G76" s="0" t="s">
        <v>32</v>
      </c>
      <c r="H76" s="0" t="s">
        <v>33</v>
      </c>
      <c r="I76" s="0" t="s">
        <v>128</v>
      </c>
      <c r="J76" s="0" t="s">
        <v>59</v>
      </c>
      <c r="K76" s="0" t="s">
        <v>27</v>
      </c>
      <c r="L76" s="0" t="n">
        <v>16</v>
      </c>
      <c r="M76" s="0" t="n">
        <v>13</v>
      </c>
      <c r="N76" s="0" t="n">
        <v>11</v>
      </c>
    </row>
    <row r="77" customFormat="false" ht="15" hidden="false" customHeight="false" outlineLevel="0" collapsed="false">
      <c r="A77" s="0" t="n">
        <v>88065565427</v>
      </c>
      <c r="B77" s="11" t="n">
        <v>44074</v>
      </c>
      <c r="C77" s="0" t="s">
        <v>169</v>
      </c>
      <c r="D77" s="0" t="s">
        <v>20</v>
      </c>
      <c r="E77" s="0" t="s">
        <v>152</v>
      </c>
      <c r="F77" s="0" t="s">
        <v>22</v>
      </c>
      <c r="G77" s="0" t="s">
        <v>23</v>
      </c>
      <c r="H77" s="0" t="s">
        <v>24</v>
      </c>
      <c r="I77" s="0" t="s">
        <v>128</v>
      </c>
      <c r="J77" s="0" t="s">
        <v>60</v>
      </c>
      <c r="K77" s="0" t="s">
        <v>35</v>
      </c>
      <c r="L77" s="0" t="n">
        <v>70</v>
      </c>
      <c r="M77" s="0" t="n">
        <v>67</v>
      </c>
      <c r="N77" s="0" t="n">
        <v>60</v>
      </c>
    </row>
    <row r="78" customFormat="false" ht="15" hidden="false" customHeight="false" outlineLevel="0" collapsed="false">
      <c r="A78" s="0" t="n">
        <v>88065565428</v>
      </c>
      <c r="B78" s="11" t="n">
        <v>44075</v>
      </c>
      <c r="C78" s="0" t="s">
        <v>170</v>
      </c>
      <c r="D78" s="0" t="s">
        <v>20</v>
      </c>
      <c r="E78" s="0" t="s">
        <v>154</v>
      </c>
      <c r="F78" s="0" t="s">
        <v>31</v>
      </c>
      <c r="G78" s="0" t="s">
        <v>32</v>
      </c>
      <c r="H78" s="0" t="s">
        <v>33</v>
      </c>
      <c r="I78" s="0" t="s">
        <v>128</v>
      </c>
      <c r="J78" s="0" t="s">
        <v>61</v>
      </c>
      <c r="K78" s="0" t="s">
        <v>35</v>
      </c>
      <c r="L78" s="0" t="n">
        <v>15</v>
      </c>
      <c r="M78" s="0" t="n">
        <v>12</v>
      </c>
      <c r="N78" s="0" t="n">
        <v>89</v>
      </c>
    </row>
    <row r="79" customFormat="false" ht="15" hidden="false" customHeight="false" outlineLevel="0" collapsed="false">
      <c r="A79" s="0" t="n">
        <v>88065565429</v>
      </c>
      <c r="B79" s="11" t="n">
        <v>44076</v>
      </c>
      <c r="C79" s="0" t="s">
        <v>171</v>
      </c>
      <c r="D79" s="0" t="s">
        <v>29</v>
      </c>
      <c r="E79" s="0" t="s">
        <v>156</v>
      </c>
      <c r="F79" s="0" t="s">
        <v>22</v>
      </c>
      <c r="G79" s="0" t="s">
        <v>23</v>
      </c>
      <c r="H79" s="0" t="s">
        <v>24</v>
      </c>
      <c r="I79" s="0" t="s">
        <v>128</v>
      </c>
      <c r="J79" s="0" t="s">
        <v>59</v>
      </c>
      <c r="K79" s="0" t="s">
        <v>27</v>
      </c>
      <c r="L79" s="0" t="n">
        <v>16</v>
      </c>
      <c r="M79" s="0" t="n">
        <v>13</v>
      </c>
      <c r="N79" s="0" t="n">
        <v>77</v>
      </c>
    </row>
    <row r="80" customFormat="false" ht="15" hidden="false" customHeight="false" outlineLevel="0" collapsed="false">
      <c r="A80" s="0" t="n">
        <v>88065565430</v>
      </c>
      <c r="B80" s="11" t="n">
        <v>44077</v>
      </c>
      <c r="C80" s="0" t="s">
        <v>172</v>
      </c>
      <c r="D80" s="0" t="s">
        <v>20</v>
      </c>
      <c r="E80" s="0" t="s">
        <v>112</v>
      </c>
      <c r="F80" s="0" t="s">
        <v>31</v>
      </c>
      <c r="G80" s="0" t="s">
        <v>32</v>
      </c>
      <c r="H80" s="0" t="s">
        <v>33</v>
      </c>
      <c r="I80" s="0" t="s">
        <v>128</v>
      </c>
      <c r="J80" s="0" t="s">
        <v>62</v>
      </c>
      <c r="K80" s="0" t="s">
        <v>27</v>
      </c>
      <c r="L80" s="0" t="n">
        <v>20</v>
      </c>
      <c r="M80" s="0" t="n">
        <v>17</v>
      </c>
      <c r="N80" s="0" t="n">
        <v>68</v>
      </c>
    </row>
    <row r="81" customFormat="false" ht="15" hidden="false" customHeight="false" outlineLevel="0" collapsed="false">
      <c r="A81" s="0" t="n">
        <v>88065565431</v>
      </c>
      <c r="B81" s="11" t="n">
        <v>44078</v>
      </c>
      <c r="C81" s="0" t="s">
        <v>173</v>
      </c>
      <c r="D81" s="0" t="s">
        <v>20</v>
      </c>
      <c r="E81" s="0" t="s">
        <v>114</v>
      </c>
      <c r="F81" s="0" t="s">
        <v>22</v>
      </c>
      <c r="G81" s="0" t="s">
        <v>23</v>
      </c>
      <c r="H81" s="0" t="s">
        <v>24</v>
      </c>
      <c r="I81" s="0" t="s">
        <v>128</v>
      </c>
      <c r="J81" s="0" t="s">
        <v>63</v>
      </c>
      <c r="K81" s="0" t="s">
        <v>27</v>
      </c>
      <c r="L81" s="0" t="n">
        <v>12</v>
      </c>
      <c r="M81" s="0" t="n">
        <v>9</v>
      </c>
      <c r="N81" s="0" t="n">
        <v>15</v>
      </c>
    </row>
    <row r="82" customFormat="false" ht="15" hidden="false" customHeight="false" outlineLevel="0" collapsed="false">
      <c r="A82" s="0" t="n">
        <v>88065565432</v>
      </c>
      <c r="B82" s="11" t="n">
        <v>44079</v>
      </c>
      <c r="C82" s="0" t="s">
        <v>174</v>
      </c>
      <c r="D82" s="0" t="s">
        <v>29</v>
      </c>
      <c r="E82" s="0" t="s">
        <v>69</v>
      </c>
      <c r="F82" s="0" t="s">
        <v>31</v>
      </c>
      <c r="G82" s="0" t="s">
        <v>32</v>
      </c>
      <c r="H82" s="0" t="s">
        <v>33</v>
      </c>
      <c r="I82" s="0" t="s">
        <v>128</v>
      </c>
      <c r="J82" s="0" t="s">
        <v>64</v>
      </c>
      <c r="K82" s="0" t="s">
        <v>35</v>
      </c>
      <c r="L82" s="0" t="n">
        <v>12</v>
      </c>
      <c r="M82" s="0" t="n">
        <v>9</v>
      </c>
      <c r="N82" s="0" t="n">
        <v>47</v>
      </c>
    </row>
    <row r="83" customFormat="false" ht="15" hidden="false" customHeight="false" outlineLevel="0" collapsed="false">
      <c r="A83" s="0" t="n">
        <v>88065565433</v>
      </c>
      <c r="B83" s="11" t="n">
        <v>44083</v>
      </c>
      <c r="C83" s="0" t="s">
        <v>175</v>
      </c>
      <c r="D83" s="0" t="s">
        <v>20</v>
      </c>
      <c r="E83" s="0" t="s">
        <v>117</v>
      </c>
      <c r="F83" s="0" t="s">
        <v>22</v>
      </c>
      <c r="G83" s="0" t="s">
        <v>23</v>
      </c>
      <c r="H83" s="0" t="s">
        <v>24</v>
      </c>
      <c r="I83" s="0" t="s">
        <v>128</v>
      </c>
      <c r="J83" s="0" t="s">
        <v>67</v>
      </c>
      <c r="K83" s="0" t="s">
        <v>35</v>
      </c>
      <c r="L83" s="0" t="n">
        <v>18</v>
      </c>
      <c r="M83" s="0" t="n">
        <v>15</v>
      </c>
      <c r="N83" s="0" t="n">
        <v>6</v>
      </c>
    </row>
    <row r="84" customFormat="false" ht="15" hidden="false" customHeight="false" outlineLevel="0" collapsed="false">
      <c r="A84" s="0" t="n">
        <v>88065565434</v>
      </c>
      <c r="B84" s="11" t="n">
        <v>44082</v>
      </c>
      <c r="C84" s="0" t="s">
        <v>176</v>
      </c>
      <c r="D84" s="0" t="s">
        <v>29</v>
      </c>
      <c r="E84" s="0" t="s">
        <v>69</v>
      </c>
      <c r="F84" s="0" t="s">
        <v>31</v>
      </c>
      <c r="G84" s="0" t="s">
        <v>32</v>
      </c>
      <c r="H84" s="0" t="s">
        <v>33</v>
      </c>
      <c r="I84" s="0" t="s">
        <v>128</v>
      </c>
      <c r="J84" s="0" t="s">
        <v>70</v>
      </c>
      <c r="K84" s="0" t="s">
        <v>27</v>
      </c>
      <c r="L84" s="0" t="n">
        <v>10</v>
      </c>
      <c r="M84" s="0" t="n">
        <v>7</v>
      </c>
      <c r="N84" s="0" t="n">
        <v>10</v>
      </c>
    </row>
    <row r="85" customFormat="false" ht="15" hidden="false" customHeight="false" outlineLevel="0" collapsed="false">
      <c r="A85" s="0" t="n">
        <v>88065565435</v>
      </c>
      <c r="B85" s="11" t="n">
        <v>44082</v>
      </c>
      <c r="C85" s="0" t="s">
        <v>177</v>
      </c>
      <c r="D85" s="0" t="s">
        <v>20</v>
      </c>
      <c r="E85" s="0" t="s">
        <v>117</v>
      </c>
      <c r="F85" s="0" t="s">
        <v>22</v>
      </c>
      <c r="G85" s="0" t="s">
        <v>23</v>
      </c>
      <c r="H85" s="0" t="s">
        <v>24</v>
      </c>
      <c r="I85" s="0" t="s">
        <v>128</v>
      </c>
      <c r="J85" s="0" t="s">
        <v>73</v>
      </c>
      <c r="K85" s="0" t="s">
        <v>27</v>
      </c>
      <c r="L85" s="0" t="n">
        <v>15</v>
      </c>
      <c r="M85" s="0" t="n">
        <v>12</v>
      </c>
      <c r="N85" s="0" t="n">
        <v>11</v>
      </c>
    </row>
    <row r="86" customFormat="false" ht="15" hidden="false" customHeight="false" outlineLevel="0" collapsed="false">
      <c r="A86" s="0" t="n">
        <v>88065565436</v>
      </c>
      <c r="B86" s="11" t="n">
        <v>44083</v>
      </c>
      <c r="C86" s="0" t="s">
        <v>178</v>
      </c>
      <c r="D86" s="0" t="s">
        <v>29</v>
      </c>
      <c r="E86" s="0" t="s">
        <v>119</v>
      </c>
      <c r="F86" s="0" t="s">
        <v>31</v>
      </c>
      <c r="G86" s="0" t="s">
        <v>32</v>
      </c>
      <c r="H86" s="0" t="s">
        <v>33</v>
      </c>
      <c r="I86" s="0" t="s">
        <v>128</v>
      </c>
      <c r="J86" s="0" t="s">
        <v>76</v>
      </c>
      <c r="K86" s="0" t="s">
        <v>27</v>
      </c>
      <c r="L86" s="0" t="n">
        <v>15</v>
      </c>
      <c r="M86" s="0" t="n">
        <v>12</v>
      </c>
      <c r="N86" s="0" t="n">
        <v>60</v>
      </c>
    </row>
    <row r="87" customFormat="false" ht="15" hidden="false" customHeight="false" outlineLevel="0" collapsed="false">
      <c r="A87" s="0" t="n">
        <v>88065565437</v>
      </c>
      <c r="B87" s="11" t="n">
        <v>44084</v>
      </c>
      <c r="C87" s="0" t="s">
        <v>179</v>
      </c>
      <c r="D87" s="0" t="s">
        <v>29</v>
      </c>
      <c r="E87" s="0" t="s">
        <v>121</v>
      </c>
      <c r="F87" s="0" t="s">
        <v>22</v>
      </c>
      <c r="G87" s="0" t="s">
        <v>23</v>
      </c>
      <c r="H87" s="0" t="s">
        <v>24</v>
      </c>
      <c r="I87" s="0" t="s">
        <v>128</v>
      </c>
      <c r="J87" s="0" t="s">
        <v>79</v>
      </c>
      <c r="K87" s="0" t="s">
        <v>35</v>
      </c>
      <c r="L87" s="0" t="n">
        <v>23</v>
      </c>
      <c r="M87" s="0" t="n">
        <v>20</v>
      </c>
      <c r="N87" s="0" t="n">
        <v>89</v>
      </c>
    </row>
    <row r="88" customFormat="false" ht="15" hidden="false" customHeight="false" outlineLevel="0" collapsed="false">
      <c r="A88" s="0" t="n">
        <v>88065565438</v>
      </c>
      <c r="B88" s="11" t="n">
        <v>44085</v>
      </c>
      <c r="C88" s="0" t="s">
        <v>180</v>
      </c>
      <c r="D88" s="0" t="s">
        <v>29</v>
      </c>
      <c r="E88" s="0" t="s">
        <v>123</v>
      </c>
      <c r="F88" s="0" t="s">
        <v>31</v>
      </c>
      <c r="G88" s="0" t="s">
        <v>32</v>
      </c>
      <c r="H88" s="0" t="s">
        <v>33</v>
      </c>
      <c r="I88" s="0" t="s">
        <v>128</v>
      </c>
      <c r="J88" s="0" t="s">
        <v>82</v>
      </c>
      <c r="K88" s="0" t="s">
        <v>35</v>
      </c>
      <c r="L88" s="0" t="n">
        <v>9</v>
      </c>
      <c r="M88" s="0" t="n">
        <v>6</v>
      </c>
      <c r="N88" s="0" t="n">
        <v>77</v>
      </c>
    </row>
    <row r="89" customFormat="false" ht="15" hidden="false" customHeight="false" outlineLevel="0" collapsed="false">
      <c r="A89" s="0" t="n">
        <v>88065565439</v>
      </c>
      <c r="B89" s="11" t="n">
        <v>44086</v>
      </c>
      <c r="C89" s="0" t="s">
        <v>181</v>
      </c>
      <c r="D89" s="0" t="s">
        <v>29</v>
      </c>
      <c r="E89" s="0" t="s">
        <v>125</v>
      </c>
      <c r="F89" s="0" t="s">
        <v>22</v>
      </c>
      <c r="G89" s="0" t="s">
        <v>23</v>
      </c>
      <c r="H89" s="0" t="s">
        <v>24</v>
      </c>
      <c r="I89" s="0" t="s">
        <v>128</v>
      </c>
      <c r="J89" s="0" t="s">
        <v>85</v>
      </c>
      <c r="K89" s="0" t="s">
        <v>35</v>
      </c>
      <c r="L89" s="0" t="n">
        <v>18</v>
      </c>
      <c r="M89" s="0" t="n">
        <v>15</v>
      </c>
      <c r="N89" s="0" t="n">
        <v>68</v>
      </c>
    </row>
    <row r="90" customFormat="false" ht="15" hidden="false" customHeight="false" outlineLevel="0" collapsed="false">
      <c r="A90" s="0" t="n">
        <v>88065565440</v>
      </c>
      <c r="B90" s="11" t="n">
        <v>44087</v>
      </c>
      <c r="C90" s="0" t="s">
        <v>182</v>
      </c>
      <c r="D90" s="0" t="s">
        <v>29</v>
      </c>
      <c r="E90" s="0" t="s">
        <v>30</v>
      </c>
      <c r="F90" s="0" t="s">
        <v>31</v>
      </c>
      <c r="G90" s="0" t="s">
        <v>32</v>
      </c>
      <c r="H90" s="0" t="s">
        <v>33</v>
      </c>
      <c r="I90" s="0" t="s">
        <v>128</v>
      </c>
      <c r="J90" s="0" t="s">
        <v>88</v>
      </c>
      <c r="K90" s="0" t="s">
        <v>27</v>
      </c>
      <c r="L90" s="0" t="n">
        <v>14</v>
      </c>
      <c r="M90" s="0" t="n">
        <v>11</v>
      </c>
      <c r="N90" s="0" t="n">
        <v>15</v>
      </c>
    </row>
    <row r="91" customFormat="false" ht="15" hidden="false" customHeight="false" outlineLevel="0" collapsed="false">
      <c r="A91" s="0" t="n">
        <v>88065565441</v>
      </c>
      <c r="B91" s="11" t="n">
        <v>44088</v>
      </c>
      <c r="C91" s="0" t="s">
        <v>183</v>
      </c>
      <c r="D91" s="0" t="s">
        <v>29</v>
      </c>
      <c r="E91" s="0" t="s">
        <v>37</v>
      </c>
      <c r="F91" s="0" t="s">
        <v>22</v>
      </c>
      <c r="G91" s="0" t="s">
        <v>23</v>
      </c>
      <c r="H91" s="0" t="s">
        <v>24</v>
      </c>
      <c r="I91" s="0" t="s">
        <v>128</v>
      </c>
      <c r="J91" s="0" t="s">
        <v>91</v>
      </c>
      <c r="K91" s="0" t="s">
        <v>27</v>
      </c>
      <c r="L91" s="0" t="n">
        <v>30</v>
      </c>
      <c r="M91" s="0" t="n">
        <v>27</v>
      </c>
      <c r="N91" s="0" t="n">
        <v>47</v>
      </c>
    </row>
    <row r="92" customFormat="false" ht="15" hidden="false" customHeight="false" outlineLevel="0" collapsed="false">
      <c r="A92" s="0" t="n">
        <v>88065565442</v>
      </c>
      <c r="B92" s="11" t="n">
        <v>44089</v>
      </c>
      <c r="C92" s="0" t="s">
        <v>184</v>
      </c>
      <c r="D92" s="0" t="s">
        <v>29</v>
      </c>
      <c r="E92" s="0" t="s">
        <v>42</v>
      </c>
      <c r="F92" s="0" t="s">
        <v>31</v>
      </c>
      <c r="G92" s="0" t="s">
        <v>32</v>
      </c>
      <c r="H92" s="0" t="s">
        <v>33</v>
      </c>
      <c r="I92" s="0" t="s">
        <v>128</v>
      </c>
      <c r="J92" s="0" t="s">
        <v>94</v>
      </c>
      <c r="K92" s="0" t="s">
        <v>27</v>
      </c>
      <c r="L92" s="0" t="n">
        <v>16</v>
      </c>
      <c r="M92" s="0" t="n">
        <v>13</v>
      </c>
      <c r="N92" s="0" t="n">
        <v>6</v>
      </c>
    </row>
    <row r="93" customFormat="false" ht="15" hidden="false" customHeight="false" outlineLevel="0" collapsed="false">
      <c r="A93" s="0" t="n">
        <v>88065565443</v>
      </c>
      <c r="B93" s="11" t="n">
        <v>44093</v>
      </c>
      <c r="C93" s="0" t="s">
        <v>185</v>
      </c>
      <c r="D93" s="0" t="s">
        <v>20</v>
      </c>
      <c r="E93" s="0" t="s">
        <v>186</v>
      </c>
      <c r="F93" s="0" t="s">
        <v>22</v>
      </c>
      <c r="G93" s="0" t="s">
        <v>23</v>
      </c>
      <c r="H93" s="0" t="s">
        <v>24</v>
      </c>
      <c r="I93" s="0" t="s">
        <v>128</v>
      </c>
      <c r="J93" s="0" t="s">
        <v>26</v>
      </c>
      <c r="K93" s="0" t="s">
        <v>27</v>
      </c>
      <c r="L93" s="0" t="n">
        <v>52</v>
      </c>
      <c r="M93" s="0" t="n">
        <v>49</v>
      </c>
      <c r="N93" s="0" t="n">
        <v>10</v>
      </c>
    </row>
    <row r="94" customFormat="false" ht="15" hidden="false" customHeight="false" outlineLevel="0" collapsed="false">
      <c r="A94" s="0" t="n">
        <v>88065565444</v>
      </c>
      <c r="B94" s="11" t="n">
        <v>44092</v>
      </c>
      <c r="C94" s="0" t="s">
        <v>187</v>
      </c>
      <c r="D94" s="0" t="s">
        <v>29</v>
      </c>
      <c r="E94" s="0" t="s">
        <v>188</v>
      </c>
      <c r="F94" s="0" t="s">
        <v>31</v>
      </c>
      <c r="G94" s="0" t="s">
        <v>32</v>
      </c>
      <c r="H94" s="0" t="s">
        <v>33</v>
      </c>
      <c r="I94" s="0" t="s">
        <v>128</v>
      </c>
      <c r="J94" s="0" t="s">
        <v>99</v>
      </c>
      <c r="K94" s="0" t="s">
        <v>27</v>
      </c>
      <c r="L94" s="0" t="n">
        <v>14</v>
      </c>
      <c r="M94" s="0" t="n">
        <v>11</v>
      </c>
      <c r="N94" s="0" t="n">
        <v>11</v>
      </c>
    </row>
    <row r="95" customFormat="false" ht="15" hidden="false" customHeight="false" outlineLevel="0" collapsed="false">
      <c r="A95" s="0" t="n">
        <v>88065565445</v>
      </c>
      <c r="B95" s="11" t="n">
        <v>44092</v>
      </c>
      <c r="C95" s="0" t="s">
        <v>189</v>
      </c>
      <c r="D95" s="0" t="s">
        <v>20</v>
      </c>
      <c r="E95" s="0" t="s">
        <v>46</v>
      </c>
      <c r="F95" s="0" t="s">
        <v>22</v>
      </c>
      <c r="G95" s="0" t="s">
        <v>23</v>
      </c>
      <c r="H95" s="0" t="s">
        <v>24</v>
      </c>
      <c r="I95" s="0" t="s">
        <v>128</v>
      </c>
      <c r="J95" s="0" t="s">
        <v>102</v>
      </c>
      <c r="K95" s="0" t="s">
        <v>27</v>
      </c>
      <c r="L95" s="0" t="n">
        <v>6</v>
      </c>
      <c r="M95" s="0" t="n">
        <v>3</v>
      </c>
      <c r="N95" s="0" t="n">
        <v>60</v>
      </c>
    </row>
    <row r="96" customFormat="false" ht="15" hidden="false" customHeight="false" outlineLevel="0" collapsed="false">
      <c r="A96" s="0" t="n">
        <v>88065565446</v>
      </c>
      <c r="B96" s="11" t="n">
        <v>44093</v>
      </c>
      <c r="C96" s="0" t="s">
        <v>190</v>
      </c>
      <c r="D96" s="0" t="s">
        <v>29</v>
      </c>
      <c r="E96" s="0" t="s">
        <v>48</v>
      </c>
      <c r="F96" s="0" t="s">
        <v>31</v>
      </c>
      <c r="G96" s="0" t="s">
        <v>32</v>
      </c>
      <c r="H96" s="0" t="s">
        <v>33</v>
      </c>
      <c r="I96" s="0" t="s">
        <v>128</v>
      </c>
      <c r="J96" s="0" t="s">
        <v>105</v>
      </c>
      <c r="K96" s="0" t="s">
        <v>27</v>
      </c>
      <c r="L96" s="0" t="n">
        <v>13</v>
      </c>
      <c r="M96" s="0" t="n">
        <v>10</v>
      </c>
      <c r="N96" s="0" t="n">
        <v>89</v>
      </c>
    </row>
    <row r="97" customFormat="false" ht="15" hidden="false" customHeight="false" outlineLevel="0" collapsed="false">
      <c r="A97" s="0" t="n">
        <v>88065565447</v>
      </c>
      <c r="B97" s="11" t="n">
        <v>44094</v>
      </c>
      <c r="C97" s="0" t="s">
        <v>191</v>
      </c>
      <c r="D97" s="0" t="s">
        <v>20</v>
      </c>
      <c r="E97" s="0" t="s">
        <v>50</v>
      </c>
      <c r="F97" s="0" t="s">
        <v>22</v>
      </c>
      <c r="G97" s="0" t="s">
        <v>23</v>
      </c>
      <c r="H97" s="0" t="s">
        <v>24</v>
      </c>
      <c r="I97" s="0" t="s">
        <v>128</v>
      </c>
      <c r="J97" s="0" t="s">
        <v>108</v>
      </c>
      <c r="K97" s="0" t="s">
        <v>27</v>
      </c>
      <c r="L97" s="0" t="n">
        <v>15</v>
      </c>
      <c r="M97" s="0" t="n">
        <v>12</v>
      </c>
      <c r="N97" s="0" t="n">
        <v>77</v>
      </c>
    </row>
    <row r="98" customFormat="false" ht="15" hidden="false" customHeight="false" outlineLevel="0" collapsed="false">
      <c r="A98" s="0" t="n">
        <v>88065565448</v>
      </c>
      <c r="B98" s="11" t="n">
        <v>44095</v>
      </c>
      <c r="C98" s="0" t="s">
        <v>192</v>
      </c>
      <c r="D98" s="0" t="s">
        <v>29</v>
      </c>
      <c r="E98" s="0" t="s">
        <v>52</v>
      </c>
      <c r="F98" s="0" t="s">
        <v>31</v>
      </c>
      <c r="G98" s="0" t="s">
        <v>32</v>
      </c>
      <c r="H98" s="0" t="s">
        <v>33</v>
      </c>
      <c r="I98" s="0" t="s">
        <v>128</v>
      </c>
      <c r="J98" s="0" t="s">
        <v>53</v>
      </c>
      <c r="K98" s="0" t="s">
        <v>27</v>
      </c>
      <c r="L98" s="0" t="n">
        <v>20</v>
      </c>
      <c r="M98" s="0" t="n">
        <v>17</v>
      </c>
      <c r="N98" s="0" t="n">
        <v>68</v>
      </c>
    </row>
    <row r="99" customFormat="false" ht="15" hidden="false" customHeight="false" outlineLevel="0" collapsed="false">
      <c r="A99" s="0" t="n">
        <v>88065565449</v>
      </c>
      <c r="B99" s="11" t="n">
        <v>44096</v>
      </c>
      <c r="C99" s="0" t="s">
        <v>193</v>
      </c>
      <c r="D99" s="0" t="s">
        <v>20</v>
      </c>
      <c r="E99" s="0" t="s">
        <v>55</v>
      </c>
      <c r="F99" s="0" t="s">
        <v>22</v>
      </c>
      <c r="G99" s="0" t="s">
        <v>23</v>
      </c>
      <c r="H99" s="0" t="s">
        <v>24</v>
      </c>
      <c r="I99" s="0" t="s">
        <v>128</v>
      </c>
      <c r="J99" s="0" t="s">
        <v>56</v>
      </c>
      <c r="K99" s="0" t="s">
        <v>27</v>
      </c>
      <c r="L99" s="0" t="n">
        <v>12</v>
      </c>
      <c r="M99" s="0" t="n">
        <v>9</v>
      </c>
      <c r="N99" s="0" t="n">
        <v>15</v>
      </c>
    </row>
    <row r="100" customFormat="false" ht="15" hidden="false" customHeight="false" outlineLevel="0" collapsed="false">
      <c r="A100" s="0" t="n">
        <v>88065565450</v>
      </c>
      <c r="B100" s="11" t="n">
        <v>44097</v>
      </c>
      <c r="C100" s="0" t="s">
        <v>194</v>
      </c>
      <c r="D100" s="0" t="s">
        <v>29</v>
      </c>
      <c r="E100" s="0" t="s">
        <v>58</v>
      </c>
      <c r="F100" s="0" t="s">
        <v>31</v>
      </c>
      <c r="G100" s="0" t="s">
        <v>32</v>
      </c>
      <c r="H100" s="0" t="s">
        <v>33</v>
      </c>
      <c r="I100" s="0" t="s">
        <v>128</v>
      </c>
      <c r="J100" s="0" t="s">
        <v>59</v>
      </c>
      <c r="K100" s="0" t="s">
        <v>27</v>
      </c>
      <c r="L100" s="0" t="n">
        <v>16</v>
      </c>
      <c r="M100" s="0" t="n">
        <v>13</v>
      </c>
      <c r="N100" s="0" t="n">
        <v>47</v>
      </c>
    </row>
    <row r="101" customFormat="false" ht="15" hidden="false" customHeight="false" outlineLevel="0" collapsed="false">
      <c r="A101" s="0" t="n">
        <v>88065565451</v>
      </c>
      <c r="B101" s="11" t="n">
        <v>44098</v>
      </c>
      <c r="C101" s="0" t="s">
        <v>195</v>
      </c>
      <c r="D101" s="0" t="s">
        <v>20</v>
      </c>
      <c r="E101" s="0" t="s">
        <v>147</v>
      </c>
      <c r="F101" s="0" t="s">
        <v>22</v>
      </c>
      <c r="G101" s="0" t="s">
        <v>23</v>
      </c>
      <c r="H101" s="0" t="s">
        <v>24</v>
      </c>
      <c r="I101" s="0" t="s">
        <v>128</v>
      </c>
      <c r="J101" s="0" t="s">
        <v>62</v>
      </c>
      <c r="K101" s="0" t="s">
        <v>27</v>
      </c>
      <c r="L101" s="0" t="n">
        <v>20</v>
      </c>
      <c r="M101" s="0" t="n">
        <v>17</v>
      </c>
      <c r="N101" s="0" t="n">
        <v>6</v>
      </c>
    </row>
    <row r="102" customFormat="false" ht="15" hidden="false" customHeight="false" outlineLevel="0" collapsed="false">
      <c r="A102" s="0" t="n">
        <v>88065565452</v>
      </c>
      <c r="B102" s="11" t="n">
        <v>44099</v>
      </c>
      <c r="C102" s="0" t="s">
        <v>196</v>
      </c>
      <c r="D102" s="0" t="s">
        <v>29</v>
      </c>
      <c r="E102" s="0" t="s">
        <v>149</v>
      </c>
      <c r="F102" s="0" t="s">
        <v>31</v>
      </c>
      <c r="G102" s="0" t="s">
        <v>32</v>
      </c>
      <c r="H102" s="0" t="s">
        <v>33</v>
      </c>
      <c r="I102" s="0" t="s">
        <v>128</v>
      </c>
      <c r="J102" s="0" t="s">
        <v>63</v>
      </c>
      <c r="K102" s="0" t="s">
        <v>27</v>
      </c>
      <c r="L102" s="0" t="n">
        <v>12</v>
      </c>
      <c r="M102" s="0" t="n">
        <v>9</v>
      </c>
      <c r="N102" s="0" t="n">
        <v>10</v>
      </c>
    </row>
    <row r="103" customFormat="false" ht="15" hidden="false" customHeight="false" outlineLevel="0" collapsed="false">
      <c r="A103" s="0" t="n">
        <v>88065565453</v>
      </c>
      <c r="B103" s="11" t="n">
        <v>44103</v>
      </c>
      <c r="C103" s="0" t="s">
        <v>197</v>
      </c>
      <c r="D103" s="0" t="s">
        <v>29</v>
      </c>
      <c r="E103" s="0" t="s">
        <v>21</v>
      </c>
      <c r="F103" s="0" t="s">
        <v>22</v>
      </c>
      <c r="G103" s="0" t="s">
        <v>23</v>
      </c>
      <c r="H103" s="0" t="s">
        <v>24</v>
      </c>
      <c r="I103" s="0" t="s">
        <v>128</v>
      </c>
      <c r="J103" s="0" t="s">
        <v>70</v>
      </c>
      <c r="K103" s="0" t="s">
        <v>27</v>
      </c>
      <c r="L103" s="0" t="n">
        <v>10</v>
      </c>
      <c r="M103" s="0" t="n">
        <v>7</v>
      </c>
      <c r="N103" s="0" t="n">
        <v>11</v>
      </c>
    </row>
    <row r="104" customFormat="false" ht="15" hidden="false" customHeight="false" outlineLevel="0" collapsed="false">
      <c r="A104" s="0" t="n">
        <v>88065565454</v>
      </c>
      <c r="B104" s="11" t="n">
        <v>44102</v>
      </c>
      <c r="C104" s="0" t="s">
        <v>198</v>
      </c>
      <c r="D104" s="0" t="s">
        <v>29</v>
      </c>
      <c r="E104" s="0" t="s">
        <v>152</v>
      </c>
      <c r="F104" s="0" t="s">
        <v>31</v>
      </c>
      <c r="G104" s="0" t="s">
        <v>32</v>
      </c>
      <c r="H104" s="0" t="s">
        <v>33</v>
      </c>
      <c r="I104" s="0" t="s">
        <v>128</v>
      </c>
      <c r="J104" s="0" t="s">
        <v>73</v>
      </c>
      <c r="K104" s="0" t="s">
        <v>27</v>
      </c>
      <c r="L104" s="0" t="n">
        <v>15</v>
      </c>
      <c r="M104" s="0" t="n">
        <v>12</v>
      </c>
      <c r="N104" s="0" t="n">
        <v>60</v>
      </c>
    </row>
    <row r="105" customFormat="false" ht="15" hidden="false" customHeight="false" outlineLevel="0" collapsed="false">
      <c r="A105" s="0" t="n">
        <v>88065565455</v>
      </c>
      <c r="B105" s="11" t="n">
        <v>44102</v>
      </c>
      <c r="C105" s="0" t="s">
        <v>199</v>
      </c>
      <c r="D105" s="0" t="s">
        <v>29</v>
      </c>
      <c r="E105" s="0" t="s">
        <v>154</v>
      </c>
      <c r="F105" s="0" t="s">
        <v>22</v>
      </c>
      <c r="G105" s="0" t="s">
        <v>23</v>
      </c>
      <c r="H105" s="0" t="s">
        <v>24</v>
      </c>
      <c r="I105" s="0" t="s">
        <v>128</v>
      </c>
      <c r="J105" s="0" t="s">
        <v>76</v>
      </c>
      <c r="K105" s="0" t="s">
        <v>27</v>
      </c>
      <c r="L105" s="0" t="n">
        <v>15</v>
      </c>
      <c r="M105" s="0" t="n">
        <v>12</v>
      </c>
      <c r="N105" s="0" t="n">
        <v>89</v>
      </c>
    </row>
    <row r="106" customFormat="false" ht="15" hidden="false" customHeight="false" outlineLevel="0" collapsed="false">
      <c r="A106" s="0" t="n">
        <v>88065565456</v>
      </c>
      <c r="B106" s="11" t="n">
        <v>44103</v>
      </c>
      <c r="C106" s="0" t="s">
        <v>200</v>
      </c>
      <c r="D106" s="0" t="s">
        <v>29</v>
      </c>
      <c r="E106" s="0" t="s">
        <v>156</v>
      </c>
      <c r="F106" s="0" t="s">
        <v>31</v>
      </c>
      <c r="G106" s="0" t="s">
        <v>32</v>
      </c>
      <c r="H106" s="0" t="s">
        <v>33</v>
      </c>
      <c r="I106" s="0" t="s">
        <v>128</v>
      </c>
      <c r="J106" s="0" t="s">
        <v>126</v>
      </c>
      <c r="K106" s="0" t="s">
        <v>27</v>
      </c>
      <c r="L106" s="0" t="n">
        <v>20</v>
      </c>
      <c r="M106" s="0" t="n">
        <v>17</v>
      </c>
      <c r="N106" s="0" t="n">
        <v>77</v>
      </c>
    </row>
    <row r="107" customFormat="false" ht="15" hidden="false" customHeight="false" outlineLevel="0" collapsed="false">
      <c r="A107" s="0" t="n">
        <v>88065565457</v>
      </c>
      <c r="B107" s="11" t="n">
        <v>44104</v>
      </c>
      <c r="C107" s="0" t="s">
        <v>201</v>
      </c>
      <c r="D107" s="0" t="s">
        <v>29</v>
      </c>
      <c r="E107" s="0" t="s">
        <v>66</v>
      </c>
      <c r="F107" s="0" t="s">
        <v>22</v>
      </c>
      <c r="G107" s="0" t="s">
        <v>23</v>
      </c>
      <c r="H107" s="0" t="s">
        <v>24</v>
      </c>
      <c r="I107" s="0" t="s">
        <v>128</v>
      </c>
      <c r="J107" s="0" t="s">
        <v>129</v>
      </c>
      <c r="K107" s="0" t="s">
        <v>27</v>
      </c>
      <c r="L107" s="0" t="n">
        <v>12</v>
      </c>
      <c r="M107" s="0" t="n">
        <v>9</v>
      </c>
      <c r="N107" s="0" t="n">
        <v>68</v>
      </c>
    </row>
    <row r="108" customFormat="false" ht="15" hidden="false" customHeight="false" outlineLevel="0" collapsed="false">
      <c r="A108" s="0" t="n">
        <v>88065565458</v>
      </c>
      <c r="B108" s="11" t="n">
        <v>44094</v>
      </c>
      <c r="C108" s="0" t="s">
        <v>202</v>
      </c>
      <c r="D108" s="0" t="s">
        <v>29</v>
      </c>
      <c r="E108" s="0" t="s">
        <v>69</v>
      </c>
      <c r="F108" s="0" t="s">
        <v>31</v>
      </c>
      <c r="G108" s="0" t="s">
        <v>32</v>
      </c>
      <c r="H108" s="0" t="s">
        <v>33</v>
      </c>
      <c r="I108" s="0" t="s">
        <v>25</v>
      </c>
      <c r="J108" s="0" t="s">
        <v>131</v>
      </c>
      <c r="K108" s="0" t="s">
        <v>27</v>
      </c>
      <c r="L108" s="0" t="n">
        <v>13</v>
      </c>
      <c r="M108" s="0" t="n">
        <v>10</v>
      </c>
      <c r="N108" s="0" t="n">
        <v>15</v>
      </c>
    </row>
    <row r="109" customFormat="false" ht="15" hidden="false" customHeight="false" outlineLevel="0" collapsed="false">
      <c r="A109" s="0" t="n">
        <v>88065565459</v>
      </c>
      <c r="B109" s="11" t="n">
        <v>44095</v>
      </c>
      <c r="C109" s="0" t="s">
        <v>203</v>
      </c>
      <c r="D109" s="0" t="s">
        <v>20</v>
      </c>
      <c r="E109" s="0" t="s">
        <v>72</v>
      </c>
      <c r="F109" s="0" t="s">
        <v>22</v>
      </c>
      <c r="G109" s="0" t="s">
        <v>23</v>
      </c>
      <c r="H109" s="0" t="s">
        <v>24</v>
      </c>
      <c r="I109" s="0" t="s">
        <v>25</v>
      </c>
      <c r="J109" s="0" t="s">
        <v>133</v>
      </c>
      <c r="K109" s="0" t="s">
        <v>27</v>
      </c>
      <c r="L109" s="0" t="n">
        <v>15</v>
      </c>
      <c r="M109" s="0" t="n">
        <v>12</v>
      </c>
      <c r="N109" s="0" t="n">
        <v>47</v>
      </c>
    </row>
    <row r="110" customFormat="false" ht="15" hidden="false" customHeight="false" outlineLevel="0" collapsed="false">
      <c r="A110" s="0" t="n">
        <v>88065565460</v>
      </c>
      <c r="B110" s="11" t="n">
        <v>44096</v>
      </c>
      <c r="C110" s="0" t="s">
        <v>204</v>
      </c>
      <c r="D110" s="0" t="s">
        <v>29</v>
      </c>
      <c r="E110" s="0" t="s">
        <v>75</v>
      </c>
      <c r="F110" s="0" t="s">
        <v>31</v>
      </c>
      <c r="G110" s="0" t="s">
        <v>32</v>
      </c>
      <c r="H110" s="0" t="s">
        <v>33</v>
      </c>
      <c r="I110" s="0" t="s">
        <v>25</v>
      </c>
      <c r="J110" s="0" t="s">
        <v>88</v>
      </c>
      <c r="K110" s="0" t="s">
        <v>27</v>
      </c>
      <c r="L110" s="0" t="n">
        <v>14</v>
      </c>
      <c r="M110" s="0" t="n">
        <v>11</v>
      </c>
      <c r="N110" s="0" t="n">
        <v>6</v>
      </c>
    </row>
    <row r="111" customFormat="false" ht="15" hidden="false" customHeight="false" outlineLevel="0" collapsed="false">
      <c r="A111" s="0" t="n">
        <v>88065565461</v>
      </c>
      <c r="B111" s="11" t="n">
        <v>44097</v>
      </c>
      <c r="C111" s="0" t="s">
        <v>205</v>
      </c>
      <c r="D111" s="0" t="s">
        <v>20</v>
      </c>
      <c r="E111" s="0" t="s">
        <v>78</v>
      </c>
      <c r="F111" s="0" t="s">
        <v>22</v>
      </c>
      <c r="G111" s="0" t="s">
        <v>23</v>
      </c>
      <c r="H111" s="0" t="s">
        <v>24</v>
      </c>
      <c r="I111" s="0" t="s">
        <v>25</v>
      </c>
      <c r="J111" s="0" t="s">
        <v>91</v>
      </c>
      <c r="K111" s="0" t="s">
        <v>27</v>
      </c>
      <c r="L111" s="0" t="n">
        <v>30</v>
      </c>
      <c r="M111" s="0" t="n">
        <v>27</v>
      </c>
      <c r="N111" s="0" t="n">
        <v>10</v>
      </c>
    </row>
    <row r="112" customFormat="false" ht="15" hidden="false" customHeight="false" outlineLevel="0" collapsed="false">
      <c r="A112" s="0" t="n">
        <v>88065565462</v>
      </c>
      <c r="B112" s="11" t="n">
        <v>44098</v>
      </c>
      <c r="C112" s="0" t="s">
        <v>206</v>
      </c>
      <c r="D112" s="0" t="s">
        <v>20</v>
      </c>
      <c r="E112" s="0" t="s">
        <v>81</v>
      </c>
      <c r="F112" s="0" t="s">
        <v>31</v>
      </c>
      <c r="G112" s="0" t="s">
        <v>32</v>
      </c>
      <c r="H112" s="0" t="s">
        <v>33</v>
      </c>
      <c r="I112" s="0" t="s">
        <v>25</v>
      </c>
      <c r="J112" s="0" t="s">
        <v>94</v>
      </c>
      <c r="K112" s="0" t="s">
        <v>27</v>
      </c>
      <c r="L112" s="0" t="n">
        <v>16</v>
      </c>
      <c r="M112" s="0" t="n">
        <v>13</v>
      </c>
      <c r="N112" s="0" t="n">
        <v>11</v>
      </c>
    </row>
    <row r="113" customFormat="false" ht="15" hidden="false" customHeight="false" outlineLevel="0" collapsed="false">
      <c r="A113" s="0" t="n">
        <v>88065565463</v>
      </c>
      <c r="B113" s="11" t="n">
        <v>44099</v>
      </c>
      <c r="C113" s="0" t="s">
        <v>207</v>
      </c>
      <c r="D113" s="0" t="s">
        <v>20</v>
      </c>
      <c r="E113" s="0" t="s">
        <v>84</v>
      </c>
      <c r="F113" s="0" t="s">
        <v>22</v>
      </c>
      <c r="G113" s="0" t="s">
        <v>23</v>
      </c>
      <c r="H113" s="0" t="s">
        <v>24</v>
      </c>
      <c r="I113" s="0" t="s">
        <v>25</v>
      </c>
      <c r="J113" s="0" t="s">
        <v>34</v>
      </c>
      <c r="K113" s="0" t="s">
        <v>35</v>
      </c>
      <c r="L113" s="0" t="n">
        <v>9</v>
      </c>
      <c r="M113" s="0" t="n">
        <v>6</v>
      </c>
      <c r="N113" s="0" t="n">
        <v>60</v>
      </c>
    </row>
    <row r="114" customFormat="false" ht="15" hidden="false" customHeight="false" outlineLevel="0" collapsed="false">
      <c r="A114" s="0" t="n">
        <v>88065565464</v>
      </c>
      <c r="B114" s="11" t="n">
        <v>44103</v>
      </c>
      <c r="C114" s="0" t="s">
        <v>208</v>
      </c>
      <c r="D114" s="0" t="s">
        <v>20</v>
      </c>
      <c r="E114" s="0" t="s">
        <v>87</v>
      </c>
      <c r="F114" s="0" t="s">
        <v>38</v>
      </c>
      <c r="G114" s="0" t="s">
        <v>32</v>
      </c>
      <c r="H114" s="0" t="s">
        <v>39</v>
      </c>
      <c r="I114" s="0" t="s">
        <v>25</v>
      </c>
      <c r="J114" s="0" t="s">
        <v>40</v>
      </c>
      <c r="K114" s="0" t="s">
        <v>35</v>
      </c>
      <c r="L114" s="0" t="n">
        <v>5</v>
      </c>
      <c r="M114" s="0" t="n">
        <v>2</v>
      </c>
      <c r="N114" s="0" t="n">
        <v>89</v>
      </c>
    </row>
    <row r="115" customFormat="false" ht="15" hidden="false" customHeight="false" outlineLevel="0" collapsed="false">
      <c r="A115" s="0" t="n">
        <v>88065565465</v>
      </c>
      <c r="B115" s="11" t="n">
        <v>44102</v>
      </c>
      <c r="C115" s="0" t="s">
        <v>209</v>
      </c>
      <c r="D115" s="0" t="s">
        <v>29</v>
      </c>
      <c r="E115" s="0" t="s">
        <v>90</v>
      </c>
      <c r="F115" s="0" t="s">
        <v>43</v>
      </c>
      <c r="G115" s="0" t="s">
        <v>23</v>
      </c>
      <c r="H115" s="0" t="s">
        <v>44</v>
      </c>
      <c r="I115" s="0" t="s">
        <v>25</v>
      </c>
      <c r="J115" s="0" t="s">
        <v>140</v>
      </c>
      <c r="K115" s="0" t="s">
        <v>35</v>
      </c>
      <c r="L115" s="0" t="n">
        <v>18</v>
      </c>
      <c r="M115" s="0" t="n">
        <v>15</v>
      </c>
      <c r="N115" s="0" t="n">
        <v>77</v>
      </c>
    </row>
    <row r="116" customFormat="false" ht="15" hidden="false" customHeight="false" outlineLevel="0" collapsed="false">
      <c r="A116" s="0" t="n">
        <v>88065565466</v>
      </c>
      <c r="B116" s="11" t="n">
        <v>44102</v>
      </c>
      <c r="C116" s="0" t="s">
        <v>210</v>
      </c>
      <c r="D116" s="0" t="s">
        <v>29</v>
      </c>
      <c r="E116" s="0" t="s">
        <v>93</v>
      </c>
      <c r="F116" s="0" t="s">
        <v>38</v>
      </c>
      <c r="G116" s="0" t="s">
        <v>32</v>
      </c>
      <c r="H116" s="0" t="s">
        <v>39</v>
      </c>
      <c r="I116" s="0" t="s">
        <v>25</v>
      </c>
      <c r="J116" s="0" t="s">
        <v>142</v>
      </c>
      <c r="K116" s="0" t="s">
        <v>35</v>
      </c>
      <c r="L116" s="0" t="n">
        <v>10</v>
      </c>
      <c r="M116" s="0" t="n">
        <v>7</v>
      </c>
      <c r="N116" s="0" t="n">
        <v>68</v>
      </c>
    </row>
    <row r="117" customFormat="false" ht="15" hidden="false" customHeight="false" outlineLevel="0" collapsed="false">
      <c r="A117" s="0" t="n">
        <v>88065565467</v>
      </c>
      <c r="B117" s="11" t="n">
        <v>44103</v>
      </c>
      <c r="C117" s="0" t="s">
        <v>211</v>
      </c>
      <c r="D117" s="0" t="s">
        <v>29</v>
      </c>
      <c r="E117" s="0" t="s">
        <v>96</v>
      </c>
      <c r="F117" s="0" t="s">
        <v>43</v>
      </c>
      <c r="G117" s="0" t="s">
        <v>23</v>
      </c>
      <c r="H117" s="0" t="s">
        <v>44</v>
      </c>
      <c r="I117" s="0" t="s">
        <v>25</v>
      </c>
      <c r="J117" s="0" t="s">
        <v>144</v>
      </c>
      <c r="K117" s="0" t="s">
        <v>35</v>
      </c>
      <c r="L117" s="0" t="n">
        <v>20</v>
      </c>
      <c r="M117" s="0" t="n">
        <v>17</v>
      </c>
      <c r="N117" s="0" t="n">
        <v>15</v>
      </c>
    </row>
    <row r="118" customFormat="false" ht="15" hidden="false" customHeight="false" outlineLevel="0" collapsed="false">
      <c r="A118" s="0" t="n">
        <v>88065565468</v>
      </c>
      <c r="B118" s="11" t="n">
        <v>44104</v>
      </c>
      <c r="C118" s="0" t="s">
        <v>212</v>
      </c>
      <c r="D118" s="0" t="s">
        <v>29</v>
      </c>
      <c r="E118" s="0" t="s">
        <v>98</v>
      </c>
      <c r="F118" s="0" t="s">
        <v>38</v>
      </c>
      <c r="G118" s="0" t="s">
        <v>32</v>
      </c>
      <c r="H118" s="0" t="s">
        <v>39</v>
      </c>
      <c r="I118" s="0" t="s">
        <v>25</v>
      </c>
      <c r="J118" s="0" t="s">
        <v>60</v>
      </c>
      <c r="K118" s="0" t="s">
        <v>35</v>
      </c>
      <c r="L118" s="0" t="n">
        <v>70</v>
      </c>
      <c r="M118" s="0" t="n">
        <v>67</v>
      </c>
      <c r="N118" s="0" t="n">
        <v>47</v>
      </c>
    </row>
    <row r="119" customFormat="false" ht="15" hidden="false" customHeight="false" outlineLevel="0" collapsed="false">
      <c r="A119" s="0" t="n">
        <v>88065565469</v>
      </c>
      <c r="B119" s="11" t="n">
        <v>44044</v>
      </c>
      <c r="C119" s="0" t="s">
        <v>213</v>
      </c>
      <c r="D119" s="0" t="s">
        <v>20</v>
      </c>
      <c r="E119" s="0" t="s">
        <v>69</v>
      </c>
      <c r="F119" s="0" t="s">
        <v>43</v>
      </c>
      <c r="G119" s="0" t="s">
        <v>23</v>
      </c>
      <c r="H119" s="0" t="s">
        <v>44</v>
      </c>
      <c r="I119" s="0" t="s">
        <v>25</v>
      </c>
      <c r="J119" s="0" t="s">
        <v>61</v>
      </c>
      <c r="K119" s="0" t="s">
        <v>35</v>
      </c>
      <c r="L119" s="0" t="n">
        <v>15</v>
      </c>
      <c r="M119" s="0" t="n">
        <v>12</v>
      </c>
      <c r="N119" s="0" t="n">
        <v>6</v>
      </c>
    </row>
    <row r="120" customFormat="false" ht="15" hidden="false" customHeight="false" outlineLevel="0" collapsed="false">
      <c r="A120" s="0" t="n">
        <v>88065565470</v>
      </c>
      <c r="B120" s="11" t="n">
        <v>44045</v>
      </c>
      <c r="C120" s="0" t="s">
        <v>214</v>
      </c>
      <c r="D120" s="0" t="s">
        <v>20</v>
      </c>
      <c r="E120" s="0" t="s">
        <v>104</v>
      </c>
      <c r="F120" s="0" t="s">
        <v>38</v>
      </c>
      <c r="G120" s="0" t="s">
        <v>32</v>
      </c>
      <c r="H120" s="0" t="s">
        <v>39</v>
      </c>
      <c r="I120" s="0" t="s">
        <v>25</v>
      </c>
      <c r="J120" s="0" t="s">
        <v>64</v>
      </c>
      <c r="K120" s="0" t="s">
        <v>35</v>
      </c>
      <c r="L120" s="0" t="n">
        <v>12</v>
      </c>
      <c r="M120" s="0" t="n">
        <v>9</v>
      </c>
      <c r="N120" s="0" t="n">
        <v>10</v>
      </c>
    </row>
    <row r="121" customFormat="false" ht="15" hidden="false" customHeight="false" outlineLevel="0" collapsed="false">
      <c r="A121" s="0" t="n">
        <v>88065565471</v>
      </c>
      <c r="B121" s="11" t="n">
        <v>44046</v>
      </c>
      <c r="C121" s="0" t="s">
        <v>215</v>
      </c>
      <c r="D121" s="0" t="s">
        <v>29</v>
      </c>
      <c r="E121" s="0" t="s">
        <v>149</v>
      </c>
      <c r="F121" s="0" t="s">
        <v>43</v>
      </c>
      <c r="G121" s="0" t="s">
        <v>23</v>
      </c>
      <c r="H121" s="0" t="s">
        <v>44</v>
      </c>
      <c r="I121" s="0" t="s">
        <v>25</v>
      </c>
      <c r="J121" s="0" t="s">
        <v>67</v>
      </c>
      <c r="K121" s="0" t="s">
        <v>35</v>
      </c>
      <c r="L121" s="0" t="n">
        <v>18</v>
      </c>
      <c r="M121" s="0" t="n">
        <v>15</v>
      </c>
      <c r="N121" s="0" t="n">
        <v>11</v>
      </c>
    </row>
    <row r="122" customFormat="false" ht="15" hidden="false" customHeight="false" outlineLevel="0" collapsed="false">
      <c r="A122" s="0" t="n">
        <v>88065565472</v>
      </c>
      <c r="B122" s="11" t="n">
        <v>44047</v>
      </c>
      <c r="C122" s="0" t="s">
        <v>216</v>
      </c>
      <c r="D122" s="0" t="s">
        <v>29</v>
      </c>
      <c r="E122" s="0" t="s">
        <v>110</v>
      </c>
      <c r="F122" s="0" t="s">
        <v>38</v>
      </c>
      <c r="G122" s="0" t="s">
        <v>32</v>
      </c>
      <c r="H122" s="0" t="s">
        <v>39</v>
      </c>
      <c r="I122" s="0" t="s">
        <v>25</v>
      </c>
      <c r="J122" s="0" t="s">
        <v>79</v>
      </c>
      <c r="K122" s="0" t="s">
        <v>35</v>
      </c>
      <c r="L122" s="0" t="n">
        <v>23</v>
      </c>
      <c r="M122" s="0" t="n">
        <v>20</v>
      </c>
      <c r="N122" s="0" t="n">
        <v>60</v>
      </c>
    </row>
    <row r="123" customFormat="false" ht="15" hidden="false" customHeight="false" outlineLevel="0" collapsed="false">
      <c r="A123" s="0" t="n">
        <v>88065565473</v>
      </c>
      <c r="B123" s="11" t="n">
        <v>44048</v>
      </c>
      <c r="C123" s="0" t="s">
        <v>217</v>
      </c>
      <c r="D123" s="0" t="s">
        <v>20</v>
      </c>
      <c r="E123" s="0" t="s">
        <v>112</v>
      </c>
      <c r="F123" s="0" t="s">
        <v>43</v>
      </c>
      <c r="G123" s="0" t="s">
        <v>23</v>
      </c>
      <c r="H123" s="0" t="s">
        <v>44</v>
      </c>
      <c r="I123" s="0" t="s">
        <v>25</v>
      </c>
      <c r="J123" s="0" t="s">
        <v>82</v>
      </c>
      <c r="K123" s="0" t="s">
        <v>35</v>
      </c>
      <c r="L123" s="0" t="n">
        <v>9</v>
      </c>
      <c r="M123" s="0" t="n">
        <v>6</v>
      </c>
      <c r="N123" s="0" t="n">
        <v>89</v>
      </c>
    </row>
    <row r="124" customFormat="false" ht="15" hidden="false" customHeight="false" outlineLevel="0" collapsed="false">
      <c r="A124" s="0" t="n">
        <v>88065565474</v>
      </c>
      <c r="B124" s="11" t="n">
        <v>44052</v>
      </c>
      <c r="C124" s="0" t="s">
        <v>218</v>
      </c>
      <c r="D124" s="0" t="s">
        <v>20</v>
      </c>
      <c r="E124" s="0" t="s">
        <v>114</v>
      </c>
      <c r="F124" s="0" t="s">
        <v>38</v>
      </c>
      <c r="G124" s="0" t="s">
        <v>32</v>
      </c>
      <c r="H124" s="0" t="s">
        <v>39</v>
      </c>
      <c r="I124" s="0" t="s">
        <v>25</v>
      </c>
      <c r="J124" s="0" t="s">
        <v>85</v>
      </c>
      <c r="K124" s="0" t="s">
        <v>35</v>
      </c>
      <c r="L124" s="0" t="n">
        <v>18</v>
      </c>
      <c r="M124" s="0" t="n">
        <v>15</v>
      </c>
      <c r="N124" s="0" t="n">
        <v>77</v>
      </c>
    </row>
    <row r="125" customFormat="false" ht="15" hidden="false" customHeight="false" outlineLevel="0" collapsed="false">
      <c r="A125" s="0" t="n">
        <v>88065565475</v>
      </c>
      <c r="B125" s="11" t="n">
        <v>44051</v>
      </c>
      <c r="C125" s="0" t="s">
        <v>219</v>
      </c>
      <c r="D125" s="0" t="s">
        <v>20</v>
      </c>
      <c r="E125" s="0" t="s">
        <v>69</v>
      </c>
      <c r="F125" s="0" t="s">
        <v>43</v>
      </c>
      <c r="G125" s="0" t="s">
        <v>23</v>
      </c>
      <c r="H125" s="0" t="s">
        <v>44</v>
      </c>
      <c r="I125" s="0" t="s">
        <v>25</v>
      </c>
      <c r="J125" s="0" t="s">
        <v>26</v>
      </c>
      <c r="K125" s="0" t="s">
        <v>27</v>
      </c>
      <c r="L125" s="0" t="n">
        <v>52</v>
      </c>
      <c r="M125" s="0" t="n">
        <v>49</v>
      </c>
      <c r="N125" s="0" t="n">
        <v>68</v>
      </c>
    </row>
    <row r="126" customFormat="false" ht="15" hidden="false" customHeight="false" outlineLevel="0" collapsed="false">
      <c r="A126" s="0" t="n">
        <v>88065565476</v>
      </c>
      <c r="B126" s="11" t="n">
        <v>44051</v>
      </c>
      <c r="C126" s="0" t="s">
        <v>220</v>
      </c>
      <c r="D126" s="0" t="s">
        <v>20</v>
      </c>
      <c r="E126" s="0" t="s">
        <v>117</v>
      </c>
      <c r="F126" s="0" t="s">
        <v>38</v>
      </c>
      <c r="G126" s="0" t="s">
        <v>32</v>
      </c>
      <c r="H126" s="0" t="s">
        <v>39</v>
      </c>
      <c r="I126" s="0" t="s">
        <v>25</v>
      </c>
      <c r="J126" s="0" t="s">
        <v>34</v>
      </c>
      <c r="K126" s="0" t="s">
        <v>35</v>
      </c>
      <c r="L126" s="0" t="n">
        <v>9</v>
      </c>
      <c r="M126" s="0" t="n">
        <v>6</v>
      </c>
      <c r="N126" s="0" t="n">
        <v>15</v>
      </c>
    </row>
    <row r="127" customFormat="false" ht="15" hidden="false" customHeight="false" outlineLevel="0" collapsed="false">
      <c r="A127" s="0" t="n">
        <v>88065565477</v>
      </c>
      <c r="B127" s="11" t="n">
        <v>44052</v>
      </c>
      <c r="C127" s="0" t="s">
        <v>221</v>
      </c>
      <c r="D127" s="0" t="s">
        <v>29</v>
      </c>
      <c r="E127" s="0" t="s">
        <v>69</v>
      </c>
      <c r="F127" s="0" t="s">
        <v>43</v>
      </c>
      <c r="G127" s="0" t="s">
        <v>23</v>
      </c>
      <c r="H127" s="0" t="s">
        <v>44</v>
      </c>
      <c r="I127" s="0" t="s">
        <v>25</v>
      </c>
      <c r="J127" s="0" t="s">
        <v>40</v>
      </c>
      <c r="K127" s="0" t="s">
        <v>35</v>
      </c>
      <c r="L127" s="0" t="n">
        <v>5</v>
      </c>
      <c r="M127" s="0" t="n">
        <v>2</v>
      </c>
      <c r="N127" s="0" t="n">
        <v>47</v>
      </c>
    </row>
    <row r="128" customFormat="false" ht="15" hidden="false" customHeight="false" outlineLevel="0" collapsed="false">
      <c r="A128" s="0" t="n">
        <v>88065565478</v>
      </c>
      <c r="B128" s="11" t="n">
        <v>44053</v>
      </c>
      <c r="C128" s="0" t="s">
        <v>222</v>
      </c>
      <c r="D128" s="0" t="s">
        <v>29</v>
      </c>
      <c r="E128" s="0" t="s">
        <v>69</v>
      </c>
      <c r="F128" s="0" t="s">
        <v>38</v>
      </c>
      <c r="G128" s="0" t="s">
        <v>32</v>
      </c>
      <c r="H128" s="0" t="s">
        <v>39</v>
      </c>
      <c r="I128" s="0" t="s">
        <v>25</v>
      </c>
      <c r="J128" s="0" t="s">
        <v>99</v>
      </c>
      <c r="K128" s="0" t="s">
        <v>27</v>
      </c>
      <c r="L128" s="0" t="n">
        <v>14</v>
      </c>
      <c r="M128" s="0" t="n">
        <v>11</v>
      </c>
      <c r="N128" s="0" t="n">
        <v>6</v>
      </c>
    </row>
    <row r="129" customFormat="false" ht="15" hidden="false" customHeight="false" outlineLevel="0" collapsed="false">
      <c r="A129" s="0" t="n">
        <v>88065565479</v>
      </c>
      <c r="B129" s="11" t="n">
        <v>44054</v>
      </c>
      <c r="C129" s="0" t="s">
        <v>223</v>
      </c>
      <c r="D129" s="0" t="s">
        <v>29</v>
      </c>
      <c r="E129" s="0" t="s">
        <v>123</v>
      </c>
      <c r="F129" s="0" t="s">
        <v>43</v>
      </c>
      <c r="G129" s="0" t="s">
        <v>23</v>
      </c>
      <c r="H129" s="0" t="s">
        <v>44</v>
      </c>
      <c r="I129" s="0" t="s">
        <v>25</v>
      </c>
      <c r="J129" s="0" t="s">
        <v>102</v>
      </c>
      <c r="K129" s="0" t="s">
        <v>27</v>
      </c>
      <c r="L129" s="0" t="n">
        <v>6</v>
      </c>
      <c r="M129" s="0" t="n">
        <v>3</v>
      </c>
      <c r="N129" s="0" t="n">
        <v>10</v>
      </c>
    </row>
    <row r="130" customFormat="false" ht="15" hidden="false" customHeight="false" outlineLevel="0" collapsed="false">
      <c r="A130" s="0" t="n">
        <v>88065565480</v>
      </c>
      <c r="B130" s="11" t="n">
        <v>44055</v>
      </c>
      <c r="C130" s="0" t="s">
        <v>224</v>
      </c>
      <c r="D130" s="0" t="s">
        <v>29</v>
      </c>
      <c r="E130" s="0" t="s">
        <v>42</v>
      </c>
      <c r="F130" s="0" t="s">
        <v>38</v>
      </c>
      <c r="G130" s="0" t="s">
        <v>32</v>
      </c>
      <c r="H130" s="0" t="s">
        <v>39</v>
      </c>
      <c r="I130" s="0" t="s">
        <v>25</v>
      </c>
      <c r="J130" s="0" t="s">
        <v>142</v>
      </c>
      <c r="K130" s="0" t="s">
        <v>35</v>
      </c>
      <c r="L130" s="0" t="n">
        <v>10</v>
      </c>
      <c r="M130" s="0" t="n">
        <v>7</v>
      </c>
      <c r="N130" s="0" t="n">
        <v>11</v>
      </c>
    </row>
    <row r="131" customFormat="false" ht="15" hidden="false" customHeight="false" outlineLevel="0" collapsed="false">
      <c r="A131" s="0" t="n">
        <v>88065565481</v>
      </c>
      <c r="B131" s="11" t="n">
        <v>44056</v>
      </c>
      <c r="C131" s="0" t="s">
        <v>225</v>
      </c>
      <c r="D131" s="0" t="s">
        <v>29</v>
      </c>
      <c r="E131" s="0" t="s">
        <v>69</v>
      </c>
      <c r="F131" s="0" t="s">
        <v>43</v>
      </c>
      <c r="G131" s="0" t="s">
        <v>23</v>
      </c>
      <c r="H131" s="0" t="s">
        <v>44</v>
      </c>
      <c r="I131" s="0" t="s">
        <v>25</v>
      </c>
      <c r="J131" s="0" t="s">
        <v>105</v>
      </c>
      <c r="K131" s="0" t="s">
        <v>27</v>
      </c>
      <c r="L131" s="0" t="n">
        <v>13</v>
      </c>
      <c r="M131" s="0" t="n">
        <v>10</v>
      </c>
      <c r="N131" s="0" t="n">
        <v>60</v>
      </c>
    </row>
    <row r="132" customFormat="false" ht="15" hidden="false" customHeight="false" outlineLevel="0" collapsed="false">
      <c r="A132" s="0" t="n">
        <v>88065565482</v>
      </c>
      <c r="B132" s="11" t="n">
        <v>44057</v>
      </c>
      <c r="C132" s="0" t="s">
        <v>226</v>
      </c>
      <c r="D132" s="0" t="s">
        <v>29</v>
      </c>
      <c r="E132" s="0" t="s">
        <v>37</v>
      </c>
      <c r="F132" s="0" t="s">
        <v>38</v>
      </c>
      <c r="G132" s="0" t="s">
        <v>32</v>
      </c>
      <c r="H132" s="0" t="s">
        <v>39</v>
      </c>
      <c r="I132" s="0" t="s">
        <v>25</v>
      </c>
      <c r="J132" s="0" t="s">
        <v>144</v>
      </c>
      <c r="K132" s="0" t="s">
        <v>35</v>
      </c>
      <c r="L132" s="0" t="n">
        <v>20</v>
      </c>
      <c r="M132" s="0" t="n">
        <v>17</v>
      </c>
      <c r="N132" s="0" t="n">
        <v>89</v>
      </c>
    </row>
    <row r="133" customFormat="false" ht="15" hidden="false" customHeight="false" outlineLevel="0" collapsed="false">
      <c r="A133" s="0" t="n">
        <v>88065565483</v>
      </c>
      <c r="B133" s="11" t="n">
        <v>44058</v>
      </c>
      <c r="C133" s="0" t="s">
        <v>227</v>
      </c>
      <c r="D133" s="0" t="s">
        <v>20</v>
      </c>
      <c r="E133" s="0" t="s">
        <v>42</v>
      </c>
      <c r="F133" s="0" t="s">
        <v>43</v>
      </c>
      <c r="G133" s="0" t="s">
        <v>23</v>
      </c>
      <c r="H133" s="0" t="s">
        <v>44</v>
      </c>
      <c r="I133" s="0" t="s">
        <v>25</v>
      </c>
      <c r="J133" s="0" t="s">
        <v>108</v>
      </c>
      <c r="K133" s="0" t="s">
        <v>27</v>
      </c>
      <c r="L133" s="0" t="n">
        <v>15</v>
      </c>
      <c r="M133" s="0" t="n">
        <v>12</v>
      </c>
      <c r="N133" s="0" t="n">
        <v>77</v>
      </c>
    </row>
    <row r="134" customFormat="false" ht="15" hidden="false" customHeight="false" outlineLevel="0" collapsed="false">
      <c r="A134" s="0" t="n">
        <v>88065565484</v>
      </c>
      <c r="B134" s="11" t="n">
        <v>44062</v>
      </c>
      <c r="C134" s="0" t="s">
        <v>228</v>
      </c>
      <c r="D134" s="0" t="s">
        <v>20</v>
      </c>
      <c r="E134" s="0" t="s">
        <v>48</v>
      </c>
      <c r="F134" s="0" t="s">
        <v>22</v>
      </c>
      <c r="G134" s="0" t="s">
        <v>23</v>
      </c>
      <c r="H134" s="0" t="s">
        <v>24</v>
      </c>
      <c r="I134" s="0" t="s">
        <v>25</v>
      </c>
      <c r="J134" s="0" t="s">
        <v>53</v>
      </c>
      <c r="K134" s="0" t="s">
        <v>27</v>
      </c>
      <c r="L134" s="0" t="n">
        <v>20</v>
      </c>
      <c r="M134" s="0" t="n">
        <v>17</v>
      </c>
      <c r="N134" s="0" t="n">
        <v>68</v>
      </c>
    </row>
    <row r="135" customFormat="false" ht="15" hidden="false" customHeight="false" outlineLevel="0" collapsed="false">
      <c r="A135" s="0" t="n">
        <v>88065565485</v>
      </c>
      <c r="B135" s="11" t="n">
        <v>44061</v>
      </c>
      <c r="C135" s="0" t="s">
        <v>229</v>
      </c>
      <c r="D135" s="0" t="s">
        <v>20</v>
      </c>
      <c r="E135" s="0" t="s">
        <v>50</v>
      </c>
      <c r="F135" s="0" t="s">
        <v>31</v>
      </c>
      <c r="G135" s="0" t="s">
        <v>32</v>
      </c>
      <c r="H135" s="0" t="s">
        <v>33</v>
      </c>
      <c r="I135" s="0" t="s">
        <v>25</v>
      </c>
      <c r="J135" s="0" t="s">
        <v>56</v>
      </c>
      <c r="K135" s="0" t="s">
        <v>27</v>
      </c>
      <c r="L135" s="0" t="n">
        <v>12</v>
      </c>
      <c r="M135" s="0" t="n">
        <v>9</v>
      </c>
      <c r="N135" s="0" t="n">
        <v>15</v>
      </c>
    </row>
    <row r="136" customFormat="false" ht="15" hidden="false" customHeight="false" outlineLevel="0" collapsed="false">
      <c r="A136" s="0" t="n">
        <v>88065565486</v>
      </c>
      <c r="B136" s="11" t="n">
        <v>44061</v>
      </c>
      <c r="C136" s="0" t="s">
        <v>230</v>
      </c>
      <c r="D136" s="0" t="s">
        <v>29</v>
      </c>
      <c r="E136" s="0" t="s">
        <v>69</v>
      </c>
      <c r="F136" s="0" t="s">
        <v>38</v>
      </c>
      <c r="G136" s="0" t="s">
        <v>32</v>
      </c>
      <c r="H136" s="0" t="s">
        <v>39</v>
      </c>
      <c r="I136" s="0" t="s">
        <v>25</v>
      </c>
      <c r="J136" s="0" t="s">
        <v>59</v>
      </c>
      <c r="K136" s="0" t="s">
        <v>27</v>
      </c>
      <c r="L136" s="0" t="n">
        <v>16</v>
      </c>
      <c r="M136" s="0" t="n">
        <v>13</v>
      </c>
      <c r="N136" s="0" t="n">
        <v>47</v>
      </c>
    </row>
    <row r="137" customFormat="false" ht="15" hidden="false" customHeight="false" outlineLevel="0" collapsed="false">
      <c r="A137" s="0" t="n">
        <v>88065565487</v>
      </c>
      <c r="B137" s="11" t="n">
        <v>44062</v>
      </c>
      <c r="C137" s="0" t="s">
        <v>231</v>
      </c>
      <c r="D137" s="0" t="s">
        <v>29</v>
      </c>
      <c r="E137" s="0" t="s">
        <v>117</v>
      </c>
      <c r="F137" s="0" t="s">
        <v>43</v>
      </c>
      <c r="G137" s="0" t="s">
        <v>23</v>
      </c>
      <c r="H137" s="0" t="s">
        <v>44</v>
      </c>
      <c r="I137" s="0" t="s">
        <v>25</v>
      </c>
      <c r="J137" s="0" t="s">
        <v>60</v>
      </c>
      <c r="K137" s="0" t="s">
        <v>35</v>
      </c>
      <c r="L137" s="0" t="n">
        <v>70</v>
      </c>
      <c r="M137" s="0" t="n">
        <v>67</v>
      </c>
      <c r="N137" s="0" t="n">
        <v>6</v>
      </c>
    </row>
    <row r="138" customFormat="false" ht="15" hidden="false" customHeight="false" outlineLevel="0" collapsed="false">
      <c r="A138" s="0" t="n">
        <v>88065565488</v>
      </c>
      <c r="B138" s="11" t="n">
        <v>44063</v>
      </c>
      <c r="C138" s="0" t="s">
        <v>232</v>
      </c>
      <c r="D138" s="0" t="s">
        <v>29</v>
      </c>
      <c r="E138" s="0" t="s">
        <v>119</v>
      </c>
      <c r="F138" s="0" t="s">
        <v>22</v>
      </c>
      <c r="G138" s="0" t="s">
        <v>23</v>
      </c>
      <c r="H138" s="0" t="s">
        <v>24</v>
      </c>
      <c r="I138" s="0" t="s">
        <v>25</v>
      </c>
      <c r="J138" s="0" t="s">
        <v>61</v>
      </c>
      <c r="K138" s="0" t="s">
        <v>35</v>
      </c>
      <c r="L138" s="0" t="n">
        <v>15</v>
      </c>
      <c r="M138" s="0" t="n">
        <v>12</v>
      </c>
      <c r="N138" s="0" t="n">
        <v>10</v>
      </c>
    </row>
    <row r="139" customFormat="false" ht="15" hidden="false" customHeight="false" outlineLevel="0" collapsed="false">
      <c r="A139" s="0" t="n">
        <v>88065565489</v>
      </c>
      <c r="B139" s="11" t="n">
        <v>44064</v>
      </c>
      <c r="C139" s="0" t="s">
        <v>233</v>
      </c>
      <c r="D139" s="0" t="s">
        <v>20</v>
      </c>
      <c r="E139" s="0" t="s">
        <v>50</v>
      </c>
      <c r="F139" s="0" t="s">
        <v>31</v>
      </c>
      <c r="G139" s="0" t="s">
        <v>32</v>
      </c>
      <c r="H139" s="0" t="s">
        <v>33</v>
      </c>
      <c r="I139" s="0" t="s">
        <v>25</v>
      </c>
      <c r="J139" s="0" t="s">
        <v>59</v>
      </c>
      <c r="K139" s="0" t="s">
        <v>27</v>
      </c>
      <c r="L139" s="0" t="n">
        <v>16</v>
      </c>
      <c r="M139" s="0" t="n">
        <v>13</v>
      </c>
      <c r="N139" s="0" t="n">
        <v>11</v>
      </c>
    </row>
    <row r="140" customFormat="false" ht="15" hidden="false" customHeight="false" outlineLevel="0" collapsed="false">
      <c r="A140" s="0" t="n">
        <v>88065565490</v>
      </c>
      <c r="B140" s="11" t="n">
        <v>44065</v>
      </c>
      <c r="C140" s="0" t="s">
        <v>234</v>
      </c>
      <c r="D140" s="0" t="s">
        <v>29</v>
      </c>
      <c r="E140" s="0" t="s">
        <v>52</v>
      </c>
      <c r="F140" s="0" t="s">
        <v>38</v>
      </c>
      <c r="G140" s="0" t="s">
        <v>32</v>
      </c>
      <c r="H140" s="0" t="s">
        <v>39</v>
      </c>
      <c r="I140" s="0" t="s">
        <v>25</v>
      </c>
      <c r="J140" s="0" t="s">
        <v>62</v>
      </c>
      <c r="K140" s="0" t="s">
        <v>27</v>
      </c>
      <c r="L140" s="0" t="n">
        <v>20</v>
      </c>
      <c r="M140" s="0" t="n">
        <v>17</v>
      </c>
      <c r="N140" s="0" t="n">
        <v>60</v>
      </c>
    </row>
    <row r="141" customFormat="false" ht="15" hidden="false" customHeight="false" outlineLevel="0" collapsed="false">
      <c r="A141" s="0" t="n">
        <v>88065565491</v>
      </c>
      <c r="B141" s="11" t="n">
        <v>44066</v>
      </c>
      <c r="C141" s="0" t="s">
        <v>235</v>
      </c>
      <c r="D141" s="0" t="s">
        <v>29</v>
      </c>
      <c r="E141" s="0" t="s">
        <v>55</v>
      </c>
      <c r="F141" s="0" t="s">
        <v>43</v>
      </c>
      <c r="G141" s="0" t="s">
        <v>23</v>
      </c>
      <c r="H141" s="0" t="s">
        <v>44</v>
      </c>
      <c r="I141" s="0" t="s">
        <v>25</v>
      </c>
      <c r="J141" s="0" t="s">
        <v>63</v>
      </c>
      <c r="K141" s="0" t="s">
        <v>27</v>
      </c>
      <c r="L141" s="0" t="n">
        <v>12</v>
      </c>
      <c r="M141" s="0" t="n">
        <v>9</v>
      </c>
      <c r="N141" s="0" t="n">
        <v>89</v>
      </c>
    </row>
    <row r="142" customFormat="false" ht="15" hidden="false" customHeight="false" outlineLevel="0" collapsed="false">
      <c r="A142" s="0" t="n">
        <v>88065565492</v>
      </c>
      <c r="B142" s="11" t="n">
        <v>44067</v>
      </c>
      <c r="C142" s="0" t="s">
        <v>236</v>
      </c>
      <c r="D142" s="0" t="s">
        <v>20</v>
      </c>
      <c r="E142" s="0" t="s">
        <v>58</v>
      </c>
      <c r="F142" s="0" t="s">
        <v>22</v>
      </c>
      <c r="G142" s="0" t="s">
        <v>23</v>
      </c>
      <c r="H142" s="0" t="s">
        <v>24</v>
      </c>
      <c r="I142" s="0" t="s">
        <v>25</v>
      </c>
      <c r="J142" s="0" t="s">
        <v>64</v>
      </c>
      <c r="K142" s="0" t="s">
        <v>35</v>
      </c>
      <c r="L142" s="0" t="n">
        <v>12</v>
      </c>
      <c r="M142" s="0" t="n">
        <v>9</v>
      </c>
      <c r="N142" s="0" t="n">
        <v>77</v>
      </c>
    </row>
    <row r="143" customFormat="false" ht="15" hidden="false" customHeight="false" outlineLevel="0" collapsed="false">
      <c r="A143" s="0" t="n">
        <v>88065565493</v>
      </c>
      <c r="B143" s="11" t="n">
        <v>44068</v>
      </c>
      <c r="C143" s="0" t="s">
        <v>237</v>
      </c>
      <c r="D143" s="0" t="s">
        <v>29</v>
      </c>
      <c r="E143" s="0" t="s">
        <v>147</v>
      </c>
      <c r="F143" s="0" t="s">
        <v>31</v>
      </c>
      <c r="G143" s="0" t="s">
        <v>32</v>
      </c>
      <c r="H143" s="0" t="s">
        <v>33</v>
      </c>
      <c r="I143" s="0" t="s">
        <v>25</v>
      </c>
      <c r="J143" s="0" t="s">
        <v>67</v>
      </c>
      <c r="K143" s="0" t="s">
        <v>35</v>
      </c>
      <c r="L143" s="0" t="n">
        <v>18</v>
      </c>
      <c r="M143" s="0" t="n">
        <v>15</v>
      </c>
      <c r="N143" s="0" t="n">
        <v>68</v>
      </c>
    </row>
    <row r="144" customFormat="false" ht="15" hidden="false" customHeight="false" outlineLevel="0" collapsed="false">
      <c r="A144" s="0" t="n">
        <v>88065565494</v>
      </c>
      <c r="B144" s="11" t="n">
        <v>44072</v>
      </c>
      <c r="C144" s="0" t="s">
        <v>238</v>
      </c>
      <c r="D144" s="0" t="s">
        <v>29</v>
      </c>
      <c r="E144" s="0" t="s">
        <v>149</v>
      </c>
      <c r="F144" s="0" t="s">
        <v>38</v>
      </c>
      <c r="G144" s="0" t="s">
        <v>32</v>
      </c>
      <c r="H144" s="0" t="s">
        <v>39</v>
      </c>
      <c r="I144" s="0" t="s">
        <v>25</v>
      </c>
      <c r="J144" s="0" t="s">
        <v>70</v>
      </c>
      <c r="K144" s="0" t="s">
        <v>27</v>
      </c>
      <c r="L144" s="0" t="n">
        <v>10</v>
      </c>
      <c r="M144" s="0" t="n">
        <v>7</v>
      </c>
      <c r="N144" s="0" t="n">
        <v>15</v>
      </c>
    </row>
    <row r="145" customFormat="false" ht="15" hidden="false" customHeight="false" outlineLevel="0" collapsed="false">
      <c r="A145" s="0" t="n">
        <v>88065565495</v>
      </c>
      <c r="B145" s="11" t="n">
        <v>44071</v>
      </c>
      <c r="C145" s="0" t="s">
        <v>239</v>
      </c>
      <c r="D145" s="0" t="s">
        <v>20</v>
      </c>
      <c r="E145" s="0" t="s">
        <v>21</v>
      </c>
      <c r="F145" s="0" t="s">
        <v>43</v>
      </c>
      <c r="G145" s="0" t="s">
        <v>23</v>
      </c>
      <c r="H145" s="0" t="s">
        <v>44</v>
      </c>
      <c r="I145" s="0" t="s">
        <v>25</v>
      </c>
      <c r="J145" s="0" t="s">
        <v>73</v>
      </c>
      <c r="K145" s="0" t="s">
        <v>27</v>
      </c>
      <c r="L145" s="0" t="n">
        <v>15</v>
      </c>
      <c r="M145" s="0" t="n">
        <v>12</v>
      </c>
      <c r="N145" s="0" t="n">
        <v>47</v>
      </c>
    </row>
    <row r="146" customFormat="false" ht="15" hidden="false" customHeight="false" outlineLevel="0" collapsed="false">
      <c r="A146" s="0" t="n">
        <v>88065565496</v>
      </c>
      <c r="B146" s="11" t="n">
        <v>44071</v>
      </c>
      <c r="C146" s="0" t="s">
        <v>240</v>
      </c>
      <c r="D146" s="0" t="s">
        <v>29</v>
      </c>
      <c r="E146" s="0" t="s">
        <v>152</v>
      </c>
      <c r="F146" s="0" t="s">
        <v>22</v>
      </c>
      <c r="G146" s="0" t="s">
        <v>23</v>
      </c>
      <c r="H146" s="0" t="s">
        <v>24</v>
      </c>
      <c r="I146" s="0" t="s">
        <v>25</v>
      </c>
      <c r="J146" s="0" t="s">
        <v>76</v>
      </c>
      <c r="K146" s="0" t="s">
        <v>27</v>
      </c>
      <c r="L146" s="0" t="n">
        <v>15</v>
      </c>
      <c r="M146" s="0" t="n">
        <v>12</v>
      </c>
      <c r="N146" s="0" t="n">
        <v>6</v>
      </c>
    </row>
    <row r="147" customFormat="false" ht="15" hidden="false" customHeight="false" outlineLevel="0" collapsed="false">
      <c r="A147" s="0" t="n">
        <v>88065565497</v>
      </c>
      <c r="B147" s="11" t="n">
        <v>44072</v>
      </c>
      <c r="C147" s="0" t="s">
        <v>241</v>
      </c>
      <c r="D147" s="0" t="s">
        <v>29</v>
      </c>
      <c r="E147" s="0" t="s">
        <v>154</v>
      </c>
      <c r="F147" s="0" t="s">
        <v>31</v>
      </c>
      <c r="G147" s="0" t="s">
        <v>32</v>
      </c>
      <c r="H147" s="0" t="s">
        <v>33</v>
      </c>
      <c r="I147" s="0" t="s">
        <v>25</v>
      </c>
      <c r="J147" s="0" t="s">
        <v>79</v>
      </c>
      <c r="K147" s="0" t="s">
        <v>35</v>
      </c>
      <c r="L147" s="0" t="n">
        <v>23</v>
      </c>
      <c r="M147" s="0" t="n">
        <v>20</v>
      </c>
      <c r="N147" s="0" t="n">
        <v>10</v>
      </c>
    </row>
    <row r="148" customFormat="false" ht="15" hidden="false" customHeight="false" outlineLevel="0" collapsed="false">
      <c r="A148" s="0" t="n">
        <v>88065565498</v>
      </c>
      <c r="B148" s="11" t="n">
        <v>44073</v>
      </c>
      <c r="C148" s="0" t="s">
        <v>242</v>
      </c>
      <c r="D148" s="0" t="s">
        <v>20</v>
      </c>
      <c r="E148" s="0" t="s">
        <v>156</v>
      </c>
      <c r="F148" s="0" t="s">
        <v>38</v>
      </c>
      <c r="G148" s="0" t="s">
        <v>32</v>
      </c>
      <c r="H148" s="0" t="s">
        <v>39</v>
      </c>
      <c r="I148" s="0" t="s">
        <v>25</v>
      </c>
      <c r="J148" s="0" t="s">
        <v>82</v>
      </c>
      <c r="K148" s="0" t="s">
        <v>35</v>
      </c>
      <c r="L148" s="0" t="n">
        <v>9</v>
      </c>
      <c r="M148" s="0" t="n">
        <v>6</v>
      </c>
      <c r="N148" s="0" t="n">
        <v>11</v>
      </c>
    </row>
    <row r="149" customFormat="false" ht="15" hidden="false" customHeight="false" outlineLevel="0" collapsed="false">
      <c r="A149" s="0" t="n">
        <v>88065565499</v>
      </c>
      <c r="B149" s="11" t="n">
        <v>44074</v>
      </c>
      <c r="C149" s="0" t="s">
        <v>243</v>
      </c>
      <c r="D149" s="0" t="s">
        <v>29</v>
      </c>
      <c r="E149" s="0" t="s">
        <v>66</v>
      </c>
      <c r="F149" s="0" t="s">
        <v>43</v>
      </c>
      <c r="G149" s="0" t="s">
        <v>23</v>
      </c>
      <c r="H149" s="0" t="s">
        <v>44</v>
      </c>
      <c r="I149" s="0" t="s">
        <v>25</v>
      </c>
      <c r="J149" s="0" t="s">
        <v>85</v>
      </c>
      <c r="K149" s="0" t="s">
        <v>35</v>
      </c>
      <c r="L149" s="0" t="n">
        <v>18</v>
      </c>
      <c r="M149" s="0" t="n">
        <v>15</v>
      </c>
      <c r="N149" s="0" t="n">
        <v>60</v>
      </c>
    </row>
    <row r="150" customFormat="false" ht="15" hidden="false" customHeight="false" outlineLevel="0" collapsed="false">
      <c r="A150" s="0" t="n">
        <v>88065565500</v>
      </c>
      <c r="B150" s="11" t="n">
        <v>44044</v>
      </c>
      <c r="C150" s="0" t="s">
        <v>244</v>
      </c>
      <c r="D150" s="0" t="s">
        <v>20</v>
      </c>
      <c r="E150" s="0" t="s">
        <v>69</v>
      </c>
      <c r="F150" s="0" t="s">
        <v>22</v>
      </c>
      <c r="G150" s="0" t="s">
        <v>23</v>
      </c>
      <c r="H150" s="0" t="s">
        <v>24</v>
      </c>
      <c r="I150" s="0" t="s">
        <v>128</v>
      </c>
      <c r="J150" s="0" t="s">
        <v>88</v>
      </c>
      <c r="K150" s="0" t="s">
        <v>27</v>
      </c>
      <c r="L150" s="0" t="n">
        <v>14</v>
      </c>
      <c r="M150" s="0" t="n">
        <v>11</v>
      </c>
      <c r="N150" s="0" t="n">
        <v>89</v>
      </c>
    </row>
    <row r="151" customFormat="false" ht="15" hidden="false" customHeight="false" outlineLevel="0" collapsed="false">
      <c r="A151" s="0" t="n">
        <v>88065565501</v>
      </c>
      <c r="B151" s="11" t="n">
        <v>44045</v>
      </c>
      <c r="C151" s="0" t="s">
        <v>245</v>
      </c>
      <c r="D151" s="0" t="s">
        <v>29</v>
      </c>
      <c r="E151" s="0" t="s">
        <v>96</v>
      </c>
      <c r="F151" s="0" t="s">
        <v>31</v>
      </c>
      <c r="G151" s="0" t="s">
        <v>32</v>
      </c>
      <c r="H151" s="0" t="s">
        <v>33</v>
      </c>
      <c r="I151" s="0" t="s">
        <v>128</v>
      </c>
      <c r="J151" s="0" t="s">
        <v>91</v>
      </c>
      <c r="K151" s="0" t="s">
        <v>27</v>
      </c>
      <c r="L151" s="0" t="n">
        <v>30</v>
      </c>
      <c r="M151" s="0" t="n">
        <v>27</v>
      </c>
      <c r="N151" s="0" t="n">
        <v>77</v>
      </c>
    </row>
    <row r="152" customFormat="false" ht="15" hidden="false" customHeight="false" outlineLevel="0" collapsed="false">
      <c r="A152" s="0" t="n">
        <v>88065565502</v>
      </c>
      <c r="B152" s="11" t="n">
        <v>44046</v>
      </c>
      <c r="C152" s="0" t="s">
        <v>246</v>
      </c>
      <c r="D152" s="0" t="s">
        <v>20</v>
      </c>
      <c r="E152" s="0" t="s">
        <v>98</v>
      </c>
      <c r="F152" s="0" t="s">
        <v>38</v>
      </c>
      <c r="G152" s="0" t="s">
        <v>32</v>
      </c>
      <c r="H152" s="0" t="s">
        <v>39</v>
      </c>
      <c r="I152" s="0" t="s">
        <v>128</v>
      </c>
      <c r="J152" s="0" t="s">
        <v>94</v>
      </c>
      <c r="K152" s="0" t="s">
        <v>27</v>
      </c>
      <c r="L152" s="0" t="n">
        <v>16</v>
      </c>
      <c r="M152" s="0" t="n">
        <v>13</v>
      </c>
      <c r="N152" s="0" t="n">
        <v>68</v>
      </c>
    </row>
    <row r="153" customFormat="false" ht="15" hidden="false" customHeight="false" outlineLevel="0" collapsed="false">
      <c r="A153" s="0" t="n">
        <v>88065565503</v>
      </c>
      <c r="B153" s="11" t="n">
        <v>44047</v>
      </c>
      <c r="C153" s="0" t="s">
        <v>247</v>
      </c>
      <c r="D153" s="0" t="s">
        <v>20</v>
      </c>
      <c r="E153" s="0" t="s">
        <v>101</v>
      </c>
      <c r="F153" s="0" t="s">
        <v>43</v>
      </c>
      <c r="G153" s="0" t="s">
        <v>23</v>
      </c>
      <c r="H153" s="0" t="s">
        <v>44</v>
      </c>
      <c r="I153" s="0" t="s">
        <v>128</v>
      </c>
      <c r="J153" s="0" t="s">
        <v>26</v>
      </c>
      <c r="K153" s="0" t="s">
        <v>27</v>
      </c>
      <c r="L153" s="0" t="n">
        <v>52</v>
      </c>
      <c r="M153" s="0" t="n">
        <v>49</v>
      </c>
      <c r="N153" s="0" t="n">
        <v>15</v>
      </c>
    </row>
    <row r="154" customFormat="false" ht="15" hidden="false" customHeight="false" outlineLevel="0" collapsed="false">
      <c r="A154" s="0" t="n">
        <v>88065565504</v>
      </c>
      <c r="B154" s="11" t="n">
        <v>44048</v>
      </c>
      <c r="C154" s="0" t="s">
        <v>248</v>
      </c>
      <c r="D154" s="0" t="s">
        <v>20</v>
      </c>
      <c r="E154" s="0" t="s">
        <v>104</v>
      </c>
      <c r="F154" s="0" t="s">
        <v>22</v>
      </c>
      <c r="G154" s="0" t="s">
        <v>23</v>
      </c>
      <c r="H154" s="0" t="s">
        <v>24</v>
      </c>
      <c r="I154" s="0" t="s">
        <v>128</v>
      </c>
      <c r="J154" s="0" t="s">
        <v>99</v>
      </c>
      <c r="K154" s="0" t="s">
        <v>27</v>
      </c>
      <c r="L154" s="0" t="n">
        <v>14</v>
      </c>
      <c r="M154" s="0" t="n">
        <v>11</v>
      </c>
      <c r="N154" s="0" t="n">
        <v>47</v>
      </c>
    </row>
    <row r="155" customFormat="false" ht="15" hidden="false" customHeight="false" outlineLevel="0" collapsed="false">
      <c r="A155" s="0" t="n">
        <v>88065565505</v>
      </c>
      <c r="B155" s="11" t="n">
        <v>44052</v>
      </c>
      <c r="C155" s="0" t="s">
        <v>249</v>
      </c>
      <c r="D155" s="0" t="s">
        <v>20</v>
      </c>
      <c r="E155" s="0" t="s">
        <v>107</v>
      </c>
      <c r="F155" s="0" t="s">
        <v>31</v>
      </c>
      <c r="G155" s="0" t="s">
        <v>32</v>
      </c>
      <c r="H155" s="0" t="s">
        <v>33</v>
      </c>
      <c r="I155" s="0" t="s">
        <v>128</v>
      </c>
      <c r="J155" s="0" t="s">
        <v>102</v>
      </c>
      <c r="K155" s="0" t="s">
        <v>27</v>
      </c>
      <c r="L155" s="0" t="n">
        <v>6</v>
      </c>
      <c r="M155" s="0" t="n">
        <v>3</v>
      </c>
      <c r="N155" s="0" t="n">
        <v>6</v>
      </c>
    </row>
    <row r="156" customFormat="false" ht="15" hidden="false" customHeight="false" outlineLevel="0" collapsed="false">
      <c r="A156" s="0" t="n">
        <v>88065565506</v>
      </c>
      <c r="B156" s="11" t="n">
        <v>44051</v>
      </c>
      <c r="C156" s="0" t="s">
        <v>250</v>
      </c>
      <c r="D156" s="0" t="s">
        <v>20</v>
      </c>
      <c r="E156" s="0" t="s">
        <v>75</v>
      </c>
      <c r="F156" s="0" t="s">
        <v>38</v>
      </c>
      <c r="G156" s="0" t="s">
        <v>32</v>
      </c>
      <c r="H156" s="0" t="s">
        <v>39</v>
      </c>
      <c r="I156" s="0" t="s">
        <v>128</v>
      </c>
      <c r="J156" s="0" t="s">
        <v>105</v>
      </c>
      <c r="K156" s="0" t="s">
        <v>27</v>
      </c>
      <c r="L156" s="0" t="n">
        <v>13</v>
      </c>
      <c r="M156" s="0" t="n">
        <v>10</v>
      </c>
      <c r="N156" s="0" t="n">
        <v>10</v>
      </c>
    </row>
    <row r="157" customFormat="false" ht="15" hidden="false" customHeight="false" outlineLevel="0" collapsed="false">
      <c r="A157" s="0" t="n">
        <v>88065565507</v>
      </c>
      <c r="B157" s="11" t="n">
        <v>44051</v>
      </c>
      <c r="C157" s="0" t="s">
        <v>251</v>
      </c>
      <c r="D157" s="0" t="s">
        <v>20</v>
      </c>
      <c r="E157" s="0" t="s">
        <v>78</v>
      </c>
      <c r="F157" s="0" t="s">
        <v>43</v>
      </c>
      <c r="G157" s="0" t="s">
        <v>23</v>
      </c>
      <c r="H157" s="0" t="s">
        <v>44</v>
      </c>
      <c r="I157" s="0" t="s">
        <v>128</v>
      </c>
      <c r="J157" s="0" t="s">
        <v>108</v>
      </c>
      <c r="K157" s="0" t="s">
        <v>27</v>
      </c>
      <c r="L157" s="0" t="n">
        <v>15</v>
      </c>
      <c r="M157" s="0" t="n">
        <v>12</v>
      </c>
      <c r="N157" s="0" t="n">
        <v>11</v>
      </c>
    </row>
    <row r="158" customFormat="false" ht="15" hidden="false" customHeight="false" outlineLevel="0" collapsed="false">
      <c r="A158" s="0" t="n">
        <v>88065565508</v>
      </c>
      <c r="B158" s="11" t="n">
        <v>44052</v>
      </c>
      <c r="C158" s="0" t="s">
        <v>252</v>
      </c>
      <c r="D158" s="0" t="s">
        <v>29</v>
      </c>
      <c r="E158" s="0" t="s">
        <v>81</v>
      </c>
      <c r="F158" s="0" t="s">
        <v>22</v>
      </c>
      <c r="G158" s="0" t="s">
        <v>23</v>
      </c>
      <c r="H158" s="0" t="s">
        <v>24</v>
      </c>
      <c r="I158" s="0" t="s">
        <v>128</v>
      </c>
      <c r="J158" s="0" t="s">
        <v>53</v>
      </c>
      <c r="K158" s="0" t="s">
        <v>27</v>
      </c>
      <c r="L158" s="0" t="n">
        <v>20</v>
      </c>
      <c r="M158" s="0" t="n">
        <v>17</v>
      </c>
      <c r="N158" s="0" t="n">
        <v>60</v>
      </c>
    </row>
    <row r="159" customFormat="false" ht="15" hidden="false" customHeight="false" outlineLevel="0" collapsed="false">
      <c r="A159" s="0" t="n">
        <v>88065565509</v>
      </c>
      <c r="B159" s="11" t="n">
        <v>44053</v>
      </c>
      <c r="C159" s="0" t="s">
        <v>253</v>
      </c>
      <c r="D159" s="0" t="s">
        <v>29</v>
      </c>
      <c r="E159" s="0" t="s">
        <v>149</v>
      </c>
      <c r="F159" s="0" t="s">
        <v>31</v>
      </c>
      <c r="G159" s="0" t="s">
        <v>32</v>
      </c>
      <c r="H159" s="0" t="s">
        <v>33</v>
      </c>
      <c r="I159" s="0" t="s">
        <v>128</v>
      </c>
      <c r="J159" s="0" t="s">
        <v>56</v>
      </c>
      <c r="K159" s="0" t="s">
        <v>27</v>
      </c>
      <c r="L159" s="0" t="n">
        <v>12</v>
      </c>
      <c r="M159" s="0" t="n">
        <v>9</v>
      </c>
      <c r="N159" s="0" t="n">
        <v>89</v>
      </c>
    </row>
    <row r="160" customFormat="false" ht="15" hidden="false" customHeight="false" outlineLevel="0" collapsed="false">
      <c r="A160" s="0" t="n">
        <v>88065565510</v>
      </c>
      <c r="B160" s="11" t="n">
        <v>44054</v>
      </c>
      <c r="C160" s="0" t="s">
        <v>254</v>
      </c>
      <c r="D160" s="0" t="s">
        <v>20</v>
      </c>
      <c r="E160" s="0" t="s">
        <v>21</v>
      </c>
      <c r="F160" s="0" t="s">
        <v>38</v>
      </c>
      <c r="G160" s="0" t="s">
        <v>32</v>
      </c>
      <c r="H160" s="0" t="s">
        <v>39</v>
      </c>
      <c r="I160" s="0" t="s">
        <v>128</v>
      </c>
      <c r="J160" s="0" t="s">
        <v>59</v>
      </c>
      <c r="K160" s="0" t="s">
        <v>27</v>
      </c>
      <c r="L160" s="0" t="n">
        <v>16</v>
      </c>
      <c r="M160" s="0" t="n">
        <v>13</v>
      </c>
      <c r="N160" s="0" t="n">
        <v>77</v>
      </c>
    </row>
    <row r="161" customFormat="false" ht="15" hidden="false" customHeight="false" outlineLevel="0" collapsed="false">
      <c r="A161" s="0" t="n">
        <v>88065565511</v>
      </c>
      <c r="B161" s="11" t="n">
        <v>44055</v>
      </c>
      <c r="C161" s="0" t="s">
        <v>255</v>
      </c>
      <c r="D161" s="0" t="s">
        <v>29</v>
      </c>
      <c r="E161" s="0" t="s">
        <v>152</v>
      </c>
      <c r="F161" s="0" t="s">
        <v>43</v>
      </c>
      <c r="G161" s="0" t="s">
        <v>23</v>
      </c>
      <c r="H161" s="0" t="s">
        <v>44</v>
      </c>
      <c r="I161" s="0" t="s">
        <v>128</v>
      </c>
      <c r="J161" s="0" t="s">
        <v>62</v>
      </c>
      <c r="K161" s="0" t="s">
        <v>27</v>
      </c>
      <c r="L161" s="0" t="n">
        <v>20</v>
      </c>
      <c r="M161" s="0" t="n">
        <v>17</v>
      </c>
      <c r="N161" s="0" t="n">
        <v>68</v>
      </c>
    </row>
    <row r="162" customFormat="false" ht="15" hidden="false" customHeight="false" outlineLevel="0" collapsed="false">
      <c r="A162" s="0" t="n">
        <v>88065565512</v>
      </c>
      <c r="B162" s="11" t="n">
        <v>44056</v>
      </c>
      <c r="C162" s="0" t="s">
        <v>256</v>
      </c>
      <c r="D162" s="0" t="s">
        <v>29</v>
      </c>
      <c r="E162" s="0" t="s">
        <v>154</v>
      </c>
      <c r="F162" s="0" t="s">
        <v>22</v>
      </c>
      <c r="G162" s="0" t="s">
        <v>23</v>
      </c>
      <c r="H162" s="0" t="s">
        <v>24</v>
      </c>
      <c r="I162" s="0" t="s">
        <v>128</v>
      </c>
      <c r="J162" s="0" t="s">
        <v>63</v>
      </c>
      <c r="K162" s="0" t="s">
        <v>27</v>
      </c>
      <c r="L162" s="0" t="n">
        <v>12</v>
      </c>
      <c r="M162" s="0" t="n">
        <v>9</v>
      </c>
      <c r="N162" s="0" t="n">
        <v>15</v>
      </c>
    </row>
    <row r="163" customFormat="false" ht="15" hidden="false" customHeight="false" outlineLevel="0" collapsed="false">
      <c r="A163" s="0" t="n">
        <v>88065565513</v>
      </c>
      <c r="B163" s="11" t="n">
        <v>44057</v>
      </c>
      <c r="C163" s="0" t="s">
        <v>257</v>
      </c>
      <c r="D163" s="0" t="s">
        <v>20</v>
      </c>
      <c r="E163" s="0" t="s">
        <v>156</v>
      </c>
      <c r="F163" s="0" t="s">
        <v>31</v>
      </c>
      <c r="G163" s="0" t="s">
        <v>32</v>
      </c>
      <c r="H163" s="0" t="s">
        <v>33</v>
      </c>
      <c r="I163" s="0" t="s">
        <v>128</v>
      </c>
      <c r="J163" s="0" t="s">
        <v>70</v>
      </c>
      <c r="K163" s="0" t="s">
        <v>27</v>
      </c>
      <c r="L163" s="0" t="n">
        <v>10</v>
      </c>
      <c r="M163" s="0" t="n">
        <v>7</v>
      </c>
      <c r="N163" s="0" t="n">
        <v>47</v>
      </c>
    </row>
    <row r="164" customFormat="false" ht="15" hidden="false" customHeight="false" outlineLevel="0" collapsed="false">
      <c r="A164" s="0" t="n">
        <v>88065565514</v>
      </c>
      <c r="B164" s="11" t="n">
        <v>44058</v>
      </c>
      <c r="C164" s="0" t="s">
        <v>258</v>
      </c>
      <c r="D164" s="0" t="s">
        <v>20</v>
      </c>
      <c r="E164" s="0" t="s">
        <v>112</v>
      </c>
      <c r="F164" s="0" t="s">
        <v>38</v>
      </c>
      <c r="G164" s="0" t="s">
        <v>32</v>
      </c>
      <c r="H164" s="0" t="s">
        <v>39</v>
      </c>
      <c r="I164" s="0" t="s">
        <v>128</v>
      </c>
      <c r="J164" s="0" t="s">
        <v>73</v>
      </c>
      <c r="K164" s="0" t="s">
        <v>27</v>
      </c>
      <c r="L164" s="0" t="n">
        <v>15</v>
      </c>
      <c r="M164" s="0" t="n">
        <v>12</v>
      </c>
      <c r="N164" s="0" t="n">
        <v>6</v>
      </c>
    </row>
    <row r="165" customFormat="false" ht="15" hidden="false" customHeight="false" outlineLevel="0" collapsed="false">
      <c r="A165" s="0" t="n">
        <v>88065565515</v>
      </c>
      <c r="B165" s="11" t="n">
        <v>44062</v>
      </c>
      <c r="C165" s="0" t="s">
        <v>259</v>
      </c>
      <c r="D165" s="0" t="s">
        <v>20</v>
      </c>
      <c r="E165" s="0" t="s">
        <v>114</v>
      </c>
      <c r="F165" s="0" t="s">
        <v>43</v>
      </c>
      <c r="G165" s="0" t="s">
        <v>23</v>
      </c>
      <c r="H165" s="0" t="s">
        <v>44</v>
      </c>
      <c r="I165" s="0" t="s">
        <v>128</v>
      </c>
      <c r="J165" s="0" t="s">
        <v>76</v>
      </c>
      <c r="K165" s="0" t="s">
        <v>27</v>
      </c>
      <c r="L165" s="0" t="n">
        <v>15</v>
      </c>
      <c r="M165" s="0" t="n">
        <v>12</v>
      </c>
      <c r="N165" s="0" t="n">
        <v>10</v>
      </c>
    </row>
    <row r="166" customFormat="false" ht="15" hidden="false" customHeight="false" outlineLevel="0" collapsed="false">
      <c r="A166" s="0" t="n">
        <v>88065565516</v>
      </c>
      <c r="B166" s="11" t="n">
        <v>44061</v>
      </c>
      <c r="C166" s="0" t="s">
        <v>260</v>
      </c>
      <c r="D166" s="0" t="s">
        <v>20</v>
      </c>
      <c r="E166" s="0" t="s">
        <v>69</v>
      </c>
      <c r="F166" s="0" t="s">
        <v>22</v>
      </c>
      <c r="G166" s="0" t="s">
        <v>23</v>
      </c>
      <c r="H166" s="0" t="s">
        <v>24</v>
      </c>
      <c r="I166" s="0" t="s">
        <v>128</v>
      </c>
      <c r="J166" s="0" t="s">
        <v>126</v>
      </c>
      <c r="K166" s="0" t="s">
        <v>27</v>
      </c>
      <c r="L166" s="0" t="n">
        <v>20</v>
      </c>
      <c r="M166" s="0" t="n">
        <v>17</v>
      </c>
      <c r="N166" s="0" t="n">
        <v>11</v>
      </c>
    </row>
    <row r="167" customFormat="false" ht="15" hidden="false" customHeight="false" outlineLevel="0" collapsed="false">
      <c r="A167" s="0" t="n">
        <v>88065565517</v>
      </c>
      <c r="B167" s="11" t="n">
        <v>44061</v>
      </c>
      <c r="C167" s="0" t="s">
        <v>261</v>
      </c>
      <c r="D167" s="0" t="s">
        <v>20</v>
      </c>
      <c r="E167" s="0" t="s">
        <v>117</v>
      </c>
      <c r="F167" s="0" t="s">
        <v>31</v>
      </c>
      <c r="G167" s="0" t="s">
        <v>32</v>
      </c>
      <c r="H167" s="0" t="s">
        <v>33</v>
      </c>
      <c r="I167" s="0" t="s">
        <v>128</v>
      </c>
      <c r="J167" s="0" t="s">
        <v>129</v>
      </c>
      <c r="K167" s="0" t="s">
        <v>27</v>
      </c>
      <c r="L167" s="0" t="n">
        <v>12</v>
      </c>
      <c r="M167" s="0" t="n">
        <v>9</v>
      </c>
      <c r="N167" s="0" t="n">
        <v>60</v>
      </c>
    </row>
    <row r="168" customFormat="false" ht="15" hidden="false" customHeight="false" outlineLevel="0" collapsed="false">
      <c r="A168" s="0" t="n">
        <v>88065565518</v>
      </c>
      <c r="B168" s="11" t="n">
        <v>44062</v>
      </c>
      <c r="C168" s="0" t="s">
        <v>262</v>
      </c>
      <c r="D168" s="0" t="s">
        <v>20</v>
      </c>
      <c r="E168" s="0" t="s">
        <v>69</v>
      </c>
      <c r="F168" s="0" t="s">
        <v>38</v>
      </c>
      <c r="G168" s="0" t="s">
        <v>32</v>
      </c>
      <c r="H168" s="0" t="s">
        <v>39</v>
      </c>
      <c r="I168" s="0" t="s">
        <v>128</v>
      </c>
      <c r="J168" s="0" t="s">
        <v>131</v>
      </c>
      <c r="K168" s="0" t="s">
        <v>27</v>
      </c>
      <c r="L168" s="0" t="n">
        <v>13</v>
      </c>
      <c r="M168" s="0" t="n">
        <v>10</v>
      </c>
      <c r="N168" s="0" t="n">
        <v>89</v>
      </c>
    </row>
    <row r="169" customFormat="false" ht="15" hidden="false" customHeight="false" outlineLevel="0" collapsed="false">
      <c r="A169" s="0" t="n">
        <v>88065565519</v>
      </c>
      <c r="B169" s="11" t="n">
        <v>44063</v>
      </c>
      <c r="C169" s="0" t="s">
        <v>263</v>
      </c>
      <c r="D169" s="0" t="s">
        <v>29</v>
      </c>
      <c r="E169" s="0" t="s">
        <v>117</v>
      </c>
      <c r="F169" s="0" t="s">
        <v>43</v>
      </c>
      <c r="G169" s="0" t="s">
        <v>23</v>
      </c>
      <c r="H169" s="0" t="s">
        <v>44</v>
      </c>
      <c r="I169" s="0" t="s">
        <v>128</v>
      </c>
      <c r="J169" s="0" t="s">
        <v>133</v>
      </c>
      <c r="K169" s="0" t="s">
        <v>27</v>
      </c>
      <c r="L169" s="0" t="n">
        <v>15</v>
      </c>
      <c r="M169" s="0" t="n">
        <v>12</v>
      </c>
      <c r="N169" s="0" t="n">
        <v>77</v>
      </c>
    </row>
    <row r="170" customFormat="false" ht="15" hidden="false" customHeight="false" outlineLevel="0" collapsed="false">
      <c r="A170" s="0" t="n">
        <v>88065565520</v>
      </c>
      <c r="B170" s="11" t="n">
        <v>44064</v>
      </c>
      <c r="C170" s="0" t="s">
        <v>264</v>
      </c>
      <c r="D170" s="0" t="s">
        <v>20</v>
      </c>
      <c r="E170" s="0" t="s">
        <v>119</v>
      </c>
      <c r="F170" s="0" t="s">
        <v>22</v>
      </c>
      <c r="G170" s="0" t="s">
        <v>23</v>
      </c>
      <c r="H170" s="0" t="s">
        <v>24</v>
      </c>
      <c r="I170" s="0" t="s">
        <v>128</v>
      </c>
      <c r="J170" s="0" t="s">
        <v>88</v>
      </c>
      <c r="K170" s="0" t="s">
        <v>27</v>
      </c>
      <c r="L170" s="0" t="n">
        <v>14</v>
      </c>
      <c r="M170" s="0" t="n">
        <v>11</v>
      </c>
      <c r="N170" s="0" t="n">
        <v>68</v>
      </c>
    </row>
    <row r="171" customFormat="false" ht="15" hidden="false" customHeight="false" outlineLevel="0" collapsed="false">
      <c r="A171" s="0" t="n">
        <v>88065565521</v>
      </c>
      <c r="B171" s="11" t="n">
        <v>44065</v>
      </c>
      <c r="C171" s="0" t="s">
        <v>265</v>
      </c>
      <c r="D171" s="0" t="s">
        <v>20</v>
      </c>
      <c r="E171" s="0" t="s">
        <v>121</v>
      </c>
      <c r="F171" s="0" t="s">
        <v>31</v>
      </c>
      <c r="G171" s="0" t="s">
        <v>32</v>
      </c>
      <c r="H171" s="0" t="s">
        <v>33</v>
      </c>
      <c r="I171" s="0" t="s">
        <v>128</v>
      </c>
      <c r="J171" s="0" t="s">
        <v>91</v>
      </c>
      <c r="K171" s="0" t="s">
        <v>27</v>
      </c>
      <c r="L171" s="0" t="n">
        <v>30</v>
      </c>
      <c r="M171" s="0" t="n">
        <v>27</v>
      </c>
      <c r="N171" s="0" t="n">
        <v>15</v>
      </c>
    </row>
    <row r="172" customFormat="false" ht="15" hidden="false" customHeight="false" outlineLevel="0" collapsed="false">
      <c r="A172" s="0" t="n">
        <v>88065565522</v>
      </c>
      <c r="B172" s="11" t="n">
        <v>44066</v>
      </c>
      <c r="C172" s="0" t="s">
        <v>266</v>
      </c>
      <c r="D172" s="0" t="s">
        <v>20</v>
      </c>
      <c r="E172" s="0" t="s">
        <v>123</v>
      </c>
      <c r="F172" s="0" t="s">
        <v>38</v>
      </c>
      <c r="G172" s="0" t="s">
        <v>32</v>
      </c>
      <c r="H172" s="0" t="s">
        <v>39</v>
      </c>
      <c r="I172" s="0" t="s">
        <v>128</v>
      </c>
      <c r="J172" s="0" t="s">
        <v>94</v>
      </c>
      <c r="K172" s="0" t="s">
        <v>27</v>
      </c>
      <c r="L172" s="0" t="n">
        <v>16</v>
      </c>
      <c r="M172" s="0" t="n">
        <v>13</v>
      </c>
      <c r="N172" s="0" t="n">
        <v>47</v>
      </c>
    </row>
    <row r="173" customFormat="false" ht="15" hidden="false" customHeight="false" outlineLevel="0" collapsed="false">
      <c r="A173" s="0" t="n">
        <v>88065565523</v>
      </c>
      <c r="B173" s="11" t="n">
        <v>44067</v>
      </c>
      <c r="C173" s="0" t="s">
        <v>267</v>
      </c>
      <c r="D173" s="0" t="s">
        <v>20</v>
      </c>
      <c r="E173" s="0" t="s">
        <v>125</v>
      </c>
      <c r="F173" s="0" t="s">
        <v>43</v>
      </c>
      <c r="G173" s="0" t="s">
        <v>23</v>
      </c>
      <c r="H173" s="0" t="s">
        <v>44</v>
      </c>
      <c r="I173" s="0" t="s">
        <v>128</v>
      </c>
      <c r="J173" s="0" t="s">
        <v>34</v>
      </c>
      <c r="K173" s="0" t="s">
        <v>35</v>
      </c>
      <c r="L173" s="0" t="n">
        <v>9</v>
      </c>
      <c r="M173" s="0" t="n">
        <v>6</v>
      </c>
      <c r="N173" s="0" t="n">
        <v>6</v>
      </c>
    </row>
    <row r="174" customFormat="false" ht="15" hidden="false" customHeight="false" outlineLevel="0" collapsed="false">
      <c r="A174" s="0" t="n">
        <v>88065565524</v>
      </c>
      <c r="B174" s="11" t="n">
        <v>44068</v>
      </c>
      <c r="C174" s="0" t="s">
        <v>268</v>
      </c>
      <c r="D174" s="0" t="s">
        <v>29</v>
      </c>
      <c r="E174" s="0" t="s">
        <v>30</v>
      </c>
      <c r="F174" s="0" t="s">
        <v>22</v>
      </c>
      <c r="G174" s="0" t="s">
        <v>23</v>
      </c>
      <c r="H174" s="0" t="s">
        <v>24</v>
      </c>
      <c r="I174" s="0" t="s">
        <v>128</v>
      </c>
      <c r="J174" s="0" t="s">
        <v>40</v>
      </c>
      <c r="K174" s="0" t="s">
        <v>35</v>
      </c>
      <c r="L174" s="0" t="n">
        <v>5</v>
      </c>
      <c r="M174" s="0" t="n">
        <v>2</v>
      </c>
      <c r="N174" s="0" t="n">
        <v>10</v>
      </c>
    </row>
    <row r="175" customFormat="false" ht="15" hidden="false" customHeight="false" outlineLevel="0" collapsed="false">
      <c r="A175" s="0" t="n">
        <v>88065565525</v>
      </c>
      <c r="B175" s="11" t="n">
        <v>44072</v>
      </c>
      <c r="C175" s="0" t="s">
        <v>269</v>
      </c>
      <c r="D175" s="0" t="s">
        <v>20</v>
      </c>
      <c r="E175" s="0" t="s">
        <v>37</v>
      </c>
      <c r="F175" s="0" t="s">
        <v>31</v>
      </c>
      <c r="G175" s="0" t="s">
        <v>32</v>
      </c>
      <c r="H175" s="0" t="s">
        <v>33</v>
      </c>
      <c r="I175" s="0" t="s">
        <v>128</v>
      </c>
      <c r="J175" s="0" t="s">
        <v>140</v>
      </c>
      <c r="K175" s="0" t="s">
        <v>35</v>
      </c>
      <c r="L175" s="0" t="n">
        <v>18</v>
      </c>
      <c r="M175" s="0" t="n">
        <v>15</v>
      </c>
      <c r="N175" s="0" t="n">
        <v>11</v>
      </c>
    </row>
    <row r="176" customFormat="false" ht="15" hidden="false" customHeight="false" outlineLevel="0" collapsed="false">
      <c r="A176" s="0" t="n">
        <v>88065565526</v>
      </c>
      <c r="B176" s="11" t="n">
        <v>44071</v>
      </c>
      <c r="C176" s="0" t="s">
        <v>270</v>
      </c>
      <c r="D176" s="0" t="s">
        <v>29</v>
      </c>
      <c r="E176" s="0" t="s">
        <v>42</v>
      </c>
      <c r="F176" s="0" t="s">
        <v>38</v>
      </c>
      <c r="G176" s="0" t="s">
        <v>32</v>
      </c>
      <c r="H176" s="0" t="s">
        <v>39</v>
      </c>
      <c r="I176" s="0" t="s">
        <v>128</v>
      </c>
      <c r="J176" s="0" t="s">
        <v>142</v>
      </c>
      <c r="K176" s="0" t="s">
        <v>35</v>
      </c>
      <c r="L176" s="0" t="n">
        <v>10</v>
      </c>
      <c r="M176" s="0" t="n">
        <v>7</v>
      </c>
      <c r="N176" s="0" t="n">
        <v>60</v>
      </c>
    </row>
    <row r="177" customFormat="false" ht="15" hidden="false" customHeight="false" outlineLevel="0" collapsed="false">
      <c r="A177" s="0" t="n">
        <v>88065565527</v>
      </c>
      <c r="B177" s="11" t="n">
        <v>44071</v>
      </c>
      <c r="C177" s="0" t="s">
        <v>271</v>
      </c>
      <c r="D177" s="0" t="s">
        <v>29</v>
      </c>
      <c r="E177" s="0" t="s">
        <v>186</v>
      </c>
      <c r="F177" s="0" t="s">
        <v>43</v>
      </c>
      <c r="G177" s="0" t="s">
        <v>23</v>
      </c>
      <c r="H177" s="0" t="s">
        <v>44</v>
      </c>
      <c r="I177" s="0" t="s">
        <v>128</v>
      </c>
      <c r="J177" s="0" t="s">
        <v>144</v>
      </c>
      <c r="K177" s="0" t="s">
        <v>35</v>
      </c>
      <c r="L177" s="0" t="n">
        <v>20</v>
      </c>
      <c r="M177" s="0" t="n">
        <v>17</v>
      </c>
      <c r="N177" s="0" t="n">
        <v>89</v>
      </c>
    </row>
    <row r="178" customFormat="false" ht="15" hidden="false" customHeight="false" outlineLevel="0" collapsed="false">
      <c r="A178" s="0" t="n">
        <v>88065565528</v>
      </c>
      <c r="B178" s="11" t="n">
        <v>44072</v>
      </c>
      <c r="C178" s="0" t="s">
        <v>272</v>
      </c>
      <c r="D178" s="0" t="s">
        <v>29</v>
      </c>
      <c r="E178" s="0" t="s">
        <v>188</v>
      </c>
      <c r="F178" s="0" t="s">
        <v>22</v>
      </c>
      <c r="G178" s="0" t="s">
        <v>23</v>
      </c>
      <c r="H178" s="0" t="s">
        <v>24</v>
      </c>
      <c r="I178" s="0" t="s">
        <v>128</v>
      </c>
      <c r="J178" s="0" t="s">
        <v>60</v>
      </c>
      <c r="K178" s="0" t="s">
        <v>35</v>
      </c>
      <c r="L178" s="0" t="n">
        <v>70</v>
      </c>
      <c r="M178" s="0" t="n">
        <v>67</v>
      </c>
      <c r="N178" s="0" t="n">
        <v>77</v>
      </c>
    </row>
    <row r="179" customFormat="false" ht="15" hidden="false" customHeight="false" outlineLevel="0" collapsed="false">
      <c r="A179" s="0" t="n">
        <v>88065565529</v>
      </c>
      <c r="B179" s="11" t="n">
        <v>44073</v>
      </c>
      <c r="C179" s="0" t="s">
        <v>273</v>
      </c>
      <c r="D179" s="0" t="s">
        <v>29</v>
      </c>
      <c r="E179" s="0" t="s">
        <v>46</v>
      </c>
      <c r="F179" s="0" t="s">
        <v>31</v>
      </c>
      <c r="G179" s="0" t="s">
        <v>32</v>
      </c>
      <c r="H179" s="0" t="s">
        <v>33</v>
      </c>
      <c r="I179" s="0" t="s">
        <v>128</v>
      </c>
      <c r="J179" s="0" t="s">
        <v>61</v>
      </c>
      <c r="K179" s="0" t="s">
        <v>35</v>
      </c>
      <c r="L179" s="0" t="n">
        <v>15</v>
      </c>
      <c r="M179" s="0" t="n">
        <v>12</v>
      </c>
      <c r="N179" s="0" t="n">
        <v>68</v>
      </c>
    </row>
    <row r="180" customFormat="false" ht="15" hidden="false" customHeight="false" outlineLevel="0" collapsed="false">
      <c r="A180" s="0" t="n">
        <v>88065565530</v>
      </c>
      <c r="B180" s="11" t="n">
        <v>44074</v>
      </c>
      <c r="C180" s="0" t="s">
        <v>274</v>
      </c>
      <c r="D180" s="0" t="s">
        <v>29</v>
      </c>
      <c r="E180" s="0" t="s">
        <v>48</v>
      </c>
      <c r="F180" s="0" t="s">
        <v>38</v>
      </c>
      <c r="G180" s="0" t="s">
        <v>32</v>
      </c>
      <c r="H180" s="0" t="s">
        <v>39</v>
      </c>
      <c r="I180" s="0" t="s">
        <v>128</v>
      </c>
      <c r="J180" s="0" t="s">
        <v>64</v>
      </c>
      <c r="K180" s="0" t="s">
        <v>35</v>
      </c>
      <c r="L180" s="0" t="n">
        <v>12</v>
      </c>
      <c r="M180" s="0" t="n">
        <v>9</v>
      </c>
      <c r="N180" s="0" t="n">
        <v>15</v>
      </c>
    </row>
    <row r="181" customFormat="false" ht="15" hidden="false" customHeight="false" outlineLevel="0" collapsed="false">
      <c r="A181" s="0" t="n">
        <v>88065565531</v>
      </c>
      <c r="B181" s="11" t="n">
        <v>44075</v>
      </c>
      <c r="C181" s="0" t="s">
        <v>275</v>
      </c>
      <c r="D181" s="0" t="s">
        <v>20</v>
      </c>
      <c r="E181" s="0" t="s">
        <v>50</v>
      </c>
      <c r="F181" s="0" t="s">
        <v>43</v>
      </c>
      <c r="G181" s="0" t="s">
        <v>23</v>
      </c>
      <c r="H181" s="0" t="s">
        <v>44</v>
      </c>
      <c r="I181" s="0" t="s">
        <v>128</v>
      </c>
      <c r="J181" s="0" t="s">
        <v>67</v>
      </c>
      <c r="K181" s="0" t="s">
        <v>35</v>
      </c>
      <c r="L181" s="0" t="n">
        <v>18</v>
      </c>
      <c r="M181" s="0" t="n">
        <v>15</v>
      </c>
      <c r="N181" s="0" t="n">
        <v>47</v>
      </c>
    </row>
    <row r="182" customFormat="false" ht="15" hidden="false" customHeight="false" outlineLevel="0" collapsed="false">
      <c r="A182" s="0" t="n">
        <v>88065565532</v>
      </c>
      <c r="B182" s="11" t="n">
        <v>44076</v>
      </c>
      <c r="C182" s="0" t="s">
        <v>276</v>
      </c>
      <c r="D182" s="0" t="s">
        <v>29</v>
      </c>
      <c r="E182" s="0" t="s">
        <v>52</v>
      </c>
      <c r="F182" s="0" t="s">
        <v>22</v>
      </c>
      <c r="G182" s="0" t="s">
        <v>23</v>
      </c>
      <c r="H182" s="0" t="s">
        <v>24</v>
      </c>
      <c r="I182" s="0" t="s">
        <v>128</v>
      </c>
      <c r="J182" s="0" t="s">
        <v>79</v>
      </c>
      <c r="K182" s="0" t="s">
        <v>35</v>
      </c>
      <c r="L182" s="0" t="n">
        <v>23</v>
      </c>
      <c r="M182" s="0" t="n">
        <v>20</v>
      </c>
      <c r="N182" s="0" t="n">
        <v>6</v>
      </c>
    </row>
    <row r="183" customFormat="false" ht="15" hidden="false" customHeight="false" outlineLevel="0" collapsed="false">
      <c r="A183" s="0" t="n">
        <v>88065565533</v>
      </c>
      <c r="B183" s="11" t="n">
        <v>44077</v>
      </c>
      <c r="C183" s="0" t="s">
        <v>277</v>
      </c>
      <c r="D183" s="0" t="s">
        <v>20</v>
      </c>
      <c r="E183" s="0" t="s">
        <v>55</v>
      </c>
      <c r="F183" s="0" t="s">
        <v>31</v>
      </c>
      <c r="G183" s="0" t="s">
        <v>32</v>
      </c>
      <c r="H183" s="0" t="s">
        <v>33</v>
      </c>
      <c r="I183" s="0" t="s">
        <v>128</v>
      </c>
      <c r="J183" s="0" t="s">
        <v>82</v>
      </c>
      <c r="K183" s="0" t="s">
        <v>35</v>
      </c>
      <c r="L183" s="0" t="n">
        <v>9</v>
      </c>
      <c r="M183" s="0" t="n">
        <v>6</v>
      </c>
      <c r="N183" s="0" t="n">
        <v>10</v>
      </c>
    </row>
    <row r="184" customFormat="false" ht="15" hidden="false" customHeight="false" outlineLevel="0" collapsed="false">
      <c r="A184" s="0" t="n">
        <v>88065565534</v>
      </c>
      <c r="B184" s="11" t="n">
        <v>44078</v>
      </c>
      <c r="C184" s="0" t="s">
        <v>278</v>
      </c>
      <c r="D184" s="0" t="s">
        <v>29</v>
      </c>
      <c r="E184" s="0" t="s">
        <v>58</v>
      </c>
      <c r="F184" s="0" t="s">
        <v>38</v>
      </c>
      <c r="G184" s="0" t="s">
        <v>32</v>
      </c>
      <c r="H184" s="0" t="s">
        <v>39</v>
      </c>
      <c r="I184" s="0" t="s">
        <v>128</v>
      </c>
      <c r="J184" s="0" t="s">
        <v>85</v>
      </c>
      <c r="K184" s="0" t="s">
        <v>35</v>
      </c>
      <c r="L184" s="0" t="n">
        <v>18</v>
      </c>
      <c r="M184" s="0" t="n">
        <v>15</v>
      </c>
      <c r="N184" s="0" t="n">
        <v>11</v>
      </c>
    </row>
    <row r="185" customFormat="false" ht="15" hidden="false" customHeight="false" outlineLevel="0" collapsed="false">
      <c r="A185" s="0" t="n">
        <v>88065565535</v>
      </c>
      <c r="B185" s="11" t="n">
        <v>44079</v>
      </c>
      <c r="C185" s="0" t="s">
        <v>279</v>
      </c>
      <c r="D185" s="0" t="s">
        <v>20</v>
      </c>
      <c r="E185" s="0" t="s">
        <v>147</v>
      </c>
      <c r="F185" s="0" t="s">
        <v>43</v>
      </c>
      <c r="G185" s="0" t="s">
        <v>23</v>
      </c>
      <c r="H185" s="0" t="s">
        <v>44</v>
      </c>
      <c r="I185" s="0" t="s">
        <v>128</v>
      </c>
      <c r="J185" s="0" t="s">
        <v>26</v>
      </c>
      <c r="K185" s="0" t="s">
        <v>27</v>
      </c>
      <c r="L185" s="0" t="n">
        <v>52</v>
      </c>
      <c r="M185" s="0" t="n">
        <v>49</v>
      </c>
      <c r="N185" s="0" t="n">
        <v>60</v>
      </c>
    </row>
    <row r="186" customFormat="false" ht="15" hidden="false" customHeight="false" outlineLevel="0" collapsed="false">
      <c r="A186" s="0" t="n">
        <v>88065565536</v>
      </c>
      <c r="B186" s="11" t="n">
        <v>44083</v>
      </c>
      <c r="C186" s="0" t="s">
        <v>280</v>
      </c>
      <c r="D186" s="0" t="s">
        <v>20</v>
      </c>
      <c r="E186" s="0" t="s">
        <v>149</v>
      </c>
      <c r="F186" s="0" t="s">
        <v>22</v>
      </c>
      <c r="G186" s="0" t="s">
        <v>23</v>
      </c>
      <c r="H186" s="0" t="s">
        <v>24</v>
      </c>
      <c r="I186" s="0" t="s">
        <v>128</v>
      </c>
      <c r="J186" s="0" t="s">
        <v>34</v>
      </c>
      <c r="K186" s="0" t="s">
        <v>35</v>
      </c>
      <c r="L186" s="0" t="n">
        <v>9</v>
      </c>
      <c r="M186" s="0" t="n">
        <v>6</v>
      </c>
      <c r="N186" s="0" t="n">
        <v>89</v>
      </c>
    </row>
    <row r="187" customFormat="false" ht="15" hidden="false" customHeight="false" outlineLevel="0" collapsed="false">
      <c r="A187" s="0" t="n">
        <v>88065565537</v>
      </c>
      <c r="B187" s="11" t="n">
        <v>44082</v>
      </c>
      <c r="C187" s="0" t="s">
        <v>281</v>
      </c>
      <c r="D187" s="0" t="s">
        <v>29</v>
      </c>
      <c r="E187" s="0" t="s">
        <v>21</v>
      </c>
      <c r="F187" s="0" t="s">
        <v>31</v>
      </c>
      <c r="G187" s="0" t="s">
        <v>32</v>
      </c>
      <c r="H187" s="0" t="s">
        <v>33</v>
      </c>
      <c r="I187" s="0" t="s">
        <v>128</v>
      </c>
      <c r="J187" s="0" t="s">
        <v>40</v>
      </c>
      <c r="K187" s="0" t="s">
        <v>35</v>
      </c>
      <c r="L187" s="0" t="n">
        <v>5</v>
      </c>
      <c r="M187" s="0" t="n">
        <v>2</v>
      </c>
      <c r="N187" s="0" t="n">
        <v>77</v>
      </c>
    </row>
    <row r="188" customFormat="false" ht="15" hidden="false" customHeight="false" outlineLevel="0" collapsed="false">
      <c r="A188" s="0" t="n">
        <v>88065565538</v>
      </c>
      <c r="B188" s="11" t="n">
        <v>44082</v>
      </c>
      <c r="C188" s="0" t="s">
        <v>282</v>
      </c>
      <c r="D188" s="0" t="s">
        <v>29</v>
      </c>
      <c r="E188" s="0" t="s">
        <v>152</v>
      </c>
      <c r="F188" s="0" t="s">
        <v>38</v>
      </c>
      <c r="G188" s="0" t="s">
        <v>32</v>
      </c>
      <c r="H188" s="0" t="s">
        <v>39</v>
      </c>
      <c r="I188" s="0" t="s">
        <v>128</v>
      </c>
      <c r="J188" s="0" t="s">
        <v>99</v>
      </c>
      <c r="K188" s="0" t="s">
        <v>27</v>
      </c>
      <c r="L188" s="0" t="n">
        <v>14</v>
      </c>
      <c r="M188" s="0" t="n">
        <v>11</v>
      </c>
      <c r="N188" s="0" t="n">
        <v>68</v>
      </c>
    </row>
    <row r="189" customFormat="false" ht="15" hidden="false" customHeight="false" outlineLevel="0" collapsed="false">
      <c r="A189" s="0" t="n">
        <v>88065565539</v>
      </c>
      <c r="B189" s="11" t="n">
        <v>44083</v>
      </c>
      <c r="C189" s="0" t="s">
        <v>283</v>
      </c>
      <c r="D189" s="0" t="s">
        <v>29</v>
      </c>
      <c r="E189" s="0" t="s">
        <v>154</v>
      </c>
      <c r="F189" s="0" t="s">
        <v>43</v>
      </c>
      <c r="G189" s="0" t="s">
        <v>23</v>
      </c>
      <c r="H189" s="0" t="s">
        <v>44</v>
      </c>
      <c r="I189" s="0" t="s">
        <v>128</v>
      </c>
      <c r="J189" s="0" t="s">
        <v>102</v>
      </c>
      <c r="K189" s="0" t="s">
        <v>27</v>
      </c>
      <c r="L189" s="0" t="n">
        <v>6</v>
      </c>
      <c r="M189" s="0" t="n">
        <v>3</v>
      </c>
      <c r="N189" s="0" t="n">
        <v>15</v>
      </c>
    </row>
    <row r="190" customFormat="false" ht="15" hidden="false" customHeight="false" outlineLevel="0" collapsed="false">
      <c r="A190" s="0" t="n">
        <v>88065565540</v>
      </c>
      <c r="B190" s="11" t="n">
        <v>44084</v>
      </c>
      <c r="C190" s="0" t="s">
        <v>284</v>
      </c>
      <c r="D190" s="0" t="s">
        <v>29</v>
      </c>
      <c r="E190" s="0" t="s">
        <v>156</v>
      </c>
      <c r="F190" s="0" t="s">
        <v>22</v>
      </c>
      <c r="G190" s="0" t="s">
        <v>23</v>
      </c>
      <c r="H190" s="0" t="s">
        <v>24</v>
      </c>
      <c r="I190" s="0" t="s">
        <v>128</v>
      </c>
      <c r="J190" s="0" t="s">
        <v>142</v>
      </c>
      <c r="K190" s="0" t="s">
        <v>35</v>
      </c>
      <c r="L190" s="0" t="n">
        <v>10</v>
      </c>
      <c r="M190" s="0" t="n">
        <v>7</v>
      </c>
      <c r="N190" s="0" t="n">
        <v>47</v>
      </c>
    </row>
    <row r="191" customFormat="false" ht="15" hidden="false" customHeight="false" outlineLevel="0" collapsed="false">
      <c r="A191" s="0" t="n">
        <v>88065565541</v>
      </c>
      <c r="B191" s="11" t="n">
        <v>44085</v>
      </c>
      <c r="C191" s="0" t="s">
        <v>285</v>
      </c>
      <c r="D191" s="0" t="s">
        <v>29</v>
      </c>
      <c r="E191" s="0" t="s">
        <v>66</v>
      </c>
      <c r="F191" s="0" t="s">
        <v>31</v>
      </c>
      <c r="G191" s="0" t="s">
        <v>32</v>
      </c>
      <c r="H191" s="0" t="s">
        <v>33</v>
      </c>
      <c r="I191" s="0" t="s">
        <v>128</v>
      </c>
      <c r="J191" s="0" t="s">
        <v>105</v>
      </c>
      <c r="K191" s="0" t="s">
        <v>27</v>
      </c>
      <c r="L191" s="0" t="n">
        <v>13</v>
      </c>
      <c r="M191" s="0" t="n">
        <v>10</v>
      </c>
      <c r="N191" s="0" t="n">
        <v>6</v>
      </c>
    </row>
    <row r="192" customFormat="false" ht="15" hidden="false" customHeight="false" outlineLevel="0" collapsed="false">
      <c r="A192" s="0" t="n">
        <v>88065565542</v>
      </c>
      <c r="B192" s="11" t="n">
        <v>44086</v>
      </c>
      <c r="C192" s="0" t="s">
        <v>286</v>
      </c>
      <c r="D192" s="0" t="s">
        <v>20</v>
      </c>
      <c r="E192" s="0" t="s">
        <v>69</v>
      </c>
      <c r="F192" s="0" t="s">
        <v>38</v>
      </c>
      <c r="G192" s="0" t="s">
        <v>32</v>
      </c>
      <c r="H192" s="0" t="s">
        <v>39</v>
      </c>
      <c r="I192" s="0" t="s">
        <v>128</v>
      </c>
      <c r="J192" s="0" t="s">
        <v>144</v>
      </c>
      <c r="K192" s="0" t="s">
        <v>35</v>
      </c>
      <c r="L192" s="0" t="n">
        <v>20</v>
      </c>
      <c r="M192" s="0" t="n">
        <v>17</v>
      </c>
      <c r="N192" s="0" t="n">
        <v>10</v>
      </c>
    </row>
    <row r="193" customFormat="false" ht="15" hidden="false" customHeight="false" outlineLevel="0" collapsed="false">
      <c r="A193" s="0" t="n">
        <v>88065565543</v>
      </c>
      <c r="B193" s="11" t="n">
        <v>44087</v>
      </c>
      <c r="C193" s="0" t="s">
        <v>287</v>
      </c>
      <c r="D193" s="0" t="s">
        <v>20</v>
      </c>
      <c r="E193" s="0" t="s">
        <v>72</v>
      </c>
      <c r="F193" s="0" t="s">
        <v>43</v>
      </c>
      <c r="G193" s="0" t="s">
        <v>23</v>
      </c>
      <c r="H193" s="0" t="s">
        <v>44</v>
      </c>
      <c r="I193" s="0" t="s">
        <v>128</v>
      </c>
      <c r="J193" s="0" t="s">
        <v>108</v>
      </c>
      <c r="K193" s="0" t="s">
        <v>27</v>
      </c>
      <c r="L193" s="0" t="n">
        <v>15</v>
      </c>
      <c r="M193" s="0" t="n">
        <v>12</v>
      </c>
      <c r="N193" s="0" t="n">
        <v>11</v>
      </c>
    </row>
    <row r="194" customFormat="false" ht="15" hidden="false" customHeight="false" outlineLevel="0" collapsed="false">
      <c r="A194" s="0" t="n">
        <v>88065565544</v>
      </c>
      <c r="B194" s="11" t="n">
        <v>44088</v>
      </c>
      <c r="C194" s="0" t="s">
        <v>288</v>
      </c>
      <c r="D194" s="0" t="s">
        <v>20</v>
      </c>
      <c r="E194" s="0" t="s">
        <v>75</v>
      </c>
      <c r="F194" s="0" t="s">
        <v>22</v>
      </c>
      <c r="G194" s="0" t="s">
        <v>23</v>
      </c>
      <c r="H194" s="0" t="s">
        <v>24</v>
      </c>
      <c r="I194" s="0" t="s">
        <v>128</v>
      </c>
      <c r="J194" s="0" t="s">
        <v>53</v>
      </c>
      <c r="K194" s="0" t="s">
        <v>27</v>
      </c>
      <c r="L194" s="0" t="n">
        <v>20</v>
      </c>
      <c r="M194" s="0" t="n">
        <v>17</v>
      </c>
      <c r="N194" s="0" t="n">
        <v>60</v>
      </c>
    </row>
    <row r="195" customFormat="false" ht="15" hidden="false" customHeight="false" outlineLevel="0" collapsed="false">
      <c r="A195" s="0" t="n">
        <v>88065565545</v>
      </c>
      <c r="B195" s="11" t="n">
        <v>44089</v>
      </c>
      <c r="C195" s="0" t="s">
        <v>289</v>
      </c>
      <c r="D195" s="0" t="s">
        <v>29</v>
      </c>
      <c r="E195" s="0" t="s">
        <v>78</v>
      </c>
      <c r="F195" s="0" t="s">
        <v>31</v>
      </c>
      <c r="G195" s="0" t="s">
        <v>32</v>
      </c>
      <c r="H195" s="0" t="s">
        <v>33</v>
      </c>
      <c r="I195" s="0" t="s">
        <v>128</v>
      </c>
      <c r="J195" s="0" t="s">
        <v>56</v>
      </c>
      <c r="K195" s="0" t="s">
        <v>27</v>
      </c>
      <c r="L195" s="0" t="n">
        <v>12</v>
      </c>
      <c r="M195" s="0" t="n">
        <v>9</v>
      </c>
      <c r="N195" s="0" t="n">
        <v>89</v>
      </c>
    </row>
    <row r="196" customFormat="false" ht="15" hidden="false" customHeight="false" outlineLevel="0" collapsed="false">
      <c r="A196" s="0" t="n">
        <v>88065565546</v>
      </c>
      <c r="B196" s="11" t="n">
        <v>44093</v>
      </c>
      <c r="C196" s="0" t="s">
        <v>290</v>
      </c>
      <c r="D196" s="0" t="s">
        <v>29</v>
      </c>
      <c r="E196" s="0" t="s">
        <v>81</v>
      </c>
      <c r="F196" s="0" t="s">
        <v>38</v>
      </c>
      <c r="G196" s="0" t="s">
        <v>32</v>
      </c>
      <c r="H196" s="0" t="s">
        <v>39</v>
      </c>
      <c r="I196" s="0" t="s">
        <v>128</v>
      </c>
      <c r="J196" s="0" t="s">
        <v>59</v>
      </c>
      <c r="K196" s="0" t="s">
        <v>27</v>
      </c>
      <c r="L196" s="0" t="n">
        <v>16</v>
      </c>
      <c r="M196" s="0" t="n">
        <v>13</v>
      </c>
      <c r="N196" s="0" t="n">
        <v>77</v>
      </c>
    </row>
    <row r="197" customFormat="false" ht="15" hidden="false" customHeight="false" outlineLevel="0" collapsed="false">
      <c r="A197" s="0" t="n">
        <v>88065565547</v>
      </c>
      <c r="B197" s="11" t="n">
        <v>44092</v>
      </c>
      <c r="C197" s="0" t="s">
        <v>291</v>
      </c>
      <c r="D197" s="0" t="s">
        <v>29</v>
      </c>
      <c r="E197" s="0" t="s">
        <v>84</v>
      </c>
      <c r="F197" s="0" t="s">
        <v>43</v>
      </c>
      <c r="G197" s="0" t="s">
        <v>23</v>
      </c>
      <c r="H197" s="0" t="s">
        <v>44</v>
      </c>
      <c r="I197" s="0" t="s">
        <v>128</v>
      </c>
      <c r="J197" s="0" t="s">
        <v>60</v>
      </c>
      <c r="K197" s="0" t="s">
        <v>35</v>
      </c>
      <c r="L197" s="0" t="n">
        <v>70</v>
      </c>
      <c r="M197" s="0" t="n">
        <v>67</v>
      </c>
      <c r="N197" s="0" t="n">
        <v>68</v>
      </c>
    </row>
    <row r="198" customFormat="false" ht="15" hidden="false" customHeight="false" outlineLevel="0" collapsed="false">
      <c r="A198" s="0" t="n">
        <v>88065565548</v>
      </c>
      <c r="B198" s="11" t="n">
        <v>44092</v>
      </c>
      <c r="C198" s="0" t="s">
        <v>292</v>
      </c>
      <c r="D198" s="0" t="s">
        <v>29</v>
      </c>
      <c r="E198" s="0" t="s">
        <v>87</v>
      </c>
      <c r="F198" s="0" t="s">
        <v>22</v>
      </c>
      <c r="G198" s="0" t="s">
        <v>23</v>
      </c>
      <c r="H198" s="0" t="s">
        <v>24</v>
      </c>
      <c r="I198" s="0" t="s">
        <v>128</v>
      </c>
      <c r="J198" s="0" t="s">
        <v>61</v>
      </c>
      <c r="K198" s="0" t="s">
        <v>35</v>
      </c>
      <c r="L198" s="0" t="n">
        <v>15</v>
      </c>
      <c r="M198" s="0" t="n">
        <v>12</v>
      </c>
      <c r="N198" s="0" t="n">
        <v>15</v>
      </c>
    </row>
    <row r="199" customFormat="false" ht="15" hidden="false" customHeight="false" outlineLevel="0" collapsed="false">
      <c r="A199" s="0" t="n">
        <v>88065565549</v>
      </c>
      <c r="B199" s="11" t="n">
        <v>44093</v>
      </c>
      <c r="C199" s="0" t="s">
        <v>293</v>
      </c>
      <c r="D199" s="0" t="s">
        <v>29</v>
      </c>
      <c r="E199" s="0" t="s">
        <v>90</v>
      </c>
      <c r="F199" s="0" t="s">
        <v>31</v>
      </c>
      <c r="G199" s="0" t="s">
        <v>32</v>
      </c>
      <c r="H199" s="0" t="s">
        <v>33</v>
      </c>
      <c r="I199" s="0" t="s">
        <v>128</v>
      </c>
      <c r="J199" s="0" t="s">
        <v>59</v>
      </c>
      <c r="K199" s="0" t="s">
        <v>27</v>
      </c>
      <c r="L199" s="0" t="n">
        <v>16</v>
      </c>
      <c r="M199" s="0" t="n">
        <v>13</v>
      </c>
      <c r="N199" s="0" t="n">
        <v>47</v>
      </c>
    </row>
    <row r="200" customFormat="false" ht="15" hidden="false" customHeight="false" outlineLevel="0" collapsed="false">
      <c r="A200" s="0" t="n">
        <v>88065565550</v>
      </c>
      <c r="B200" s="11" t="n">
        <v>44094</v>
      </c>
      <c r="C200" s="0" t="s">
        <v>294</v>
      </c>
      <c r="D200" s="0" t="s">
        <v>29</v>
      </c>
      <c r="E200" s="0" t="s">
        <v>93</v>
      </c>
      <c r="F200" s="0" t="s">
        <v>38</v>
      </c>
      <c r="G200" s="0" t="s">
        <v>32</v>
      </c>
      <c r="H200" s="0" t="s">
        <v>39</v>
      </c>
      <c r="I200" s="0" t="s">
        <v>128</v>
      </c>
      <c r="J200" s="0" t="s">
        <v>62</v>
      </c>
      <c r="K200" s="0" t="s">
        <v>27</v>
      </c>
      <c r="L200" s="0" t="n">
        <v>20</v>
      </c>
      <c r="M200" s="0" t="n">
        <v>17</v>
      </c>
      <c r="N200" s="0" t="n">
        <v>6</v>
      </c>
    </row>
    <row r="201" customFormat="false" ht="15" hidden="false" customHeight="false" outlineLevel="0" collapsed="false">
      <c r="A201" s="0" t="n">
        <v>88065565551</v>
      </c>
      <c r="B201" s="11" t="n">
        <v>44095</v>
      </c>
      <c r="C201" s="0" t="s">
        <v>295</v>
      </c>
      <c r="D201" s="0" t="s">
        <v>20</v>
      </c>
      <c r="E201" s="0" t="s">
        <v>96</v>
      </c>
      <c r="F201" s="0" t="s">
        <v>43</v>
      </c>
      <c r="G201" s="0" t="s">
        <v>23</v>
      </c>
      <c r="H201" s="0" t="s">
        <v>44</v>
      </c>
      <c r="I201" s="0" t="s">
        <v>128</v>
      </c>
      <c r="J201" s="0" t="s">
        <v>63</v>
      </c>
      <c r="K201" s="0" t="s">
        <v>27</v>
      </c>
      <c r="L201" s="0" t="n">
        <v>12</v>
      </c>
      <c r="M201" s="0" t="n">
        <v>9</v>
      </c>
      <c r="N201" s="0" t="n">
        <v>10</v>
      </c>
    </row>
    <row r="202" customFormat="false" ht="15" hidden="false" customHeight="false" outlineLevel="0" collapsed="false">
      <c r="A202" s="0" t="n">
        <v>88065565552</v>
      </c>
      <c r="B202" s="11" t="n">
        <v>44096</v>
      </c>
      <c r="C202" s="0" t="s">
        <v>296</v>
      </c>
      <c r="D202" s="0" t="s">
        <v>29</v>
      </c>
      <c r="E202" s="0" t="s">
        <v>98</v>
      </c>
      <c r="F202" s="0" t="s">
        <v>22</v>
      </c>
      <c r="G202" s="0" t="s">
        <v>23</v>
      </c>
      <c r="H202" s="0" t="s">
        <v>24</v>
      </c>
      <c r="I202" s="0" t="s">
        <v>128</v>
      </c>
      <c r="J202" s="0" t="s">
        <v>64</v>
      </c>
      <c r="K202" s="0" t="s">
        <v>35</v>
      </c>
      <c r="L202" s="0" t="n">
        <v>12</v>
      </c>
      <c r="M202" s="0" t="n">
        <v>9</v>
      </c>
      <c r="N202" s="0" t="n">
        <v>11</v>
      </c>
    </row>
    <row r="203" customFormat="false" ht="15" hidden="false" customHeight="false" outlineLevel="0" collapsed="false">
      <c r="A203" s="0" t="n">
        <v>88065565553</v>
      </c>
      <c r="B203" s="11" t="n">
        <v>44097</v>
      </c>
      <c r="C203" s="0" t="s">
        <v>297</v>
      </c>
      <c r="D203" s="0" t="s">
        <v>20</v>
      </c>
      <c r="E203" s="0" t="s">
        <v>101</v>
      </c>
      <c r="F203" s="0" t="s">
        <v>31</v>
      </c>
      <c r="G203" s="0" t="s">
        <v>32</v>
      </c>
      <c r="H203" s="0" t="s">
        <v>33</v>
      </c>
      <c r="I203" s="0" t="s">
        <v>128</v>
      </c>
      <c r="J203" s="0" t="s">
        <v>67</v>
      </c>
      <c r="K203" s="0" t="s">
        <v>35</v>
      </c>
      <c r="L203" s="0" t="n">
        <v>18</v>
      </c>
      <c r="M203" s="0" t="n">
        <v>15</v>
      </c>
      <c r="N203" s="0" t="n">
        <v>60</v>
      </c>
    </row>
    <row r="204" customFormat="false" ht="15" hidden="false" customHeight="false" outlineLevel="0" collapsed="false">
      <c r="A204" s="0" t="n">
        <v>88065565554</v>
      </c>
      <c r="B204" s="11" t="n">
        <v>44098</v>
      </c>
      <c r="C204" s="0" t="s">
        <v>298</v>
      </c>
      <c r="D204" s="0" t="s">
        <v>20</v>
      </c>
      <c r="E204" s="0" t="s">
        <v>104</v>
      </c>
      <c r="F204" s="0" t="s">
        <v>38</v>
      </c>
      <c r="G204" s="0" t="s">
        <v>32</v>
      </c>
      <c r="H204" s="0" t="s">
        <v>39</v>
      </c>
      <c r="I204" s="0" t="s">
        <v>128</v>
      </c>
      <c r="J204" s="0" t="s">
        <v>70</v>
      </c>
      <c r="K204" s="0" t="s">
        <v>27</v>
      </c>
      <c r="L204" s="0" t="n">
        <v>10</v>
      </c>
      <c r="M204" s="0" t="n">
        <v>7</v>
      </c>
      <c r="N204" s="0" t="n">
        <v>89</v>
      </c>
    </row>
    <row r="205" customFormat="false" ht="15" hidden="false" customHeight="false" outlineLevel="0" collapsed="false">
      <c r="A205" s="0" t="n">
        <v>88065565555</v>
      </c>
      <c r="B205" s="11" t="n">
        <v>44099</v>
      </c>
      <c r="C205" s="0" t="s">
        <v>299</v>
      </c>
      <c r="D205" s="0" t="s">
        <v>20</v>
      </c>
      <c r="E205" s="0" t="s">
        <v>107</v>
      </c>
      <c r="F205" s="0" t="s">
        <v>43</v>
      </c>
      <c r="G205" s="0" t="s">
        <v>23</v>
      </c>
      <c r="H205" s="0" t="s">
        <v>44</v>
      </c>
      <c r="I205" s="0" t="s">
        <v>128</v>
      </c>
      <c r="J205" s="0" t="s">
        <v>73</v>
      </c>
      <c r="K205" s="0" t="s">
        <v>27</v>
      </c>
      <c r="L205" s="0" t="n">
        <v>15</v>
      </c>
      <c r="M205" s="0" t="n">
        <v>12</v>
      </c>
      <c r="N205" s="0" t="n">
        <v>77</v>
      </c>
    </row>
    <row r="206" customFormat="false" ht="15" hidden="false" customHeight="false" outlineLevel="0" collapsed="false">
      <c r="A206" s="0" t="n">
        <v>88065565556</v>
      </c>
      <c r="B206" s="11" t="n">
        <v>44103</v>
      </c>
      <c r="C206" s="0" t="s">
        <v>300</v>
      </c>
      <c r="D206" s="0" t="s">
        <v>20</v>
      </c>
      <c r="E206" s="0" t="s">
        <v>110</v>
      </c>
      <c r="F206" s="0" t="s">
        <v>22</v>
      </c>
      <c r="G206" s="0" t="s">
        <v>23</v>
      </c>
      <c r="H206" s="0" t="s">
        <v>24</v>
      </c>
      <c r="I206" s="0" t="s">
        <v>128</v>
      </c>
      <c r="J206" s="0" t="s">
        <v>76</v>
      </c>
      <c r="K206" s="0" t="s">
        <v>27</v>
      </c>
      <c r="L206" s="0" t="n">
        <v>15</v>
      </c>
      <c r="M206" s="0" t="n">
        <v>12</v>
      </c>
      <c r="N206" s="0" t="n">
        <v>68</v>
      </c>
    </row>
    <row r="207" customFormat="false" ht="15" hidden="false" customHeight="false" outlineLevel="0" collapsed="false">
      <c r="A207" s="0" t="n">
        <v>88065565557</v>
      </c>
      <c r="B207" s="11" t="n">
        <v>44102</v>
      </c>
      <c r="C207" s="0" t="s">
        <v>301</v>
      </c>
      <c r="D207" s="0" t="s">
        <v>29</v>
      </c>
      <c r="E207" s="0" t="s">
        <v>112</v>
      </c>
      <c r="F207" s="0" t="s">
        <v>31</v>
      </c>
      <c r="G207" s="0" t="s">
        <v>32</v>
      </c>
      <c r="H207" s="0" t="s">
        <v>33</v>
      </c>
      <c r="I207" s="0" t="s">
        <v>128</v>
      </c>
      <c r="J207" s="0" t="s">
        <v>79</v>
      </c>
      <c r="K207" s="0" t="s">
        <v>35</v>
      </c>
      <c r="L207" s="0" t="n">
        <v>23</v>
      </c>
      <c r="M207" s="0" t="n">
        <v>20</v>
      </c>
      <c r="N207" s="0" t="n">
        <v>15</v>
      </c>
    </row>
    <row r="208" customFormat="false" ht="15" hidden="false" customHeight="false" outlineLevel="0" collapsed="false">
      <c r="A208" s="0" t="n">
        <v>88065565558</v>
      </c>
      <c r="B208" s="11" t="n">
        <v>44102</v>
      </c>
      <c r="C208" s="0" t="s">
        <v>302</v>
      </c>
      <c r="D208" s="0" t="s">
        <v>20</v>
      </c>
      <c r="E208" s="0" t="s">
        <v>114</v>
      </c>
      <c r="F208" s="0" t="s">
        <v>38</v>
      </c>
      <c r="G208" s="0" t="s">
        <v>32</v>
      </c>
      <c r="H208" s="0" t="s">
        <v>39</v>
      </c>
      <c r="I208" s="0" t="s">
        <v>128</v>
      </c>
      <c r="J208" s="0" t="s">
        <v>82</v>
      </c>
      <c r="K208" s="0" t="s">
        <v>35</v>
      </c>
      <c r="L208" s="0" t="n">
        <v>9</v>
      </c>
      <c r="M208" s="0" t="n">
        <v>6</v>
      </c>
      <c r="N208" s="0" t="n">
        <v>47</v>
      </c>
    </row>
    <row r="209" customFormat="false" ht="15" hidden="false" customHeight="false" outlineLevel="0" collapsed="false">
      <c r="A209" s="0" t="n">
        <v>88065565559</v>
      </c>
      <c r="B209" s="11" t="n">
        <v>44103</v>
      </c>
      <c r="C209" s="0" t="s">
        <v>303</v>
      </c>
      <c r="D209" s="0" t="s">
        <v>29</v>
      </c>
      <c r="E209" s="0" t="s">
        <v>69</v>
      </c>
      <c r="F209" s="0" t="s">
        <v>43</v>
      </c>
      <c r="G209" s="0" t="s">
        <v>23</v>
      </c>
      <c r="H209" s="0" t="s">
        <v>44</v>
      </c>
      <c r="I209" s="0" t="s">
        <v>128</v>
      </c>
      <c r="J209" s="0" t="s">
        <v>85</v>
      </c>
      <c r="K209" s="0" t="s">
        <v>35</v>
      </c>
      <c r="L209" s="0" t="n">
        <v>18</v>
      </c>
      <c r="M209" s="0" t="n">
        <v>15</v>
      </c>
      <c r="N209" s="0" t="n">
        <v>6</v>
      </c>
    </row>
    <row r="210" customFormat="false" ht="15" hidden="false" customHeight="false" outlineLevel="0" collapsed="false">
      <c r="A210" s="0" t="n">
        <v>88065565560</v>
      </c>
      <c r="B210" s="11" t="n">
        <v>44104</v>
      </c>
      <c r="C210" s="0" t="s">
        <v>304</v>
      </c>
      <c r="D210" s="0" t="s">
        <v>20</v>
      </c>
      <c r="E210" s="0" t="s">
        <v>117</v>
      </c>
      <c r="F210" s="0" t="s">
        <v>22</v>
      </c>
      <c r="G210" s="0" t="s">
        <v>23</v>
      </c>
      <c r="H210" s="0" t="s">
        <v>24</v>
      </c>
      <c r="I210" s="0" t="s">
        <v>128</v>
      </c>
      <c r="J210" s="0" t="s">
        <v>88</v>
      </c>
      <c r="K210" s="0" t="s">
        <v>27</v>
      </c>
      <c r="L210" s="0" t="n">
        <v>14</v>
      </c>
      <c r="M210" s="0" t="n">
        <v>11</v>
      </c>
      <c r="N210" s="0" t="n">
        <v>10</v>
      </c>
    </row>
    <row r="211" customFormat="false" ht="15" hidden="false" customHeight="false" outlineLevel="0" collapsed="false">
      <c r="A211" s="0" t="n">
        <v>88065565561</v>
      </c>
      <c r="B211" s="11" t="n">
        <v>44094</v>
      </c>
      <c r="C211" s="0" t="s">
        <v>305</v>
      </c>
      <c r="D211" s="0" t="s">
        <v>20</v>
      </c>
      <c r="E211" s="0" t="s">
        <v>119</v>
      </c>
      <c r="F211" s="0" t="s">
        <v>31</v>
      </c>
      <c r="G211" s="0" t="s">
        <v>32</v>
      </c>
      <c r="H211" s="0" t="s">
        <v>33</v>
      </c>
      <c r="I211" s="0" t="s">
        <v>25</v>
      </c>
      <c r="J211" s="0" t="s">
        <v>91</v>
      </c>
      <c r="K211" s="0" t="s">
        <v>27</v>
      </c>
      <c r="L211" s="0" t="n">
        <v>30</v>
      </c>
      <c r="M211" s="0" t="n">
        <v>27</v>
      </c>
      <c r="N211" s="0" t="n">
        <v>11</v>
      </c>
    </row>
    <row r="212" customFormat="false" ht="15" hidden="false" customHeight="false" outlineLevel="0" collapsed="false">
      <c r="A212" s="0" t="n">
        <v>88065565562</v>
      </c>
      <c r="B212" s="11" t="n">
        <v>44095</v>
      </c>
      <c r="C212" s="0" t="s">
        <v>306</v>
      </c>
      <c r="D212" s="0" t="s">
        <v>29</v>
      </c>
      <c r="E212" s="0" t="s">
        <v>121</v>
      </c>
      <c r="F212" s="0" t="s">
        <v>38</v>
      </c>
      <c r="G212" s="0" t="s">
        <v>32</v>
      </c>
      <c r="H212" s="0" t="s">
        <v>39</v>
      </c>
      <c r="I212" s="0" t="s">
        <v>25</v>
      </c>
      <c r="J212" s="0" t="s">
        <v>94</v>
      </c>
      <c r="K212" s="0" t="s">
        <v>27</v>
      </c>
      <c r="L212" s="0" t="n">
        <v>16</v>
      </c>
      <c r="M212" s="0" t="n">
        <v>13</v>
      </c>
      <c r="N212" s="0" t="n">
        <v>60</v>
      </c>
    </row>
    <row r="213" customFormat="false" ht="15" hidden="false" customHeight="false" outlineLevel="0" collapsed="false">
      <c r="A213" s="0" t="n">
        <v>88065565563</v>
      </c>
      <c r="B213" s="11" t="n">
        <v>44096</v>
      </c>
      <c r="C213" s="0" t="s">
        <v>307</v>
      </c>
      <c r="D213" s="0" t="s">
        <v>29</v>
      </c>
      <c r="E213" s="0" t="s">
        <v>123</v>
      </c>
      <c r="F213" s="0" t="s">
        <v>43</v>
      </c>
      <c r="G213" s="0" t="s">
        <v>23</v>
      </c>
      <c r="H213" s="0" t="s">
        <v>44</v>
      </c>
      <c r="I213" s="0" t="s">
        <v>25</v>
      </c>
      <c r="J213" s="0" t="s">
        <v>26</v>
      </c>
      <c r="K213" s="0" t="s">
        <v>27</v>
      </c>
      <c r="L213" s="0" t="n">
        <v>52</v>
      </c>
      <c r="M213" s="0" t="n">
        <v>49</v>
      </c>
      <c r="N213" s="0" t="n">
        <v>89</v>
      </c>
    </row>
    <row r="214" customFormat="false" ht="15" hidden="false" customHeight="false" outlineLevel="0" collapsed="false">
      <c r="A214" s="0" t="n">
        <v>88065565564</v>
      </c>
      <c r="B214" s="11" t="n">
        <v>44097</v>
      </c>
      <c r="C214" s="0" t="s">
        <v>308</v>
      </c>
      <c r="D214" s="0" t="s">
        <v>29</v>
      </c>
      <c r="E214" s="0" t="s">
        <v>125</v>
      </c>
      <c r="F214" s="0" t="s">
        <v>22</v>
      </c>
      <c r="G214" s="0" t="s">
        <v>23</v>
      </c>
      <c r="H214" s="0" t="s">
        <v>24</v>
      </c>
      <c r="I214" s="0" t="s">
        <v>25</v>
      </c>
      <c r="J214" s="0" t="s">
        <v>99</v>
      </c>
      <c r="K214" s="0" t="s">
        <v>27</v>
      </c>
      <c r="L214" s="0" t="n">
        <v>14</v>
      </c>
      <c r="M214" s="0" t="n">
        <v>11</v>
      </c>
      <c r="N214" s="0" t="n">
        <v>77</v>
      </c>
    </row>
    <row r="215" customFormat="false" ht="15" hidden="false" customHeight="false" outlineLevel="0" collapsed="false">
      <c r="A215" s="0" t="n">
        <v>88065565565</v>
      </c>
      <c r="B215" s="11" t="n">
        <v>44098</v>
      </c>
      <c r="C215" s="0" t="s">
        <v>309</v>
      </c>
      <c r="D215" s="0" t="s">
        <v>29</v>
      </c>
      <c r="E215" s="0" t="s">
        <v>30</v>
      </c>
      <c r="F215" s="0" t="s">
        <v>31</v>
      </c>
      <c r="G215" s="0" t="s">
        <v>32</v>
      </c>
      <c r="H215" s="0" t="s">
        <v>33</v>
      </c>
      <c r="I215" s="0" t="s">
        <v>25</v>
      </c>
      <c r="J215" s="0" t="s">
        <v>102</v>
      </c>
      <c r="K215" s="0" t="s">
        <v>27</v>
      </c>
      <c r="L215" s="0" t="n">
        <v>6</v>
      </c>
      <c r="M215" s="0" t="n">
        <v>3</v>
      </c>
      <c r="N215" s="0" t="n">
        <v>68</v>
      </c>
    </row>
    <row r="216" customFormat="false" ht="15" hidden="false" customHeight="false" outlineLevel="0" collapsed="false">
      <c r="A216" s="0" t="n">
        <v>88065565566</v>
      </c>
      <c r="B216" s="11" t="n">
        <v>44099</v>
      </c>
      <c r="C216" s="0" t="s">
        <v>310</v>
      </c>
      <c r="D216" s="0" t="s">
        <v>20</v>
      </c>
      <c r="E216" s="0" t="s">
        <v>37</v>
      </c>
      <c r="F216" s="0" t="s">
        <v>38</v>
      </c>
      <c r="G216" s="0" t="s">
        <v>32</v>
      </c>
      <c r="H216" s="0" t="s">
        <v>39</v>
      </c>
      <c r="I216" s="0" t="s">
        <v>25</v>
      </c>
      <c r="J216" s="0" t="s">
        <v>105</v>
      </c>
      <c r="K216" s="0" t="s">
        <v>27</v>
      </c>
      <c r="L216" s="0" t="n">
        <v>13</v>
      </c>
      <c r="M216" s="0" t="n">
        <v>10</v>
      </c>
      <c r="N216" s="0" t="n">
        <v>15</v>
      </c>
    </row>
    <row r="217" customFormat="false" ht="15" hidden="false" customHeight="false" outlineLevel="0" collapsed="false">
      <c r="A217" s="0" t="n">
        <v>88065565567</v>
      </c>
      <c r="B217" s="11" t="n">
        <v>44103</v>
      </c>
      <c r="C217" s="0" t="s">
        <v>311</v>
      </c>
      <c r="D217" s="0" t="s">
        <v>20</v>
      </c>
      <c r="E217" s="0" t="s">
        <v>42</v>
      </c>
      <c r="F217" s="0" t="s">
        <v>43</v>
      </c>
      <c r="G217" s="0" t="s">
        <v>23</v>
      </c>
      <c r="H217" s="0" t="s">
        <v>44</v>
      </c>
      <c r="I217" s="0" t="s">
        <v>25</v>
      </c>
      <c r="J217" s="0" t="s">
        <v>108</v>
      </c>
      <c r="K217" s="0" t="s">
        <v>27</v>
      </c>
      <c r="L217" s="0" t="n">
        <v>15</v>
      </c>
      <c r="M217" s="0" t="n">
        <v>12</v>
      </c>
      <c r="N217" s="0" t="n">
        <v>47</v>
      </c>
    </row>
    <row r="218" customFormat="false" ht="15" hidden="false" customHeight="false" outlineLevel="0" collapsed="false">
      <c r="A218" s="0" t="n">
        <v>88065565568</v>
      </c>
      <c r="B218" s="11" t="n">
        <v>44102</v>
      </c>
      <c r="C218" s="0" t="s">
        <v>312</v>
      </c>
      <c r="D218" s="0" t="s">
        <v>29</v>
      </c>
      <c r="E218" s="0" t="s">
        <v>48</v>
      </c>
      <c r="F218" s="0" t="s">
        <v>22</v>
      </c>
      <c r="G218" s="0" t="s">
        <v>23</v>
      </c>
      <c r="H218" s="0" t="s">
        <v>24</v>
      </c>
      <c r="I218" s="0" t="s">
        <v>25</v>
      </c>
      <c r="J218" s="0" t="s">
        <v>53</v>
      </c>
      <c r="K218" s="0" t="s">
        <v>27</v>
      </c>
      <c r="L218" s="0" t="n">
        <v>20</v>
      </c>
      <c r="M218" s="0" t="n">
        <v>17</v>
      </c>
      <c r="N218" s="0" t="n">
        <v>6</v>
      </c>
    </row>
    <row r="219" customFormat="false" ht="15" hidden="false" customHeight="false" outlineLevel="0" collapsed="false">
      <c r="A219" s="0" t="n">
        <v>88065565569</v>
      </c>
      <c r="B219" s="11" t="n">
        <v>44102</v>
      </c>
      <c r="C219" s="0" t="s">
        <v>313</v>
      </c>
      <c r="D219" s="0" t="s">
        <v>20</v>
      </c>
      <c r="E219" s="0" t="s">
        <v>50</v>
      </c>
      <c r="F219" s="0" t="s">
        <v>31</v>
      </c>
      <c r="G219" s="0" t="s">
        <v>32</v>
      </c>
      <c r="H219" s="0" t="s">
        <v>33</v>
      </c>
      <c r="I219" s="0" t="s">
        <v>25</v>
      </c>
      <c r="J219" s="0" t="s">
        <v>56</v>
      </c>
      <c r="K219" s="0" t="s">
        <v>27</v>
      </c>
      <c r="L219" s="0" t="n">
        <v>12</v>
      </c>
      <c r="M219" s="0" t="n">
        <v>9</v>
      </c>
      <c r="N219" s="0" t="n">
        <v>10</v>
      </c>
    </row>
    <row r="220" customFormat="false" ht="15" hidden="false" customHeight="false" outlineLevel="0" collapsed="false">
      <c r="A220" s="0" t="n">
        <v>88065565570</v>
      </c>
      <c r="B220" s="11" t="n">
        <v>44103</v>
      </c>
      <c r="C220" s="0" t="s">
        <v>314</v>
      </c>
      <c r="D220" s="0" t="s">
        <v>29</v>
      </c>
      <c r="E220" s="0" t="s">
        <v>69</v>
      </c>
      <c r="F220" s="0" t="s">
        <v>38</v>
      </c>
      <c r="G220" s="0" t="s">
        <v>32</v>
      </c>
      <c r="H220" s="0" t="s">
        <v>39</v>
      </c>
      <c r="I220" s="0" t="s">
        <v>25</v>
      </c>
      <c r="J220" s="0" t="s">
        <v>59</v>
      </c>
      <c r="K220" s="0" t="s">
        <v>27</v>
      </c>
      <c r="L220" s="0" t="n">
        <v>16</v>
      </c>
      <c r="M220" s="0" t="n">
        <v>13</v>
      </c>
      <c r="N220" s="0" t="n">
        <v>11</v>
      </c>
    </row>
    <row r="221" customFormat="false" ht="15" hidden="false" customHeight="false" outlineLevel="0" collapsed="false">
      <c r="A221" s="0" t="n">
        <v>88065565571</v>
      </c>
      <c r="B221" s="11" t="n">
        <v>44104</v>
      </c>
      <c r="C221" s="0" t="s">
        <v>315</v>
      </c>
      <c r="D221" s="0" t="s">
        <v>29</v>
      </c>
      <c r="E221" s="0" t="s">
        <v>117</v>
      </c>
      <c r="F221" s="0" t="s">
        <v>43</v>
      </c>
      <c r="G221" s="0" t="s">
        <v>23</v>
      </c>
      <c r="H221" s="0" t="s">
        <v>44</v>
      </c>
      <c r="I221" s="0" t="s">
        <v>25</v>
      </c>
      <c r="J221" s="0" t="s">
        <v>62</v>
      </c>
      <c r="K221" s="0" t="s">
        <v>27</v>
      </c>
      <c r="L221" s="0" t="n">
        <v>20</v>
      </c>
      <c r="M221" s="0" t="n">
        <v>17</v>
      </c>
      <c r="N221" s="0" t="n">
        <v>60</v>
      </c>
    </row>
    <row r="222" customFormat="false" ht="15" hidden="false" customHeight="false" outlineLevel="0" collapsed="false">
      <c r="A222" s="0" t="n">
        <v>88065565572</v>
      </c>
      <c r="B222" s="11" t="n">
        <v>44044</v>
      </c>
      <c r="C222" s="0" t="s">
        <v>316</v>
      </c>
      <c r="D222" s="0" t="s">
        <v>29</v>
      </c>
      <c r="E222" s="0" t="s">
        <v>119</v>
      </c>
      <c r="F222" s="0" t="s">
        <v>22</v>
      </c>
      <c r="G222" s="0" t="s">
        <v>23</v>
      </c>
      <c r="H222" s="0" t="s">
        <v>24</v>
      </c>
      <c r="I222" s="0" t="s">
        <v>25</v>
      </c>
      <c r="J222" s="0" t="s">
        <v>63</v>
      </c>
      <c r="K222" s="0" t="s">
        <v>27</v>
      </c>
      <c r="L222" s="0" t="n">
        <v>12</v>
      </c>
      <c r="M222" s="0" t="n">
        <v>9</v>
      </c>
      <c r="N222" s="0" t="n">
        <v>89</v>
      </c>
    </row>
    <row r="223" customFormat="false" ht="15" hidden="false" customHeight="false" outlineLevel="0" collapsed="false">
      <c r="A223" s="0" t="n">
        <v>88065565573</v>
      </c>
      <c r="B223" s="11" t="n">
        <v>44045</v>
      </c>
      <c r="C223" s="0" t="s">
        <v>317</v>
      </c>
      <c r="D223" s="0" t="s">
        <v>29</v>
      </c>
      <c r="E223" s="0" t="s">
        <v>50</v>
      </c>
      <c r="F223" s="0" t="s">
        <v>31</v>
      </c>
      <c r="G223" s="0" t="s">
        <v>32</v>
      </c>
      <c r="H223" s="0" t="s">
        <v>33</v>
      </c>
      <c r="I223" s="0" t="s">
        <v>25</v>
      </c>
      <c r="J223" s="0" t="s">
        <v>70</v>
      </c>
      <c r="K223" s="0" t="s">
        <v>27</v>
      </c>
      <c r="L223" s="0" t="n">
        <v>10</v>
      </c>
      <c r="M223" s="0" t="n">
        <v>7</v>
      </c>
      <c r="N223" s="0" t="n">
        <v>77</v>
      </c>
    </row>
    <row r="224" customFormat="false" ht="15" hidden="false" customHeight="false" outlineLevel="0" collapsed="false">
      <c r="A224" s="0" t="n">
        <v>88065565574</v>
      </c>
      <c r="B224" s="11" t="n">
        <v>44046</v>
      </c>
      <c r="C224" s="0" t="s">
        <v>318</v>
      </c>
      <c r="D224" s="0" t="s">
        <v>29</v>
      </c>
      <c r="E224" s="0" t="s">
        <v>52</v>
      </c>
      <c r="F224" s="0" t="s">
        <v>38</v>
      </c>
      <c r="G224" s="0" t="s">
        <v>32</v>
      </c>
      <c r="H224" s="0" t="s">
        <v>39</v>
      </c>
      <c r="I224" s="0" t="s">
        <v>25</v>
      </c>
      <c r="J224" s="0" t="s">
        <v>73</v>
      </c>
      <c r="K224" s="0" t="s">
        <v>27</v>
      </c>
      <c r="L224" s="0" t="n">
        <v>15</v>
      </c>
      <c r="M224" s="0" t="n">
        <v>12</v>
      </c>
      <c r="N224" s="0" t="n">
        <v>68</v>
      </c>
    </row>
    <row r="225" customFormat="false" ht="15" hidden="false" customHeight="false" outlineLevel="0" collapsed="false">
      <c r="A225" s="0" t="n">
        <v>88065565575</v>
      </c>
      <c r="B225" s="11" t="n">
        <v>44047</v>
      </c>
      <c r="C225" s="0" t="s">
        <v>319</v>
      </c>
      <c r="D225" s="0" t="s">
        <v>20</v>
      </c>
      <c r="E225" s="0" t="s">
        <v>55</v>
      </c>
      <c r="F225" s="0" t="s">
        <v>43</v>
      </c>
      <c r="G225" s="0" t="s">
        <v>23</v>
      </c>
      <c r="H225" s="0" t="s">
        <v>44</v>
      </c>
      <c r="I225" s="0" t="s">
        <v>25</v>
      </c>
      <c r="J225" s="0" t="s">
        <v>76</v>
      </c>
      <c r="K225" s="0" t="s">
        <v>27</v>
      </c>
      <c r="L225" s="0" t="n">
        <v>15</v>
      </c>
      <c r="M225" s="0" t="n">
        <v>12</v>
      </c>
      <c r="N225" s="0" t="n">
        <v>15</v>
      </c>
    </row>
    <row r="226" customFormat="false" ht="15" hidden="false" customHeight="false" outlineLevel="0" collapsed="false">
      <c r="A226" s="0" t="n">
        <v>88065565576</v>
      </c>
      <c r="B226" s="11" t="n">
        <v>44048</v>
      </c>
      <c r="C226" s="0" t="s">
        <v>320</v>
      </c>
      <c r="D226" s="0" t="s">
        <v>20</v>
      </c>
      <c r="E226" s="0" t="s">
        <v>58</v>
      </c>
      <c r="F226" s="0" t="s">
        <v>22</v>
      </c>
      <c r="G226" s="0" t="s">
        <v>23</v>
      </c>
      <c r="H226" s="0" t="s">
        <v>24</v>
      </c>
      <c r="I226" s="0" t="s">
        <v>25</v>
      </c>
      <c r="J226" s="0" t="s">
        <v>126</v>
      </c>
      <c r="K226" s="0" t="s">
        <v>27</v>
      </c>
      <c r="L226" s="0" t="n">
        <v>20</v>
      </c>
      <c r="M226" s="0" t="n">
        <v>17</v>
      </c>
      <c r="N226" s="0" t="n">
        <v>47</v>
      </c>
    </row>
    <row r="227" customFormat="false" ht="15" hidden="false" customHeight="false" outlineLevel="0" collapsed="false">
      <c r="A227" s="0" t="n">
        <v>88065565577</v>
      </c>
      <c r="B227" s="11" t="n">
        <v>44052</v>
      </c>
      <c r="C227" s="0" t="s">
        <v>321</v>
      </c>
      <c r="D227" s="0" t="s">
        <v>20</v>
      </c>
      <c r="E227" s="0" t="s">
        <v>147</v>
      </c>
      <c r="F227" s="0" t="s">
        <v>31</v>
      </c>
      <c r="G227" s="0" t="s">
        <v>32</v>
      </c>
      <c r="H227" s="0" t="s">
        <v>33</v>
      </c>
      <c r="I227" s="0" t="s">
        <v>25</v>
      </c>
      <c r="J227" s="0" t="s">
        <v>129</v>
      </c>
      <c r="K227" s="0" t="s">
        <v>27</v>
      </c>
      <c r="L227" s="0" t="n">
        <v>12</v>
      </c>
      <c r="M227" s="0" t="n">
        <v>9</v>
      </c>
      <c r="N227" s="0" t="n">
        <v>6</v>
      </c>
    </row>
    <row r="228" customFormat="false" ht="15" hidden="false" customHeight="false" outlineLevel="0" collapsed="false">
      <c r="A228" s="0" t="n">
        <v>88065565578</v>
      </c>
      <c r="B228" s="11" t="n">
        <v>44051</v>
      </c>
      <c r="C228" s="0" t="s">
        <v>322</v>
      </c>
      <c r="D228" s="0" t="s">
        <v>20</v>
      </c>
      <c r="E228" s="0" t="s">
        <v>149</v>
      </c>
      <c r="F228" s="0" t="s">
        <v>38</v>
      </c>
      <c r="G228" s="0" t="s">
        <v>32</v>
      </c>
      <c r="H228" s="0" t="s">
        <v>39</v>
      </c>
      <c r="I228" s="0" t="s">
        <v>25</v>
      </c>
      <c r="J228" s="0" t="s">
        <v>131</v>
      </c>
      <c r="K228" s="0" t="s">
        <v>27</v>
      </c>
      <c r="L228" s="0" t="n">
        <v>13</v>
      </c>
      <c r="M228" s="0" t="n">
        <v>10</v>
      </c>
      <c r="N228" s="0" t="n">
        <v>10</v>
      </c>
    </row>
    <row r="229" customFormat="false" ht="15" hidden="false" customHeight="false" outlineLevel="0" collapsed="false">
      <c r="A229" s="0" t="n">
        <v>88065565579</v>
      </c>
      <c r="B229" s="11" t="n">
        <v>44051</v>
      </c>
      <c r="C229" s="0" t="s">
        <v>323</v>
      </c>
      <c r="D229" s="0" t="s">
        <v>20</v>
      </c>
      <c r="E229" s="0" t="s">
        <v>21</v>
      </c>
      <c r="F229" s="0" t="s">
        <v>43</v>
      </c>
      <c r="G229" s="0" t="s">
        <v>23</v>
      </c>
      <c r="H229" s="0" t="s">
        <v>44</v>
      </c>
      <c r="I229" s="0" t="s">
        <v>25</v>
      </c>
      <c r="J229" s="0" t="s">
        <v>133</v>
      </c>
      <c r="K229" s="0" t="s">
        <v>27</v>
      </c>
      <c r="L229" s="0" t="n">
        <v>15</v>
      </c>
      <c r="M229" s="0" t="n">
        <v>12</v>
      </c>
      <c r="N229" s="0" t="n">
        <v>11</v>
      </c>
    </row>
    <row r="230" customFormat="false" ht="15" hidden="false" customHeight="false" outlineLevel="0" collapsed="false">
      <c r="A230" s="0" t="n">
        <v>88065565580</v>
      </c>
      <c r="B230" s="11" t="n">
        <v>44052</v>
      </c>
      <c r="C230" s="0" t="s">
        <v>324</v>
      </c>
      <c r="D230" s="0" t="s">
        <v>29</v>
      </c>
      <c r="E230" s="0" t="s">
        <v>152</v>
      </c>
      <c r="F230" s="0" t="s">
        <v>22</v>
      </c>
      <c r="G230" s="0" t="s">
        <v>23</v>
      </c>
      <c r="H230" s="0" t="s">
        <v>24</v>
      </c>
      <c r="I230" s="0" t="s">
        <v>25</v>
      </c>
      <c r="J230" s="0" t="s">
        <v>88</v>
      </c>
      <c r="K230" s="0" t="s">
        <v>27</v>
      </c>
      <c r="L230" s="0" t="n">
        <v>14</v>
      </c>
      <c r="M230" s="0" t="n">
        <v>11</v>
      </c>
      <c r="N230" s="0" t="n">
        <v>60</v>
      </c>
    </row>
    <row r="231" customFormat="false" ht="15" hidden="false" customHeight="false" outlineLevel="0" collapsed="false">
      <c r="A231" s="0" t="n">
        <v>88065565581</v>
      </c>
      <c r="B231" s="11" t="n">
        <v>44053</v>
      </c>
      <c r="C231" s="0" t="s">
        <v>325</v>
      </c>
      <c r="D231" s="0" t="s">
        <v>29</v>
      </c>
      <c r="E231" s="0" t="s">
        <v>154</v>
      </c>
      <c r="F231" s="0" t="s">
        <v>31</v>
      </c>
      <c r="G231" s="0" t="s">
        <v>32</v>
      </c>
      <c r="H231" s="0" t="s">
        <v>33</v>
      </c>
      <c r="I231" s="0" t="s">
        <v>25</v>
      </c>
      <c r="J231" s="0" t="s">
        <v>91</v>
      </c>
      <c r="K231" s="0" t="s">
        <v>27</v>
      </c>
      <c r="L231" s="0" t="n">
        <v>30</v>
      </c>
      <c r="M231" s="0" t="n">
        <v>27</v>
      </c>
      <c r="N231" s="0" t="n">
        <v>89</v>
      </c>
    </row>
    <row r="232" customFormat="false" ht="15" hidden="false" customHeight="false" outlineLevel="0" collapsed="false">
      <c r="A232" s="0" t="n">
        <v>88065565582</v>
      </c>
      <c r="B232" s="11" t="n">
        <v>44054</v>
      </c>
      <c r="C232" s="0" t="s">
        <v>326</v>
      </c>
      <c r="D232" s="0" t="s">
        <v>29</v>
      </c>
      <c r="E232" s="0" t="s">
        <v>156</v>
      </c>
      <c r="F232" s="0" t="s">
        <v>38</v>
      </c>
      <c r="G232" s="0" t="s">
        <v>32</v>
      </c>
      <c r="H232" s="0" t="s">
        <v>39</v>
      </c>
      <c r="I232" s="0" t="s">
        <v>25</v>
      </c>
      <c r="J232" s="0" t="s">
        <v>94</v>
      </c>
      <c r="K232" s="0" t="s">
        <v>27</v>
      </c>
      <c r="L232" s="0" t="n">
        <v>16</v>
      </c>
      <c r="M232" s="0" t="n">
        <v>13</v>
      </c>
      <c r="N232" s="0" t="n">
        <v>77</v>
      </c>
    </row>
    <row r="233" customFormat="false" ht="15" hidden="false" customHeight="false" outlineLevel="0" collapsed="false">
      <c r="A233" s="0" t="n">
        <v>88065565583</v>
      </c>
      <c r="B233" s="11" t="n">
        <v>44055</v>
      </c>
      <c r="C233" s="0" t="s">
        <v>327</v>
      </c>
      <c r="D233" s="0" t="s">
        <v>20</v>
      </c>
      <c r="E233" s="0" t="s">
        <v>66</v>
      </c>
      <c r="F233" s="0" t="s">
        <v>43</v>
      </c>
      <c r="G233" s="0" t="s">
        <v>23</v>
      </c>
      <c r="H233" s="0" t="s">
        <v>44</v>
      </c>
      <c r="I233" s="0" t="s">
        <v>25</v>
      </c>
      <c r="J233" s="0" t="s">
        <v>34</v>
      </c>
      <c r="K233" s="0" t="s">
        <v>35</v>
      </c>
      <c r="L233" s="0" t="n">
        <v>9</v>
      </c>
      <c r="M233" s="0" t="n">
        <v>6</v>
      </c>
      <c r="N233" s="0" t="n">
        <v>68</v>
      </c>
    </row>
    <row r="234" customFormat="false" ht="15" hidden="false" customHeight="false" outlineLevel="0" collapsed="false">
      <c r="A234" s="0" t="n">
        <v>88065565584</v>
      </c>
      <c r="B234" s="11" t="n">
        <v>44056</v>
      </c>
      <c r="C234" s="0" t="s">
        <v>328</v>
      </c>
      <c r="D234" s="0" t="s">
        <v>20</v>
      </c>
      <c r="E234" s="0" t="s">
        <v>69</v>
      </c>
      <c r="F234" s="0" t="s">
        <v>22</v>
      </c>
      <c r="G234" s="0" t="s">
        <v>23</v>
      </c>
      <c r="H234" s="0" t="s">
        <v>24</v>
      </c>
      <c r="I234" s="0" t="s">
        <v>25</v>
      </c>
      <c r="J234" s="0" t="s">
        <v>40</v>
      </c>
      <c r="K234" s="0" t="s">
        <v>35</v>
      </c>
      <c r="L234" s="0" t="n">
        <v>5</v>
      </c>
      <c r="M234" s="0" t="n">
        <v>2</v>
      </c>
      <c r="N234" s="0" t="n">
        <v>15</v>
      </c>
    </row>
    <row r="235" customFormat="false" ht="15" hidden="false" customHeight="false" outlineLevel="0" collapsed="false">
      <c r="A235" s="0" t="n">
        <v>88065565585</v>
      </c>
      <c r="B235" s="11" t="n">
        <v>44057</v>
      </c>
      <c r="C235" s="0" t="s">
        <v>329</v>
      </c>
      <c r="D235" s="0" t="s">
        <v>29</v>
      </c>
      <c r="E235" s="0" t="s">
        <v>96</v>
      </c>
      <c r="F235" s="0" t="s">
        <v>31</v>
      </c>
      <c r="G235" s="0" t="s">
        <v>32</v>
      </c>
      <c r="H235" s="0" t="s">
        <v>33</v>
      </c>
      <c r="I235" s="0" t="s">
        <v>25</v>
      </c>
      <c r="J235" s="0" t="s">
        <v>140</v>
      </c>
      <c r="K235" s="0" t="s">
        <v>35</v>
      </c>
      <c r="L235" s="0" t="n">
        <v>18</v>
      </c>
      <c r="M235" s="0" t="n">
        <v>15</v>
      </c>
      <c r="N235" s="0" t="n">
        <v>47</v>
      </c>
    </row>
    <row r="236" customFormat="false" ht="15" hidden="false" customHeight="false" outlineLevel="0" collapsed="false">
      <c r="A236" s="0" t="n">
        <v>88065565586</v>
      </c>
      <c r="B236" s="11" t="n">
        <v>44058</v>
      </c>
      <c r="C236" s="0" t="s">
        <v>330</v>
      </c>
      <c r="D236" s="0" t="s">
        <v>20</v>
      </c>
      <c r="E236" s="0" t="s">
        <v>98</v>
      </c>
      <c r="F236" s="0" t="s">
        <v>38</v>
      </c>
      <c r="G236" s="0" t="s">
        <v>32</v>
      </c>
      <c r="H236" s="0" t="s">
        <v>39</v>
      </c>
      <c r="I236" s="0" t="s">
        <v>25</v>
      </c>
      <c r="J236" s="0" t="s">
        <v>142</v>
      </c>
      <c r="K236" s="0" t="s">
        <v>35</v>
      </c>
      <c r="L236" s="0" t="n">
        <v>10</v>
      </c>
      <c r="M236" s="0" t="n">
        <v>7</v>
      </c>
      <c r="N236" s="0" t="n">
        <v>6</v>
      </c>
    </row>
    <row r="237" customFormat="false" ht="15" hidden="false" customHeight="false" outlineLevel="0" collapsed="false">
      <c r="A237" s="0" t="n">
        <v>88065565587</v>
      </c>
      <c r="B237" s="11" t="n">
        <v>44062</v>
      </c>
      <c r="C237" s="0" t="s">
        <v>331</v>
      </c>
      <c r="D237" s="0" t="s">
        <v>29</v>
      </c>
      <c r="E237" s="0" t="s">
        <v>101</v>
      </c>
      <c r="F237" s="0" t="s">
        <v>43</v>
      </c>
      <c r="G237" s="0" t="s">
        <v>23</v>
      </c>
      <c r="H237" s="0" t="s">
        <v>44</v>
      </c>
      <c r="I237" s="0" t="s">
        <v>25</v>
      </c>
      <c r="J237" s="0" t="s">
        <v>144</v>
      </c>
      <c r="K237" s="0" t="s">
        <v>35</v>
      </c>
      <c r="L237" s="0" t="n">
        <v>20</v>
      </c>
      <c r="M237" s="0" t="n">
        <v>17</v>
      </c>
      <c r="N237" s="0" t="n">
        <v>10</v>
      </c>
    </row>
    <row r="238" customFormat="false" ht="15" hidden="false" customHeight="false" outlineLevel="0" collapsed="false">
      <c r="A238" s="0" t="n">
        <v>88065565588</v>
      </c>
      <c r="B238" s="11" t="n">
        <v>44061</v>
      </c>
      <c r="C238" s="0" t="s">
        <v>332</v>
      </c>
      <c r="D238" s="0" t="s">
        <v>29</v>
      </c>
      <c r="E238" s="0" t="s">
        <v>104</v>
      </c>
      <c r="F238" s="0" t="s">
        <v>22</v>
      </c>
      <c r="G238" s="0" t="s">
        <v>23</v>
      </c>
      <c r="H238" s="0" t="s">
        <v>24</v>
      </c>
      <c r="I238" s="0" t="s">
        <v>25</v>
      </c>
      <c r="J238" s="0" t="s">
        <v>60</v>
      </c>
      <c r="K238" s="0" t="s">
        <v>35</v>
      </c>
      <c r="L238" s="0" t="n">
        <v>70</v>
      </c>
      <c r="M238" s="0" t="n">
        <v>67</v>
      </c>
      <c r="N238" s="0" t="n">
        <v>11</v>
      </c>
    </row>
    <row r="239" customFormat="false" ht="15" hidden="false" customHeight="false" outlineLevel="0" collapsed="false">
      <c r="A239" s="0" t="n">
        <v>88065565589</v>
      </c>
      <c r="B239" s="11" t="n">
        <v>44061</v>
      </c>
      <c r="C239" s="0" t="s">
        <v>333</v>
      </c>
      <c r="D239" s="0" t="s">
        <v>29</v>
      </c>
      <c r="E239" s="0" t="s">
        <v>107</v>
      </c>
      <c r="F239" s="0" t="s">
        <v>31</v>
      </c>
      <c r="G239" s="0" t="s">
        <v>32</v>
      </c>
      <c r="H239" s="0" t="s">
        <v>33</v>
      </c>
      <c r="I239" s="0" t="s">
        <v>25</v>
      </c>
      <c r="J239" s="0" t="s">
        <v>61</v>
      </c>
      <c r="K239" s="0" t="s">
        <v>35</v>
      </c>
      <c r="L239" s="0" t="n">
        <v>15</v>
      </c>
      <c r="M239" s="0" t="n">
        <v>12</v>
      </c>
      <c r="N239" s="0" t="n">
        <v>60</v>
      </c>
    </row>
    <row r="240" customFormat="false" ht="15" hidden="false" customHeight="false" outlineLevel="0" collapsed="false">
      <c r="A240" s="0" t="n">
        <v>88065565590</v>
      </c>
      <c r="B240" s="11" t="n">
        <v>44062</v>
      </c>
      <c r="C240" s="0" t="s">
        <v>334</v>
      </c>
      <c r="D240" s="0" t="s">
        <v>20</v>
      </c>
      <c r="E240" s="0" t="s">
        <v>75</v>
      </c>
      <c r="F240" s="0" t="s">
        <v>38</v>
      </c>
      <c r="G240" s="0" t="s">
        <v>32</v>
      </c>
      <c r="H240" s="0" t="s">
        <v>39</v>
      </c>
      <c r="I240" s="0" t="s">
        <v>25</v>
      </c>
      <c r="J240" s="0" t="s">
        <v>64</v>
      </c>
      <c r="K240" s="0" t="s">
        <v>35</v>
      </c>
      <c r="L240" s="0" t="n">
        <v>12</v>
      </c>
      <c r="M240" s="0" t="n">
        <v>9</v>
      </c>
      <c r="N240" s="0" t="n">
        <v>89</v>
      </c>
    </row>
    <row r="241" customFormat="false" ht="15" hidden="false" customHeight="false" outlineLevel="0" collapsed="false">
      <c r="A241" s="0" t="n">
        <v>88065565591</v>
      </c>
      <c r="B241" s="11" t="n">
        <v>44063</v>
      </c>
      <c r="C241" s="0" t="s">
        <v>335</v>
      </c>
      <c r="D241" s="0" t="s">
        <v>29</v>
      </c>
      <c r="E241" s="0" t="s">
        <v>78</v>
      </c>
      <c r="F241" s="0" t="s">
        <v>43</v>
      </c>
      <c r="G241" s="0" t="s">
        <v>23</v>
      </c>
      <c r="H241" s="0" t="s">
        <v>44</v>
      </c>
      <c r="I241" s="0" t="s">
        <v>25</v>
      </c>
      <c r="J241" s="0" t="s">
        <v>67</v>
      </c>
      <c r="K241" s="0" t="s">
        <v>35</v>
      </c>
      <c r="L241" s="0" t="n">
        <v>18</v>
      </c>
      <c r="M241" s="0" t="n">
        <v>15</v>
      </c>
      <c r="N241" s="0" t="n">
        <v>77</v>
      </c>
    </row>
    <row r="242" customFormat="false" ht="15" hidden="false" customHeight="false" outlineLevel="0" collapsed="false">
      <c r="A242" s="0" t="n">
        <v>88065565592</v>
      </c>
      <c r="B242" s="11" t="n">
        <v>44064</v>
      </c>
      <c r="C242" s="0" t="s">
        <v>336</v>
      </c>
      <c r="D242" s="0" t="s">
        <v>29</v>
      </c>
      <c r="E242" s="0" t="s">
        <v>81</v>
      </c>
      <c r="F242" s="0" t="s">
        <v>22</v>
      </c>
      <c r="G242" s="0" t="s">
        <v>23</v>
      </c>
      <c r="H242" s="0" t="s">
        <v>24</v>
      </c>
      <c r="I242" s="0" t="s">
        <v>25</v>
      </c>
      <c r="J242" s="0" t="s">
        <v>79</v>
      </c>
      <c r="K242" s="0" t="s">
        <v>35</v>
      </c>
      <c r="L242" s="0" t="n">
        <v>23</v>
      </c>
      <c r="M242" s="0" t="n">
        <v>20</v>
      </c>
      <c r="N242" s="0" t="n">
        <v>68</v>
      </c>
    </row>
    <row r="243" customFormat="false" ht="15" hidden="false" customHeight="false" outlineLevel="0" collapsed="false">
      <c r="A243" s="0" t="n">
        <v>88065565593</v>
      </c>
      <c r="B243" s="11" t="n">
        <v>44065</v>
      </c>
      <c r="C243" s="0" t="s">
        <v>337</v>
      </c>
      <c r="D243" s="0" t="s">
        <v>29</v>
      </c>
      <c r="E243" s="0" t="s">
        <v>149</v>
      </c>
      <c r="F243" s="0" t="s">
        <v>31</v>
      </c>
      <c r="G243" s="0" t="s">
        <v>32</v>
      </c>
      <c r="H243" s="0" t="s">
        <v>33</v>
      </c>
      <c r="I243" s="0" t="s">
        <v>25</v>
      </c>
      <c r="J243" s="0" t="s">
        <v>82</v>
      </c>
      <c r="K243" s="0" t="s">
        <v>35</v>
      </c>
      <c r="L243" s="0" t="n">
        <v>9</v>
      </c>
      <c r="M243" s="0" t="n">
        <v>6</v>
      </c>
      <c r="N243" s="0" t="n">
        <v>15</v>
      </c>
    </row>
    <row r="244" customFormat="false" ht="15" hidden="false" customHeight="false" outlineLevel="0" collapsed="false">
      <c r="A244" s="0" t="n">
        <v>88065565594</v>
      </c>
      <c r="B244" s="11" t="n">
        <v>44066</v>
      </c>
      <c r="C244" s="0" t="s">
        <v>338</v>
      </c>
      <c r="D244" s="0" t="s">
        <v>29</v>
      </c>
      <c r="E244" s="0" t="s">
        <v>21</v>
      </c>
      <c r="F244" s="0" t="s">
        <v>38</v>
      </c>
      <c r="G244" s="0" t="s">
        <v>32</v>
      </c>
      <c r="H244" s="0" t="s">
        <v>39</v>
      </c>
      <c r="I244" s="0" t="s">
        <v>25</v>
      </c>
      <c r="J244" s="0" t="s">
        <v>85</v>
      </c>
      <c r="K244" s="0" t="s">
        <v>35</v>
      </c>
      <c r="L244" s="0" t="n">
        <v>18</v>
      </c>
      <c r="M244" s="0" t="n">
        <v>15</v>
      </c>
      <c r="N244" s="0" t="n">
        <v>47</v>
      </c>
    </row>
    <row r="245" customFormat="false" ht="15" hidden="false" customHeight="false" outlineLevel="0" collapsed="false">
      <c r="A245" s="0" t="n">
        <v>88065565595</v>
      </c>
      <c r="B245" s="11" t="n">
        <v>44067</v>
      </c>
      <c r="C245" s="0" t="s">
        <v>339</v>
      </c>
      <c r="D245" s="0" t="s">
        <v>29</v>
      </c>
      <c r="E245" s="0" t="s">
        <v>152</v>
      </c>
      <c r="F245" s="0" t="s">
        <v>43</v>
      </c>
      <c r="G245" s="0" t="s">
        <v>23</v>
      </c>
      <c r="H245" s="0" t="s">
        <v>44</v>
      </c>
      <c r="I245" s="0" t="s">
        <v>25</v>
      </c>
      <c r="J245" s="0" t="s">
        <v>26</v>
      </c>
      <c r="K245" s="0" t="s">
        <v>27</v>
      </c>
      <c r="L245" s="0" t="n">
        <v>52</v>
      </c>
      <c r="M245" s="0" t="n">
        <v>49</v>
      </c>
      <c r="N245" s="0" t="n">
        <v>6</v>
      </c>
    </row>
    <row r="246" customFormat="false" ht="15" hidden="false" customHeight="false" outlineLevel="0" collapsed="false">
      <c r="A246" s="0" t="n">
        <v>88065565596</v>
      </c>
      <c r="B246" s="11" t="n">
        <v>44068</v>
      </c>
      <c r="C246" s="0" t="s">
        <v>340</v>
      </c>
      <c r="D246" s="0" t="s">
        <v>20</v>
      </c>
      <c r="E246" s="0" t="s">
        <v>154</v>
      </c>
      <c r="F246" s="0" t="s">
        <v>22</v>
      </c>
      <c r="G246" s="0" t="s">
        <v>23</v>
      </c>
      <c r="H246" s="0" t="s">
        <v>24</v>
      </c>
      <c r="I246" s="0" t="s">
        <v>25</v>
      </c>
      <c r="J246" s="0" t="s">
        <v>34</v>
      </c>
      <c r="K246" s="0" t="s">
        <v>35</v>
      </c>
      <c r="L246" s="0" t="n">
        <v>9</v>
      </c>
      <c r="M246" s="0" t="n">
        <v>6</v>
      </c>
      <c r="N246" s="0" t="n">
        <v>10</v>
      </c>
    </row>
    <row r="247" customFormat="false" ht="15" hidden="false" customHeight="false" outlineLevel="0" collapsed="false">
      <c r="A247" s="0" t="n">
        <v>88065565597</v>
      </c>
      <c r="B247" s="11" t="n">
        <v>44072</v>
      </c>
      <c r="C247" s="0" t="s">
        <v>341</v>
      </c>
      <c r="D247" s="0" t="s">
        <v>20</v>
      </c>
      <c r="E247" s="0" t="s">
        <v>156</v>
      </c>
      <c r="F247" s="0" t="s">
        <v>31</v>
      </c>
      <c r="G247" s="0" t="s">
        <v>32</v>
      </c>
      <c r="H247" s="0" t="s">
        <v>33</v>
      </c>
      <c r="I247" s="0" t="s">
        <v>25</v>
      </c>
      <c r="J247" s="0" t="s">
        <v>40</v>
      </c>
      <c r="K247" s="0" t="s">
        <v>35</v>
      </c>
      <c r="L247" s="0" t="n">
        <v>5</v>
      </c>
      <c r="M247" s="0" t="n">
        <v>2</v>
      </c>
      <c r="N247" s="0" t="n">
        <v>11</v>
      </c>
    </row>
    <row r="248" customFormat="false" ht="15" hidden="false" customHeight="false" outlineLevel="0" collapsed="false">
      <c r="A248" s="0" t="n">
        <v>88065565598</v>
      </c>
      <c r="B248" s="11" t="n">
        <v>44071</v>
      </c>
      <c r="C248" s="0" t="s">
        <v>342</v>
      </c>
      <c r="D248" s="0" t="s">
        <v>20</v>
      </c>
      <c r="E248" s="0" t="s">
        <v>112</v>
      </c>
      <c r="F248" s="0" t="s">
        <v>38</v>
      </c>
      <c r="G248" s="0" t="s">
        <v>32</v>
      </c>
      <c r="H248" s="0" t="s">
        <v>39</v>
      </c>
      <c r="I248" s="0" t="s">
        <v>25</v>
      </c>
      <c r="J248" s="0" t="s">
        <v>99</v>
      </c>
      <c r="K248" s="0" t="s">
        <v>27</v>
      </c>
      <c r="L248" s="0" t="n">
        <v>14</v>
      </c>
      <c r="M248" s="0" t="n">
        <v>11</v>
      </c>
      <c r="N248" s="0" t="n">
        <v>60</v>
      </c>
    </row>
    <row r="249" customFormat="false" ht="15" hidden="false" customHeight="false" outlineLevel="0" collapsed="false">
      <c r="A249" s="0" t="n">
        <v>88065565599</v>
      </c>
      <c r="B249" s="11" t="n">
        <v>44071</v>
      </c>
      <c r="C249" s="0" t="s">
        <v>343</v>
      </c>
      <c r="D249" s="0" t="s">
        <v>29</v>
      </c>
      <c r="E249" s="0" t="s">
        <v>114</v>
      </c>
      <c r="F249" s="0" t="s">
        <v>43</v>
      </c>
      <c r="G249" s="0" t="s">
        <v>23</v>
      </c>
      <c r="H249" s="0" t="s">
        <v>44</v>
      </c>
      <c r="I249" s="0" t="s">
        <v>25</v>
      </c>
      <c r="J249" s="0" t="s">
        <v>102</v>
      </c>
      <c r="K249" s="0" t="s">
        <v>27</v>
      </c>
      <c r="L249" s="0" t="n">
        <v>6</v>
      </c>
      <c r="M249" s="0" t="n">
        <v>3</v>
      </c>
      <c r="N249" s="0" t="n">
        <v>89</v>
      </c>
    </row>
    <row r="250" customFormat="false" ht="15" hidden="false" customHeight="false" outlineLevel="0" collapsed="false">
      <c r="A250" s="0" t="n">
        <v>88065565600</v>
      </c>
      <c r="B250" s="11" t="n">
        <v>44072</v>
      </c>
      <c r="C250" s="0" t="s">
        <v>344</v>
      </c>
      <c r="D250" s="0" t="s">
        <v>20</v>
      </c>
      <c r="E250" s="0" t="s">
        <v>69</v>
      </c>
      <c r="F250" s="0" t="s">
        <v>22</v>
      </c>
      <c r="G250" s="0" t="s">
        <v>23</v>
      </c>
      <c r="H250" s="0" t="s">
        <v>24</v>
      </c>
      <c r="I250" s="0" t="s">
        <v>25</v>
      </c>
      <c r="J250" s="0" t="s">
        <v>142</v>
      </c>
      <c r="K250" s="0" t="s">
        <v>35</v>
      </c>
      <c r="L250" s="0" t="n">
        <v>10</v>
      </c>
      <c r="M250" s="0" t="n">
        <v>7</v>
      </c>
      <c r="N250" s="0" t="n">
        <v>77</v>
      </c>
    </row>
    <row r="251" customFormat="false" ht="15" hidden="false" customHeight="false" outlineLevel="0" collapsed="false">
      <c r="A251" s="0" t="n">
        <v>88065565601</v>
      </c>
      <c r="B251" s="11" t="n">
        <v>44073</v>
      </c>
      <c r="C251" s="0" t="s">
        <v>345</v>
      </c>
      <c r="D251" s="0" t="s">
        <v>29</v>
      </c>
      <c r="E251" s="0" t="s">
        <v>117</v>
      </c>
      <c r="F251" s="0" t="s">
        <v>31</v>
      </c>
      <c r="G251" s="0" t="s">
        <v>32</v>
      </c>
      <c r="H251" s="0" t="s">
        <v>33</v>
      </c>
      <c r="I251" s="0" t="s">
        <v>25</v>
      </c>
      <c r="J251" s="0" t="s">
        <v>105</v>
      </c>
      <c r="K251" s="0" t="s">
        <v>27</v>
      </c>
      <c r="L251" s="0" t="n">
        <v>13</v>
      </c>
      <c r="M251" s="0" t="n">
        <v>10</v>
      </c>
      <c r="N251" s="0" t="n">
        <v>68</v>
      </c>
    </row>
    <row r="252" customFormat="false" ht="15" hidden="false" customHeight="false" outlineLevel="0" collapsed="false">
      <c r="A252" s="0" t="n">
        <v>88065565602</v>
      </c>
      <c r="B252" s="11" t="n">
        <v>44074</v>
      </c>
      <c r="C252" s="0" t="s">
        <v>346</v>
      </c>
      <c r="D252" s="0" t="s">
        <v>29</v>
      </c>
      <c r="E252" s="0" t="s">
        <v>69</v>
      </c>
      <c r="F252" s="0" t="s">
        <v>38</v>
      </c>
      <c r="G252" s="0" t="s">
        <v>32</v>
      </c>
      <c r="H252" s="0" t="s">
        <v>39</v>
      </c>
      <c r="I252" s="0" t="s">
        <v>25</v>
      </c>
      <c r="J252" s="0" t="s">
        <v>144</v>
      </c>
      <c r="K252" s="0" t="s">
        <v>35</v>
      </c>
      <c r="L252" s="0" t="n">
        <v>20</v>
      </c>
      <c r="M252" s="0" t="n">
        <v>17</v>
      </c>
      <c r="N252" s="0" t="n">
        <v>15</v>
      </c>
    </row>
    <row r="253" customFormat="false" ht="15" hidden="false" customHeight="false" outlineLevel="0" collapsed="false">
      <c r="A253" s="0" t="n">
        <v>88065565603</v>
      </c>
      <c r="B253" s="11" t="n">
        <v>44044</v>
      </c>
      <c r="C253" s="0" t="s">
        <v>347</v>
      </c>
      <c r="D253" s="0" t="s">
        <v>20</v>
      </c>
      <c r="E253" s="0" t="s">
        <v>117</v>
      </c>
      <c r="F253" s="0" t="s">
        <v>43</v>
      </c>
      <c r="G253" s="0" t="s">
        <v>23</v>
      </c>
      <c r="H253" s="0" t="s">
        <v>44</v>
      </c>
      <c r="I253" s="0" t="s">
        <v>128</v>
      </c>
      <c r="J253" s="0" t="s">
        <v>108</v>
      </c>
      <c r="K253" s="0" t="s">
        <v>27</v>
      </c>
      <c r="L253" s="0" t="n">
        <v>15</v>
      </c>
      <c r="M253" s="0" t="n">
        <v>12</v>
      </c>
      <c r="N253" s="0" t="n">
        <v>60</v>
      </c>
    </row>
    <row r="254" customFormat="false" ht="15" hidden="false" customHeight="false" outlineLevel="0" collapsed="false">
      <c r="A254" s="0" t="n">
        <v>88065565604</v>
      </c>
      <c r="B254" s="11" t="n">
        <v>44045</v>
      </c>
      <c r="C254" s="0" t="s">
        <v>348</v>
      </c>
      <c r="D254" s="0" t="s">
        <v>20</v>
      </c>
      <c r="E254" s="0" t="s">
        <v>119</v>
      </c>
      <c r="F254" s="0" t="s">
        <v>22</v>
      </c>
      <c r="G254" s="0" t="s">
        <v>23</v>
      </c>
      <c r="H254" s="0" t="s">
        <v>24</v>
      </c>
      <c r="I254" s="0" t="s">
        <v>128</v>
      </c>
      <c r="J254" s="0" t="s">
        <v>53</v>
      </c>
      <c r="K254" s="0" t="s">
        <v>27</v>
      </c>
      <c r="L254" s="0" t="n">
        <v>20</v>
      </c>
      <c r="M254" s="0" t="n">
        <v>17</v>
      </c>
      <c r="N254" s="0" t="n">
        <v>89</v>
      </c>
    </row>
    <row r="255" customFormat="false" ht="15" hidden="false" customHeight="false" outlineLevel="0" collapsed="false">
      <c r="A255" s="0" t="n">
        <v>88065565605</v>
      </c>
      <c r="B255" s="11" t="n">
        <v>44046</v>
      </c>
      <c r="C255" s="0" t="s">
        <v>349</v>
      </c>
      <c r="D255" s="0" t="s">
        <v>29</v>
      </c>
      <c r="E255" s="0" t="s">
        <v>121</v>
      </c>
      <c r="F255" s="0" t="s">
        <v>31</v>
      </c>
      <c r="G255" s="0" t="s">
        <v>32</v>
      </c>
      <c r="H255" s="0" t="s">
        <v>33</v>
      </c>
      <c r="I255" s="0" t="s">
        <v>128</v>
      </c>
      <c r="J255" s="0" t="s">
        <v>56</v>
      </c>
      <c r="K255" s="0" t="s">
        <v>27</v>
      </c>
      <c r="L255" s="0" t="n">
        <v>12</v>
      </c>
      <c r="M255" s="0" t="n">
        <v>9</v>
      </c>
      <c r="N255" s="0" t="n">
        <v>77</v>
      </c>
    </row>
    <row r="256" customFormat="false" ht="15" hidden="false" customHeight="false" outlineLevel="0" collapsed="false">
      <c r="A256" s="0" t="n">
        <v>88065565606</v>
      </c>
      <c r="B256" s="11" t="n">
        <v>44047</v>
      </c>
      <c r="C256" s="0" t="s">
        <v>350</v>
      </c>
      <c r="D256" s="0" t="s">
        <v>29</v>
      </c>
      <c r="E256" s="0" t="s">
        <v>123</v>
      </c>
      <c r="F256" s="0" t="s">
        <v>38</v>
      </c>
      <c r="G256" s="0" t="s">
        <v>32</v>
      </c>
      <c r="H256" s="0" t="s">
        <v>39</v>
      </c>
      <c r="I256" s="0" t="s">
        <v>128</v>
      </c>
      <c r="J256" s="0" t="s">
        <v>59</v>
      </c>
      <c r="K256" s="0" t="s">
        <v>27</v>
      </c>
      <c r="L256" s="0" t="n">
        <v>16</v>
      </c>
      <c r="M256" s="0" t="n">
        <v>13</v>
      </c>
      <c r="N256" s="0" t="n">
        <v>68</v>
      </c>
    </row>
    <row r="257" customFormat="false" ht="15" hidden="false" customHeight="false" outlineLevel="0" collapsed="false">
      <c r="A257" s="0" t="n">
        <v>88065565607</v>
      </c>
      <c r="B257" s="11" t="n">
        <v>44048</v>
      </c>
      <c r="C257" s="0" t="s">
        <v>351</v>
      </c>
      <c r="D257" s="0" t="s">
        <v>29</v>
      </c>
      <c r="E257" s="0" t="s">
        <v>125</v>
      </c>
      <c r="F257" s="0" t="s">
        <v>43</v>
      </c>
      <c r="G257" s="0" t="s">
        <v>23</v>
      </c>
      <c r="H257" s="0" t="s">
        <v>44</v>
      </c>
      <c r="I257" s="0" t="s">
        <v>128</v>
      </c>
      <c r="J257" s="0" t="s">
        <v>60</v>
      </c>
      <c r="K257" s="0" t="s">
        <v>35</v>
      </c>
      <c r="L257" s="0" t="n">
        <v>70</v>
      </c>
      <c r="M257" s="0" t="n">
        <v>67</v>
      </c>
      <c r="N257" s="0" t="n">
        <v>15</v>
      </c>
    </row>
    <row r="258" customFormat="false" ht="15" hidden="false" customHeight="false" outlineLevel="0" collapsed="false">
      <c r="A258" s="0" t="n">
        <v>88065565608</v>
      </c>
      <c r="B258" s="11" t="n">
        <v>44052</v>
      </c>
      <c r="C258" s="0" t="s">
        <v>352</v>
      </c>
      <c r="D258" s="0" t="s">
        <v>20</v>
      </c>
      <c r="E258" s="0" t="s">
        <v>30</v>
      </c>
      <c r="F258" s="0" t="s">
        <v>22</v>
      </c>
      <c r="G258" s="0" t="s">
        <v>23</v>
      </c>
      <c r="H258" s="0" t="s">
        <v>24</v>
      </c>
      <c r="I258" s="0" t="s">
        <v>128</v>
      </c>
      <c r="J258" s="0" t="s">
        <v>61</v>
      </c>
      <c r="K258" s="0" t="s">
        <v>35</v>
      </c>
      <c r="L258" s="0" t="n">
        <v>15</v>
      </c>
      <c r="M258" s="0" t="n">
        <v>12</v>
      </c>
      <c r="N258" s="0" t="n">
        <v>47</v>
      </c>
    </row>
    <row r="259" customFormat="false" ht="15" hidden="false" customHeight="false" outlineLevel="0" collapsed="false">
      <c r="A259" s="0" t="n">
        <v>88065565609</v>
      </c>
      <c r="B259" s="11" t="n">
        <v>44051</v>
      </c>
      <c r="C259" s="0" t="s">
        <v>353</v>
      </c>
      <c r="D259" s="0" t="s">
        <v>20</v>
      </c>
      <c r="E259" s="0" t="s">
        <v>37</v>
      </c>
      <c r="F259" s="0" t="s">
        <v>31</v>
      </c>
      <c r="G259" s="0" t="s">
        <v>32</v>
      </c>
      <c r="H259" s="0" t="s">
        <v>33</v>
      </c>
      <c r="I259" s="0" t="s">
        <v>128</v>
      </c>
      <c r="J259" s="0" t="s">
        <v>59</v>
      </c>
      <c r="K259" s="0" t="s">
        <v>27</v>
      </c>
      <c r="L259" s="0" t="n">
        <v>16</v>
      </c>
      <c r="M259" s="0" t="n">
        <v>13</v>
      </c>
      <c r="N259" s="0" t="n">
        <v>6</v>
      </c>
    </row>
    <row r="260" customFormat="false" ht="15" hidden="false" customHeight="false" outlineLevel="0" collapsed="false">
      <c r="A260" s="0" t="n">
        <v>88065565610</v>
      </c>
      <c r="B260" s="11" t="n">
        <v>44051</v>
      </c>
      <c r="C260" s="0" t="s">
        <v>354</v>
      </c>
      <c r="D260" s="0" t="s">
        <v>20</v>
      </c>
      <c r="E260" s="0" t="s">
        <v>42</v>
      </c>
      <c r="F260" s="0" t="s">
        <v>38</v>
      </c>
      <c r="G260" s="0" t="s">
        <v>32</v>
      </c>
      <c r="H260" s="0" t="s">
        <v>39</v>
      </c>
      <c r="I260" s="0" t="s">
        <v>128</v>
      </c>
      <c r="J260" s="0" t="s">
        <v>62</v>
      </c>
      <c r="K260" s="0" t="s">
        <v>27</v>
      </c>
      <c r="L260" s="0" t="n">
        <v>20</v>
      </c>
      <c r="M260" s="0" t="n">
        <v>17</v>
      </c>
      <c r="N260" s="0" t="n">
        <v>10</v>
      </c>
    </row>
    <row r="261" customFormat="false" ht="15" hidden="false" customHeight="false" outlineLevel="0" collapsed="false">
      <c r="A261" s="0" t="n">
        <v>88065565611</v>
      </c>
      <c r="B261" s="11" t="n">
        <v>44052</v>
      </c>
      <c r="C261" s="0" t="s">
        <v>355</v>
      </c>
      <c r="D261" s="0" t="s">
        <v>29</v>
      </c>
      <c r="E261" s="0" t="s">
        <v>186</v>
      </c>
      <c r="F261" s="0" t="s">
        <v>43</v>
      </c>
      <c r="G261" s="0" t="s">
        <v>23</v>
      </c>
      <c r="H261" s="0" t="s">
        <v>44</v>
      </c>
      <c r="I261" s="0" t="s">
        <v>128</v>
      </c>
      <c r="J261" s="0" t="s">
        <v>63</v>
      </c>
      <c r="K261" s="0" t="s">
        <v>27</v>
      </c>
      <c r="L261" s="0" t="n">
        <v>12</v>
      </c>
      <c r="M261" s="0" t="n">
        <v>9</v>
      </c>
      <c r="N261" s="0" t="n">
        <v>11</v>
      </c>
    </row>
    <row r="262" customFormat="false" ht="15" hidden="false" customHeight="false" outlineLevel="0" collapsed="false">
      <c r="A262" s="0" t="n">
        <v>88065565612</v>
      </c>
      <c r="B262" s="11" t="n">
        <v>44053</v>
      </c>
      <c r="C262" s="0" t="s">
        <v>356</v>
      </c>
      <c r="D262" s="0" t="s">
        <v>29</v>
      </c>
      <c r="E262" s="0" t="s">
        <v>188</v>
      </c>
      <c r="F262" s="0" t="s">
        <v>22</v>
      </c>
      <c r="G262" s="0" t="s">
        <v>23</v>
      </c>
      <c r="H262" s="0" t="s">
        <v>24</v>
      </c>
      <c r="I262" s="0" t="s">
        <v>128</v>
      </c>
      <c r="J262" s="0" t="s">
        <v>64</v>
      </c>
      <c r="K262" s="0" t="s">
        <v>35</v>
      </c>
      <c r="L262" s="0" t="n">
        <v>12</v>
      </c>
      <c r="M262" s="0" t="n">
        <v>9</v>
      </c>
      <c r="N262" s="0" t="n">
        <v>60</v>
      </c>
    </row>
    <row r="263" customFormat="false" ht="15" hidden="false" customHeight="false" outlineLevel="0" collapsed="false">
      <c r="A263" s="0" t="n">
        <v>88065565613</v>
      </c>
      <c r="B263" s="11" t="n">
        <v>44054</v>
      </c>
      <c r="C263" s="0" t="s">
        <v>357</v>
      </c>
      <c r="D263" s="0" t="s">
        <v>29</v>
      </c>
      <c r="E263" s="0" t="s">
        <v>46</v>
      </c>
      <c r="F263" s="0" t="s">
        <v>31</v>
      </c>
      <c r="G263" s="0" t="s">
        <v>32</v>
      </c>
      <c r="H263" s="0" t="s">
        <v>33</v>
      </c>
      <c r="I263" s="0" t="s">
        <v>128</v>
      </c>
      <c r="J263" s="0" t="s">
        <v>67</v>
      </c>
      <c r="K263" s="0" t="s">
        <v>35</v>
      </c>
      <c r="L263" s="0" t="n">
        <v>18</v>
      </c>
      <c r="M263" s="0" t="n">
        <v>15</v>
      </c>
      <c r="N263" s="0" t="n">
        <v>89</v>
      </c>
    </row>
    <row r="264" customFormat="false" ht="15" hidden="false" customHeight="false" outlineLevel="0" collapsed="false">
      <c r="A264" s="0" t="n">
        <v>88065565614</v>
      </c>
      <c r="B264" s="11" t="n">
        <v>44055</v>
      </c>
      <c r="C264" s="0" t="s">
        <v>358</v>
      </c>
      <c r="D264" s="0" t="s">
        <v>29</v>
      </c>
      <c r="E264" s="0" t="s">
        <v>48</v>
      </c>
      <c r="F264" s="0" t="s">
        <v>38</v>
      </c>
      <c r="G264" s="0" t="s">
        <v>32</v>
      </c>
      <c r="H264" s="0" t="s">
        <v>39</v>
      </c>
      <c r="I264" s="0" t="s">
        <v>128</v>
      </c>
      <c r="J264" s="0" t="s">
        <v>70</v>
      </c>
      <c r="K264" s="0" t="s">
        <v>27</v>
      </c>
      <c r="L264" s="0" t="n">
        <v>10</v>
      </c>
      <c r="M264" s="0" t="n">
        <v>7</v>
      </c>
      <c r="N264" s="0" t="n">
        <v>77</v>
      </c>
    </row>
    <row r="265" customFormat="false" ht="15" hidden="false" customHeight="false" outlineLevel="0" collapsed="false">
      <c r="A265" s="0" t="n">
        <v>88065565615</v>
      </c>
      <c r="B265" s="11" t="n">
        <v>44056</v>
      </c>
      <c r="C265" s="0" t="s">
        <v>359</v>
      </c>
      <c r="D265" s="0" t="s">
        <v>29</v>
      </c>
      <c r="E265" s="0" t="s">
        <v>50</v>
      </c>
      <c r="F265" s="0" t="s">
        <v>43</v>
      </c>
      <c r="G265" s="0" t="s">
        <v>23</v>
      </c>
      <c r="H265" s="0" t="s">
        <v>44</v>
      </c>
      <c r="I265" s="0" t="s">
        <v>128</v>
      </c>
      <c r="J265" s="0" t="s">
        <v>73</v>
      </c>
      <c r="K265" s="0" t="s">
        <v>27</v>
      </c>
      <c r="L265" s="0" t="n">
        <v>15</v>
      </c>
      <c r="M265" s="0" t="n">
        <v>12</v>
      </c>
      <c r="N265" s="0" t="n">
        <v>68</v>
      </c>
    </row>
    <row r="266" customFormat="false" ht="15" hidden="false" customHeight="false" outlineLevel="0" collapsed="false">
      <c r="A266" s="0" t="n">
        <v>88065565616</v>
      </c>
      <c r="B266" s="11" t="n">
        <v>44057</v>
      </c>
      <c r="C266" s="0" t="s">
        <v>360</v>
      </c>
      <c r="D266" s="0" t="s">
        <v>20</v>
      </c>
      <c r="E266" s="0" t="s">
        <v>52</v>
      </c>
      <c r="F266" s="0" t="s">
        <v>22</v>
      </c>
      <c r="G266" s="0" t="s">
        <v>23</v>
      </c>
      <c r="H266" s="0" t="s">
        <v>24</v>
      </c>
      <c r="I266" s="0" t="s">
        <v>128</v>
      </c>
      <c r="J266" s="0" t="s">
        <v>76</v>
      </c>
      <c r="K266" s="0" t="s">
        <v>27</v>
      </c>
      <c r="L266" s="0" t="n">
        <v>15</v>
      </c>
      <c r="M266" s="0" t="n">
        <v>12</v>
      </c>
      <c r="N266" s="0" t="n">
        <v>15</v>
      </c>
    </row>
    <row r="267" customFormat="false" ht="15" hidden="false" customHeight="false" outlineLevel="0" collapsed="false">
      <c r="A267" s="0" t="n">
        <v>88065565617</v>
      </c>
      <c r="B267" s="11" t="n">
        <v>44058</v>
      </c>
      <c r="C267" s="0" t="s">
        <v>361</v>
      </c>
      <c r="D267" s="0" t="s">
        <v>20</v>
      </c>
      <c r="E267" s="0" t="s">
        <v>55</v>
      </c>
      <c r="F267" s="0" t="s">
        <v>31</v>
      </c>
      <c r="G267" s="0" t="s">
        <v>32</v>
      </c>
      <c r="H267" s="0" t="s">
        <v>33</v>
      </c>
      <c r="I267" s="0" t="s">
        <v>128</v>
      </c>
      <c r="J267" s="0" t="s">
        <v>79</v>
      </c>
      <c r="K267" s="0" t="s">
        <v>35</v>
      </c>
      <c r="L267" s="0" t="n">
        <v>23</v>
      </c>
      <c r="M267" s="0" t="n">
        <v>20</v>
      </c>
      <c r="N267" s="0" t="n">
        <v>47</v>
      </c>
    </row>
    <row r="268" customFormat="false" ht="15" hidden="false" customHeight="false" outlineLevel="0" collapsed="false">
      <c r="A268" s="0" t="n">
        <v>88065565618</v>
      </c>
      <c r="B268" s="11" t="n">
        <v>44062</v>
      </c>
      <c r="C268" s="0" t="s">
        <v>362</v>
      </c>
      <c r="D268" s="0" t="s">
        <v>29</v>
      </c>
      <c r="E268" s="0" t="s">
        <v>58</v>
      </c>
      <c r="F268" s="0" t="s">
        <v>38</v>
      </c>
      <c r="G268" s="0" t="s">
        <v>32</v>
      </c>
      <c r="H268" s="0" t="s">
        <v>39</v>
      </c>
      <c r="I268" s="0" t="s">
        <v>128</v>
      </c>
      <c r="J268" s="0" t="s">
        <v>82</v>
      </c>
      <c r="K268" s="0" t="s">
        <v>35</v>
      </c>
      <c r="L268" s="0" t="n">
        <v>9</v>
      </c>
      <c r="M268" s="0" t="n">
        <v>6</v>
      </c>
      <c r="N268" s="0" t="n">
        <v>6</v>
      </c>
    </row>
    <row r="269" customFormat="false" ht="15" hidden="false" customHeight="false" outlineLevel="0" collapsed="false">
      <c r="A269" s="0" t="n">
        <v>88065565619</v>
      </c>
      <c r="B269" s="11" t="n">
        <v>44061</v>
      </c>
      <c r="C269" s="0" t="s">
        <v>363</v>
      </c>
      <c r="D269" s="0" t="s">
        <v>20</v>
      </c>
      <c r="E269" s="0" t="s">
        <v>147</v>
      </c>
      <c r="F269" s="0" t="s">
        <v>43</v>
      </c>
      <c r="G269" s="0" t="s">
        <v>23</v>
      </c>
      <c r="H269" s="0" t="s">
        <v>44</v>
      </c>
      <c r="I269" s="0" t="s">
        <v>128</v>
      </c>
      <c r="J269" s="0" t="s">
        <v>85</v>
      </c>
      <c r="K269" s="0" t="s">
        <v>35</v>
      </c>
      <c r="L269" s="0" t="n">
        <v>18</v>
      </c>
      <c r="M269" s="0" t="n">
        <v>15</v>
      </c>
      <c r="N269" s="0" t="n">
        <v>10</v>
      </c>
    </row>
    <row r="270" customFormat="false" ht="15" hidden="false" customHeight="false" outlineLevel="0" collapsed="false">
      <c r="A270" s="0" t="n">
        <v>88065565620</v>
      </c>
      <c r="B270" s="11" t="n">
        <v>44061</v>
      </c>
      <c r="C270" s="0" t="s">
        <v>364</v>
      </c>
      <c r="D270" s="0" t="s">
        <v>20</v>
      </c>
      <c r="E270" s="0" t="s">
        <v>149</v>
      </c>
      <c r="F270" s="0" t="s">
        <v>22</v>
      </c>
      <c r="G270" s="0" t="s">
        <v>23</v>
      </c>
      <c r="H270" s="0" t="s">
        <v>24</v>
      </c>
      <c r="I270" s="0" t="s">
        <v>128</v>
      </c>
      <c r="J270" s="0" t="s">
        <v>88</v>
      </c>
      <c r="K270" s="0" t="s">
        <v>27</v>
      </c>
      <c r="L270" s="0" t="n">
        <v>14</v>
      </c>
      <c r="M270" s="0" t="n">
        <v>11</v>
      </c>
      <c r="N270" s="0" t="n">
        <v>11</v>
      </c>
    </row>
    <row r="271" customFormat="false" ht="15" hidden="false" customHeight="false" outlineLevel="0" collapsed="false">
      <c r="A271" s="0" t="n">
        <v>88065565621</v>
      </c>
      <c r="B271" s="11" t="n">
        <v>44062</v>
      </c>
      <c r="C271" s="0" t="s">
        <v>365</v>
      </c>
      <c r="D271" s="0" t="s">
        <v>29</v>
      </c>
      <c r="E271" s="0" t="s">
        <v>21</v>
      </c>
      <c r="F271" s="0" t="s">
        <v>31</v>
      </c>
      <c r="G271" s="0" t="s">
        <v>32</v>
      </c>
      <c r="H271" s="0" t="s">
        <v>33</v>
      </c>
      <c r="I271" s="0" t="s">
        <v>128</v>
      </c>
      <c r="J271" s="0" t="s">
        <v>91</v>
      </c>
      <c r="K271" s="0" t="s">
        <v>27</v>
      </c>
      <c r="L271" s="0" t="n">
        <v>30</v>
      </c>
      <c r="M271" s="0" t="n">
        <v>27</v>
      </c>
      <c r="N271" s="0" t="n">
        <v>60</v>
      </c>
    </row>
    <row r="272" customFormat="false" ht="15" hidden="false" customHeight="false" outlineLevel="0" collapsed="false">
      <c r="A272" s="0" t="n">
        <v>88065565622</v>
      </c>
      <c r="B272" s="11" t="n">
        <v>44063</v>
      </c>
      <c r="C272" s="0" t="s">
        <v>366</v>
      </c>
      <c r="D272" s="0" t="s">
        <v>29</v>
      </c>
      <c r="E272" s="0" t="s">
        <v>152</v>
      </c>
      <c r="F272" s="0" t="s">
        <v>38</v>
      </c>
      <c r="G272" s="0" t="s">
        <v>32</v>
      </c>
      <c r="H272" s="0" t="s">
        <v>39</v>
      </c>
      <c r="I272" s="0" t="s">
        <v>128</v>
      </c>
      <c r="J272" s="0" t="s">
        <v>94</v>
      </c>
      <c r="K272" s="0" t="s">
        <v>27</v>
      </c>
      <c r="L272" s="0" t="n">
        <v>16</v>
      </c>
      <c r="M272" s="0" t="n">
        <v>13</v>
      </c>
      <c r="N272" s="0" t="n">
        <v>89</v>
      </c>
    </row>
    <row r="273" customFormat="false" ht="15" hidden="false" customHeight="false" outlineLevel="0" collapsed="false">
      <c r="A273" s="0" t="n">
        <v>88065565623</v>
      </c>
      <c r="B273" s="11" t="n">
        <v>44064</v>
      </c>
      <c r="C273" s="0" t="s">
        <v>367</v>
      </c>
      <c r="D273" s="0" t="s">
        <v>29</v>
      </c>
      <c r="E273" s="0" t="s">
        <v>154</v>
      </c>
      <c r="F273" s="0" t="s">
        <v>43</v>
      </c>
      <c r="G273" s="0" t="s">
        <v>23</v>
      </c>
      <c r="H273" s="0" t="s">
        <v>44</v>
      </c>
      <c r="I273" s="0" t="s">
        <v>128</v>
      </c>
      <c r="J273" s="0" t="s">
        <v>26</v>
      </c>
      <c r="K273" s="0" t="s">
        <v>27</v>
      </c>
      <c r="L273" s="0" t="n">
        <v>52</v>
      </c>
      <c r="M273" s="0" t="n">
        <v>49</v>
      </c>
      <c r="N273" s="0" t="n">
        <v>77</v>
      </c>
    </row>
    <row r="274" customFormat="false" ht="15" hidden="false" customHeight="false" outlineLevel="0" collapsed="false">
      <c r="A274" s="0" t="n">
        <v>88065565624</v>
      </c>
      <c r="B274" s="11" t="n">
        <v>44065</v>
      </c>
      <c r="C274" s="0" t="s">
        <v>368</v>
      </c>
      <c r="D274" s="0" t="s">
        <v>29</v>
      </c>
      <c r="E274" s="0" t="s">
        <v>156</v>
      </c>
      <c r="F274" s="0" t="s">
        <v>22</v>
      </c>
      <c r="G274" s="0" t="s">
        <v>23</v>
      </c>
      <c r="H274" s="0" t="s">
        <v>24</v>
      </c>
      <c r="I274" s="0" t="s">
        <v>128</v>
      </c>
      <c r="J274" s="0" t="s">
        <v>99</v>
      </c>
      <c r="K274" s="0" t="s">
        <v>27</v>
      </c>
      <c r="L274" s="0" t="n">
        <v>14</v>
      </c>
      <c r="M274" s="0" t="n">
        <v>11</v>
      </c>
      <c r="N274" s="0" t="n">
        <v>68</v>
      </c>
    </row>
    <row r="275" customFormat="false" ht="15" hidden="false" customHeight="false" outlineLevel="0" collapsed="false">
      <c r="A275" s="0" t="n">
        <v>88065565625</v>
      </c>
      <c r="B275" s="11" t="n">
        <v>44066</v>
      </c>
      <c r="C275" s="0" t="s">
        <v>369</v>
      </c>
      <c r="D275" s="0" t="s">
        <v>20</v>
      </c>
      <c r="E275" s="0" t="s">
        <v>66</v>
      </c>
      <c r="F275" s="0" t="s">
        <v>31</v>
      </c>
      <c r="G275" s="0" t="s">
        <v>32</v>
      </c>
      <c r="H275" s="0" t="s">
        <v>33</v>
      </c>
      <c r="I275" s="0" t="s">
        <v>128</v>
      </c>
      <c r="J275" s="0" t="s">
        <v>102</v>
      </c>
      <c r="K275" s="0" t="s">
        <v>27</v>
      </c>
      <c r="L275" s="0" t="n">
        <v>6</v>
      </c>
      <c r="M275" s="0" t="n">
        <v>3</v>
      </c>
      <c r="N275" s="0" t="n">
        <v>15</v>
      </c>
    </row>
    <row r="276" customFormat="false" ht="15" hidden="false" customHeight="false" outlineLevel="0" collapsed="false">
      <c r="A276" s="0" t="n">
        <v>88065565626</v>
      </c>
      <c r="B276" s="11" t="n">
        <v>44067</v>
      </c>
      <c r="C276" s="0" t="s">
        <v>370</v>
      </c>
      <c r="D276" s="0" t="s">
        <v>29</v>
      </c>
      <c r="E276" s="0" t="s">
        <v>69</v>
      </c>
      <c r="F276" s="0" t="s">
        <v>38</v>
      </c>
      <c r="G276" s="0" t="s">
        <v>32</v>
      </c>
      <c r="H276" s="0" t="s">
        <v>39</v>
      </c>
      <c r="I276" s="0" t="s">
        <v>128</v>
      </c>
      <c r="J276" s="0" t="s">
        <v>105</v>
      </c>
      <c r="K276" s="0" t="s">
        <v>27</v>
      </c>
      <c r="L276" s="0" t="n">
        <v>13</v>
      </c>
      <c r="M276" s="0" t="n">
        <v>10</v>
      </c>
      <c r="N276" s="0" t="n">
        <v>47</v>
      </c>
    </row>
    <row r="277" customFormat="false" ht="15" hidden="false" customHeight="false" outlineLevel="0" collapsed="false">
      <c r="A277" s="0" t="n">
        <v>88065565627</v>
      </c>
      <c r="B277" s="11" t="n">
        <v>44068</v>
      </c>
      <c r="C277" s="0" t="s">
        <v>371</v>
      </c>
      <c r="D277" s="0" t="s">
        <v>29</v>
      </c>
      <c r="E277" s="0" t="s">
        <v>72</v>
      </c>
      <c r="F277" s="0" t="s">
        <v>43</v>
      </c>
      <c r="G277" s="0" t="s">
        <v>23</v>
      </c>
      <c r="H277" s="0" t="s">
        <v>44</v>
      </c>
      <c r="I277" s="0" t="s">
        <v>128</v>
      </c>
      <c r="J277" s="0" t="s">
        <v>108</v>
      </c>
      <c r="K277" s="0" t="s">
        <v>27</v>
      </c>
      <c r="L277" s="0" t="n">
        <v>15</v>
      </c>
      <c r="M277" s="0" t="n">
        <v>12</v>
      </c>
      <c r="N277" s="0" t="n">
        <v>6</v>
      </c>
    </row>
    <row r="278" customFormat="false" ht="15" hidden="false" customHeight="false" outlineLevel="0" collapsed="false">
      <c r="A278" s="0" t="n">
        <v>88065565628</v>
      </c>
      <c r="B278" s="11" t="n">
        <v>44072</v>
      </c>
      <c r="C278" s="0" t="s">
        <v>372</v>
      </c>
      <c r="D278" s="0" t="s">
        <v>20</v>
      </c>
      <c r="E278" s="0" t="s">
        <v>75</v>
      </c>
      <c r="F278" s="0" t="s">
        <v>22</v>
      </c>
      <c r="G278" s="0" t="s">
        <v>23</v>
      </c>
      <c r="H278" s="0" t="s">
        <v>24</v>
      </c>
      <c r="I278" s="0" t="s">
        <v>128</v>
      </c>
      <c r="J278" s="0" t="s">
        <v>53</v>
      </c>
      <c r="K278" s="0" t="s">
        <v>27</v>
      </c>
      <c r="L278" s="0" t="n">
        <v>20</v>
      </c>
      <c r="M278" s="0" t="n">
        <v>17</v>
      </c>
      <c r="N278" s="0" t="n">
        <v>10</v>
      </c>
    </row>
    <row r="279" customFormat="false" ht="15" hidden="false" customHeight="false" outlineLevel="0" collapsed="false">
      <c r="A279" s="0" t="n">
        <v>88065565629</v>
      </c>
      <c r="B279" s="11" t="n">
        <v>44071</v>
      </c>
      <c r="C279" s="0" t="s">
        <v>373</v>
      </c>
      <c r="D279" s="0" t="s">
        <v>29</v>
      </c>
      <c r="E279" s="0" t="s">
        <v>78</v>
      </c>
      <c r="F279" s="0" t="s">
        <v>31</v>
      </c>
      <c r="G279" s="0" t="s">
        <v>32</v>
      </c>
      <c r="H279" s="0" t="s">
        <v>33</v>
      </c>
      <c r="I279" s="0" t="s">
        <v>128</v>
      </c>
      <c r="J279" s="0" t="s">
        <v>56</v>
      </c>
      <c r="K279" s="0" t="s">
        <v>27</v>
      </c>
      <c r="L279" s="0" t="n">
        <v>12</v>
      </c>
      <c r="M279" s="0" t="n">
        <v>9</v>
      </c>
      <c r="N279" s="0" t="n">
        <v>11</v>
      </c>
    </row>
    <row r="280" customFormat="false" ht="15" hidden="false" customHeight="false" outlineLevel="0" collapsed="false">
      <c r="A280" s="0" t="n">
        <v>88065565630</v>
      </c>
      <c r="B280" s="11" t="n">
        <v>44071</v>
      </c>
      <c r="C280" s="0" t="s">
        <v>374</v>
      </c>
      <c r="D280" s="0" t="s">
        <v>29</v>
      </c>
      <c r="E280" s="0" t="s">
        <v>81</v>
      </c>
      <c r="F280" s="0" t="s">
        <v>38</v>
      </c>
      <c r="G280" s="0" t="s">
        <v>32</v>
      </c>
      <c r="H280" s="0" t="s">
        <v>39</v>
      </c>
      <c r="I280" s="0" t="s">
        <v>128</v>
      </c>
      <c r="J280" s="0" t="s">
        <v>59</v>
      </c>
      <c r="K280" s="0" t="s">
        <v>27</v>
      </c>
      <c r="L280" s="0" t="n">
        <v>16</v>
      </c>
      <c r="M280" s="0" t="n">
        <v>13</v>
      </c>
      <c r="N280" s="0" t="n">
        <v>60</v>
      </c>
    </row>
    <row r="281" customFormat="false" ht="15" hidden="false" customHeight="false" outlineLevel="0" collapsed="false">
      <c r="A281" s="0" t="n">
        <v>88065565631</v>
      </c>
      <c r="B281" s="11" t="n">
        <v>44072</v>
      </c>
      <c r="C281" s="0" t="s">
        <v>375</v>
      </c>
      <c r="D281" s="0" t="s">
        <v>29</v>
      </c>
      <c r="E281" s="0" t="s">
        <v>84</v>
      </c>
      <c r="F281" s="0" t="s">
        <v>43</v>
      </c>
      <c r="G281" s="0" t="s">
        <v>23</v>
      </c>
      <c r="H281" s="0" t="s">
        <v>44</v>
      </c>
      <c r="I281" s="0" t="s">
        <v>128</v>
      </c>
      <c r="J281" s="0" t="s">
        <v>62</v>
      </c>
      <c r="K281" s="0" t="s">
        <v>27</v>
      </c>
      <c r="L281" s="0" t="n">
        <v>20</v>
      </c>
      <c r="M281" s="0" t="n">
        <v>17</v>
      </c>
      <c r="N281" s="0" t="n">
        <v>89</v>
      </c>
    </row>
    <row r="282" customFormat="false" ht="15" hidden="false" customHeight="false" outlineLevel="0" collapsed="false">
      <c r="A282" s="0" t="n">
        <v>88065565632</v>
      </c>
      <c r="B282" s="11" t="n">
        <v>44073</v>
      </c>
      <c r="C282" s="0" t="s">
        <v>376</v>
      </c>
      <c r="D282" s="0" t="s">
        <v>20</v>
      </c>
      <c r="E282" s="0" t="s">
        <v>87</v>
      </c>
      <c r="F282" s="0" t="s">
        <v>22</v>
      </c>
      <c r="G282" s="0" t="s">
        <v>23</v>
      </c>
      <c r="H282" s="0" t="s">
        <v>24</v>
      </c>
      <c r="I282" s="0" t="s">
        <v>128</v>
      </c>
      <c r="J282" s="0" t="s">
        <v>63</v>
      </c>
      <c r="K282" s="0" t="s">
        <v>27</v>
      </c>
      <c r="L282" s="0" t="n">
        <v>12</v>
      </c>
      <c r="M282" s="0" t="n">
        <v>9</v>
      </c>
      <c r="N282" s="0" t="n">
        <v>77</v>
      </c>
    </row>
    <row r="283" customFormat="false" ht="15" hidden="false" customHeight="false" outlineLevel="0" collapsed="false">
      <c r="A283" s="0" t="n">
        <v>88065565633</v>
      </c>
      <c r="B283" s="11" t="n">
        <v>44074</v>
      </c>
      <c r="C283" s="0" t="s">
        <v>377</v>
      </c>
      <c r="D283" s="0" t="s">
        <v>29</v>
      </c>
      <c r="E283" s="0" t="s">
        <v>90</v>
      </c>
      <c r="F283" s="0" t="s">
        <v>31</v>
      </c>
      <c r="G283" s="0" t="s">
        <v>32</v>
      </c>
      <c r="H283" s="0" t="s">
        <v>33</v>
      </c>
      <c r="I283" s="0" t="s">
        <v>128</v>
      </c>
      <c r="J283" s="0" t="s">
        <v>70</v>
      </c>
      <c r="K283" s="0" t="s">
        <v>27</v>
      </c>
      <c r="L283" s="0" t="n">
        <v>10</v>
      </c>
      <c r="M283" s="0" t="n">
        <v>7</v>
      </c>
      <c r="N283" s="0" t="n">
        <v>68</v>
      </c>
    </row>
    <row r="284" customFormat="false" ht="15" hidden="false" customHeight="false" outlineLevel="0" collapsed="false">
      <c r="A284" s="0" t="n">
        <v>88065565634</v>
      </c>
      <c r="B284" s="11" t="n">
        <v>44075</v>
      </c>
      <c r="C284" s="0" t="s">
        <v>378</v>
      </c>
      <c r="D284" s="0" t="s">
        <v>29</v>
      </c>
      <c r="E284" s="0" t="s">
        <v>93</v>
      </c>
      <c r="F284" s="0" t="s">
        <v>38</v>
      </c>
      <c r="G284" s="0" t="s">
        <v>32</v>
      </c>
      <c r="H284" s="0" t="s">
        <v>39</v>
      </c>
      <c r="I284" s="0" t="s">
        <v>128</v>
      </c>
      <c r="J284" s="0" t="s">
        <v>73</v>
      </c>
      <c r="K284" s="0" t="s">
        <v>27</v>
      </c>
      <c r="L284" s="0" t="n">
        <v>15</v>
      </c>
      <c r="M284" s="0" t="n">
        <v>12</v>
      </c>
      <c r="N284" s="0" t="n">
        <v>15</v>
      </c>
    </row>
    <row r="285" customFormat="false" ht="15" hidden="false" customHeight="false" outlineLevel="0" collapsed="false">
      <c r="A285" s="0" t="n">
        <v>88065565635</v>
      </c>
      <c r="B285" s="11" t="n">
        <v>44076</v>
      </c>
      <c r="C285" s="0" t="s">
        <v>379</v>
      </c>
      <c r="D285" s="0" t="s">
        <v>29</v>
      </c>
      <c r="E285" s="0" t="s">
        <v>96</v>
      </c>
      <c r="F285" s="0" t="s">
        <v>43</v>
      </c>
      <c r="G285" s="0" t="s">
        <v>23</v>
      </c>
      <c r="H285" s="0" t="s">
        <v>44</v>
      </c>
      <c r="I285" s="0" t="s">
        <v>128</v>
      </c>
      <c r="J285" s="0" t="s">
        <v>76</v>
      </c>
      <c r="K285" s="0" t="s">
        <v>27</v>
      </c>
      <c r="L285" s="0" t="n">
        <v>15</v>
      </c>
      <c r="M285" s="0" t="n">
        <v>12</v>
      </c>
      <c r="N285" s="0" t="n">
        <v>47</v>
      </c>
    </row>
    <row r="286" customFormat="false" ht="15" hidden="false" customHeight="false" outlineLevel="0" collapsed="false">
      <c r="A286" s="0" t="n">
        <v>88065565636</v>
      </c>
      <c r="B286" s="11" t="n">
        <v>44077</v>
      </c>
      <c r="C286" s="0" t="s">
        <v>380</v>
      </c>
      <c r="D286" s="0" t="s">
        <v>20</v>
      </c>
      <c r="E286" s="0" t="s">
        <v>98</v>
      </c>
      <c r="F286" s="0" t="s">
        <v>22</v>
      </c>
      <c r="G286" s="0" t="s">
        <v>23</v>
      </c>
      <c r="H286" s="0" t="s">
        <v>24</v>
      </c>
      <c r="I286" s="0" t="s">
        <v>128</v>
      </c>
      <c r="J286" s="0" t="s">
        <v>126</v>
      </c>
      <c r="K286" s="0" t="s">
        <v>27</v>
      </c>
      <c r="L286" s="0" t="n">
        <v>20</v>
      </c>
      <c r="M286" s="0" t="n">
        <v>17</v>
      </c>
      <c r="N286" s="0" t="n">
        <v>6</v>
      </c>
    </row>
    <row r="287" customFormat="false" ht="15" hidden="false" customHeight="false" outlineLevel="0" collapsed="false">
      <c r="A287" s="0" t="n">
        <v>88065565637</v>
      </c>
      <c r="B287" s="11" t="n">
        <v>44078</v>
      </c>
      <c r="C287" s="0" t="s">
        <v>381</v>
      </c>
      <c r="D287" s="0" t="s">
        <v>29</v>
      </c>
      <c r="E287" s="0" t="s">
        <v>101</v>
      </c>
      <c r="F287" s="0" t="s">
        <v>31</v>
      </c>
      <c r="G287" s="0" t="s">
        <v>32</v>
      </c>
      <c r="H287" s="0" t="s">
        <v>33</v>
      </c>
      <c r="I287" s="0" t="s">
        <v>128</v>
      </c>
      <c r="J287" s="0" t="s">
        <v>129</v>
      </c>
      <c r="K287" s="0" t="s">
        <v>27</v>
      </c>
      <c r="L287" s="0" t="n">
        <v>12</v>
      </c>
      <c r="M287" s="0" t="n">
        <v>9</v>
      </c>
      <c r="N287" s="0" t="n">
        <v>10</v>
      </c>
    </row>
    <row r="288" customFormat="false" ht="15" hidden="false" customHeight="false" outlineLevel="0" collapsed="false">
      <c r="A288" s="0" t="n">
        <v>88065565638</v>
      </c>
      <c r="B288" s="11" t="n">
        <v>44079</v>
      </c>
      <c r="C288" s="0" t="s">
        <v>382</v>
      </c>
      <c r="D288" s="0" t="s">
        <v>29</v>
      </c>
      <c r="E288" s="0" t="s">
        <v>104</v>
      </c>
      <c r="F288" s="0" t="s">
        <v>38</v>
      </c>
      <c r="G288" s="0" t="s">
        <v>32</v>
      </c>
      <c r="H288" s="0" t="s">
        <v>39</v>
      </c>
      <c r="I288" s="0" t="s">
        <v>128</v>
      </c>
      <c r="J288" s="0" t="s">
        <v>131</v>
      </c>
      <c r="K288" s="0" t="s">
        <v>27</v>
      </c>
      <c r="L288" s="0" t="n">
        <v>13</v>
      </c>
      <c r="M288" s="0" t="n">
        <v>10</v>
      </c>
      <c r="N288" s="0" t="n">
        <v>11</v>
      </c>
    </row>
    <row r="289" customFormat="false" ht="15" hidden="false" customHeight="false" outlineLevel="0" collapsed="false">
      <c r="A289" s="0" t="n">
        <v>88065565639</v>
      </c>
      <c r="B289" s="11" t="n">
        <v>44083</v>
      </c>
      <c r="C289" s="0" t="s">
        <v>383</v>
      </c>
      <c r="D289" s="0" t="s">
        <v>20</v>
      </c>
      <c r="E289" s="0" t="s">
        <v>107</v>
      </c>
      <c r="F289" s="0" t="s">
        <v>43</v>
      </c>
      <c r="G289" s="0" t="s">
        <v>23</v>
      </c>
      <c r="H289" s="0" t="s">
        <v>44</v>
      </c>
      <c r="I289" s="0" t="s">
        <v>128</v>
      </c>
      <c r="J289" s="0" t="s">
        <v>133</v>
      </c>
      <c r="K289" s="0" t="s">
        <v>27</v>
      </c>
      <c r="L289" s="0" t="n">
        <v>15</v>
      </c>
      <c r="M289" s="0" t="n">
        <v>12</v>
      </c>
      <c r="N289" s="0" t="n">
        <v>60</v>
      </c>
    </row>
    <row r="290" customFormat="false" ht="15" hidden="false" customHeight="false" outlineLevel="0" collapsed="false">
      <c r="A290" s="0" t="n">
        <v>88065565640</v>
      </c>
      <c r="B290" s="11" t="n">
        <v>44082</v>
      </c>
      <c r="C290" s="0" t="s">
        <v>384</v>
      </c>
      <c r="D290" s="0" t="s">
        <v>29</v>
      </c>
      <c r="E290" s="0" t="s">
        <v>110</v>
      </c>
      <c r="F290" s="0" t="s">
        <v>22</v>
      </c>
      <c r="G290" s="0" t="s">
        <v>23</v>
      </c>
      <c r="H290" s="0" t="s">
        <v>24</v>
      </c>
      <c r="I290" s="0" t="s">
        <v>128</v>
      </c>
      <c r="J290" s="0" t="s">
        <v>88</v>
      </c>
      <c r="K290" s="0" t="s">
        <v>27</v>
      </c>
      <c r="L290" s="0" t="n">
        <v>14</v>
      </c>
      <c r="M290" s="0" t="n">
        <v>11</v>
      </c>
      <c r="N290" s="0" t="n">
        <v>89</v>
      </c>
    </row>
    <row r="291" customFormat="false" ht="15" hidden="false" customHeight="false" outlineLevel="0" collapsed="false">
      <c r="A291" s="0" t="n">
        <v>88065565641</v>
      </c>
      <c r="B291" s="11" t="n">
        <v>44082</v>
      </c>
      <c r="C291" s="0" t="s">
        <v>385</v>
      </c>
      <c r="D291" s="0" t="s">
        <v>20</v>
      </c>
      <c r="E291" s="0" t="s">
        <v>112</v>
      </c>
      <c r="F291" s="0" t="s">
        <v>31</v>
      </c>
      <c r="G291" s="0" t="s">
        <v>32</v>
      </c>
      <c r="H291" s="0" t="s">
        <v>33</v>
      </c>
      <c r="I291" s="0" t="s">
        <v>128</v>
      </c>
      <c r="J291" s="0" t="s">
        <v>91</v>
      </c>
      <c r="K291" s="0" t="s">
        <v>27</v>
      </c>
      <c r="L291" s="0" t="n">
        <v>30</v>
      </c>
      <c r="M291" s="0" t="n">
        <v>27</v>
      </c>
      <c r="N291" s="0" t="n">
        <v>77</v>
      </c>
    </row>
    <row r="292" customFormat="false" ht="15" hidden="false" customHeight="false" outlineLevel="0" collapsed="false">
      <c r="A292" s="0" t="n">
        <v>88065565642</v>
      </c>
      <c r="B292" s="11" t="n">
        <v>44083</v>
      </c>
      <c r="C292" s="0" t="s">
        <v>386</v>
      </c>
      <c r="D292" s="0" t="s">
        <v>20</v>
      </c>
      <c r="E292" s="0" t="s">
        <v>114</v>
      </c>
      <c r="F292" s="0" t="s">
        <v>22</v>
      </c>
      <c r="G292" s="0" t="s">
        <v>23</v>
      </c>
      <c r="H292" s="0" t="s">
        <v>24</v>
      </c>
      <c r="I292" s="0" t="s">
        <v>128</v>
      </c>
      <c r="J292" s="0" t="s">
        <v>94</v>
      </c>
      <c r="K292" s="0" t="s">
        <v>27</v>
      </c>
      <c r="L292" s="0" t="n">
        <v>16</v>
      </c>
      <c r="M292" s="0" t="n">
        <v>13</v>
      </c>
      <c r="N292" s="0" t="n">
        <v>68</v>
      </c>
    </row>
    <row r="293" customFormat="false" ht="15" hidden="false" customHeight="false" outlineLevel="0" collapsed="false">
      <c r="A293" s="0" t="n">
        <v>88065565643</v>
      </c>
      <c r="B293" s="11" t="n">
        <v>44084</v>
      </c>
      <c r="C293" s="0" t="s">
        <v>387</v>
      </c>
      <c r="D293" s="0" t="s">
        <v>20</v>
      </c>
      <c r="E293" s="0" t="s">
        <v>69</v>
      </c>
      <c r="F293" s="0" t="s">
        <v>31</v>
      </c>
      <c r="G293" s="0" t="s">
        <v>32</v>
      </c>
      <c r="H293" s="0" t="s">
        <v>33</v>
      </c>
      <c r="I293" s="0" t="s">
        <v>128</v>
      </c>
      <c r="J293" s="0" t="s">
        <v>34</v>
      </c>
      <c r="K293" s="0" t="s">
        <v>35</v>
      </c>
      <c r="L293" s="0" t="n">
        <v>9</v>
      </c>
      <c r="M293" s="0" t="n">
        <v>6</v>
      </c>
      <c r="N293" s="0" t="n">
        <v>15</v>
      </c>
    </row>
    <row r="294" customFormat="false" ht="15" hidden="false" customHeight="false" outlineLevel="0" collapsed="false">
      <c r="A294" s="0" t="n">
        <v>88065565644</v>
      </c>
      <c r="B294" s="11" t="n">
        <v>44085</v>
      </c>
      <c r="C294" s="0" t="s">
        <v>388</v>
      </c>
      <c r="D294" s="0" t="s">
        <v>29</v>
      </c>
      <c r="E294" s="0" t="s">
        <v>117</v>
      </c>
      <c r="F294" s="0" t="s">
        <v>22</v>
      </c>
      <c r="G294" s="0" t="s">
        <v>23</v>
      </c>
      <c r="H294" s="0" t="s">
        <v>24</v>
      </c>
      <c r="I294" s="0" t="s">
        <v>128</v>
      </c>
      <c r="J294" s="0" t="s">
        <v>40</v>
      </c>
      <c r="K294" s="0" t="s">
        <v>35</v>
      </c>
      <c r="L294" s="0" t="n">
        <v>5</v>
      </c>
      <c r="M294" s="0" t="n">
        <v>2</v>
      </c>
      <c r="N294" s="0" t="n">
        <v>47</v>
      </c>
    </row>
    <row r="295" customFormat="false" ht="15" hidden="false" customHeight="false" outlineLevel="0" collapsed="false">
      <c r="A295" s="0" t="n">
        <v>88065565645</v>
      </c>
      <c r="B295" s="11" t="n">
        <v>44086</v>
      </c>
      <c r="C295" s="0" t="s">
        <v>389</v>
      </c>
      <c r="D295" s="0" t="s">
        <v>20</v>
      </c>
      <c r="E295" s="0" t="s">
        <v>119</v>
      </c>
      <c r="F295" s="0" t="s">
        <v>31</v>
      </c>
      <c r="G295" s="0" t="s">
        <v>32</v>
      </c>
      <c r="H295" s="0" t="s">
        <v>33</v>
      </c>
      <c r="I295" s="0" t="s">
        <v>128</v>
      </c>
      <c r="J295" s="0" t="s">
        <v>140</v>
      </c>
      <c r="K295" s="0" t="s">
        <v>35</v>
      </c>
      <c r="L295" s="0" t="n">
        <v>18</v>
      </c>
      <c r="M295" s="0" t="n">
        <v>15</v>
      </c>
      <c r="N295" s="0" t="n">
        <v>6</v>
      </c>
    </row>
    <row r="296" customFormat="false" ht="15" hidden="false" customHeight="false" outlineLevel="0" collapsed="false">
      <c r="A296" s="0" t="n">
        <v>88065565646</v>
      </c>
      <c r="B296" s="11" t="n">
        <v>44087</v>
      </c>
      <c r="C296" s="0" t="s">
        <v>390</v>
      </c>
      <c r="D296" s="0" t="s">
        <v>29</v>
      </c>
      <c r="E296" s="0" t="s">
        <v>121</v>
      </c>
      <c r="F296" s="0" t="s">
        <v>22</v>
      </c>
      <c r="G296" s="0" t="s">
        <v>23</v>
      </c>
      <c r="H296" s="0" t="s">
        <v>24</v>
      </c>
      <c r="I296" s="0" t="s">
        <v>128</v>
      </c>
      <c r="J296" s="0" t="s">
        <v>142</v>
      </c>
      <c r="K296" s="0" t="s">
        <v>35</v>
      </c>
      <c r="L296" s="0" t="n">
        <v>10</v>
      </c>
      <c r="M296" s="0" t="n">
        <v>7</v>
      </c>
      <c r="N296" s="0" t="n">
        <v>10</v>
      </c>
    </row>
    <row r="297" customFormat="false" ht="15" hidden="false" customHeight="false" outlineLevel="0" collapsed="false">
      <c r="A297" s="0" t="n">
        <v>88065565647</v>
      </c>
      <c r="B297" s="11" t="n">
        <v>44088</v>
      </c>
      <c r="C297" s="0" t="s">
        <v>391</v>
      </c>
      <c r="D297" s="0" t="s">
        <v>29</v>
      </c>
      <c r="E297" s="0" t="s">
        <v>123</v>
      </c>
      <c r="F297" s="0" t="s">
        <v>31</v>
      </c>
      <c r="G297" s="0" t="s">
        <v>32</v>
      </c>
      <c r="H297" s="0" t="s">
        <v>33</v>
      </c>
      <c r="I297" s="0" t="s">
        <v>128</v>
      </c>
      <c r="J297" s="0" t="s">
        <v>144</v>
      </c>
      <c r="K297" s="0" t="s">
        <v>35</v>
      </c>
      <c r="L297" s="0" t="n">
        <v>20</v>
      </c>
      <c r="M297" s="0" t="n">
        <v>17</v>
      </c>
      <c r="N297" s="0" t="n">
        <v>11</v>
      </c>
    </row>
    <row r="298" customFormat="false" ht="15" hidden="false" customHeight="false" outlineLevel="0" collapsed="false">
      <c r="A298" s="0" t="n">
        <v>88065565648</v>
      </c>
      <c r="B298" s="11" t="n">
        <v>44089</v>
      </c>
      <c r="C298" s="0" t="s">
        <v>392</v>
      </c>
      <c r="D298" s="0" t="s">
        <v>20</v>
      </c>
      <c r="E298" s="0" t="s">
        <v>125</v>
      </c>
      <c r="F298" s="0" t="s">
        <v>22</v>
      </c>
      <c r="G298" s="0" t="s">
        <v>23</v>
      </c>
      <c r="H298" s="0" t="s">
        <v>24</v>
      </c>
      <c r="I298" s="0" t="s">
        <v>128</v>
      </c>
      <c r="J298" s="0" t="s">
        <v>60</v>
      </c>
      <c r="K298" s="0" t="s">
        <v>35</v>
      </c>
      <c r="L298" s="0" t="n">
        <v>70</v>
      </c>
      <c r="M298" s="0" t="n">
        <v>67</v>
      </c>
      <c r="N298" s="0" t="n">
        <v>60</v>
      </c>
    </row>
    <row r="299" customFormat="false" ht="15" hidden="false" customHeight="false" outlineLevel="0" collapsed="false">
      <c r="A299" s="0" t="n">
        <v>88065565649</v>
      </c>
      <c r="B299" s="11" t="n">
        <v>44093</v>
      </c>
      <c r="C299" s="0" t="s">
        <v>393</v>
      </c>
      <c r="D299" s="0" t="s">
        <v>29</v>
      </c>
      <c r="E299" s="0" t="s">
        <v>30</v>
      </c>
      <c r="F299" s="0" t="s">
        <v>31</v>
      </c>
      <c r="G299" s="0" t="s">
        <v>32</v>
      </c>
      <c r="H299" s="0" t="s">
        <v>33</v>
      </c>
      <c r="I299" s="0" t="s">
        <v>128</v>
      </c>
      <c r="J299" s="0" t="s">
        <v>61</v>
      </c>
      <c r="K299" s="0" t="s">
        <v>35</v>
      </c>
      <c r="L299" s="0" t="n">
        <v>15</v>
      </c>
      <c r="M299" s="0" t="n">
        <v>12</v>
      </c>
      <c r="N299" s="0" t="n">
        <v>89</v>
      </c>
    </row>
    <row r="300" customFormat="false" ht="15" hidden="false" customHeight="false" outlineLevel="0" collapsed="false">
      <c r="A300" s="0" t="n">
        <v>88065565650</v>
      </c>
      <c r="B300" s="11" t="n">
        <v>44092</v>
      </c>
      <c r="C300" s="0" t="s">
        <v>394</v>
      </c>
      <c r="D300" s="0" t="s">
        <v>20</v>
      </c>
      <c r="E300" s="0" t="s">
        <v>37</v>
      </c>
      <c r="F300" s="0" t="s">
        <v>22</v>
      </c>
      <c r="G300" s="0" t="s">
        <v>23</v>
      </c>
      <c r="H300" s="0" t="s">
        <v>24</v>
      </c>
      <c r="I300" s="0" t="s">
        <v>128</v>
      </c>
      <c r="J300" s="0" t="s">
        <v>64</v>
      </c>
      <c r="K300" s="0" t="s">
        <v>35</v>
      </c>
      <c r="L300" s="0" t="n">
        <v>12</v>
      </c>
      <c r="M300" s="0" t="n">
        <v>9</v>
      </c>
      <c r="N300" s="0" t="n">
        <v>77</v>
      </c>
    </row>
    <row r="301" customFormat="false" ht="15" hidden="false" customHeight="false" outlineLevel="0" collapsed="false">
      <c r="A301" s="0" t="n">
        <v>88065565651</v>
      </c>
      <c r="B301" s="11" t="n">
        <v>44092</v>
      </c>
      <c r="C301" s="0" t="s">
        <v>395</v>
      </c>
      <c r="D301" s="0" t="s">
        <v>29</v>
      </c>
      <c r="E301" s="0" t="s">
        <v>42</v>
      </c>
      <c r="F301" s="0" t="s">
        <v>31</v>
      </c>
      <c r="G301" s="0" t="s">
        <v>32</v>
      </c>
      <c r="H301" s="0" t="s">
        <v>33</v>
      </c>
      <c r="I301" s="0" t="s">
        <v>128</v>
      </c>
      <c r="J301" s="0" t="s">
        <v>67</v>
      </c>
      <c r="K301" s="0" t="s">
        <v>35</v>
      </c>
      <c r="L301" s="0" t="n">
        <v>18</v>
      </c>
      <c r="M301" s="0" t="n">
        <v>15</v>
      </c>
      <c r="N301" s="0" t="n">
        <v>68</v>
      </c>
    </row>
    <row r="302" customFormat="false" ht="15" hidden="false" customHeight="false" outlineLevel="0" collapsed="false">
      <c r="A302" s="0" t="n">
        <v>88065565652</v>
      </c>
      <c r="B302" s="11" t="n">
        <v>44093</v>
      </c>
      <c r="C302" s="0" t="s">
        <v>396</v>
      </c>
      <c r="D302" s="0" t="s">
        <v>20</v>
      </c>
      <c r="E302" s="0" t="s">
        <v>48</v>
      </c>
      <c r="F302" s="0" t="s">
        <v>22</v>
      </c>
      <c r="G302" s="0" t="s">
        <v>23</v>
      </c>
      <c r="H302" s="0" t="s">
        <v>24</v>
      </c>
      <c r="I302" s="0" t="s">
        <v>128</v>
      </c>
      <c r="J302" s="0" t="s">
        <v>79</v>
      </c>
      <c r="K302" s="0" t="s">
        <v>35</v>
      </c>
      <c r="L302" s="0" t="n">
        <v>23</v>
      </c>
      <c r="M302" s="0" t="n">
        <v>20</v>
      </c>
      <c r="N302" s="0" t="n">
        <v>15</v>
      </c>
    </row>
    <row r="303" customFormat="false" ht="15" hidden="false" customHeight="false" outlineLevel="0" collapsed="false">
      <c r="A303" s="0" t="n">
        <v>88065565653</v>
      </c>
      <c r="B303" s="11" t="n">
        <v>44094</v>
      </c>
      <c r="C303" s="0" t="s">
        <v>397</v>
      </c>
      <c r="D303" s="0" t="s">
        <v>20</v>
      </c>
      <c r="E303" s="0" t="s">
        <v>50</v>
      </c>
      <c r="F303" s="0" t="s">
        <v>31</v>
      </c>
      <c r="G303" s="0" t="s">
        <v>32</v>
      </c>
      <c r="H303" s="0" t="s">
        <v>33</v>
      </c>
      <c r="I303" s="0" t="s">
        <v>128</v>
      </c>
      <c r="J303" s="0" t="s">
        <v>82</v>
      </c>
      <c r="K303" s="0" t="s">
        <v>35</v>
      </c>
      <c r="L303" s="0" t="n">
        <v>9</v>
      </c>
      <c r="M303" s="0" t="n">
        <v>6</v>
      </c>
      <c r="N303" s="0" t="n">
        <v>47</v>
      </c>
    </row>
    <row r="304" customFormat="false" ht="15" hidden="false" customHeight="false" outlineLevel="0" collapsed="false">
      <c r="A304" s="0" t="n">
        <v>88065565654</v>
      </c>
      <c r="B304" s="11" t="n">
        <v>44095</v>
      </c>
      <c r="C304" s="0" t="s">
        <v>398</v>
      </c>
      <c r="D304" s="0" t="s">
        <v>20</v>
      </c>
      <c r="E304" s="0" t="s">
        <v>69</v>
      </c>
      <c r="F304" s="0" t="s">
        <v>22</v>
      </c>
      <c r="G304" s="0" t="s">
        <v>23</v>
      </c>
      <c r="H304" s="0" t="s">
        <v>24</v>
      </c>
      <c r="I304" s="0" t="s">
        <v>128</v>
      </c>
      <c r="J304" s="0" t="s">
        <v>85</v>
      </c>
      <c r="K304" s="0" t="s">
        <v>35</v>
      </c>
      <c r="L304" s="0" t="n">
        <v>18</v>
      </c>
      <c r="M304" s="0" t="n">
        <v>15</v>
      </c>
      <c r="N304" s="0" t="n">
        <v>6</v>
      </c>
    </row>
    <row r="305" customFormat="false" ht="15" hidden="false" customHeight="false" outlineLevel="0" collapsed="false">
      <c r="A305" s="0" t="n">
        <v>88065565655</v>
      </c>
      <c r="B305" s="11" t="n">
        <v>44096</v>
      </c>
      <c r="C305" s="0" t="s">
        <v>399</v>
      </c>
      <c r="D305" s="0" t="s">
        <v>29</v>
      </c>
      <c r="E305" s="0" t="s">
        <v>117</v>
      </c>
      <c r="F305" s="0" t="s">
        <v>31</v>
      </c>
      <c r="G305" s="0" t="s">
        <v>32</v>
      </c>
      <c r="H305" s="0" t="s">
        <v>33</v>
      </c>
      <c r="I305" s="0" t="s">
        <v>128</v>
      </c>
      <c r="J305" s="0" t="s">
        <v>26</v>
      </c>
      <c r="K305" s="0" t="s">
        <v>27</v>
      </c>
      <c r="L305" s="0" t="n">
        <v>52</v>
      </c>
      <c r="M305" s="0" t="n">
        <v>49</v>
      </c>
      <c r="N305" s="0" t="n">
        <v>10</v>
      </c>
    </row>
    <row r="306" customFormat="false" ht="15" hidden="false" customHeight="false" outlineLevel="0" collapsed="false">
      <c r="A306" s="0" t="n">
        <v>88065565656</v>
      </c>
      <c r="B306" s="11" t="n">
        <v>44097</v>
      </c>
      <c r="C306" s="0" t="s">
        <v>400</v>
      </c>
      <c r="D306" s="0" t="s">
        <v>20</v>
      </c>
      <c r="E306" s="0" t="s">
        <v>119</v>
      </c>
      <c r="F306" s="0" t="s">
        <v>22</v>
      </c>
      <c r="G306" s="0" t="s">
        <v>23</v>
      </c>
      <c r="H306" s="0" t="s">
        <v>24</v>
      </c>
      <c r="I306" s="0" t="s">
        <v>128</v>
      </c>
      <c r="J306" s="0" t="s">
        <v>34</v>
      </c>
      <c r="K306" s="0" t="s">
        <v>35</v>
      </c>
      <c r="L306" s="0" t="n">
        <v>9</v>
      </c>
      <c r="M306" s="0" t="n">
        <v>6</v>
      </c>
      <c r="N306" s="0" t="n">
        <v>11</v>
      </c>
    </row>
    <row r="307" customFormat="false" ht="15" hidden="false" customHeight="false" outlineLevel="0" collapsed="false">
      <c r="A307" s="0" t="n">
        <v>88065565657</v>
      </c>
      <c r="B307" s="11" t="n">
        <v>44098</v>
      </c>
      <c r="C307" s="0" t="s">
        <v>401</v>
      </c>
      <c r="D307" s="0" t="s">
        <v>20</v>
      </c>
      <c r="E307" s="0" t="s">
        <v>50</v>
      </c>
      <c r="F307" s="0" t="s">
        <v>31</v>
      </c>
      <c r="G307" s="0" t="s">
        <v>32</v>
      </c>
      <c r="H307" s="0" t="s">
        <v>33</v>
      </c>
      <c r="I307" s="0" t="s">
        <v>128</v>
      </c>
      <c r="J307" s="0" t="s">
        <v>40</v>
      </c>
      <c r="K307" s="0" t="s">
        <v>35</v>
      </c>
      <c r="L307" s="0" t="n">
        <v>5</v>
      </c>
      <c r="M307" s="0" t="n">
        <v>2</v>
      </c>
      <c r="N307" s="0" t="n">
        <v>60</v>
      </c>
    </row>
    <row r="308" customFormat="false" ht="15" hidden="false" customHeight="false" outlineLevel="0" collapsed="false">
      <c r="A308" s="0" t="n">
        <v>88065565658</v>
      </c>
      <c r="B308" s="11" t="n">
        <v>44099</v>
      </c>
      <c r="C308" s="0" t="s">
        <v>402</v>
      </c>
      <c r="D308" s="0" t="s">
        <v>20</v>
      </c>
      <c r="E308" s="0" t="s">
        <v>52</v>
      </c>
      <c r="F308" s="0" t="s">
        <v>22</v>
      </c>
      <c r="G308" s="0" t="s">
        <v>23</v>
      </c>
      <c r="H308" s="0" t="s">
        <v>24</v>
      </c>
      <c r="I308" s="0" t="s">
        <v>128</v>
      </c>
      <c r="J308" s="0" t="s">
        <v>99</v>
      </c>
      <c r="K308" s="0" t="s">
        <v>27</v>
      </c>
      <c r="L308" s="0" t="n">
        <v>14</v>
      </c>
      <c r="M308" s="0" t="n">
        <v>11</v>
      </c>
      <c r="N308" s="0" t="n">
        <v>89</v>
      </c>
    </row>
    <row r="309" customFormat="false" ht="15" hidden="false" customHeight="false" outlineLevel="0" collapsed="false">
      <c r="A309" s="0" t="n">
        <v>88065565659</v>
      </c>
      <c r="B309" s="11" t="n">
        <v>44103</v>
      </c>
      <c r="C309" s="0" t="s">
        <v>403</v>
      </c>
      <c r="D309" s="0" t="s">
        <v>29</v>
      </c>
      <c r="E309" s="0" t="s">
        <v>55</v>
      </c>
      <c r="F309" s="0" t="s">
        <v>31</v>
      </c>
      <c r="G309" s="0" t="s">
        <v>32</v>
      </c>
      <c r="H309" s="0" t="s">
        <v>33</v>
      </c>
      <c r="I309" s="0" t="s">
        <v>128</v>
      </c>
      <c r="J309" s="0" t="s">
        <v>102</v>
      </c>
      <c r="K309" s="0" t="s">
        <v>27</v>
      </c>
      <c r="L309" s="0" t="n">
        <v>6</v>
      </c>
      <c r="M309" s="0" t="n">
        <v>3</v>
      </c>
      <c r="N309" s="0" t="n">
        <v>77</v>
      </c>
    </row>
    <row r="310" customFormat="false" ht="15" hidden="false" customHeight="false" outlineLevel="0" collapsed="false">
      <c r="A310" s="0" t="n">
        <v>88065565660</v>
      </c>
      <c r="B310" s="11" t="n">
        <v>44102</v>
      </c>
      <c r="C310" s="0" t="s">
        <v>404</v>
      </c>
      <c r="D310" s="0" t="s">
        <v>29</v>
      </c>
      <c r="E310" s="0" t="s">
        <v>58</v>
      </c>
      <c r="F310" s="0" t="s">
        <v>22</v>
      </c>
      <c r="G310" s="0" t="s">
        <v>23</v>
      </c>
      <c r="H310" s="0" t="s">
        <v>24</v>
      </c>
      <c r="I310" s="0" t="s">
        <v>128</v>
      </c>
      <c r="J310" s="0" t="s">
        <v>142</v>
      </c>
      <c r="K310" s="0" t="s">
        <v>35</v>
      </c>
      <c r="L310" s="0" t="n">
        <v>10</v>
      </c>
      <c r="M310" s="0" t="n">
        <v>7</v>
      </c>
      <c r="N310" s="0" t="n">
        <v>68</v>
      </c>
    </row>
    <row r="311" customFormat="false" ht="15" hidden="false" customHeight="false" outlineLevel="0" collapsed="false">
      <c r="A311" s="0" t="n">
        <v>88065565661</v>
      </c>
      <c r="B311" s="11" t="n">
        <v>44102</v>
      </c>
      <c r="C311" s="0" t="s">
        <v>405</v>
      </c>
      <c r="D311" s="0" t="s">
        <v>29</v>
      </c>
      <c r="E311" s="0" t="s">
        <v>147</v>
      </c>
      <c r="F311" s="0" t="s">
        <v>31</v>
      </c>
      <c r="G311" s="0" t="s">
        <v>32</v>
      </c>
      <c r="H311" s="0" t="s">
        <v>33</v>
      </c>
      <c r="I311" s="0" t="s">
        <v>128</v>
      </c>
      <c r="J311" s="0" t="s">
        <v>105</v>
      </c>
      <c r="K311" s="0" t="s">
        <v>27</v>
      </c>
      <c r="L311" s="0" t="n">
        <v>13</v>
      </c>
      <c r="M311" s="0" t="n">
        <v>10</v>
      </c>
      <c r="N311" s="0" t="n">
        <v>15</v>
      </c>
    </row>
    <row r="312" customFormat="false" ht="15" hidden="false" customHeight="false" outlineLevel="0" collapsed="false">
      <c r="A312" s="0" t="n">
        <v>88065565662</v>
      </c>
      <c r="B312" s="11" t="n">
        <v>44103</v>
      </c>
      <c r="C312" s="0" t="s">
        <v>406</v>
      </c>
      <c r="D312" s="0" t="s">
        <v>20</v>
      </c>
      <c r="E312" s="0" t="s">
        <v>149</v>
      </c>
      <c r="F312" s="0" t="s">
        <v>38</v>
      </c>
      <c r="G312" s="0" t="s">
        <v>32</v>
      </c>
      <c r="H312" s="0" t="s">
        <v>39</v>
      </c>
      <c r="I312" s="0" t="s">
        <v>128</v>
      </c>
      <c r="J312" s="0" t="s">
        <v>144</v>
      </c>
      <c r="K312" s="0" t="s">
        <v>35</v>
      </c>
      <c r="L312" s="0" t="n">
        <v>20</v>
      </c>
      <c r="M312" s="0" t="n">
        <v>17</v>
      </c>
      <c r="N312" s="0" t="n">
        <v>47</v>
      </c>
    </row>
    <row r="313" customFormat="false" ht="15" hidden="false" customHeight="false" outlineLevel="0" collapsed="false">
      <c r="A313" s="0" t="n">
        <v>88065565663</v>
      </c>
      <c r="B313" s="11" t="n">
        <v>44104</v>
      </c>
      <c r="C313" s="0" t="s">
        <v>407</v>
      </c>
      <c r="D313" s="0" t="s">
        <v>20</v>
      </c>
      <c r="E313" s="0" t="s">
        <v>21</v>
      </c>
      <c r="F313" s="0" t="s">
        <v>43</v>
      </c>
      <c r="G313" s="0" t="s">
        <v>23</v>
      </c>
      <c r="H313" s="0" t="s">
        <v>44</v>
      </c>
      <c r="I313" s="0" t="s">
        <v>128</v>
      </c>
      <c r="J313" s="0" t="s">
        <v>108</v>
      </c>
      <c r="K313" s="0" t="s">
        <v>27</v>
      </c>
      <c r="L313" s="0" t="n">
        <v>15</v>
      </c>
      <c r="M313" s="0" t="n">
        <v>12</v>
      </c>
      <c r="N313" s="0" t="n">
        <v>6</v>
      </c>
    </row>
    <row r="314" customFormat="false" ht="15" hidden="false" customHeight="false" outlineLevel="0" collapsed="false">
      <c r="A314" s="0" t="n">
        <v>88065565664</v>
      </c>
      <c r="B314" s="11" t="n">
        <v>44094</v>
      </c>
      <c r="C314" s="0" t="s">
        <v>408</v>
      </c>
      <c r="D314" s="0" t="s">
        <v>29</v>
      </c>
      <c r="E314" s="0" t="s">
        <v>152</v>
      </c>
      <c r="F314" s="0" t="s">
        <v>43</v>
      </c>
      <c r="G314" s="0" t="s">
        <v>23</v>
      </c>
      <c r="H314" s="0" t="s">
        <v>44</v>
      </c>
      <c r="I314" s="0" t="s">
        <v>25</v>
      </c>
      <c r="J314" s="0" t="s">
        <v>53</v>
      </c>
      <c r="K314" s="0" t="s">
        <v>27</v>
      </c>
      <c r="L314" s="0" t="n">
        <v>20</v>
      </c>
      <c r="M314" s="0" t="n">
        <v>17</v>
      </c>
      <c r="N314" s="0" t="n">
        <v>10</v>
      </c>
    </row>
    <row r="315" customFormat="false" ht="15" hidden="false" customHeight="false" outlineLevel="0" collapsed="false">
      <c r="A315" s="0" t="n">
        <v>88065565665</v>
      </c>
      <c r="B315" s="11" t="n">
        <v>44095</v>
      </c>
      <c r="C315" s="0" t="s">
        <v>409</v>
      </c>
      <c r="D315" s="0" t="s">
        <v>29</v>
      </c>
      <c r="E315" s="0" t="s">
        <v>154</v>
      </c>
      <c r="F315" s="0" t="s">
        <v>43</v>
      </c>
      <c r="G315" s="0" t="s">
        <v>23</v>
      </c>
      <c r="H315" s="0" t="s">
        <v>44</v>
      </c>
      <c r="I315" s="0" t="s">
        <v>25</v>
      </c>
      <c r="J315" s="0" t="s">
        <v>56</v>
      </c>
      <c r="K315" s="0" t="s">
        <v>27</v>
      </c>
      <c r="L315" s="0" t="n">
        <v>12</v>
      </c>
      <c r="M315" s="0" t="n">
        <v>9</v>
      </c>
      <c r="N315" s="0" t="n">
        <v>11</v>
      </c>
    </row>
    <row r="316" customFormat="false" ht="15" hidden="false" customHeight="false" outlineLevel="0" collapsed="false">
      <c r="A316" s="0" t="n">
        <v>88065565666</v>
      </c>
      <c r="B316" s="11" t="n">
        <v>44096</v>
      </c>
      <c r="C316" s="0" t="s">
        <v>410</v>
      </c>
      <c r="D316" s="0" t="s">
        <v>20</v>
      </c>
      <c r="E316" s="0" t="s">
        <v>156</v>
      </c>
      <c r="F316" s="0" t="s">
        <v>43</v>
      </c>
      <c r="G316" s="0" t="s">
        <v>23</v>
      </c>
      <c r="H316" s="0" t="s">
        <v>44</v>
      </c>
      <c r="I316" s="0" t="s">
        <v>25</v>
      </c>
      <c r="J316" s="0" t="s">
        <v>59</v>
      </c>
      <c r="K316" s="0" t="s">
        <v>27</v>
      </c>
      <c r="L316" s="0" t="n">
        <v>16</v>
      </c>
      <c r="M316" s="0" t="n">
        <v>13</v>
      </c>
      <c r="N316" s="0" t="n">
        <v>60</v>
      </c>
    </row>
    <row r="317" customFormat="false" ht="15" hidden="false" customHeight="false" outlineLevel="0" collapsed="false">
      <c r="A317" s="0" t="n">
        <v>88065565667</v>
      </c>
      <c r="B317" s="11" t="n">
        <v>44097</v>
      </c>
      <c r="C317" s="0" t="s">
        <v>411</v>
      </c>
      <c r="D317" s="0" t="s">
        <v>29</v>
      </c>
      <c r="E317" s="0" t="s">
        <v>66</v>
      </c>
      <c r="F317" s="0" t="s">
        <v>43</v>
      </c>
      <c r="G317" s="0" t="s">
        <v>23</v>
      </c>
      <c r="H317" s="0" t="s">
        <v>44</v>
      </c>
      <c r="I317" s="0" t="s">
        <v>25</v>
      </c>
      <c r="J317" s="0" t="s">
        <v>60</v>
      </c>
      <c r="K317" s="0" t="s">
        <v>35</v>
      </c>
      <c r="L317" s="0" t="n">
        <v>70</v>
      </c>
      <c r="M317" s="0" t="n">
        <v>67</v>
      </c>
      <c r="N317" s="0" t="n">
        <v>89</v>
      </c>
    </row>
    <row r="318" customFormat="false" ht="15" hidden="false" customHeight="false" outlineLevel="0" collapsed="false">
      <c r="A318" s="0" t="n">
        <v>88065565668</v>
      </c>
      <c r="B318" s="11" t="n">
        <v>44098</v>
      </c>
      <c r="C318" s="0" t="s">
        <v>412</v>
      </c>
      <c r="D318" s="0" t="s">
        <v>29</v>
      </c>
      <c r="E318" s="0" t="s">
        <v>69</v>
      </c>
      <c r="F318" s="0" t="s">
        <v>43</v>
      </c>
      <c r="G318" s="0" t="s">
        <v>23</v>
      </c>
      <c r="H318" s="0" t="s">
        <v>44</v>
      </c>
      <c r="I318" s="0" t="s">
        <v>25</v>
      </c>
      <c r="J318" s="0" t="s">
        <v>61</v>
      </c>
      <c r="K318" s="0" t="s">
        <v>35</v>
      </c>
      <c r="L318" s="0" t="n">
        <v>15</v>
      </c>
      <c r="M318" s="0" t="n">
        <v>12</v>
      </c>
      <c r="N318" s="0" t="n">
        <v>77</v>
      </c>
    </row>
    <row r="319" customFormat="false" ht="15" hidden="false" customHeight="false" outlineLevel="0" collapsed="false">
      <c r="A319" s="0" t="n">
        <v>88065565669</v>
      </c>
      <c r="B319" s="11" t="n">
        <v>44099</v>
      </c>
      <c r="C319" s="0" t="s">
        <v>413</v>
      </c>
      <c r="D319" s="0" t="s">
        <v>29</v>
      </c>
      <c r="E319" s="0" t="s">
        <v>96</v>
      </c>
      <c r="F319" s="0" t="s">
        <v>43</v>
      </c>
      <c r="G319" s="0" t="s">
        <v>23</v>
      </c>
      <c r="H319" s="0" t="s">
        <v>44</v>
      </c>
      <c r="I319" s="0" t="s">
        <v>25</v>
      </c>
      <c r="J319" s="0" t="s">
        <v>59</v>
      </c>
      <c r="K319" s="0" t="s">
        <v>27</v>
      </c>
      <c r="L319" s="0" t="n">
        <v>16</v>
      </c>
      <c r="M319" s="0" t="n">
        <v>13</v>
      </c>
      <c r="N319" s="0" t="n">
        <v>68</v>
      </c>
    </row>
    <row r="320" customFormat="false" ht="15" hidden="false" customHeight="false" outlineLevel="0" collapsed="false">
      <c r="A320" s="0" t="n">
        <v>88065565670</v>
      </c>
      <c r="B320" s="11" t="n">
        <v>44103</v>
      </c>
      <c r="C320" s="0" t="s">
        <v>414</v>
      </c>
      <c r="D320" s="0" t="s">
        <v>29</v>
      </c>
      <c r="E320" s="0" t="s">
        <v>98</v>
      </c>
      <c r="F320" s="0" t="s">
        <v>43</v>
      </c>
      <c r="G320" s="0" t="s">
        <v>23</v>
      </c>
      <c r="H320" s="0" t="s">
        <v>44</v>
      </c>
      <c r="I320" s="0" t="s">
        <v>25</v>
      </c>
      <c r="J320" s="0" t="s">
        <v>62</v>
      </c>
      <c r="K320" s="0" t="s">
        <v>27</v>
      </c>
      <c r="L320" s="0" t="n">
        <v>20</v>
      </c>
      <c r="M320" s="0" t="n">
        <v>17</v>
      </c>
      <c r="N320" s="0" t="n">
        <v>15</v>
      </c>
    </row>
    <row r="321" customFormat="false" ht="15" hidden="false" customHeight="false" outlineLevel="0" collapsed="false">
      <c r="A321" s="0" t="n">
        <v>88065565671</v>
      </c>
      <c r="B321" s="11" t="n">
        <v>44102</v>
      </c>
      <c r="C321" s="0" t="s">
        <v>415</v>
      </c>
      <c r="D321" s="0" t="s">
        <v>20</v>
      </c>
      <c r="E321" s="0" t="s">
        <v>101</v>
      </c>
      <c r="F321" s="0" t="s">
        <v>43</v>
      </c>
      <c r="G321" s="0" t="s">
        <v>23</v>
      </c>
      <c r="H321" s="0" t="s">
        <v>44</v>
      </c>
      <c r="I321" s="0" t="s">
        <v>25</v>
      </c>
      <c r="J321" s="0" t="s">
        <v>63</v>
      </c>
      <c r="K321" s="0" t="s">
        <v>27</v>
      </c>
      <c r="L321" s="0" t="n">
        <v>12</v>
      </c>
      <c r="M321" s="0" t="n">
        <v>9</v>
      </c>
      <c r="N321" s="0" t="n">
        <v>47</v>
      </c>
    </row>
    <row r="322" customFormat="false" ht="15" hidden="false" customHeight="false" outlineLevel="0" collapsed="false">
      <c r="A322" s="0" t="n">
        <v>88065565672</v>
      </c>
      <c r="B322" s="11" t="n">
        <v>44102</v>
      </c>
      <c r="C322" s="0" t="s">
        <v>416</v>
      </c>
      <c r="D322" s="0" t="s">
        <v>20</v>
      </c>
      <c r="E322" s="0" t="s">
        <v>104</v>
      </c>
      <c r="F322" s="0" t="s">
        <v>43</v>
      </c>
      <c r="G322" s="0" t="s">
        <v>23</v>
      </c>
      <c r="H322" s="0" t="s">
        <v>44</v>
      </c>
      <c r="I322" s="0" t="s">
        <v>25</v>
      </c>
      <c r="J322" s="0" t="s">
        <v>64</v>
      </c>
      <c r="K322" s="0" t="s">
        <v>35</v>
      </c>
      <c r="L322" s="0" t="n">
        <v>12</v>
      </c>
      <c r="M322" s="0" t="n">
        <v>9</v>
      </c>
      <c r="N322" s="0" t="n">
        <v>6</v>
      </c>
    </row>
    <row r="323" customFormat="false" ht="15" hidden="false" customHeight="false" outlineLevel="0" collapsed="false">
      <c r="A323" s="0" t="n">
        <v>88065565673</v>
      </c>
      <c r="B323" s="11" t="n">
        <v>44103</v>
      </c>
      <c r="C323" s="0" t="s">
        <v>417</v>
      </c>
      <c r="D323" s="0" t="s">
        <v>29</v>
      </c>
      <c r="E323" s="0" t="s">
        <v>107</v>
      </c>
      <c r="F323" s="0" t="s">
        <v>43</v>
      </c>
      <c r="G323" s="0" t="s">
        <v>23</v>
      </c>
      <c r="H323" s="0" t="s">
        <v>44</v>
      </c>
      <c r="I323" s="0" t="s">
        <v>25</v>
      </c>
      <c r="J323" s="0" t="s">
        <v>67</v>
      </c>
      <c r="K323" s="0" t="s">
        <v>35</v>
      </c>
      <c r="L323" s="0" t="n">
        <v>18</v>
      </c>
      <c r="M323" s="0" t="n">
        <v>15</v>
      </c>
      <c r="N323" s="0" t="n">
        <v>10</v>
      </c>
    </row>
    <row r="324" customFormat="false" ht="15" hidden="false" customHeight="false" outlineLevel="0" collapsed="false">
      <c r="A324" s="0" t="n">
        <v>88065565674</v>
      </c>
      <c r="B324" s="11" t="n">
        <v>44104</v>
      </c>
      <c r="C324" s="0" t="s">
        <v>418</v>
      </c>
      <c r="D324" s="0" t="s">
        <v>29</v>
      </c>
      <c r="E324" s="0" t="s">
        <v>75</v>
      </c>
      <c r="F324" s="0" t="s">
        <v>43</v>
      </c>
      <c r="G324" s="0" t="s">
        <v>23</v>
      </c>
      <c r="H324" s="0" t="s">
        <v>44</v>
      </c>
      <c r="I324" s="0" t="s">
        <v>25</v>
      </c>
      <c r="J324" s="0" t="s">
        <v>70</v>
      </c>
      <c r="K324" s="0" t="s">
        <v>27</v>
      </c>
      <c r="L324" s="0" t="n">
        <v>10</v>
      </c>
      <c r="M324" s="0" t="n">
        <v>7</v>
      </c>
      <c r="N324" s="0" t="n">
        <v>11</v>
      </c>
    </row>
    <row r="325" customFormat="false" ht="15" hidden="false" customHeight="false" outlineLevel="0" collapsed="false">
      <c r="A325" s="0" t="n">
        <v>88065565675</v>
      </c>
      <c r="B325" s="11" t="n">
        <v>44044</v>
      </c>
      <c r="C325" s="0" t="s">
        <v>419</v>
      </c>
      <c r="D325" s="0" t="s">
        <v>20</v>
      </c>
      <c r="E325" s="0" t="s">
        <v>78</v>
      </c>
      <c r="F325" s="0" t="s">
        <v>43</v>
      </c>
      <c r="G325" s="0" t="s">
        <v>23</v>
      </c>
      <c r="H325" s="0" t="s">
        <v>44</v>
      </c>
      <c r="I325" s="0" t="s">
        <v>25</v>
      </c>
      <c r="J325" s="0" t="s">
        <v>73</v>
      </c>
      <c r="K325" s="0" t="s">
        <v>27</v>
      </c>
      <c r="L325" s="0" t="n">
        <v>15</v>
      </c>
      <c r="M325" s="0" t="n">
        <v>12</v>
      </c>
      <c r="N325" s="0" t="n">
        <v>60</v>
      </c>
    </row>
    <row r="326" customFormat="false" ht="15" hidden="false" customHeight="false" outlineLevel="0" collapsed="false">
      <c r="A326" s="0" t="n">
        <v>88065565676</v>
      </c>
      <c r="B326" s="11" t="n">
        <v>44045</v>
      </c>
      <c r="C326" s="0" t="s">
        <v>420</v>
      </c>
      <c r="D326" s="0" t="s">
        <v>20</v>
      </c>
      <c r="E326" s="0" t="s">
        <v>81</v>
      </c>
      <c r="F326" s="0" t="s">
        <v>43</v>
      </c>
      <c r="G326" s="0" t="s">
        <v>23</v>
      </c>
      <c r="H326" s="0" t="s">
        <v>44</v>
      </c>
      <c r="I326" s="0" t="s">
        <v>25</v>
      </c>
      <c r="J326" s="0" t="s">
        <v>76</v>
      </c>
      <c r="K326" s="0" t="s">
        <v>27</v>
      </c>
      <c r="L326" s="0" t="n">
        <v>15</v>
      </c>
      <c r="M326" s="0" t="n">
        <v>12</v>
      </c>
      <c r="N326" s="0" t="n">
        <v>89</v>
      </c>
    </row>
    <row r="327" customFormat="false" ht="15" hidden="false" customHeight="false" outlineLevel="0" collapsed="false">
      <c r="A327" s="0" t="n">
        <v>88065565677</v>
      </c>
      <c r="B327" s="11" t="n">
        <v>44046</v>
      </c>
      <c r="C327" s="0" t="s">
        <v>421</v>
      </c>
      <c r="D327" s="0" t="s">
        <v>20</v>
      </c>
      <c r="E327" s="0" t="s">
        <v>149</v>
      </c>
      <c r="F327" s="0" t="s">
        <v>43</v>
      </c>
      <c r="G327" s="0" t="s">
        <v>23</v>
      </c>
      <c r="H327" s="0" t="s">
        <v>44</v>
      </c>
      <c r="I327" s="0" t="s">
        <v>25</v>
      </c>
      <c r="J327" s="0" t="s">
        <v>79</v>
      </c>
      <c r="K327" s="0" t="s">
        <v>35</v>
      </c>
      <c r="L327" s="0" t="n">
        <v>23</v>
      </c>
      <c r="M327" s="0" t="n">
        <v>20</v>
      </c>
      <c r="N327" s="0" t="n">
        <v>77</v>
      </c>
    </row>
    <row r="328" customFormat="false" ht="15" hidden="false" customHeight="false" outlineLevel="0" collapsed="false">
      <c r="A328" s="0" t="n">
        <v>88065565678</v>
      </c>
      <c r="B328" s="11" t="n">
        <v>44047</v>
      </c>
      <c r="C328" s="0" t="s">
        <v>422</v>
      </c>
      <c r="D328" s="0" t="s">
        <v>20</v>
      </c>
      <c r="E328" s="0" t="s">
        <v>21</v>
      </c>
      <c r="F328" s="0" t="s">
        <v>43</v>
      </c>
      <c r="G328" s="0" t="s">
        <v>23</v>
      </c>
      <c r="H328" s="0" t="s">
        <v>44</v>
      </c>
      <c r="I328" s="0" t="s">
        <v>25</v>
      </c>
      <c r="J328" s="0" t="s">
        <v>82</v>
      </c>
      <c r="K328" s="0" t="s">
        <v>35</v>
      </c>
      <c r="L328" s="0" t="n">
        <v>9</v>
      </c>
      <c r="M328" s="0" t="n">
        <v>6</v>
      </c>
      <c r="N328" s="0" t="n">
        <v>68</v>
      </c>
    </row>
    <row r="329" customFormat="false" ht="15" hidden="false" customHeight="false" outlineLevel="0" collapsed="false">
      <c r="A329" s="0" t="n">
        <v>88065565679</v>
      </c>
      <c r="B329" s="11" t="n">
        <v>44048</v>
      </c>
      <c r="C329" s="0" t="s">
        <v>423</v>
      </c>
      <c r="D329" s="0" t="s">
        <v>20</v>
      </c>
      <c r="E329" s="0" t="s">
        <v>152</v>
      </c>
      <c r="F329" s="0" t="s">
        <v>43</v>
      </c>
      <c r="G329" s="0" t="s">
        <v>23</v>
      </c>
      <c r="H329" s="0" t="s">
        <v>44</v>
      </c>
      <c r="I329" s="0" t="s">
        <v>25</v>
      </c>
      <c r="J329" s="0" t="s">
        <v>85</v>
      </c>
      <c r="K329" s="0" t="s">
        <v>35</v>
      </c>
      <c r="L329" s="0" t="n">
        <v>18</v>
      </c>
      <c r="M329" s="0" t="n">
        <v>15</v>
      </c>
      <c r="N329" s="0" t="n">
        <v>15</v>
      </c>
    </row>
    <row r="330" customFormat="false" ht="15" hidden="false" customHeight="false" outlineLevel="0" collapsed="false">
      <c r="A330" s="0" t="n">
        <v>88065565680</v>
      </c>
      <c r="B330" s="11" t="n">
        <v>44052</v>
      </c>
      <c r="C330" s="0" t="s">
        <v>424</v>
      </c>
      <c r="D330" s="0" t="s">
        <v>29</v>
      </c>
      <c r="E330" s="0" t="s">
        <v>154</v>
      </c>
      <c r="F330" s="0" t="s">
        <v>38</v>
      </c>
      <c r="G330" s="0" t="s">
        <v>32</v>
      </c>
      <c r="H330" s="0" t="s">
        <v>39</v>
      </c>
      <c r="I330" s="0" t="s">
        <v>25</v>
      </c>
      <c r="J330" s="0" t="s">
        <v>88</v>
      </c>
      <c r="K330" s="0" t="s">
        <v>27</v>
      </c>
      <c r="L330" s="0" t="n">
        <v>14</v>
      </c>
      <c r="M330" s="0" t="n">
        <v>11</v>
      </c>
      <c r="N330" s="0" t="n">
        <v>47</v>
      </c>
    </row>
    <row r="331" customFormat="false" ht="15" hidden="false" customHeight="false" outlineLevel="0" collapsed="false">
      <c r="A331" s="0" t="n">
        <v>88065565681</v>
      </c>
      <c r="B331" s="11" t="n">
        <v>44051</v>
      </c>
      <c r="C331" s="0" t="s">
        <v>425</v>
      </c>
      <c r="D331" s="0" t="s">
        <v>29</v>
      </c>
      <c r="E331" s="0" t="s">
        <v>156</v>
      </c>
      <c r="F331" s="0" t="s">
        <v>43</v>
      </c>
      <c r="G331" s="0" t="s">
        <v>23</v>
      </c>
      <c r="H331" s="0" t="s">
        <v>44</v>
      </c>
      <c r="I331" s="0" t="s">
        <v>25</v>
      </c>
      <c r="J331" s="0" t="s">
        <v>91</v>
      </c>
      <c r="K331" s="0" t="s">
        <v>27</v>
      </c>
      <c r="L331" s="0" t="n">
        <v>30</v>
      </c>
      <c r="M331" s="0" t="n">
        <v>27</v>
      </c>
      <c r="N331" s="0" t="n">
        <v>6</v>
      </c>
    </row>
    <row r="332" customFormat="false" ht="15" hidden="false" customHeight="false" outlineLevel="0" collapsed="false">
      <c r="A332" s="0" t="n">
        <v>88065565682</v>
      </c>
      <c r="B332" s="11" t="n">
        <v>44051</v>
      </c>
      <c r="C332" s="0" t="s">
        <v>426</v>
      </c>
      <c r="D332" s="0" t="s">
        <v>20</v>
      </c>
      <c r="E332" s="0" t="s">
        <v>112</v>
      </c>
      <c r="F332" s="0" t="s">
        <v>38</v>
      </c>
      <c r="G332" s="0" t="s">
        <v>32</v>
      </c>
      <c r="H332" s="0" t="s">
        <v>39</v>
      </c>
      <c r="I332" s="0" t="s">
        <v>25</v>
      </c>
      <c r="J332" s="0" t="s">
        <v>94</v>
      </c>
      <c r="K332" s="0" t="s">
        <v>27</v>
      </c>
      <c r="L332" s="0" t="n">
        <v>16</v>
      </c>
      <c r="M332" s="0" t="n">
        <v>13</v>
      </c>
      <c r="N332" s="0" t="n">
        <v>10</v>
      </c>
    </row>
    <row r="333" customFormat="false" ht="15" hidden="false" customHeight="false" outlineLevel="0" collapsed="false">
      <c r="A333" s="0" t="n">
        <v>88065565683</v>
      </c>
      <c r="B333" s="11" t="n">
        <v>44052</v>
      </c>
      <c r="C333" s="0" t="s">
        <v>427</v>
      </c>
      <c r="D333" s="0" t="s">
        <v>29</v>
      </c>
      <c r="E333" s="0" t="s">
        <v>114</v>
      </c>
      <c r="F333" s="0" t="s">
        <v>43</v>
      </c>
      <c r="G333" s="0" t="s">
        <v>23</v>
      </c>
      <c r="H333" s="0" t="s">
        <v>44</v>
      </c>
      <c r="I333" s="0" t="s">
        <v>25</v>
      </c>
      <c r="J333" s="0" t="s">
        <v>26</v>
      </c>
      <c r="K333" s="0" t="s">
        <v>27</v>
      </c>
      <c r="L333" s="0" t="n">
        <v>52</v>
      </c>
      <c r="M333" s="0" t="n">
        <v>49</v>
      </c>
      <c r="N333" s="0" t="n">
        <v>11</v>
      </c>
    </row>
    <row r="334" customFormat="false" ht="15" hidden="false" customHeight="false" outlineLevel="0" collapsed="false">
      <c r="A334" s="0" t="n">
        <v>88065565684</v>
      </c>
      <c r="B334" s="11" t="n">
        <v>44053</v>
      </c>
      <c r="C334" s="0" t="s">
        <v>428</v>
      </c>
      <c r="D334" s="0" t="s">
        <v>29</v>
      </c>
      <c r="E334" s="0" t="s">
        <v>69</v>
      </c>
      <c r="F334" s="0" t="s">
        <v>38</v>
      </c>
      <c r="G334" s="0" t="s">
        <v>32</v>
      </c>
      <c r="H334" s="0" t="s">
        <v>39</v>
      </c>
      <c r="I334" s="0" t="s">
        <v>25</v>
      </c>
      <c r="J334" s="0" t="s">
        <v>99</v>
      </c>
      <c r="K334" s="0" t="s">
        <v>27</v>
      </c>
      <c r="L334" s="0" t="n">
        <v>14</v>
      </c>
      <c r="M334" s="0" t="n">
        <v>11</v>
      </c>
      <c r="N334" s="0" t="n">
        <v>60</v>
      </c>
    </row>
    <row r="335" customFormat="false" ht="15" hidden="false" customHeight="false" outlineLevel="0" collapsed="false">
      <c r="A335" s="0" t="n">
        <v>88065565685</v>
      </c>
      <c r="B335" s="11" t="n">
        <v>44054</v>
      </c>
      <c r="C335" s="0" t="s">
        <v>429</v>
      </c>
      <c r="D335" s="0" t="s">
        <v>29</v>
      </c>
      <c r="E335" s="0" t="s">
        <v>117</v>
      </c>
      <c r="F335" s="0" t="s">
        <v>43</v>
      </c>
      <c r="G335" s="0" t="s">
        <v>23</v>
      </c>
      <c r="H335" s="0" t="s">
        <v>44</v>
      </c>
      <c r="I335" s="0" t="s">
        <v>25</v>
      </c>
      <c r="J335" s="0" t="s">
        <v>102</v>
      </c>
      <c r="K335" s="0" t="s">
        <v>27</v>
      </c>
      <c r="L335" s="0" t="n">
        <v>6</v>
      </c>
      <c r="M335" s="0" t="n">
        <v>3</v>
      </c>
      <c r="N335" s="0" t="n">
        <v>89</v>
      </c>
    </row>
    <row r="336" customFormat="false" ht="15" hidden="false" customHeight="false" outlineLevel="0" collapsed="false">
      <c r="A336" s="0" t="n">
        <v>88065565686</v>
      </c>
      <c r="B336" s="11" t="n">
        <v>44055</v>
      </c>
      <c r="C336" s="0" t="s">
        <v>430</v>
      </c>
      <c r="D336" s="0" t="s">
        <v>29</v>
      </c>
      <c r="E336" s="0" t="s">
        <v>69</v>
      </c>
      <c r="F336" s="0" t="s">
        <v>38</v>
      </c>
      <c r="G336" s="0" t="s">
        <v>32</v>
      </c>
      <c r="H336" s="0" t="s">
        <v>39</v>
      </c>
      <c r="I336" s="0" t="s">
        <v>25</v>
      </c>
      <c r="J336" s="0" t="s">
        <v>105</v>
      </c>
      <c r="K336" s="0" t="s">
        <v>27</v>
      </c>
      <c r="L336" s="0" t="n">
        <v>13</v>
      </c>
      <c r="M336" s="0" t="n">
        <v>10</v>
      </c>
      <c r="N336" s="0" t="n">
        <v>77</v>
      </c>
    </row>
    <row r="337" customFormat="false" ht="15" hidden="false" customHeight="false" outlineLevel="0" collapsed="false">
      <c r="A337" s="0" t="n">
        <v>88065565687</v>
      </c>
      <c r="B337" s="11" t="n">
        <v>44056</v>
      </c>
      <c r="C337" s="0" t="s">
        <v>431</v>
      </c>
      <c r="D337" s="0" t="s">
        <v>20</v>
      </c>
      <c r="E337" s="0" t="s">
        <v>117</v>
      </c>
      <c r="F337" s="0" t="s">
        <v>43</v>
      </c>
      <c r="G337" s="0" t="s">
        <v>23</v>
      </c>
      <c r="H337" s="0" t="s">
        <v>44</v>
      </c>
      <c r="I337" s="0" t="s">
        <v>25</v>
      </c>
      <c r="J337" s="0" t="s">
        <v>108</v>
      </c>
      <c r="K337" s="0" t="s">
        <v>27</v>
      </c>
      <c r="L337" s="0" t="n">
        <v>15</v>
      </c>
      <c r="M337" s="0" t="n">
        <v>12</v>
      </c>
      <c r="N337" s="0" t="n">
        <v>68</v>
      </c>
    </row>
    <row r="338" customFormat="false" ht="15" hidden="false" customHeight="false" outlineLevel="0" collapsed="false">
      <c r="A338" s="0" t="n">
        <v>88065565688</v>
      </c>
      <c r="B338" s="11" t="n">
        <v>44057</v>
      </c>
      <c r="C338" s="0" t="s">
        <v>432</v>
      </c>
      <c r="D338" s="0" t="s">
        <v>29</v>
      </c>
      <c r="E338" s="0" t="s">
        <v>119</v>
      </c>
      <c r="F338" s="0" t="s">
        <v>38</v>
      </c>
      <c r="G338" s="0" t="s">
        <v>32</v>
      </c>
      <c r="H338" s="0" t="s">
        <v>39</v>
      </c>
      <c r="I338" s="0" t="s">
        <v>25</v>
      </c>
      <c r="J338" s="0" t="s">
        <v>53</v>
      </c>
      <c r="K338" s="0" t="s">
        <v>27</v>
      </c>
      <c r="L338" s="0" t="n">
        <v>20</v>
      </c>
      <c r="M338" s="0" t="n">
        <v>17</v>
      </c>
      <c r="N338" s="0" t="n">
        <v>15</v>
      </c>
    </row>
    <row r="339" customFormat="false" ht="15" hidden="false" customHeight="false" outlineLevel="0" collapsed="false">
      <c r="A339" s="0" t="n">
        <v>88065565689</v>
      </c>
      <c r="B339" s="11" t="n">
        <v>44058</v>
      </c>
      <c r="C339" s="0" t="s">
        <v>433</v>
      </c>
      <c r="D339" s="0" t="s">
        <v>29</v>
      </c>
      <c r="E339" s="0" t="s">
        <v>121</v>
      </c>
      <c r="F339" s="0" t="s">
        <v>43</v>
      </c>
      <c r="G339" s="0" t="s">
        <v>23</v>
      </c>
      <c r="H339" s="0" t="s">
        <v>44</v>
      </c>
      <c r="I339" s="0" t="s">
        <v>25</v>
      </c>
      <c r="J339" s="0" t="s">
        <v>56</v>
      </c>
      <c r="K339" s="0" t="s">
        <v>27</v>
      </c>
      <c r="L339" s="0" t="n">
        <v>12</v>
      </c>
      <c r="M339" s="0" t="n">
        <v>9</v>
      </c>
      <c r="N339" s="0" t="n">
        <v>47</v>
      </c>
    </row>
    <row r="340" customFormat="false" ht="15" hidden="false" customHeight="false" outlineLevel="0" collapsed="false">
      <c r="A340" s="0" t="n">
        <v>88065565690</v>
      </c>
      <c r="B340" s="11" t="n">
        <v>44062</v>
      </c>
      <c r="C340" s="0" t="s">
        <v>434</v>
      </c>
      <c r="D340" s="0" t="s">
        <v>20</v>
      </c>
      <c r="E340" s="0" t="s">
        <v>123</v>
      </c>
      <c r="F340" s="0" t="s">
        <v>38</v>
      </c>
      <c r="G340" s="0" t="s">
        <v>32</v>
      </c>
      <c r="H340" s="0" t="s">
        <v>39</v>
      </c>
      <c r="I340" s="0" t="s">
        <v>25</v>
      </c>
      <c r="J340" s="0" t="s">
        <v>59</v>
      </c>
      <c r="K340" s="0" t="s">
        <v>27</v>
      </c>
      <c r="L340" s="0" t="n">
        <v>16</v>
      </c>
      <c r="M340" s="0" t="n">
        <v>13</v>
      </c>
      <c r="N340" s="0" t="n">
        <v>6</v>
      </c>
    </row>
    <row r="341" customFormat="false" ht="15" hidden="false" customHeight="false" outlineLevel="0" collapsed="false">
      <c r="A341" s="0" t="n">
        <v>88065565691</v>
      </c>
      <c r="B341" s="11" t="n">
        <v>44061</v>
      </c>
      <c r="C341" s="0" t="s">
        <v>435</v>
      </c>
      <c r="D341" s="0" t="s">
        <v>29</v>
      </c>
      <c r="E341" s="0" t="s">
        <v>125</v>
      </c>
      <c r="F341" s="0" t="s">
        <v>43</v>
      </c>
      <c r="G341" s="0" t="s">
        <v>23</v>
      </c>
      <c r="H341" s="0" t="s">
        <v>44</v>
      </c>
      <c r="I341" s="0" t="s">
        <v>25</v>
      </c>
      <c r="J341" s="0" t="s">
        <v>62</v>
      </c>
      <c r="K341" s="0" t="s">
        <v>27</v>
      </c>
      <c r="L341" s="0" t="n">
        <v>20</v>
      </c>
      <c r="M341" s="0" t="n">
        <v>17</v>
      </c>
      <c r="N341" s="0" t="n">
        <v>10</v>
      </c>
    </row>
    <row r="342" customFormat="false" ht="15" hidden="false" customHeight="false" outlineLevel="0" collapsed="false">
      <c r="A342" s="0" t="n">
        <v>88065565692</v>
      </c>
      <c r="B342" s="11" t="n">
        <v>44061</v>
      </c>
      <c r="C342" s="0" t="s">
        <v>436</v>
      </c>
      <c r="D342" s="0" t="s">
        <v>29</v>
      </c>
      <c r="E342" s="0" t="s">
        <v>30</v>
      </c>
      <c r="F342" s="0" t="s">
        <v>38</v>
      </c>
      <c r="G342" s="0" t="s">
        <v>32</v>
      </c>
      <c r="H342" s="0" t="s">
        <v>39</v>
      </c>
      <c r="I342" s="0" t="s">
        <v>25</v>
      </c>
      <c r="J342" s="0" t="s">
        <v>63</v>
      </c>
      <c r="K342" s="0" t="s">
        <v>27</v>
      </c>
      <c r="L342" s="0" t="n">
        <v>12</v>
      </c>
      <c r="M342" s="0" t="n">
        <v>9</v>
      </c>
      <c r="N342" s="0" t="n">
        <v>11</v>
      </c>
    </row>
    <row r="343" customFormat="false" ht="15" hidden="false" customHeight="false" outlineLevel="0" collapsed="false">
      <c r="A343" s="0" t="n">
        <v>88065565693</v>
      </c>
      <c r="B343" s="11" t="n">
        <v>44062</v>
      </c>
      <c r="C343" s="0" t="s">
        <v>437</v>
      </c>
      <c r="D343" s="0" t="s">
        <v>20</v>
      </c>
      <c r="E343" s="0" t="s">
        <v>37</v>
      </c>
      <c r="F343" s="0" t="s">
        <v>43</v>
      </c>
      <c r="G343" s="0" t="s">
        <v>23</v>
      </c>
      <c r="H343" s="0" t="s">
        <v>44</v>
      </c>
      <c r="I343" s="0" t="s">
        <v>25</v>
      </c>
      <c r="J343" s="0" t="s">
        <v>70</v>
      </c>
      <c r="K343" s="0" t="s">
        <v>27</v>
      </c>
      <c r="L343" s="0" t="n">
        <v>10</v>
      </c>
      <c r="M343" s="0" t="n">
        <v>7</v>
      </c>
      <c r="N343" s="0" t="n">
        <v>60</v>
      </c>
    </row>
    <row r="344" customFormat="false" ht="15" hidden="false" customHeight="false" outlineLevel="0" collapsed="false">
      <c r="A344" s="0" t="n">
        <v>88065565694</v>
      </c>
      <c r="B344" s="11" t="n">
        <v>44063</v>
      </c>
      <c r="C344" s="0" t="s">
        <v>438</v>
      </c>
      <c r="D344" s="0" t="s">
        <v>20</v>
      </c>
      <c r="E344" s="0" t="s">
        <v>42</v>
      </c>
      <c r="F344" s="0" t="s">
        <v>38</v>
      </c>
      <c r="G344" s="0" t="s">
        <v>32</v>
      </c>
      <c r="H344" s="0" t="s">
        <v>39</v>
      </c>
      <c r="I344" s="0" t="s">
        <v>25</v>
      </c>
      <c r="J344" s="0" t="s">
        <v>73</v>
      </c>
      <c r="K344" s="0" t="s">
        <v>27</v>
      </c>
      <c r="L344" s="0" t="n">
        <v>15</v>
      </c>
      <c r="M344" s="0" t="n">
        <v>12</v>
      </c>
      <c r="N344" s="0" t="n">
        <v>89</v>
      </c>
    </row>
    <row r="345" customFormat="false" ht="15" hidden="false" customHeight="false" outlineLevel="0" collapsed="false">
      <c r="A345" s="0" t="n">
        <v>88065565695</v>
      </c>
      <c r="B345" s="11" t="n">
        <v>44064</v>
      </c>
      <c r="C345" s="0" t="s">
        <v>439</v>
      </c>
      <c r="D345" s="0" t="s">
        <v>29</v>
      </c>
      <c r="E345" s="0" t="s">
        <v>186</v>
      </c>
      <c r="F345" s="0" t="s">
        <v>43</v>
      </c>
      <c r="G345" s="0" t="s">
        <v>23</v>
      </c>
      <c r="H345" s="0" t="s">
        <v>44</v>
      </c>
      <c r="I345" s="0" t="s">
        <v>25</v>
      </c>
      <c r="J345" s="0" t="s">
        <v>76</v>
      </c>
      <c r="K345" s="0" t="s">
        <v>27</v>
      </c>
      <c r="L345" s="0" t="n">
        <v>15</v>
      </c>
      <c r="M345" s="0" t="n">
        <v>12</v>
      </c>
      <c r="N345" s="0" t="n">
        <v>77</v>
      </c>
    </row>
    <row r="346" customFormat="false" ht="15" hidden="false" customHeight="false" outlineLevel="0" collapsed="false">
      <c r="A346" s="0" t="n">
        <v>88065565696</v>
      </c>
      <c r="B346" s="11" t="n">
        <v>44065</v>
      </c>
      <c r="C346" s="0" t="s">
        <v>440</v>
      </c>
      <c r="D346" s="0" t="s">
        <v>20</v>
      </c>
      <c r="E346" s="0" t="s">
        <v>188</v>
      </c>
      <c r="F346" s="0" t="s">
        <v>38</v>
      </c>
      <c r="G346" s="0" t="s">
        <v>32</v>
      </c>
      <c r="H346" s="0" t="s">
        <v>39</v>
      </c>
      <c r="I346" s="0" t="s">
        <v>25</v>
      </c>
      <c r="J346" s="0" t="s">
        <v>126</v>
      </c>
      <c r="K346" s="0" t="s">
        <v>27</v>
      </c>
      <c r="L346" s="0" t="n">
        <v>20</v>
      </c>
      <c r="M346" s="0" t="n">
        <v>17</v>
      </c>
      <c r="N346" s="0" t="n">
        <v>68</v>
      </c>
    </row>
    <row r="347" customFormat="false" ht="15" hidden="false" customHeight="false" outlineLevel="0" collapsed="false">
      <c r="A347" s="0" t="n">
        <v>88065565697</v>
      </c>
      <c r="B347" s="11" t="n">
        <v>44066</v>
      </c>
      <c r="C347" s="0" t="s">
        <v>441</v>
      </c>
      <c r="D347" s="0" t="s">
        <v>20</v>
      </c>
      <c r="E347" s="0" t="s">
        <v>46</v>
      </c>
      <c r="F347" s="0" t="s">
        <v>43</v>
      </c>
      <c r="G347" s="0" t="s">
        <v>23</v>
      </c>
      <c r="H347" s="0" t="s">
        <v>44</v>
      </c>
      <c r="I347" s="0" t="s">
        <v>25</v>
      </c>
      <c r="J347" s="0" t="s">
        <v>129</v>
      </c>
      <c r="K347" s="0" t="s">
        <v>27</v>
      </c>
      <c r="L347" s="0" t="n">
        <v>12</v>
      </c>
      <c r="M347" s="0" t="n">
        <v>9</v>
      </c>
      <c r="N347" s="0" t="n">
        <v>15</v>
      </c>
    </row>
    <row r="348" customFormat="false" ht="15" hidden="false" customHeight="false" outlineLevel="0" collapsed="false">
      <c r="A348" s="0" t="n">
        <v>88065565698</v>
      </c>
      <c r="B348" s="11" t="n">
        <v>44067</v>
      </c>
      <c r="C348" s="0" t="s">
        <v>442</v>
      </c>
      <c r="D348" s="0" t="s">
        <v>20</v>
      </c>
      <c r="E348" s="0" t="s">
        <v>48</v>
      </c>
      <c r="F348" s="0" t="s">
        <v>38</v>
      </c>
      <c r="G348" s="0" t="s">
        <v>32</v>
      </c>
      <c r="H348" s="0" t="s">
        <v>39</v>
      </c>
      <c r="I348" s="0" t="s">
        <v>25</v>
      </c>
      <c r="J348" s="0" t="s">
        <v>131</v>
      </c>
      <c r="K348" s="0" t="s">
        <v>27</v>
      </c>
      <c r="L348" s="0" t="n">
        <v>13</v>
      </c>
      <c r="M348" s="0" t="n">
        <v>10</v>
      </c>
      <c r="N348" s="0" t="n">
        <v>47</v>
      </c>
    </row>
    <row r="349" customFormat="false" ht="15" hidden="false" customHeight="false" outlineLevel="0" collapsed="false">
      <c r="A349" s="0" t="n">
        <v>88065565699</v>
      </c>
      <c r="B349" s="11" t="n">
        <v>44068</v>
      </c>
      <c r="C349" s="0" t="s">
        <v>443</v>
      </c>
      <c r="D349" s="0" t="s">
        <v>20</v>
      </c>
      <c r="E349" s="0" t="s">
        <v>50</v>
      </c>
      <c r="F349" s="0" t="s">
        <v>43</v>
      </c>
      <c r="G349" s="0" t="s">
        <v>23</v>
      </c>
      <c r="H349" s="0" t="s">
        <v>44</v>
      </c>
      <c r="I349" s="0" t="s">
        <v>25</v>
      </c>
      <c r="J349" s="0" t="s">
        <v>133</v>
      </c>
      <c r="K349" s="0" t="s">
        <v>27</v>
      </c>
      <c r="L349" s="0" t="n">
        <v>15</v>
      </c>
      <c r="M349" s="0" t="n">
        <v>12</v>
      </c>
      <c r="N349" s="0" t="n">
        <v>6</v>
      </c>
    </row>
    <row r="350" customFormat="false" ht="15" hidden="false" customHeight="false" outlineLevel="0" collapsed="false">
      <c r="A350" s="0" t="n">
        <v>88065565700</v>
      </c>
      <c r="B350" s="11" t="n">
        <v>44072</v>
      </c>
      <c r="C350" s="0" t="s">
        <v>444</v>
      </c>
      <c r="D350" s="0" t="s">
        <v>29</v>
      </c>
      <c r="E350" s="0" t="s">
        <v>52</v>
      </c>
      <c r="F350" s="0" t="s">
        <v>38</v>
      </c>
      <c r="G350" s="0" t="s">
        <v>32</v>
      </c>
      <c r="H350" s="0" t="s">
        <v>39</v>
      </c>
      <c r="I350" s="0" t="s">
        <v>25</v>
      </c>
      <c r="J350" s="0" t="s">
        <v>88</v>
      </c>
      <c r="K350" s="0" t="s">
        <v>27</v>
      </c>
      <c r="L350" s="0" t="n">
        <v>14</v>
      </c>
      <c r="M350" s="0" t="n">
        <v>11</v>
      </c>
      <c r="N350" s="0" t="n">
        <v>10</v>
      </c>
    </row>
    <row r="351" customFormat="false" ht="15" hidden="false" customHeight="false" outlineLevel="0" collapsed="false">
      <c r="A351" s="0" t="n">
        <v>88065565701</v>
      </c>
      <c r="B351" s="11" t="n">
        <v>44071</v>
      </c>
      <c r="C351" s="0" t="s">
        <v>445</v>
      </c>
      <c r="D351" s="0" t="s">
        <v>20</v>
      </c>
      <c r="E351" s="0" t="s">
        <v>55</v>
      </c>
      <c r="F351" s="0" t="s">
        <v>43</v>
      </c>
      <c r="G351" s="0" t="s">
        <v>23</v>
      </c>
      <c r="H351" s="0" t="s">
        <v>44</v>
      </c>
      <c r="I351" s="0" t="s">
        <v>25</v>
      </c>
      <c r="J351" s="0" t="s">
        <v>91</v>
      </c>
      <c r="K351" s="0" t="s">
        <v>27</v>
      </c>
      <c r="L351" s="0" t="n">
        <v>30</v>
      </c>
      <c r="M351" s="0" t="n">
        <v>27</v>
      </c>
      <c r="N351" s="0" t="n">
        <v>11</v>
      </c>
    </row>
    <row r="352" customFormat="false" ht="15" hidden="false" customHeight="false" outlineLevel="0" collapsed="false">
      <c r="A352" s="0" t="n">
        <v>88065565702</v>
      </c>
      <c r="B352" s="11" t="n">
        <v>44071</v>
      </c>
      <c r="C352" s="0" t="s">
        <v>446</v>
      </c>
      <c r="D352" s="0" t="s">
        <v>29</v>
      </c>
      <c r="E352" s="0" t="s">
        <v>58</v>
      </c>
      <c r="F352" s="0" t="s">
        <v>38</v>
      </c>
      <c r="G352" s="0" t="s">
        <v>32</v>
      </c>
      <c r="H352" s="0" t="s">
        <v>39</v>
      </c>
      <c r="I352" s="0" t="s">
        <v>25</v>
      </c>
      <c r="J352" s="0" t="s">
        <v>94</v>
      </c>
      <c r="K352" s="0" t="s">
        <v>27</v>
      </c>
      <c r="L352" s="0" t="n">
        <v>16</v>
      </c>
      <c r="M352" s="0" t="n">
        <v>13</v>
      </c>
      <c r="N352" s="0" t="n">
        <v>60</v>
      </c>
    </row>
    <row r="353" customFormat="false" ht="15" hidden="false" customHeight="false" outlineLevel="0" collapsed="false">
      <c r="A353" s="0" t="n">
        <v>88065565703</v>
      </c>
      <c r="B353" s="11" t="n">
        <v>44072</v>
      </c>
      <c r="C353" s="0" t="s">
        <v>447</v>
      </c>
      <c r="D353" s="0" t="s">
        <v>29</v>
      </c>
      <c r="E353" s="0" t="s">
        <v>147</v>
      </c>
      <c r="F353" s="0" t="s">
        <v>43</v>
      </c>
      <c r="G353" s="0" t="s">
        <v>23</v>
      </c>
      <c r="H353" s="0" t="s">
        <v>44</v>
      </c>
      <c r="I353" s="0" t="s">
        <v>25</v>
      </c>
      <c r="J353" s="0" t="s">
        <v>34</v>
      </c>
      <c r="K353" s="0" t="s">
        <v>35</v>
      </c>
      <c r="L353" s="0" t="n">
        <v>9</v>
      </c>
      <c r="M353" s="0" t="n">
        <v>6</v>
      </c>
      <c r="N353" s="0" t="n">
        <v>89</v>
      </c>
    </row>
    <row r="354" customFormat="false" ht="15" hidden="false" customHeight="false" outlineLevel="0" collapsed="false">
      <c r="A354" s="0" t="n">
        <v>88065565704</v>
      </c>
      <c r="B354" s="11" t="n">
        <v>44073</v>
      </c>
      <c r="C354" s="0" t="s">
        <v>448</v>
      </c>
      <c r="D354" s="0" t="s">
        <v>20</v>
      </c>
      <c r="E354" s="0" t="s">
        <v>149</v>
      </c>
      <c r="F354" s="0" t="s">
        <v>38</v>
      </c>
      <c r="G354" s="0" t="s">
        <v>32</v>
      </c>
      <c r="H354" s="0" t="s">
        <v>39</v>
      </c>
      <c r="I354" s="0" t="s">
        <v>25</v>
      </c>
      <c r="J354" s="0" t="s">
        <v>40</v>
      </c>
      <c r="K354" s="0" t="s">
        <v>35</v>
      </c>
      <c r="L354" s="0" t="n">
        <v>5</v>
      </c>
      <c r="M354" s="0" t="n">
        <v>2</v>
      </c>
      <c r="N354" s="0" t="n">
        <v>77</v>
      </c>
    </row>
    <row r="355" customFormat="false" ht="15" hidden="false" customHeight="false" outlineLevel="0" collapsed="false">
      <c r="A355" s="0" t="n">
        <v>88065565705</v>
      </c>
      <c r="B355" s="11" t="n">
        <v>44074</v>
      </c>
      <c r="C355" s="0" t="s">
        <v>449</v>
      </c>
      <c r="D355" s="0" t="s">
        <v>20</v>
      </c>
      <c r="E355" s="0" t="s">
        <v>21</v>
      </c>
      <c r="F355" s="0" t="s">
        <v>43</v>
      </c>
      <c r="G355" s="0" t="s">
        <v>23</v>
      </c>
      <c r="H355" s="0" t="s">
        <v>44</v>
      </c>
      <c r="I355" s="0" t="s">
        <v>128</v>
      </c>
      <c r="J355" s="0" t="s">
        <v>140</v>
      </c>
      <c r="K355" s="0" t="s">
        <v>35</v>
      </c>
      <c r="L355" s="0" t="n">
        <v>18</v>
      </c>
      <c r="M355" s="0" t="n">
        <v>15</v>
      </c>
      <c r="N355" s="0" t="n">
        <v>68</v>
      </c>
    </row>
    <row r="356" customFormat="false" ht="15" hidden="false" customHeight="false" outlineLevel="0" collapsed="false">
      <c r="A356" s="0" t="n">
        <v>88065565706</v>
      </c>
      <c r="B356" s="11" t="n">
        <v>44044</v>
      </c>
      <c r="C356" s="0" t="s">
        <v>450</v>
      </c>
      <c r="D356" s="0" t="s">
        <v>20</v>
      </c>
      <c r="E356" s="0" t="s">
        <v>152</v>
      </c>
      <c r="F356" s="0" t="s">
        <v>38</v>
      </c>
      <c r="G356" s="0" t="s">
        <v>32</v>
      </c>
      <c r="H356" s="0" t="s">
        <v>39</v>
      </c>
      <c r="I356" s="0" t="s">
        <v>128</v>
      </c>
      <c r="J356" s="0" t="s">
        <v>142</v>
      </c>
      <c r="K356" s="0" t="s">
        <v>35</v>
      </c>
      <c r="L356" s="0" t="n">
        <v>10</v>
      </c>
      <c r="M356" s="0" t="n">
        <v>7</v>
      </c>
      <c r="N356" s="0" t="n">
        <v>15</v>
      </c>
    </row>
    <row r="357" customFormat="false" ht="15" hidden="false" customHeight="false" outlineLevel="0" collapsed="false">
      <c r="A357" s="0" t="n">
        <v>88065565707</v>
      </c>
      <c r="B357" s="11" t="n">
        <v>44045</v>
      </c>
      <c r="C357" s="0" t="s">
        <v>451</v>
      </c>
      <c r="D357" s="0" t="s">
        <v>20</v>
      </c>
      <c r="E357" s="0" t="s">
        <v>154</v>
      </c>
      <c r="F357" s="0" t="s">
        <v>43</v>
      </c>
      <c r="G357" s="0" t="s">
        <v>23</v>
      </c>
      <c r="H357" s="0" t="s">
        <v>44</v>
      </c>
      <c r="I357" s="0" t="s">
        <v>128</v>
      </c>
      <c r="J357" s="0" t="s">
        <v>144</v>
      </c>
      <c r="K357" s="0" t="s">
        <v>35</v>
      </c>
      <c r="L357" s="0" t="n">
        <v>20</v>
      </c>
      <c r="M357" s="0" t="n">
        <v>17</v>
      </c>
      <c r="N357" s="0" t="n">
        <v>47</v>
      </c>
    </row>
    <row r="358" customFormat="false" ht="15" hidden="false" customHeight="false" outlineLevel="0" collapsed="false">
      <c r="A358" s="0" t="n">
        <v>88065565708</v>
      </c>
      <c r="B358" s="11" t="n">
        <v>44046</v>
      </c>
      <c r="C358" s="0" t="s">
        <v>452</v>
      </c>
      <c r="D358" s="0" t="s">
        <v>20</v>
      </c>
      <c r="E358" s="0" t="s">
        <v>156</v>
      </c>
      <c r="F358" s="0" t="s">
        <v>38</v>
      </c>
      <c r="G358" s="0" t="s">
        <v>32</v>
      </c>
      <c r="H358" s="0" t="s">
        <v>39</v>
      </c>
      <c r="I358" s="0" t="s">
        <v>128</v>
      </c>
      <c r="J358" s="0" t="s">
        <v>60</v>
      </c>
      <c r="K358" s="0" t="s">
        <v>35</v>
      </c>
      <c r="L358" s="0" t="n">
        <v>70</v>
      </c>
      <c r="M358" s="0" t="n">
        <v>67</v>
      </c>
      <c r="N358" s="0" t="n">
        <v>6</v>
      </c>
    </row>
    <row r="359" customFormat="false" ht="15" hidden="false" customHeight="false" outlineLevel="0" collapsed="false">
      <c r="A359" s="0" t="n">
        <v>88065565709</v>
      </c>
      <c r="B359" s="11" t="n">
        <v>44047</v>
      </c>
      <c r="C359" s="0" t="s">
        <v>453</v>
      </c>
      <c r="D359" s="0" t="s">
        <v>20</v>
      </c>
      <c r="E359" s="0" t="s">
        <v>66</v>
      </c>
      <c r="F359" s="0" t="s">
        <v>43</v>
      </c>
      <c r="G359" s="0" t="s">
        <v>23</v>
      </c>
      <c r="H359" s="0" t="s">
        <v>44</v>
      </c>
      <c r="I359" s="0" t="s">
        <v>128</v>
      </c>
      <c r="J359" s="0" t="s">
        <v>61</v>
      </c>
      <c r="K359" s="0" t="s">
        <v>35</v>
      </c>
      <c r="L359" s="0" t="n">
        <v>15</v>
      </c>
      <c r="M359" s="0" t="n">
        <v>12</v>
      </c>
      <c r="N359" s="0" t="n">
        <v>10</v>
      </c>
    </row>
    <row r="360" customFormat="false" ht="15" hidden="false" customHeight="false" outlineLevel="0" collapsed="false">
      <c r="A360" s="0" t="n">
        <v>88065565710</v>
      </c>
      <c r="B360" s="11" t="n">
        <v>44048</v>
      </c>
      <c r="C360" s="0" t="s">
        <v>454</v>
      </c>
      <c r="D360" s="0" t="s">
        <v>20</v>
      </c>
      <c r="E360" s="0" t="s">
        <v>69</v>
      </c>
      <c r="F360" s="0" t="s">
        <v>38</v>
      </c>
      <c r="G360" s="0" t="s">
        <v>32</v>
      </c>
      <c r="H360" s="0" t="s">
        <v>39</v>
      </c>
      <c r="I360" s="0" t="s">
        <v>128</v>
      </c>
      <c r="J360" s="0" t="s">
        <v>64</v>
      </c>
      <c r="K360" s="0" t="s">
        <v>35</v>
      </c>
      <c r="L360" s="0" t="n">
        <v>12</v>
      </c>
      <c r="M360" s="0" t="n">
        <v>9</v>
      </c>
      <c r="N360" s="0" t="n">
        <v>11</v>
      </c>
    </row>
    <row r="361" customFormat="false" ht="15" hidden="false" customHeight="false" outlineLevel="0" collapsed="false">
      <c r="A361" s="0" t="n">
        <v>88065565711</v>
      </c>
      <c r="B361" s="11" t="n">
        <v>44052</v>
      </c>
      <c r="C361" s="0" t="s">
        <v>455</v>
      </c>
      <c r="D361" s="0" t="s">
        <v>20</v>
      </c>
      <c r="E361" s="0" t="s">
        <v>72</v>
      </c>
      <c r="F361" s="0" t="s">
        <v>43</v>
      </c>
      <c r="G361" s="0" t="s">
        <v>23</v>
      </c>
      <c r="H361" s="0" t="s">
        <v>44</v>
      </c>
      <c r="I361" s="0" t="s">
        <v>128</v>
      </c>
      <c r="J361" s="0" t="s">
        <v>67</v>
      </c>
      <c r="K361" s="0" t="s">
        <v>35</v>
      </c>
      <c r="L361" s="0" t="n">
        <v>18</v>
      </c>
      <c r="M361" s="0" t="n">
        <v>15</v>
      </c>
      <c r="N361" s="0" t="n">
        <v>60</v>
      </c>
    </row>
    <row r="362" customFormat="false" ht="15" hidden="false" customHeight="false" outlineLevel="0" collapsed="false">
      <c r="A362" s="0" t="n">
        <v>88065565712</v>
      </c>
      <c r="B362" s="11" t="n">
        <v>44051</v>
      </c>
      <c r="C362" s="0" t="s">
        <v>456</v>
      </c>
      <c r="D362" s="0" t="s">
        <v>29</v>
      </c>
      <c r="E362" s="0" t="s">
        <v>75</v>
      </c>
      <c r="F362" s="0" t="s">
        <v>38</v>
      </c>
      <c r="G362" s="0" t="s">
        <v>32</v>
      </c>
      <c r="H362" s="0" t="s">
        <v>39</v>
      </c>
      <c r="I362" s="0" t="s">
        <v>128</v>
      </c>
      <c r="J362" s="0" t="s">
        <v>79</v>
      </c>
      <c r="K362" s="0" t="s">
        <v>35</v>
      </c>
      <c r="L362" s="0" t="n">
        <v>23</v>
      </c>
      <c r="M362" s="0" t="n">
        <v>20</v>
      </c>
      <c r="N362" s="0" t="n">
        <v>89</v>
      </c>
    </row>
    <row r="363" customFormat="false" ht="15" hidden="false" customHeight="false" outlineLevel="0" collapsed="false">
      <c r="A363" s="0" t="n">
        <v>88065565713</v>
      </c>
      <c r="B363" s="11" t="n">
        <v>44051</v>
      </c>
      <c r="C363" s="0" t="s">
        <v>457</v>
      </c>
      <c r="D363" s="0" t="s">
        <v>20</v>
      </c>
      <c r="E363" s="0" t="s">
        <v>78</v>
      </c>
      <c r="F363" s="0" t="s">
        <v>43</v>
      </c>
      <c r="G363" s="0" t="s">
        <v>23</v>
      </c>
      <c r="H363" s="0" t="s">
        <v>44</v>
      </c>
      <c r="I363" s="0" t="s">
        <v>128</v>
      </c>
      <c r="J363" s="0" t="s">
        <v>82</v>
      </c>
      <c r="K363" s="0" t="s">
        <v>35</v>
      </c>
      <c r="L363" s="0" t="n">
        <v>9</v>
      </c>
      <c r="M363" s="0" t="n">
        <v>6</v>
      </c>
      <c r="N363" s="0" t="n">
        <v>77</v>
      </c>
    </row>
    <row r="364" customFormat="false" ht="15" hidden="false" customHeight="false" outlineLevel="0" collapsed="false">
      <c r="A364" s="0" t="n">
        <v>88065565714</v>
      </c>
      <c r="B364" s="11" t="n">
        <v>44052</v>
      </c>
      <c r="C364" s="0" t="s">
        <v>458</v>
      </c>
      <c r="D364" s="0" t="s">
        <v>29</v>
      </c>
      <c r="E364" s="0" t="s">
        <v>81</v>
      </c>
      <c r="F364" s="0" t="s">
        <v>38</v>
      </c>
      <c r="G364" s="0" t="s">
        <v>32</v>
      </c>
      <c r="H364" s="0" t="s">
        <v>39</v>
      </c>
      <c r="I364" s="0" t="s">
        <v>128</v>
      </c>
      <c r="J364" s="0" t="s">
        <v>85</v>
      </c>
      <c r="K364" s="0" t="s">
        <v>35</v>
      </c>
      <c r="L364" s="0" t="n">
        <v>18</v>
      </c>
      <c r="M364" s="0" t="n">
        <v>15</v>
      </c>
      <c r="N364" s="0" t="n">
        <v>68</v>
      </c>
    </row>
    <row r="365" customFormat="false" ht="15" hidden="false" customHeight="false" outlineLevel="0" collapsed="false">
      <c r="A365" s="0" t="n">
        <v>88065565715</v>
      </c>
      <c r="B365" s="11" t="n">
        <v>44053</v>
      </c>
      <c r="C365" s="0" t="s">
        <v>459</v>
      </c>
      <c r="D365" s="0" t="s">
        <v>29</v>
      </c>
      <c r="E365" s="0" t="s">
        <v>84</v>
      </c>
      <c r="F365" s="0" t="s">
        <v>43</v>
      </c>
      <c r="G365" s="0" t="s">
        <v>23</v>
      </c>
      <c r="H365" s="0" t="s">
        <v>44</v>
      </c>
      <c r="I365" s="0" t="s">
        <v>128</v>
      </c>
      <c r="J365" s="0" t="s">
        <v>40</v>
      </c>
      <c r="K365" s="0" t="s">
        <v>35</v>
      </c>
      <c r="L365" s="0" t="n">
        <v>5</v>
      </c>
      <c r="M365" s="0" t="n">
        <v>2</v>
      </c>
      <c r="N365" s="0" t="n">
        <v>15</v>
      </c>
    </row>
    <row r="366" customFormat="false" ht="15" hidden="false" customHeight="false" outlineLevel="0" collapsed="false">
      <c r="A366" s="0" t="n">
        <v>88065565716</v>
      </c>
      <c r="B366" s="11" t="n">
        <v>44054</v>
      </c>
      <c r="C366" s="0" t="s">
        <v>460</v>
      </c>
      <c r="D366" s="0" t="s">
        <v>20</v>
      </c>
      <c r="E366" s="0" t="s">
        <v>87</v>
      </c>
      <c r="F366" s="0" t="s">
        <v>38</v>
      </c>
      <c r="G366" s="0" t="s">
        <v>32</v>
      </c>
      <c r="H366" s="0" t="s">
        <v>39</v>
      </c>
      <c r="I366" s="0" t="s">
        <v>128</v>
      </c>
      <c r="J366" s="0" t="s">
        <v>99</v>
      </c>
      <c r="K366" s="0" t="s">
        <v>27</v>
      </c>
      <c r="L366" s="0" t="n">
        <v>14</v>
      </c>
      <c r="M366" s="0" t="n">
        <v>11</v>
      </c>
      <c r="N366" s="0" t="n">
        <v>47</v>
      </c>
    </row>
    <row r="367" customFormat="false" ht="15" hidden="false" customHeight="false" outlineLevel="0" collapsed="false">
      <c r="A367" s="0" t="n">
        <v>88065565717</v>
      </c>
      <c r="B367" s="11" t="n">
        <v>44055</v>
      </c>
      <c r="C367" s="0" t="s">
        <v>461</v>
      </c>
      <c r="D367" s="0" t="s">
        <v>20</v>
      </c>
      <c r="E367" s="0" t="s">
        <v>90</v>
      </c>
      <c r="F367" s="0" t="s">
        <v>43</v>
      </c>
      <c r="G367" s="0" t="s">
        <v>23</v>
      </c>
      <c r="H367" s="0" t="s">
        <v>44</v>
      </c>
      <c r="I367" s="0" t="s">
        <v>128</v>
      </c>
      <c r="J367" s="0" t="s">
        <v>102</v>
      </c>
      <c r="K367" s="0" t="s">
        <v>27</v>
      </c>
      <c r="L367" s="0" t="n">
        <v>6</v>
      </c>
      <c r="M367" s="0" t="n">
        <v>3</v>
      </c>
      <c r="N367" s="0" t="n">
        <v>6</v>
      </c>
    </row>
    <row r="368" customFormat="false" ht="15" hidden="false" customHeight="false" outlineLevel="0" collapsed="false">
      <c r="A368" s="0" t="n">
        <v>88065565718</v>
      </c>
      <c r="B368" s="11" t="n">
        <v>44056</v>
      </c>
      <c r="C368" s="0" t="s">
        <v>462</v>
      </c>
      <c r="D368" s="0" t="s">
        <v>20</v>
      </c>
      <c r="E368" s="0" t="s">
        <v>93</v>
      </c>
      <c r="F368" s="0" t="s">
        <v>38</v>
      </c>
      <c r="G368" s="0" t="s">
        <v>32</v>
      </c>
      <c r="H368" s="0" t="s">
        <v>39</v>
      </c>
      <c r="I368" s="0" t="s">
        <v>128</v>
      </c>
      <c r="J368" s="0" t="s">
        <v>142</v>
      </c>
      <c r="K368" s="0" t="s">
        <v>35</v>
      </c>
      <c r="L368" s="0" t="n">
        <v>10</v>
      </c>
      <c r="M368" s="0" t="n">
        <v>7</v>
      </c>
      <c r="N368" s="0" t="n">
        <v>10</v>
      </c>
    </row>
    <row r="369" customFormat="false" ht="15" hidden="false" customHeight="false" outlineLevel="0" collapsed="false">
      <c r="A369" s="0" t="n">
        <v>88065565719</v>
      </c>
      <c r="B369" s="11" t="n">
        <v>44057</v>
      </c>
      <c r="C369" s="0" t="s">
        <v>463</v>
      </c>
      <c r="D369" s="0" t="s">
        <v>20</v>
      </c>
      <c r="E369" s="0" t="s">
        <v>96</v>
      </c>
      <c r="F369" s="0" t="s">
        <v>43</v>
      </c>
      <c r="G369" s="0" t="s">
        <v>23</v>
      </c>
      <c r="H369" s="0" t="s">
        <v>44</v>
      </c>
      <c r="I369" s="0" t="s">
        <v>128</v>
      </c>
      <c r="J369" s="0" t="s">
        <v>105</v>
      </c>
      <c r="K369" s="0" t="s">
        <v>27</v>
      </c>
      <c r="L369" s="0" t="n">
        <v>13</v>
      </c>
      <c r="M369" s="0" t="n">
        <v>10</v>
      </c>
      <c r="N369" s="0" t="n">
        <v>11</v>
      </c>
    </row>
    <row r="370" customFormat="false" ht="15" hidden="false" customHeight="false" outlineLevel="0" collapsed="false">
      <c r="A370" s="0" t="n">
        <v>88065565720</v>
      </c>
      <c r="B370" s="11" t="n">
        <v>44058</v>
      </c>
      <c r="C370" s="0" t="s">
        <v>464</v>
      </c>
      <c r="D370" s="0" t="s">
        <v>29</v>
      </c>
      <c r="E370" s="0" t="s">
        <v>98</v>
      </c>
      <c r="F370" s="0" t="s">
        <v>38</v>
      </c>
      <c r="G370" s="0" t="s">
        <v>32</v>
      </c>
      <c r="H370" s="0" t="s">
        <v>39</v>
      </c>
      <c r="I370" s="0" t="s">
        <v>128</v>
      </c>
      <c r="J370" s="0" t="s">
        <v>144</v>
      </c>
      <c r="K370" s="0" t="s">
        <v>35</v>
      </c>
      <c r="L370" s="0" t="n">
        <v>20</v>
      </c>
      <c r="M370" s="0" t="n">
        <v>17</v>
      </c>
      <c r="N370" s="0" t="n">
        <v>60</v>
      </c>
    </row>
    <row r="371" customFormat="false" ht="15" hidden="false" customHeight="false" outlineLevel="0" collapsed="false">
      <c r="A371" s="0" t="n">
        <v>88065565721</v>
      </c>
      <c r="B371" s="11" t="n">
        <v>44062</v>
      </c>
      <c r="C371" s="0" t="s">
        <v>465</v>
      </c>
      <c r="D371" s="0" t="s">
        <v>20</v>
      </c>
      <c r="E371" s="0" t="s">
        <v>101</v>
      </c>
      <c r="F371" s="0" t="s">
        <v>22</v>
      </c>
      <c r="G371" s="0" t="s">
        <v>23</v>
      </c>
      <c r="H371" s="0" t="s">
        <v>24</v>
      </c>
      <c r="I371" s="0" t="s">
        <v>128</v>
      </c>
      <c r="J371" s="0" t="s">
        <v>108</v>
      </c>
      <c r="K371" s="0" t="s">
        <v>27</v>
      </c>
      <c r="L371" s="0" t="n">
        <v>15</v>
      </c>
      <c r="M371" s="0" t="n">
        <v>12</v>
      </c>
      <c r="N371" s="0" t="n">
        <v>89</v>
      </c>
    </row>
    <row r="372" customFormat="false" ht="15" hidden="false" customHeight="false" outlineLevel="0" collapsed="false">
      <c r="A372" s="0" t="n">
        <v>88065565722</v>
      </c>
      <c r="B372" s="11" t="n">
        <v>44061</v>
      </c>
      <c r="C372" s="0" t="s">
        <v>466</v>
      </c>
      <c r="D372" s="0" t="s">
        <v>29</v>
      </c>
      <c r="E372" s="0" t="s">
        <v>104</v>
      </c>
      <c r="F372" s="0" t="s">
        <v>22</v>
      </c>
      <c r="G372" s="0" t="s">
        <v>23</v>
      </c>
      <c r="H372" s="0" t="s">
        <v>24</v>
      </c>
      <c r="I372" s="0" t="s">
        <v>128</v>
      </c>
      <c r="J372" s="0" t="s">
        <v>53</v>
      </c>
      <c r="K372" s="0" t="s">
        <v>27</v>
      </c>
      <c r="L372" s="0" t="n">
        <v>20</v>
      </c>
      <c r="M372" s="0" t="n">
        <v>17</v>
      </c>
      <c r="N372" s="0" t="n">
        <v>77</v>
      </c>
    </row>
    <row r="373" customFormat="false" ht="15" hidden="false" customHeight="false" outlineLevel="0" collapsed="false">
      <c r="A373" s="0" t="n">
        <v>88065565723</v>
      </c>
      <c r="B373" s="11" t="n">
        <v>44061</v>
      </c>
      <c r="C373" s="0" t="s">
        <v>467</v>
      </c>
      <c r="D373" s="0" t="s">
        <v>29</v>
      </c>
      <c r="E373" s="0" t="s">
        <v>107</v>
      </c>
      <c r="F373" s="0" t="s">
        <v>22</v>
      </c>
      <c r="G373" s="0" t="s">
        <v>23</v>
      </c>
      <c r="H373" s="0" t="s">
        <v>24</v>
      </c>
      <c r="I373" s="0" t="s">
        <v>128</v>
      </c>
      <c r="J373" s="0" t="s">
        <v>56</v>
      </c>
      <c r="K373" s="0" t="s">
        <v>27</v>
      </c>
      <c r="L373" s="0" t="n">
        <v>12</v>
      </c>
      <c r="M373" s="0" t="n">
        <v>9</v>
      </c>
      <c r="N373" s="0" t="n">
        <v>68</v>
      </c>
    </row>
    <row r="374" customFormat="false" ht="15" hidden="false" customHeight="false" outlineLevel="0" collapsed="false">
      <c r="A374" s="0" t="n">
        <v>88065565724</v>
      </c>
      <c r="B374" s="11" t="n">
        <v>44062</v>
      </c>
      <c r="C374" s="0" t="s">
        <v>468</v>
      </c>
      <c r="D374" s="0" t="s">
        <v>29</v>
      </c>
      <c r="E374" s="0" t="s">
        <v>110</v>
      </c>
      <c r="F374" s="0" t="s">
        <v>22</v>
      </c>
      <c r="G374" s="0" t="s">
        <v>23</v>
      </c>
      <c r="H374" s="0" t="s">
        <v>24</v>
      </c>
      <c r="I374" s="0" t="s">
        <v>128</v>
      </c>
      <c r="J374" s="0" t="s">
        <v>59</v>
      </c>
      <c r="K374" s="0" t="s">
        <v>27</v>
      </c>
      <c r="L374" s="0" t="n">
        <v>16</v>
      </c>
      <c r="M374" s="0" t="n">
        <v>13</v>
      </c>
      <c r="N374" s="0" t="n">
        <v>15</v>
      </c>
    </row>
    <row r="375" customFormat="false" ht="15" hidden="false" customHeight="false" outlineLevel="0" collapsed="false">
      <c r="A375" s="0" t="n">
        <v>88065565725</v>
      </c>
      <c r="B375" s="11" t="n">
        <v>44063</v>
      </c>
      <c r="C375" s="0" t="s">
        <v>469</v>
      </c>
      <c r="D375" s="0" t="s">
        <v>29</v>
      </c>
      <c r="E375" s="0" t="s">
        <v>112</v>
      </c>
      <c r="F375" s="0" t="s">
        <v>22</v>
      </c>
      <c r="G375" s="0" t="s">
        <v>23</v>
      </c>
      <c r="H375" s="0" t="s">
        <v>24</v>
      </c>
      <c r="I375" s="0" t="s">
        <v>128</v>
      </c>
      <c r="J375" s="0" t="s">
        <v>60</v>
      </c>
      <c r="K375" s="0" t="s">
        <v>35</v>
      </c>
      <c r="L375" s="0" t="n">
        <v>70</v>
      </c>
      <c r="M375" s="0" t="n">
        <v>67</v>
      </c>
      <c r="N375" s="0" t="n">
        <v>47</v>
      </c>
    </row>
    <row r="376" customFormat="false" ht="15" hidden="false" customHeight="false" outlineLevel="0" collapsed="false">
      <c r="A376" s="0" t="n">
        <v>88065565726</v>
      </c>
      <c r="B376" s="11" t="n">
        <v>44064</v>
      </c>
      <c r="C376" s="0" t="s">
        <v>470</v>
      </c>
      <c r="D376" s="0" t="s">
        <v>29</v>
      </c>
      <c r="E376" s="0" t="s">
        <v>114</v>
      </c>
      <c r="F376" s="0" t="s">
        <v>22</v>
      </c>
      <c r="G376" s="0" t="s">
        <v>23</v>
      </c>
      <c r="H376" s="0" t="s">
        <v>24</v>
      </c>
      <c r="I376" s="0" t="s">
        <v>128</v>
      </c>
      <c r="J376" s="0" t="s">
        <v>61</v>
      </c>
      <c r="K376" s="0" t="s">
        <v>35</v>
      </c>
      <c r="L376" s="0" t="n">
        <v>15</v>
      </c>
      <c r="M376" s="0" t="n">
        <v>12</v>
      </c>
      <c r="N376" s="0" t="n">
        <v>6</v>
      </c>
    </row>
    <row r="377" customFormat="false" ht="15" hidden="false" customHeight="false" outlineLevel="0" collapsed="false">
      <c r="A377" s="0" t="n">
        <v>88065565727</v>
      </c>
      <c r="B377" s="11" t="n">
        <v>44065</v>
      </c>
      <c r="C377" s="0" t="s">
        <v>471</v>
      </c>
      <c r="D377" s="0" t="s">
        <v>20</v>
      </c>
      <c r="E377" s="0" t="s">
        <v>69</v>
      </c>
      <c r="F377" s="0" t="s">
        <v>22</v>
      </c>
      <c r="G377" s="0" t="s">
        <v>23</v>
      </c>
      <c r="H377" s="0" t="s">
        <v>24</v>
      </c>
      <c r="I377" s="0" t="s">
        <v>128</v>
      </c>
      <c r="J377" s="0" t="s">
        <v>59</v>
      </c>
      <c r="K377" s="0" t="s">
        <v>27</v>
      </c>
      <c r="L377" s="0" t="n">
        <v>16</v>
      </c>
      <c r="M377" s="0" t="n">
        <v>13</v>
      </c>
      <c r="N377" s="0" t="n">
        <v>10</v>
      </c>
    </row>
    <row r="378" customFormat="false" ht="15" hidden="false" customHeight="false" outlineLevel="0" collapsed="false">
      <c r="A378" s="0" t="n">
        <v>88065565728</v>
      </c>
      <c r="B378" s="11" t="n">
        <v>44066</v>
      </c>
      <c r="C378" s="0" t="s">
        <v>472</v>
      </c>
      <c r="D378" s="0" t="s">
        <v>20</v>
      </c>
      <c r="E378" s="0" t="s">
        <v>117</v>
      </c>
      <c r="F378" s="0" t="s">
        <v>22</v>
      </c>
      <c r="G378" s="0" t="s">
        <v>23</v>
      </c>
      <c r="H378" s="0" t="s">
        <v>24</v>
      </c>
      <c r="I378" s="0" t="s">
        <v>128</v>
      </c>
      <c r="J378" s="0" t="s">
        <v>62</v>
      </c>
      <c r="K378" s="0" t="s">
        <v>27</v>
      </c>
      <c r="L378" s="0" t="n">
        <v>20</v>
      </c>
      <c r="M378" s="0" t="n">
        <v>17</v>
      </c>
      <c r="N378" s="0" t="n">
        <v>11</v>
      </c>
    </row>
    <row r="379" customFormat="false" ht="15" hidden="false" customHeight="false" outlineLevel="0" collapsed="false">
      <c r="A379" s="0" t="n">
        <v>88065565729</v>
      </c>
      <c r="B379" s="11" t="n">
        <v>44067</v>
      </c>
      <c r="C379" s="0" t="s">
        <v>473</v>
      </c>
      <c r="D379" s="0" t="s">
        <v>29</v>
      </c>
      <c r="E379" s="0" t="s">
        <v>119</v>
      </c>
      <c r="F379" s="0" t="s">
        <v>22</v>
      </c>
      <c r="G379" s="0" t="s">
        <v>23</v>
      </c>
      <c r="H379" s="0" t="s">
        <v>24</v>
      </c>
      <c r="I379" s="0" t="s">
        <v>128</v>
      </c>
      <c r="J379" s="0" t="s">
        <v>63</v>
      </c>
      <c r="K379" s="0" t="s">
        <v>27</v>
      </c>
      <c r="L379" s="0" t="n">
        <v>12</v>
      </c>
      <c r="M379" s="0" t="n">
        <v>9</v>
      </c>
      <c r="N379" s="0" t="n">
        <v>60</v>
      </c>
    </row>
    <row r="380" customFormat="false" ht="15" hidden="false" customHeight="false" outlineLevel="0" collapsed="false">
      <c r="A380" s="0" t="n">
        <v>88065565730</v>
      </c>
      <c r="B380" s="11" t="n">
        <v>44068</v>
      </c>
      <c r="C380" s="0" t="s">
        <v>474</v>
      </c>
      <c r="D380" s="0" t="s">
        <v>20</v>
      </c>
      <c r="E380" s="0" t="s">
        <v>121</v>
      </c>
      <c r="F380" s="0" t="s">
        <v>22</v>
      </c>
      <c r="G380" s="0" t="s">
        <v>23</v>
      </c>
      <c r="H380" s="0" t="s">
        <v>24</v>
      </c>
      <c r="I380" s="0" t="s">
        <v>128</v>
      </c>
      <c r="J380" s="0" t="s">
        <v>64</v>
      </c>
      <c r="K380" s="0" t="s">
        <v>35</v>
      </c>
      <c r="L380" s="0" t="n">
        <v>12</v>
      </c>
      <c r="M380" s="0" t="n">
        <v>9</v>
      </c>
      <c r="N380" s="0" t="n">
        <v>89</v>
      </c>
    </row>
    <row r="381" customFormat="false" ht="15" hidden="false" customHeight="false" outlineLevel="0" collapsed="false">
      <c r="A381" s="0" t="n">
        <v>88065565731</v>
      </c>
      <c r="B381" s="11" t="n">
        <v>44072</v>
      </c>
      <c r="C381" s="0" t="s">
        <v>475</v>
      </c>
      <c r="D381" s="0" t="s">
        <v>29</v>
      </c>
      <c r="E381" s="0" t="s">
        <v>123</v>
      </c>
      <c r="F381" s="0" t="s">
        <v>22</v>
      </c>
      <c r="G381" s="0" t="s">
        <v>23</v>
      </c>
      <c r="H381" s="0" t="s">
        <v>24</v>
      </c>
      <c r="I381" s="0" t="s">
        <v>128</v>
      </c>
      <c r="J381" s="0" t="s">
        <v>67</v>
      </c>
      <c r="K381" s="0" t="s">
        <v>35</v>
      </c>
      <c r="L381" s="0" t="n">
        <v>18</v>
      </c>
      <c r="M381" s="0" t="n">
        <v>15</v>
      </c>
      <c r="N381" s="0" t="n">
        <v>77</v>
      </c>
    </row>
    <row r="382" customFormat="false" ht="15" hidden="false" customHeight="false" outlineLevel="0" collapsed="false">
      <c r="A382" s="0" t="n">
        <v>88065565732</v>
      </c>
      <c r="B382" s="11" t="n">
        <v>44071</v>
      </c>
      <c r="C382" s="0" t="s">
        <v>476</v>
      </c>
      <c r="D382" s="0" t="s">
        <v>29</v>
      </c>
      <c r="E382" s="0" t="s">
        <v>125</v>
      </c>
      <c r="F382" s="0" t="s">
        <v>22</v>
      </c>
      <c r="G382" s="0" t="s">
        <v>23</v>
      </c>
      <c r="H382" s="0" t="s">
        <v>24</v>
      </c>
      <c r="I382" s="0" t="s">
        <v>128</v>
      </c>
      <c r="J382" s="0" t="s">
        <v>70</v>
      </c>
      <c r="K382" s="0" t="s">
        <v>27</v>
      </c>
      <c r="L382" s="0" t="n">
        <v>10</v>
      </c>
      <c r="M382" s="0" t="n">
        <v>7</v>
      </c>
      <c r="N382" s="0" t="n">
        <v>68</v>
      </c>
    </row>
    <row r="383" customFormat="false" ht="15" hidden="false" customHeight="false" outlineLevel="0" collapsed="false">
      <c r="A383" s="0" t="n">
        <v>88065565733</v>
      </c>
      <c r="B383" s="11" t="n">
        <v>44071</v>
      </c>
      <c r="C383" s="0" t="s">
        <v>477</v>
      </c>
      <c r="D383" s="0" t="s">
        <v>29</v>
      </c>
      <c r="E383" s="0" t="s">
        <v>30</v>
      </c>
      <c r="F383" s="0" t="s">
        <v>22</v>
      </c>
      <c r="G383" s="0" t="s">
        <v>23</v>
      </c>
      <c r="H383" s="0" t="s">
        <v>24</v>
      </c>
      <c r="I383" s="0" t="s">
        <v>128</v>
      </c>
      <c r="J383" s="0" t="s">
        <v>76</v>
      </c>
      <c r="K383" s="0" t="s">
        <v>27</v>
      </c>
      <c r="L383" s="0" t="n">
        <v>15</v>
      </c>
      <c r="M383" s="0" t="n">
        <v>12</v>
      </c>
      <c r="N383" s="0" t="n">
        <v>15</v>
      </c>
    </row>
    <row r="384" customFormat="false" ht="15" hidden="false" customHeight="false" outlineLevel="0" collapsed="false">
      <c r="A384" s="0" t="n">
        <v>88065565734</v>
      </c>
      <c r="B384" s="11" t="n">
        <v>44072</v>
      </c>
      <c r="C384" s="0" t="s">
        <v>478</v>
      </c>
      <c r="D384" s="0" t="s">
        <v>20</v>
      </c>
      <c r="E384" s="0" t="s">
        <v>37</v>
      </c>
      <c r="F384" s="0" t="s">
        <v>22</v>
      </c>
      <c r="G384" s="0" t="s">
        <v>23</v>
      </c>
      <c r="H384" s="0" t="s">
        <v>24</v>
      </c>
      <c r="I384" s="0" t="s">
        <v>128</v>
      </c>
      <c r="J384" s="0" t="s">
        <v>79</v>
      </c>
      <c r="K384" s="0" t="s">
        <v>35</v>
      </c>
      <c r="L384" s="0" t="n">
        <v>23</v>
      </c>
      <c r="M384" s="0" t="n">
        <v>20</v>
      </c>
      <c r="N384" s="0" t="n">
        <v>47</v>
      </c>
    </row>
    <row r="385" customFormat="false" ht="15" hidden="false" customHeight="false" outlineLevel="0" collapsed="false">
      <c r="A385" s="0" t="n">
        <v>88065565735</v>
      </c>
      <c r="B385" s="11" t="n">
        <v>44073</v>
      </c>
      <c r="C385" s="0" t="s">
        <v>479</v>
      </c>
      <c r="D385" s="0" t="s">
        <v>20</v>
      </c>
      <c r="E385" s="0" t="s">
        <v>42</v>
      </c>
      <c r="F385" s="0" t="s">
        <v>22</v>
      </c>
      <c r="G385" s="0" t="s">
        <v>23</v>
      </c>
      <c r="H385" s="0" t="s">
        <v>24</v>
      </c>
      <c r="I385" s="0" t="s">
        <v>128</v>
      </c>
      <c r="J385" s="0" t="s">
        <v>82</v>
      </c>
      <c r="K385" s="0" t="s">
        <v>35</v>
      </c>
      <c r="L385" s="0" t="n">
        <v>9</v>
      </c>
      <c r="M385" s="0" t="n">
        <v>6</v>
      </c>
      <c r="N385" s="0" t="n">
        <v>6</v>
      </c>
    </row>
    <row r="386" customFormat="false" ht="15" hidden="false" customHeight="false" outlineLevel="0" collapsed="false">
      <c r="A386" s="0" t="n">
        <v>88065565736</v>
      </c>
      <c r="B386" s="11" t="n">
        <v>44074</v>
      </c>
      <c r="C386" s="0" t="s">
        <v>480</v>
      </c>
      <c r="D386" s="0" t="s">
        <v>29</v>
      </c>
      <c r="E386" s="0" t="s">
        <v>48</v>
      </c>
      <c r="F386" s="0" t="s">
        <v>22</v>
      </c>
      <c r="G386" s="0" t="s">
        <v>23</v>
      </c>
      <c r="H386" s="0" t="s">
        <v>24</v>
      </c>
      <c r="I386" s="0" t="s">
        <v>128</v>
      </c>
      <c r="J386" s="0" t="s">
        <v>85</v>
      </c>
      <c r="K386" s="0" t="s">
        <v>35</v>
      </c>
      <c r="L386" s="0" t="n">
        <v>18</v>
      </c>
      <c r="M386" s="0" t="n">
        <v>15</v>
      </c>
      <c r="N386" s="0" t="n">
        <v>10</v>
      </c>
    </row>
    <row r="387" customFormat="false" ht="15" hidden="false" customHeight="false" outlineLevel="0" collapsed="false">
      <c r="A387" s="0" t="n">
        <v>88065565737</v>
      </c>
      <c r="B387" s="11" t="n">
        <v>44075</v>
      </c>
      <c r="C387" s="0" t="s">
        <v>481</v>
      </c>
      <c r="D387" s="0" t="s">
        <v>20</v>
      </c>
      <c r="E387" s="0" t="s">
        <v>50</v>
      </c>
      <c r="F387" s="0" t="s">
        <v>31</v>
      </c>
      <c r="G387" s="0" t="s">
        <v>32</v>
      </c>
      <c r="H387" s="0" t="s">
        <v>33</v>
      </c>
      <c r="I387" s="0" t="s">
        <v>128</v>
      </c>
      <c r="J387" s="0" t="s">
        <v>88</v>
      </c>
      <c r="K387" s="0" t="s">
        <v>27</v>
      </c>
      <c r="L387" s="0" t="n">
        <v>14</v>
      </c>
      <c r="M387" s="0" t="n">
        <v>11</v>
      </c>
      <c r="N387" s="0" t="n">
        <v>11</v>
      </c>
    </row>
    <row r="388" customFormat="false" ht="15" hidden="false" customHeight="false" outlineLevel="0" collapsed="false">
      <c r="A388" s="0" t="n">
        <v>88065565738</v>
      </c>
      <c r="B388" s="11" t="n">
        <v>44076</v>
      </c>
      <c r="C388" s="0" t="s">
        <v>482</v>
      </c>
      <c r="D388" s="0" t="s">
        <v>29</v>
      </c>
      <c r="E388" s="0" t="s">
        <v>69</v>
      </c>
      <c r="F388" s="0" t="s">
        <v>38</v>
      </c>
      <c r="G388" s="0" t="s">
        <v>32</v>
      </c>
      <c r="H388" s="0" t="s">
        <v>39</v>
      </c>
      <c r="I388" s="0" t="s">
        <v>128</v>
      </c>
      <c r="J388" s="0" t="s">
        <v>91</v>
      </c>
      <c r="K388" s="0" t="s">
        <v>27</v>
      </c>
      <c r="L388" s="0" t="n">
        <v>30</v>
      </c>
      <c r="M388" s="0" t="n">
        <v>27</v>
      </c>
      <c r="N388" s="0" t="n">
        <v>60</v>
      </c>
    </row>
    <row r="389" customFormat="false" ht="15" hidden="false" customHeight="false" outlineLevel="0" collapsed="false">
      <c r="A389" s="0" t="n">
        <v>88065565739</v>
      </c>
      <c r="B389" s="11" t="n">
        <v>44077</v>
      </c>
      <c r="C389" s="0" t="s">
        <v>483</v>
      </c>
      <c r="D389" s="0" t="s">
        <v>20</v>
      </c>
      <c r="E389" s="0" t="s">
        <v>117</v>
      </c>
      <c r="F389" s="0" t="s">
        <v>43</v>
      </c>
      <c r="G389" s="0" t="s">
        <v>23</v>
      </c>
      <c r="H389" s="0" t="s">
        <v>44</v>
      </c>
      <c r="I389" s="0" t="s">
        <v>128</v>
      </c>
      <c r="J389" s="0" t="s">
        <v>94</v>
      </c>
      <c r="K389" s="0" t="s">
        <v>27</v>
      </c>
      <c r="L389" s="0" t="n">
        <v>16</v>
      </c>
      <c r="M389" s="0" t="n">
        <v>13</v>
      </c>
      <c r="N389" s="0" t="n">
        <v>89</v>
      </c>
    </row>
    <row r="390" customFormat="false" ht="15" hidden="false" customHeight="false" outlineLevel="0" collapsed="false">
      <c r="A390" s="0" t="n">
        <v>88065565740</v>
      </c>
      <c r="B390" s="11" t="n">
        <v>44078</v>
      </c>
      <c r="C390" s="0" t="s">
        <v>484</v>
      </c>
      <c r="D390" s="0" t="s">
        <v>29</v>
      </c>
      <c r="E390" s="0" t="s">
        <v>119</v>
      </c>
      <c r="F390" s="0" t="s">
        <v>22</v>
      </c>
      <c r="G390" s="0" t="s">
        <v>23</v>
      </c>
      <c r="H390" s="0" t="s">
        <v>24</v>
      </c>
      <c r="I390" s="0" t="s">
        <v>128</v>
      </c>
      <c r="J390" s="0" t="s">
        <v>26</v>
      </c>
      <c r="K390" s="0" t="s">
        <v>27</v>
      </c>
      <c r="L390" s="0" t="n">
        <v>52</v>
      </c>
      <c r="M390" s="0" t="n">
        <v>49</v>
      </c>
      <c r="N390" s="0" t="n">
        <v>77</v>
      </c>
    </row>
    <row r="391" customFormat="false" ht="15" hidden="false" customHeight="false" outlineLevel="0" collapsed="false">
      <c r="A391" s="0" t="n">
        <v>88065565741</v>
      </c>
      <c r="B391" s="11" t="n">
        <v>44079</v>
      </c>
      <c r="C391" s="0" t="s">
        <v>485</v>
      </c>
      <c r="D391" s="0" t="s">
        <v>29</v>
      </c>
      <c r="E391" s="0" t="s">
        <v>50</v>
      </c>
      <c r="F391" s="0" t="s">
        <v>22</v>
      </c>
      <c r="G391" s="0" t="s">
        <v>23</v>
      </c>
      <c r="H391" s="0" t="s">
        <v>24</v>
      </c>
      <c r="I391" s="0" t="s">
        <v>128</v>
      </c>
      <c r="J391" s="0" t="s">
        <v>99</v>
      </c>
      <c r="K391" s="0" t="s">
        <v>27</v>
      </c>
      <c r="L391" s="0" t="n">
        <v>14</v>
      </c>
      <c r="M391" s="0" t="n">
        <v>11</v>
      </c>
      <c r="N391" s="0" t="n">
        <v>68</v>
      </c>
    </row>
    <row r="392" customFormat="false" ht="15" hidden="false" customHeight="false" outlineLevel="0" collapsed="false">
      <c r="A392" s="0" t="n">
        <v>88065565742</v>
      </c>
      <c r="B392" s="11" t="n">
        <v>44083</v>
      </c>
      <c r="C392" s="0" t="s">
        <v>486</v>
      </c>
      <c r="D392" s="0" t="s">
        <v>29</v>
      </c>
      <c r="E392" s="0" t="s">
        <v>52</v>
      </c>
      <c r="F392" s="0" t="s">
        <v>31</v>
      </c>
      <c r="G392" s="0" t="s">
        <v>32</v>
      </c>
      <c r="H392" s="0" t="s">
        <v>33</v>
      </c>
      <c r="I392" s="0" t="s">
        <v>128</v>
      </c>
      <c r="J392" s="0" t="s">
        <v>102</v>
      </c>
      <c r="K392" s="0" t="s">
        <v>27</v>
      </c>
      <c r="L392" s="0" t="n">
        <v>6</v>
      </c>
      <c r="M392" s="0" t="n">
        <v>3</v>
      </c>
      <c r="N392" s="0" t="n">
        <v>15</v>
      </c>
    </row>
    <row r="393" customFormat="false" ht="15" hidden="false" customHeight="false" outlineLevel="0" collapsed="false">
      <c r="A393" s="0" t="n">
        <v>88065565743</v>
      </c>
      <c r="B393" s="11" t="n">
        <v>44082</v>
      </c>
      <c r="C393" s="0" t="s">
        <v>487</v>
      </c>
      <c r="D393" s="0" t="s">
        <v>29</v>
      </c>
      <c r="E393" s="0" t="s">
        <v>55</v>
      </c>
      <c r="F393" s="0" t="s">
        <v>38</v>
      </c>
      <c r="G393" s="0" t="s">
        <v>32</v>
      </c>
      <c r="H393" s="0" t="s">
        <v>39</v>
      </c>
      <c r="I393" s="0" t="s">
        <v>128</v>
      </c>
      <c r="J393" s="0" t="s">
        <v>105</v>
      </c>
      <c r="K393" s="0" t="s">
        <v>27</v>
      </c>
      <c r="L393" s="0" t="n">
        <v>13</v>
      </c>
      <c r="M393" s="0" t="n">
        <v>10</v>
      </c>
      <c r="N393" s="0" t="n">
        <v>47</v>
      </c>
    </row>
    <row r="394" customFormat="false" ht="15" hidden="false" customHeight="false" outlineLevel="0" collapsed="false">
      <c r="A394" s="0" t="n">
        <v>88065565744</v>
      </c>
      <c r="B394" s="11" t="n">
        <v>44082</v>
      </c>
      <c r="C394" s="0" t="s">
        <v>488</v>
      </c>
      <c r="D394" s="0" t="s">
        <v>29</v>
      </c>
      <c r="E394" s="0" t="s">
        <v>58</v>
      </c>
      <c r="F394" s="0" t="s">
        <v>43</v>
      </c>
      <c r="G394" s="0" t="s">
        <v>23</v>
      </c>
      <c r="H394" s="0" t="s">
        <v>44</v>
      </c>
      <c r="I394" s="0" t="s">
        <v>128</v>
      </c>
      <c r="J394" s="0" t="s">
        <v>108</v>
      </c>
      <c r="K394" s="0" t="s">
        <v>27</v>
      </c>
      <c r="L394" s="0" t="n">
        <v>15</v>
      </c>
      <c r="M394" s="0" t="n">
        <v>12</v>
      </c>
      <c r="N394" s="0" t="n">
        <v>6</v>
      </c>
    </row>
    <row r="395" customFormat="false" ht="15" hidden="false" customHeight="false" outlineLevel="0" collapsed="false">
      <c r="A395" s="0" t="n">
        <v>88065565745</v>
      </c>
      <c r="B395" s="11" t="n">
        <v>44083</v>
      </c>
      <c r="C395" s="0" t="s">
        <v>489</v>
      </c>
      <c r="D395" s="0" t="s">
        <v>29</v>
      </c>
      <c r="E395" s="0" t="s">
        <v>147</v>
      </c>
      <c r="F395" s="0" t="s">
        <v>22</v>
      </c>
      <c r="G395" s="0" t="s">
        <v>23</v>
      </c>
      <c r="H395" s="0" t="s">
        <v>24</v>
      </c>
      <c r="I395" s="0" t="s">
        <v>128</v>
      </c>
      <c r="J395" s="0" t="s">
        <v>53</v>
      </c>
      <c r="K395" s="0" t="s">
        <v>27</v>
      </c>
      <c r="L395" s="0" t="n">
        <v>20</v>
      </c>
      <c r="M395" s="0" t="n">
        <v>17</v>
      </c>
      <c r="N395" s="0" t="n">
        <v>10</v>
      </c>
    </row>
    <row r="396" customFormat="false" ht="15" hidden="false" customHeight="false" outlineLevel="0" collapsed="false">
      <c r="A396" s="0" t="n">
        <v>88065565746</v>
      </c>
      <c r="B396" s="11" t="n">
        <v>44084</v>
      </c>
      <c r="C396" s="0" t="s">
        <v>490</v>
      </c>
      <c r="D396" s="0" t="s">
        <v>20</v>
      </c>
      <c r="E396" s="0" t="s">
        <v>149</v>
      </c>
      <c r="F396" s="0" t="s">
        <v>22</v>
      </c>
      <c r="G396" s="0" t="s">
        <v>23</v>
      </c>
      <c r="H396" s="0" t="s">
        <v>24</v>
      </c>
      <c r="I396" s="0" t="s">
        <v>128</v>
      </c>
      <c r="J396" s="0" t="s">
        <v>56</v>
      </c>
      <c r="K396" s="0" t="s">
        <v>27</v>
      </c>
      <c r="L396" s="0" t="n">
        <v>12</v>
      </c>
      <c r="M396" s="0" t="n">
        <v>9</v>
      </c>
      <c r="N396" s="0" t="n">
        <v>11</v>
      </c>
    </row>
    <row r="397" customFormat="false" ht="15" hidden="false" customHeight="false" outlineLevel="0" collapsed="false">
      <c r="A397" s="0" t="n">
        <v>88065565747</v>
      </c>
      <c r="B397" s="11" t="n">
        <v>44085</v>
      </c>
      <c r="C397" s="0" t="s">
        <v>491</v>
      </c>
      <c r="D397" s="0" t="s">
        <v>20</v>
      </c>
      <c r="E397" s="0" t="s">
        <v>21</v>
      </c>
      <c r="F397" s="0" t="s">
        <v>31</v>
      </c>
      <c r="G397" s="0" t="s">
        <v>32</v>
      </c>
      <c r="H397" s="0" t="s">
        <v>33</v>
      </c>
      <c r="I397" s="0" t="s">
        <v>128</v>
      </c>
      <c r="J397" s="0" t="s">
        <v>59</v>
      </c>
      <c r="K397" s="0" t="s">
        <v>27</v>
      </c>
      <c r="L397" s="0" t="n">
        <v>16</v>
      </c>
      <c r="M397" s="0" t="n">
        <v>13</v>
      </c>
      <c r="N397" s="0" t="n">
        <v>60</v>
      </c>
    </row>
    <row r="398" customFormat="false" ht="15" hidden="false" customHeight="false" outlineLevel="0" collapsed="false">
      <c r="A398" s="0" t="n">
        <v>88065565748</v>
      </c>
      <c r="B398" s="11" t="n">
        <v>44086</v>
      </c>
      <c r="C398" s="0" t="s">
        <v>492</v>
      </c>
      <c r="D398" s="0" t="s">
        <v>29</v>
      </c>
      <c r="E398" s="0" t="s">
        <v>152</v>
      </c>
      <c r="F398" s="0" t="s">
        <v>38</v>
      </c>
      <c r="G398" s="0" t="s">
        <v>32</v>
      </c>
      <c r="H398" s="0" t="s">
        <v>39</v>
      </c>
      <c r="I398" s="0" t="s">
        <v>128</v>
      </c>
      <c r="J398" s="0" t="s">
        <v>62</v>
      </c>
      <c r="K398" s="0" t="s">
        <v>27</v>
      </c>
      <c r="L398" s="0" t="n">
        <v>20</v>
      </c>
      <c r="M398" s="0" t="n">
        <v>17</v>
      </c>
      <c r="N398" s="0" t="n">
        <v>89</v>
      </c>
    </row>
    <row r="399" customFormat="false" ht="15" hidden="false" customHeight="false" outlineLevel="0" collapsed="false">
      <c r="A399" s="0" t="n">
        <v>88065565749</v>
      </c>
      <c r="B399" s="11" t="n">
        <v>44087</v>
      </c>
      <c r="C399" s="0" t="s">
        <v>493</v>
      </c>
      <c r="D399" s="0" t="s">
        <v>29</v>
      </c>
      <c r="E399" s="0" t="s">
        <v>154</v>
      </c>
      <c r="F399" s="0" t="s">
        <v>43</v>
      </c>
      <c r="G399" s="0" t="s">
        <v>23</v>
      </c>
      <c r="H399" s="0" t="s">
        <v>44</v>
      </c>
      <c r="I399" s="0" t="s">
        <v>128</v>
      </c>
      <c r="J399" s="0" t="s">
        <v>63</v>
      </c>
      <c r="K399" s="0" t="s">
        <v>27</v>
      </c>
      <c r="L399" s="0" t="n">
        <v>12</v>
      </c>
      <c r="M399" s="0" t="n">
        <v>9</v>
      </c>
      <c r="N399" s="0" t="n">
        <v>77</v>
      </c>
    </row>
    <row r="400" customFormat="false" ht="15" hidden="false" customHeight="false" outlineLevel="0" collapsed="false">
      <c r="A400" s="0" t="n">
        <v>88065565750</v>
      </c>
      <c r="B400" s="11" t="n">
        <v>44088</v>
      </c>
      <c r="C400" s="0" t="s">
        <v>494</v>
      </c>
      <c r="D400" s="0" t="s">
        <v>20</v>
      </c>
      <c r="E400" s="0" t="s">
        <v>156</v>
      </c>
      <c r="F400" s="0" t="s">
        <v>22</v>
      </c>
      <c r="G400" s="0" t="s">
        <v>23</v>
      </c>
      <c r="H400" s="0" t="s">
        <v>24</v>
      </c>
      <c r="I400" s="0" t="s">
        <v>128</v>
      </c>
      <c r="J400" s="0" t="s">
        <v>70</v>
      </c>
      <c r="K400" s="0" t="s">
        <v>27</v>
      </c>
      <c r="L400" s="0" t="n">
        <v>10</v>
      </c>
      <c r="M400" s="0" t="n">
        <v>7</v>
      </c>
      <c r="N400" s="0" t="n">
        <v>68</v>
      </c>
    </row>
    <row r="401" customFormat="false" ht="15" hidden="false" customHeight="false" outlineLevel="0" collapsed="false">
      <c r="A401" s="0" t="n">
        <v>88065565751</v>
      </c>
      <c r="B401" s="11" t="n">
        <v>44089</v>
      </c>
      <c r="C401" s="0" t="s">
        <v>495</v>
      </c>
      <c r="D401" s="0" t="s">
        <v>20</v>
      </c>
      <c r="E401" s="0" t="s">
        <v>66</v>
      </c>
      <c r="F401" s="0" t="s">
        <v>22</v>
      </c>
      <c r="G401" s="0" t="s">
        <v>23</v>
      </c>
      <c r="H401" s="0" t="s">
        <v>24</v>
      </c>
      <c r="I401" s="0" t="s">
        <v>128</v>
      </c>
      <c r="J401" s="0" t="s">
        <v>73</v>
      </c>
      <c r="K401" s="0" t="s">
        <v>27</v>
      </c>
      <c r="L401" s="0" t="n">
        <v>15</v>
      </c>
      <c r="M401" s="0" t="n">
        <v>12</v>
      </c>
      <c r="N401" s="0" t="n">
        <v>15</v>
      </c>
    </row>
    <row r="402" customFormat="false" ht="15" hidden="false" customHeight="false" outlineLevel="0" collapsed="false">
      <c r="A402" s="0" t="n">
        <v>88065565752</v>
      </c>
      <c r="B402" s="11" t="n">
        <v>44093</v>
      </c>
      <c r="C402" s="0" t="s">
        <v>496</v>
      </c>
      <c r="D402" s="0" t="s">
        <v>20</v>
      </c>
      <c r="E402" s="0" t="s">
        <v>69</v>
      </c>
      <c r="F402" s="0" t="s">
        <v>31</v>
      </c>
      <c r="G402" s="0" t="s">
        <v>32</v>
      </c>
      <c r="H402" s="0" t="s">
        <v>33</v>
      </c>
      <c r="I402" s="0" t="s">
        <v>128</v>
      </c>
      <c r="J402" s="0" t="s">
        <v>76</v>
      </c>
      <c r="K402" s="0" t="s">
        <v>27</v>
      </c>
      <c r="L402" s="0" t="n">
        <v>15</v>
      </c>
      <c r="M402" s="0" t="n">
        <v>12</v>
      </c>
      <c r="N402" s="0" t="n">
        <v>47</v>
      </c>
    </row>
    <row r="403" customFormat="false" ht="15" hidden="false" customHeight="false" outlineLevel="0" collapsed="false">
      <c r="A403" s="0" t="n">
        <v>88065565753</v>
      </c>
      <c r="B403" s="11" t="n">
        <v>44092</v>
      </c>
      <c r="C403" s="0" t="s">
        <v>497</v>
      </c>
      <c r="D403" s="0" t="s">
        <v>20</v>
      </c>
      <c r="E403" s="0" t="s">
        <v>96</v>
      </c>
      <c r="F403" s="0" t="s">
        <v>38</v>
      </c>
      <c r="G403" s="0" t="s">
        <v>32</v>
      </c>
      <c r="H403" s="0" t="s">
        <v>39</v>
      </c>
      <c r="I403" s="0" t="s">
        <v>128</v>
      </c>
      <c r="J403" s="0" t="s">
        <v>126</v>
      </c>
      <c r="K403" s="0" t="s">
        <v>27</v>
      </c>
      <c r="L403" s="0" t="n">
        <v>20</v>
      </c>
      <c r="M403" s="0" t="n">
        <v>17</v>
      </c>
      <c r="N403" s="0" t="n">
        <v>6</v>
      </c>
    </row>
    <row r="404" customFormat="false" ht="15" hidden="false" customHeight="false" outlineLevel="0" collapsed="false">
      <c r="A404" s="0" t="n">
        <v>88065565754</v>
      </c>
      <c r="B404" s="11" t="n">
        <v>44092</v>
      </c>
      <c r="C404" s="0" t="s">
        <v>498</v>
      </c>
      <c r="D404" s="0" t="s">
        <v>29</v>
      </c>
      <c r="E404" s="0" t="s">
        <v>98</v>
      </c>
      <c r="F404" s="0" t="s">
        <v>43</v>
      </c>
      <c r="G404" s="0" t="s">
        <v>23</v>
      </c>
      <c r="H404" s="0" t="s">
        <v>44</v>
      </c>
      <c r="I404" s="0" t="s">
        <v>128</v>
      </c>
      <c r="J404" s="0" t="s">
        <v>129</v>
      </c>
      <c r="K404" s="0" t="s">
        <v>27</v>
      </c>
      <c r="L404" s="0" t="n">
        <v>12</v>
      </c>
      <c r="M404" s="0" t="n">
        <v>9</v>
      </c>
      <c r="N404" s="0" t="n">
        <v>10</v>
      </c>
    </row>
    <row r="405" customFormat="false" ht="15" hidden="false" customHeight="false" outlineLevel="0" collapsed="false">
      <c r="A405" s="0" t="n">
        <v>88065565755</v>
      </c>
      <c r="B405" s="11" t="n">
        <v>44093</v>
      </c>
      <c r="C405" s="0" t="s">
        <v>499</v>
      </c>
      <c r="D405" s="0" t="s">
        <v>20</v>
      </c>
      <c r="E405" s="0" t="s">
        <v>101</v>
      </c>
      <c r="F405" s="0" t="s">
        <v>22</v>
      </c>
      <c r="G405" s="0" t="s">
        <v>23</v>
      </c>
      <c r="H405" s="0" t="s">
        <v>24</v>
      </c>
      <c r="I405" s="0" t="s">
        <v>128</v>
      </c>
      <c r="J405" s="0" t="s">
        <v>131</v>
      </c>
      <c r="K405" s="0" t="s">
        <v>27</v>
      </c>
      <c r="L405" s="0" t="n">
        <v>13</v>
      </c>
      <c r="M405" s="0" t="n">
        <v>10</v>
      </c>
      <c r="N405" s="0" t="n">
        <v>11</v>
      </c>
    </row>
    <row r="406" customFormat="false" ht="15" hidden="false" customHeight="false" outlineLevel="0" collapsed="false">
      <c r="A406" s="0" t="n">
        <v>88065565756</v>
      </c>
      <c r="B406" s="11" t="n">
        <v>44094</v>
      </c>
      <c r="C406" s="0" t="s">
        <v>500</v>
      </c>
      <c r="D406" s="0" t="s">
        <v>29</v>
      </c>
      <c r="E406" s="0" t="s">
        <v>104</v>
      </c>
      <c r="F406" s="0" t="s">
        <v>22</v>
      </c>
      <c r="G406" s="0" t="s">
        <v>23</v>
      </c>
      <c r="H406" s="0" t="s">
        <v>24</v>
      </c>
      <c r="I406" s="0" t="s">
        <v>128</v>
      </c>
      <c r="J406" s="0" t="s">
        <v>133</v>
      </c>
      <c r="K406" s="0" t="s">
        <v>27</v>
      </c>
      <c r="L406" s="0" t="n">
        <v>15</v>
      </c>
      <c r="M406" s="0" t="n">
        <v>12</v>
      </c>
      <c r="N406" s="0" t="n">
        <v>60</v>
      </c>
    </row>
    <row r="407" customFormat="false" ht="15" hidden="false" customHeight="false" outlineLevel="0" collapsed="false">
      <c r="A407" s="0" t="n">
        <v>88065565757</v>
      </c>
      <c r="B407" s="11" t="n">
        <v>44095</v>
      </c>
      <c r="C407" s="0" t="s">
        <v>501</v>
      </c>
      <c r="D407" s="0" t="s">
        <v>20</v>
      </c>
      <c r="E407" s="0" t="s">
        <v>107</v>
      </c>
      <c r="F407" s="0" t="s">
        <v>31</v>
      </c>
      <c r="G407" s="0" t="s">
        <v>32</v>
      </c>
      <c r="H407" s="0" t="s">
        <v>33</v>
      </c>
      <c r="I407" s="0" t="s">
        <v>128</v>
      </c>
      <c r="J407" s="0" t="s">
        <v>88</v>
      </c>
      <c r="K407" s="0" t="s">
        <v>27</v>
      </c>
      <c r="L407" s="0" t="n">
        <v>14</v>
      </c>
      <c r="M407" s="0" t="n">
        <v>11</v>
      </c>
      <c r="N407" s="0" t="n">
        <v>89</v>
      </c>
    </row>
    <row r="408" customFormat="false" ht="15" hidden="false" customHeight="false" outlineLevel="0" collapsed="false">
      <c r="A408" s="0" t="n">
        <v>88065565758</v>
      </c>
      <c r="B408" s="11" t="n">
        <v>44096</v>
      </c>
      <c r="C408" s="0" t="s">
        <v>502</v>
      </c>
      <c r="D408" s="0" t="s">
        <v>29</v>
      </c>
      <c r="E408" s="0" t="s">
        <v>75</v>
      </c>
      <c r="F408" s="0" t="s">
        <v>38</v>
      </c>
      <c r="G408" s="0" t="s">
        <v>32</v>
      </c>
      <c r="H408" s="0" t="s">
        <v>39</v>
      </c>
      <c r="I408" s="0" t="s">
        <v>128</v>
      </c>
      <c r="J408" s="0" t="s">
        <v>91</v>
      </c>
      <c r="K408" s="0" t="s">
        <v>27</v>
      </c>
      <c r="L408" s="0" t="n">
        <v>30</v>
      </c>
      <c r="M408" s="0" t="n">
        <v>27</v>
      </c>
      <c r="N408" s="0" t="n">
        <v>77</v>
      </c>
    </row>
    <row r="409" customFormat="false" ht="15" hidden="false" customHeight="false" outlineLevel="0" collapsed="false">
      <c r="A409" s="0" t="n">
        <v>88065565759</v>
      </c>
      <c r="B409" s="11" t="n">
        <v>44097</v>
      </c>
      <c r="C409" s="0" t="s">
        <v>503</v>
      </c>
      <c r="D409" s="0" t="s">
        <v>20</v>
      </c>
      <c r="E409" s="0" t="s">
        <v>78</v>
      </c>
      <c r="F409" s="0" t="s">
        <v>43</v>
      </c>
      <c r="G409" s="0" t="s">
        <v>23</v>
      </c>
      <c r="H409" s="0" t="s">
        <v>44</v>
      </c>
      <c r="I409" s="0" t="s">
        <v>128</v>
      </c>
      <c r="J409" s="0" t="s">
        <v>94</v>
      </c>
      <c r="K409" s="0" t="s">
        <v>27</v>
      </c>
      <c r="L409" s="0" t="n">
        <v>16</v>
      </c>
      <c r="M409" s="0" t="n">
        <v>13</v>
      </c>
      <c r="N409" s="0" t="n">
        <v>68</v>
      </c>
    </row>
    <row r="410" customFormat="false" ht="15" hidden="false" customHeight="false" outlineLevel="0" collapsed="false">
      <c r="A410" s="0" t="n">
        <v>88065565760</v>
      </c>
      <c r="B410" s="11" t="n">
        <v>44098</v>
      </c>
      <c r="C410" s="0" t="s">
        <v>504</v>
      </c>
      <c r="D410" s="0" t="s">
        <v>29</v>
      </c>
      <c r="E410" s="0" t="s">
        <v>81</v>
      </c>
      <c r="F410" s="0" t="s">
        <v>22</v>
      </c>
      <c r="G410" s="0" t="s">
        <v>23</v>
      </c>
      <c r="H410" s="0" t="s">
        <v>24</v>
      </c>
      <c r="I410" s="0" t="s">
        <v>128</v>
      </c>
      <c r="J410" s="0" t="s">
        <v>34</v>
      </c>
      <c r="K410" s="0" t="s">
        <v>35</v>
      </c>
      <c r="L410" s="0" t="n">
        <v>9</v>
      </c>
      <c r="M410" s="0" t="n">
        <v>6</v>
      </c>
      <c r="N410" s="0" t="n">
        <v>15</v>
      </c>
    </row>
    <row r="411" customFormat="false" ht="15" hidden="false" customHeight="false" outlineLevel="0" collapsed="false">
      <c r="A411" s="0" t="n">
        <v>88065565761</v>
      </c>
      <c r="B411" s="11" t="n">
        <v>44099</v>
      </c>
      <c r="C411" s="0" t="s">
        <v>505</v>
      </c>
      <c r="D411" s="0" t="s">
        <v>29</v>
      </c>
      <c r="E411" s="0" t="s">
        <v>149</v>
      </c>
      <c r="F411" s="0" t="s">
        <v>22</v>
      </c>
      <c r="G411" s="0" t="s">
        <v>23</v>
      </c>
      <c r="H411" s="0" t="s">
        <v>24</v>
      </c>
      <c r="I411" s="0" t="s">
        <v>128</v>
      </c>
      <c r="J411" s="0" t="s">
        <v>40</v>
      </c>
      <c r="K411" s="0" t="s">
        <v>35</v>
      </c>
      <c r="L411" s="0" t="n">
        <v>5</v>
      </c>
      <c r="M411" s="0" t="n">
        <v>2</v>
      </c>
      <c r="N411" s="0" t="n">
        <v>47</v>
      </c>
    </row>
    <row r="412" customFormat="false" ht="15" hidden="false" customHeight="false" outlineLevel="0" collapsed="false">
      <c r="A412" s="0" t="n">
        <v>88065565762</v>
      </c>
      <c r="B412" s="11" t="n">
        <v>44103</v>
      </c>
      <c r="C412" s="0" t="s">
        <v>506</v>
      </c>
      <c r="D412" s="0" t="s">
        <v>29</v>
      </c>
      <c r="E412" s="0" t="s">
        <v>21</v>
      </c>
      <c r="F412" s="0" t="s">
        <v>31</v>
      </c>
      <c r="G412" s="0" t="s">
        <v>32</v>
      </c>
      <c r="H412" s="0" t="s">
        <v>33</v>
      </c>
      <c r="I412" s="0" t="s">
        <v>128</v>
      </c>
      <c r="J412" s="0" t="s">
        <v>140</v>
      </c>
      <c r="K412" s="0" t="s">
        <v>35</v>
      </c>
      <c r="L412" s="0" t="n">
        <v>18</v>
      </c>
      <c r="M412" s="0" t="n">
        <v>15</v>
      </c>
      <c r="N412" s="0" t="n">
        <v>6</v>
      </c>
    </row>
    <row r="413" customFormat="false" ht="15" hidden="false" customHeight="false" outlineLevel="0" collapsed="false">
      <c r="A413" s="0" t="n">
        <v>88065565763</v>
      </c>
      <c r="B413" s="11" t="n">
        <v>44102</v>
      </c>
      <c r="C413" s="0" t="s">
        <v>507</v>
      </c>
      <c r="D413" s="0" t="s">
        <v>20</v>
      </c>
      <c r="E413" s="0" t="s">
        <v>152</v>
      </c>
      <c r="F413" s="0" t="s">
        <v>38</v>
      </c>
      <c r="G413" s="0" t="s">
        <v>32</v>
      </c>
      <c r="H413" s="0" t="s">
        <v>39</v>
      </c>
      <c r="I413" s="0" t="s">
        <v>128</v>
      </c>
      <c r="J413" s="0" t="s">
        <v>142</v>
      </c>
      <c r="K413" s="0" t="s">
        <v>35</v>
      </c>
      <c r="L413" s="0" t="n">
        <v>10</v>
      </c>
      <c r="M413" s="0" t="n">
        <v>7</v>
      </c>
      <c r="N413" s="0" t="n">
        <v>10</v>
      </c>
    </row>
    <row r="414" customFormat="false" ht="15" hidden="false" customHeight="false" outlineLevel="0" collapsed="false">
      <c r="A414" s="0" t="n">
        <v>88065565764</v>
      </c>
      <c r="B414" s="11" t="n">
        <v>44102</v>
      </c>
      <c r="C414" s="0" t="s">
        <v>508</v>
      </c>
      <c r="D414" s="0" t="s">
        <v>29</v>
      </c>
      <c r="E414" s="0" t="s">
        <v>154</v>
      </c>
      <c r="F414" s="0" t="s">
        <v>43</v>
      </c>
      <c r="G414" s="0" t="s">
        <v>23</v>
      </c>
      <c r="H414" s="0" t="s">
        <v>44</v>
      </c>
      <c r="I414" s="0" t="s">
        <v>128</v>
      </c>
      <c r="J414" s="0" t="s">
        <v>144</v>
      </c>
      <c r="K414" s="0" t="s">
        <v>35</v>
      </c>
      <c r="L414" s="0" t="n">
        <v>20</v>
      </c>
      <c r="M414" s="0" t="n">
        <v>17</v>
      </c>
      <c r="N414" s="0" t="n">
        <v>11</v>
      </c>
    </row>
    <row r="415" customFormat="false" ht="15" hidden="false" customHeight="false" outlineLevel="0" collapsed="false">
      <c r="A415" s="0" t="n">
        <v>88065565765</v>
      </c>
      <c r="B415" s="11" t="n">
        <v>44103</v>
      </c>
      <c r="C415" s="0" t="s">
        <v>509</v>
      </c>
      <c r="D415" s="0" t="s">
        <v>20</v>
      </c>
      <c r="E415" s="0" t="s">
        <v>156</v>
      </c>
      <c r="F415" s="0" t="s">
        <v>22</v>
      </c>
      <c r="G415" s="0" t="s">
        <v>23</v>
      </c>
      <c r="H415" s="0" t="s">
        <v>24</v>
      </c>
      <c r="I415" s="0" t="s">
        <v>128</v>
      </c>
      <c r="J415" s="0" t="s">
        <v>60</v>
      </c>
      <c r="K415" s="0" t="s">
        <v>35</v>
      </c>
      <c r="L415" s="0" t="n">
        <v>70</v>
      </c>
      <c r="M415" s="0" t="n">
        <v>67</v>
      </c>
      <c r="N415" s="0" t="n">
        <v>60</v>
      </c>
    </row>
    <row r="416" customFormat="false" ht="15" hidden="false" customHeight="false" outlineLevel="0" collapsed="false">
      <c r="A416" s="0" t="n">
        <v>88065565766</v>
      </c>
      <c r="B416" s="11" t="n">
        <v>44104</v>
      </c>
      <c r="C416" s="0" t="s">
        <v>510</v>
      </c>
      <c r="D416" s="0" t="s">
        <v>29</v>
      </c>
      <c r="E416" s="0" t="s">
        <v>112</v>
      </c>
      <c r="F416" s="0" t="s">
        <v>22</v>
      </c>
      <c r="G416" s="0" t="s">
        <v>23</v>
      </c>
      <c r="H416" s="0" t="s">
        <v>24</v>
      </c>
      <c r="I416" s="0" t="s">
        <v>25</v>
      </c>
      <c r="J416" s="0" t="s">
        <v>61</v>
      </c>
      <c r="K416" s="0" t="s">
        <v>35</v>
      </c>
      <c r="L416" s="0" t="n">
        <v>15</v>
      </c>
      <c r="M416" s="0" t="n">
        <v>12</v>
      </c>
      <c r="N416" s="0" t="n">
        <v>89</v>
      </c>
    </row>
    <row r="417" customFormat="false" ht="15" hidden="false" customHeight="false" outlineLevel="0" collapsed="false">
      <c r="A417" s="0" t="n">
        <v>88065565767</v>
      </c>
      <c r="B417" s="11" t="n">
        <v>44094</v>
      </c>
      <c r="C417" s="0" t="s">
        <v>511</v>
      </c>
      <c r="D417" s="0" t="s">
        <v>29</v>
      </c>
      <c r="E417" s="0" t="s">
        <v>114</v>
      </c>
      <c r="F417" s="0" t="s">
        <v>31</v>
      </c>
      <c r="G417" s="0" t="s">
        <v>32</v>
      </c>
      <c r="H417" s="0" t="s">
        <v>33</v>
      </c>
      <c r="I417" s="0" t="s">
        <v>25</v>
      </c>
      <c r="J417" s="0" t="s">
        <v>64</v>
      </c>
      <c r="K417" s="0" t="s">
        <v>35</v>
      </c>
      <c r="L417" s="0" t="n">
        <v>12</v>
      </c>
      <c r="M417" s="0" t="n">
        <v>9</v>
      </c>
      <c r="N417" s="0" t="n">
        <v>77</v>
      </c>
    </row>
    <row r="418" customFormat="false" ht="15" hidden="false" customHeight="false" outlineLevel="0" collapsed="false">
      <c r="A418" s="0" t="n">
        <v>88065565768</v>
      </c>
      <c r="B418" s="11" t="n">
        <v>44095</v>
      </c>
      <c r="C418" s="0" t="s">
        <v>512</v>
      </c>
      <c r="D418" s="0" t="s">
        <v>20</v>
      </c>
      <c r="E418" s="0" t="s">
        <v>69</v>
      </c>
      <c r="F418" s="0" t="s">
        <v>38</v>
      </c>
      <c r="G418" s="0" t="s">
        <v>32</v>
      </c>
      <c r="H418" s="0" t="s">
        <v>39</v>
      </c>
      <c r="I418" s="0" t="s">
        <v>25</v>
      </c>
      <c r="J418" s="0" t="s">
        <v>67</v>
      </c>
      <c r="K418" s="0" t="s">
        <v>35</v>
      </c>
      <c r="L418" s="0" t="n">
        <v>18</v>
      </c>
      <c r="M418" s="0" t="n">
        <v>15</v>
      </c>
      <c r="N418" s="0" t="n">
        <v>68</v>
      </c>
    </row>
    <row r="419" customFormat="false" ht="15" hidden="false" customHeight="false" outlineLevel="0" collapsed="false">
      <c r="A419" s="0" t="n">
        <v>88065565769</v>
      </c>
      <c r="B419" s="11" t="n">
        <v>44096</v>
      </c>
      <c r="C419" s="0" t="s">
        <v>513</v>
      </c>
      <c r="D419" s="0" t="s">
        <v>29</v>
      </c>
      <c r="E419" s="0" t="s">
        <v>117</v>
      </c>
      <c r="F419" s="0" t="s">
        <v>43</v>
      </c>
      <c r="G419" s="0" t="s">
        <v>23</v>
      </c>
      <c r="H419" s="0" t="s">
        <v>44</v>
      </c>
      <c r="I419" s="0" t="s">
        <v>25</v>
      </c>
      <c r="J419" s="0" t="s">
        <v>79</v>
      </c>
      <c r="K419" s="0" t="s">
        <v>35</v>
      </c>
      <c r="L419" s="0" t="n">
        <v>23</v>
      </c>
      <c r="M419" s="0" t="n">
        <v>20</v>
      </c>
      <c r="N419" s="0" t="n">
        <v>15</v>
      </c>
    </row>
    <row r="420" customFormat="false" ht="15" hidden="false" customHeight="false" outlineLevel="0" collapsed="false">
      <c r="A420" s="0" t="n">
        <v>88065565770</v>
      </c>
      <c r="B420" s="11" t="n">
        <v>44097</v>
      </c>
      <c r="C420" s="0" t="s">
        <v>514</v>
      </c>
      <c r="D420" s="0" t="s">
        <v>29</v>
      </c>
      <c r="E420" s="0" t="s">
        <v>69</v>
      </c>
      <c r="F420" s="0" t="s">
        <v>22</v>
      </c>
      <c r="G420" s="0" t="s">
        <v>23</v>
      </c>
      <c r="H420" s="0" t="s">
        <v>24</v>
      </c>
      <c r="I420" s="0" t="s">
        <v>25</v>
      </c>
      <c r="J420" s="0" t="s">
        <v>82</v>
      </c>
      <c r="K420" s="0" t="s">
        <v>35</v>
      </c>
      <c r="L420" s="0" t="n">
        <v>9</v>
      </c>
      <c r="M420" s="0" t="n">
        <v>6</v>
      </c>
      <c r="N420" s="0" t="n">
        <v>47</v>
      </c>
    </row>
    <row r="421" customFormat="false" ht="15" hidden="false" customHeight="false" outlineLevel="0" collapsed="false">
      <c r="A421" s="0" t="n">
        <v>88065565771</v>
      </c>
      <c r="B421" s="11" t="n">
        <v>44098</v>
      </c>
      <c r="C421" s="0" t="s">
        <v>515</v>
      </c>
      <c r="D421" s="0" t="s">
        <v>20</v>
      </c>
      <c r="E421" s="0" t="s">
        <v>117</v>
      </c>
      <c r="F421" s="0" t="s">
        <v>22</v>
      </c>
      <c r="G421" s="0" t="s">
        <v>23</v>
      </c>
      <c r="H421" s="0" t="s">
        <v>24</v>
      </c>
      <c r="I421" s="0" t="s">
        <v>25</v>
      </c>
      <c r="J421" s="0" t="s">
        <v>85</v>
      </c>
      <c r="K421" s="0" t="s">
        <v>35</v>
      </c>
      <c r="L421" s="0" t="n">
        <v>18</v>
      </c>
      <c r="M421" s="0" t="n">
        <v>15</v>
      </c>
      <c r="N421" s="0" t="n">
        <v>6</v>
      </c>
    </row>
    <row r="422" customFormat="false" ht="15" hidden="false" customHeight="false" outlineLevel="0" collapsed="false">
      <c r="A422" s="0" t="n">
        <v>88065565772</v>
      </c>
      <c r="B422" s="11" t="n">
        <v>44099</v>
      </c>
      <c r="C422" s="0" t="s">
        <v>516</v>
      </c>
      <c r="D422" s="0" t="s">
        <v>29</v>
      </c>
      <c r="E422" s="0" t="s">
        <v>119</v>
      </c>
      <c r="F422" s="0" t="s">
        <v>31</v>
      </c>
      <c r="G422" s="0" t="s">
        <v>32</v>
      </c>
      <c r="H422" s="0" t="s">
        <v>33</v>
      </c>
      <c r="I422" s="0" t="s">
        <v>25</v>
      </c>
      <c r="J422" s="0" t="s">
        <v>40</v>
      </c>
      <c r="K422" s="0" t="s">
        <v>35</v>
      </c>
      <c r="L422" s="0" t="n">
        <v>5</v>
      </c>
      <c r="M422" s="0" t="n">
        <v>2</v>
      </c>
      <c r="N422" s="0" t="n">
        <v>10</v>
      </c>
    </row>
    <row r="423" customFormat="false" ht="15" hidden="false" customHeight="false" outlineLevel="0" collapsed="false">
      <c r="A423" s="0" t="n">
        <v>88065565773</v>
      </c>
      <c r="B423" s="11" t="n">
        <v>44103</v>
      </c>
      <c r="C423" s="0" t="s">
        <v>517</v>
      </c>
      <c r="D423" s="0" t="s">
        <v>29</v>
      </c>
      <c r="E423" s="0" t="s">
        <v>121</v>
      </c>
      <c r="F423" s="0" t="s">
        <v>38</v>
      </c>
      <c r="G423" s="0" t="s">
        <v>32</v>
      </c>
      <c r="H423" s="0" t="s">
        <v>39</v>
      </c>
      <c r="I423" s="0" t="s">
        <v>25</v>
      </c>
      <c r="J423" s="0" t="s">
        <v>99</v>
      </c>
      <c r="K423" s="0" t="s">
        <v>27</v>
      </c>
      <c r="L423" s="0" t="n">
        <v>14</v>
      </c>
      <c r="M423" s="0" t="n">
        <v>11</v>
      </c>
      <c r="N423" s="0" t="n">
        <v>11</v>
      </c>
    </row>
    <row r="424" customFormat="false" ht="15" hidden="false" customHeight="false" outlineLevel="0" collapsed="false">
      <c r="A424" s="0" t="n">
        <v>88065565774</v>
      </c>
      <c r="B424" s="11" t="n">
        <v>44102</v>
      </c>
      <c r="C424" s="0" t="s">
        <v>518</v>
      </c>
      <c r="D424" s="0" t="s">
        <v>29</v>
      </c>
      <c r="E424" s="0" t="s">
        <v>123</v>
      </c>
      <c r="F424" s="0" t="s">
        <v>43</v>
      </c>
      <c r="G424" s="0" t="s">
        <v>23</v>
      </c>
      <c r="H424" s="0" t="s">
        <v>44</v>
      </c>
      <c r="I424" s="0" t="s">
        <v>25</v>
      </c>
      <c r="J424" s="0" t="s">
        <v>102</v>
      </c>
      <c r="K424" s="0" t="s">
        <v>27</v>
      </c>
      <c r="L424" s="0" t="n">
        <v>6</v>
      </c>
      <c r="M424" s="0" t="n">
        <v>3</v>
      </c>
      <c r="N424" s="0" t="n">
        <v>60</v>
      </c>
    </row>
    <row r="425" customFormat="false" ht="15" hidden="false" customHeight="false" outlineLevel="0" collapsed="false">
      <c r="A425" s="0" t="n">
        <v>88065565775</v>
      </c>
      <c r="B425" s="11" t="n">
        <v>44102</v>
      </c>
      <c r="C425" s="0" t="s">
        <v>519</v>
      </c>
      <c r="D425" s="0" t="s">
        <v>29</v>
      </c>
      <c r="E425" s="0" t="s">
        <v>125</v>
      </c>
      <c r="F425" s="0" t="s">
        <v>22</v>
      </c>
      <c r="G425" s="0" t="s">
        <v>23</v>
      </c>
      <c r="H425" s="0" t="s">
        <v>24</v>
      </c>
      <c r="I425" s="0" t="s">
        <v>25</v>
      </c>
      <c r="J425" s="0" t="s">
        <v>142</v>
      </c>
      <c r="K425" s="0" t="s">
        <v>35</v>
      </c>
      <c r="L425" s="0" t="n">
        <v>10</v>
      </c>
      <c r="M425" s="0" t="n">
        <v>7</v>
      </c>
      <c r="N425" s="0" t="n">
        <v>89</v>
      </c>
    </row>
    <row r="426" customFormat="false" ht="15" hidden="false" customHeight="false" outlineLevel="0" collapsed="false">
      <c r="A426" s="0" t="n">
        <v>88065565776</v>
      </c>
      <c r="B426" s="11" t="n">
        <v>44103</v>
      </c>
      <c r="C426" s="0" t="s">
        <v>520</v>
      </c>
      <c r="D426" s="0" t="s">
        <v>20</v>
      </c>
      <c r="E426" s="0" t="s">
        <v>30</v>
      </c>
      <c r="F426" s="0" t="s">
        <v>22</v>
      </c>
      <c r="G426" s="0" t="s">
        <v>23</v>
      </c>
      <c r="H426" s="0" t="s">
        <v>24</v>
      </c>
      <c r="I426" s="0" t="s">
        <v>25</v>
      </c>
      <c r="J426" s="0" t="s">
        <v>105</v>
      </c>
      <c r="K426" s="0" t="s">
        <v>27</v>
      </c>
      <c r="L426" s="0" t="n">
        <v>13</v>
      </c>
      <c r="M426" s="0" t="n">
        <v>10</v>
      </c>
      <c r="N426" s="0" t="n">
        <v>77</v>
      </c>
    </row>
    <row r="427" customFormat="false" ht="15" hidden="false" customHeight="false" outlineLevel="0" collapsed="false">
      <c r="A427" s="0" t="n">
        <v>88065565777</v>
      </c>
      <c r="B427" s="11" t="n">
        <v>44104</v>
      </c>
      <c r="C427" s="0" t="s">
        <v>521</v>
      </c>
      <c r="D427" s="0" t="s">
        <v>20</v>
      </c>
      <c r="E427" s="0" t="s">
        <v>37</v>
      </c>
      <c r="F427" s="0" t="s">
        <v>31</v>
      </c>
      <c r="G427" s="0" t="s">
        <v>32</v>
      </c>
      <c r="H427" s="0" t="s">
        <v>33</v>
      </c>
      <c r="I427" s="0" t="s">
        <v>25</v>
      </c>
      <c r="J427" s="0" t="s">
        <v>144</v>
      </c>
      <c r="K427" s="0" t="s">
        <v>35</v>
      </c>
      <c r="L427" s="0" t="n">
        <v>20</v>
      </c>
      <c r="M427" s="0" t="n">
        <v>17</v>
      </c>
      <c r="N427" s="0" t="n">
        <v>68</v>
      </c>
    </row>
    <row r="428" customFormat="false" ht="15" hidden="false" customHeight="false" outlineLevel="0" collapsed="false">
      <c r="A428" s="0" t="n">
        <v>88065565778</v>
      </c>
      <c r="B428" s="11" t="n">
        <v>44044</v>
      </c>
      <c r="C428" s="0" t="s">
        <v>522</v>
      </c>
      <c r="D428" s="0" t="s">
        <v>20</v>
      </c>
      <c r="E428" s="0" t="s">
        <v>42</v>
      </c>
      <c r="F428" s="0" t="s">
        <v>38</v>
      </c>
      <c r="G428" s="0" t="s">
        <v>32</v>
      </c>
      <c r="H428" s="0" t="s">
        <v>39</v>
      </c>
      <c r="I428" s="0" t="s">
        <v>25</v>
      </c>
      <c r="J428" s="0" t="s">
        <v>108</v>
      </c>
      <c r="K428" s="0" t="s">
        <v>27</v>
      </c>
      <c r="L428" s="0" t="n">
        <v>15</v>
      </c>
      <c r="M428" s="0" t="n">
        <v>12</v>
      </c>
      <c r="N428" s="0" t="n">
        <v>15</v>
      </c>
    </row>
    <row r="429" customFormat="false" ht="15" hidden="false" customHeight="false" outlineLevel="0" collapsed="false">
      <c r="A429" s="0" t="n">
        <v>88065565779</v>
      </c>
      <c r="B429" s="11" t="n">
        <v>44045</v>
      </c>
      <c r="C429" s="0" t="s">
        <v>523</v>
      </c>
      <c r="D429" s="0" t="s">
        <v>29</v>
      </c>
      <c r="E429" s="0" t="s">
        <v>186</v>
      </c>
      <c r="F429" s="0" t="s">
        <v>43</v>
      </c>
      <c r="G429" s="0" t="s">
        <v>23</v>
      </c>
      <c r="H429" s="0" t="s">
        <v>44</v>
      </c>
      <c r="I429" s="0" t="s">
        <v>25</v>
      </c>
      <c r="J429" s="0" t="s">
        <v>53</v>
      </c>
      <c r="K429" s="0" t="s">
        <v>27</v>
      </c>
      <c r="L429" s="0" t="n">
        <v>20</v>
      </c>
      <c r="M429" s="0" t="n">
        <v>17</v>
      </c>
      <c r="N429" s="0" t="n">
        <v>47</v>
      </c>
    </row>
    <row r="430" customFormat="false" ht="15" hidden="false" customHeight="false" outlineLevel="0" collapsed="false">
      <c r="A430" s="0" t="n">
        <v>88065565780</v>
      </c>
      <c r="B430" s="11" t="n">
        <v>44046</v>
      </c>
      <c r="C430" s="0" t="s">
        <v>524</v>
      </c>
      <c r="D430" s="0" t="s">
        <v>20</v>
      </c>
      <c r="E430" s="0" t="s">
        <v>188</v>
      </c>
      <c r="F430" s="0" t="s">
        <v>22</v>
      </c>
      <c r="G430" s="0" t="s">
        <v>23</v>
      </c>
      <c r="H430" s="0" t="s">
        <v>24</v>
      </c>
      <c r="I430" s="0" t="s">
        <v>25</v>
      </c>
      <c r="J430" s="0" t="s">
        <v>56</v>
      </c>
      <c r="K430" s="0" t="s">
        <v>27</v>
      </c>
      <c r="L430" s="0" t="n">
        <v>12</v>
      </c>
      <c r="M430" s="0" t="n">
        <v>9</v>
      </c>
      <c r="N430" s="0" t="n">
        <v>6</v>
      </c>
    </row>
    <row r="431" customFormat="false" ht="15" hidden="false" customHeight="false" outlineLevel="0" collapsed="false">
      <c r="A431" s="0" t="n">
        <v>88065565781</v>
      </c>
      <c r="B431" s="11" t="n">
        <v>44047</v>
      </c>
      <c r="C431" s="0" t="s">
        <v>525</v>
      </c>
      <c r="D431" s="0" t="s">
        <v>20</v>
      </c>
      <c r="E431" s="0" t="s">
        <v>46</v>
      </c>
      <c r="F431" s="0" t="s">
        <v>22</v>
      </c>
      <c r="G431" s="0" t="s">
        <v>23</v>
      </c>
      <c r="H431" s="0" t="s">
        <v>24</v>
      </c>
      <c r="I431" s="0" t="s">
        <v>25</v>
      </c>
      <c r="J431" s="0" t="s">
        <v>59</v>
      </c>
      <c r="K431" s="0" t="s">
        <v>27</v>
      </c>
      <c r="L431" s="0" t="n">
        <v>16</v>
      </c>
      <c r="M431" s="0" t="n">
        <v>13</v>
      </c>
      <c r="N431" s="0" t="n">
        <v>10</v>
      </c>
    </row>
    <row r="432" customFormat="false" ht="15" hidden="false" customHeight="false" outlineLevel="0" collapsed="false">
      <c r="A432" s="0" t="n">
        <v>88065565782</v>
      </c>
      <c r="B432" s="11" t="n">
        <v>44048</v>
      </c>
      <c r="C432" s="0" t="s">
        <v>526</v>
      </c>
      <c r="D432" s="0" t="s">
        <v>29</v>
      </c>
      <c r="E432" s="0" t="s">
        <v>48</v>
      </c>
      <c r="F432" s="0" t="s">
        <v>31</v>
      </c>
      <c r="G432" s="0" t="s">
        <v>32</v>
      </c>
      <c r="H432" s="0" t="s">
        <v>33</v>
      </c>
      <c r="I432" s="0" t="s">
        <v>25</v>
      </c>
      <c r="J432" s="0" t="s">
        <v>60</v>
      </c>
      <c r="K432" s="0" t="s">
        <v>35</v>
      </c>
      <c r="L432" s="0" t="n">
        <v>70</v>
      </c>
      <c r="M432" s="0" t="n">
        <v>67</v>
      </c>
      <c r="N432" s="0" t="n">
        <v>11</v>
      </c>
    </row>
    <row r="433" customFormat="false" ht="15" hidden="false" customHeight="false" outlineLevel="0" collapsed="false">
      <c r="A433" s="0" t="n">
        <v>88065565783</v>
      </c>
      <c r="B433" s="11" t="n">
        <v>44052</v>
      </c>
      <c r="C433" s="0" t="s">
        <v>527</v>
      </c>
      <c r="D433" s="0" t="s">
        <v>29</v>
      </c>
      <c r="E433" s="0" t="s">
        <v>50</v>
      </c>
      <c r="F433" s="0" t="s">
        <v>38</v>
      </c>
      <c r="G433" s="0" t="s">
        <v>32</v>
      </c>
      <c r="H433" s="0" t="s">
        <v>39</v>
      </c>
      <c r="I433" s="0" t="s">
        <v>25</v>
      </c>
      <c r="J433" s="0" t="s">
        <v>61</v>
      </c>
      <c r="K433" s="0" t="s">
        <v>35</v>
      </c>
      <c r="L433" s="0" t="n">
        <v>15</v>
      </c>
      <c r="M433" s="0" t="n">
        <v>12</v>
      </c>
      <c r="N433" s="0" t="n">
        <v>60</v>
      </c>
    </row>
    <row r="434" customFormat="false" ht="15" hidden="false" customHeight="false" outlineLevel="0" collapsed="false">
      <c r="A434" s="0" t="n">
        <v>88065565784</v>
      </c>
      <c r="B434" s="11" t="n">
        <v>44051</v>
      </c>
      <c r="C434" s="0" t="s">
        <v>528</v>
      </c>
      <c r="D434" s="0" t="s">
        <v>29</v>
      </c>
      <c r="E434" s="0" t="s">
        <v>52</v>
      </c>
      <c r="F434" s="0" t="s">
        <v>43</v>
      </c>
      <c r="G434" s="0" t="s">
        <v>23</v>
      </c>
      <c r="H434" s="0" t="s">
        <v>44</v>
      </c>
      <c r="I434" s="0" t="s">
        <v>25</v>
      </c>
      <c r="J434" s="0" t="s">
        <v>59</v>
      </c>
      <c r="K434" s="0" t="s">
        <v>27</v>
      </c>
      <c r="L434" s="0" t="n">
        <v>16</v>
      </c>
      <c r="M434" s="0" t="n">
        <v>13</v>
      </c>
      <c r="N434" s="0" t="n">
        <v>89</v>
      </c>
    </row>
    <row r="435" customFormat="false" ht="15" hidden="false" customHeight="false" outlineLevel="0" collapsed="false">
      <c r="A435" s="0" t="n">
        <v>88065565785</v>
      </c>
      <c r="B435" s="11" t="n">
        <v>44051</v>
      </c>
      <c r="C435" s="0" t="s">
        <v>529</v>
      </c>
      <c r="D435" s="0" t="s">
        <v>20</v>
      </c>
      <c r="E435" s="0" t="s">
        <v>55</v>
      </c>
      <c r="F435" s="0" t="s">
        <v>22</v>
      </c>
      <c r="G435" s="0" t="s">
        <v>23</v>
      </c>
      <c r="H435" s="0" t="s">
        <v>24</v>
      </c>
      <c r="I435" s="0" t="s">
        <v>25</v>
      </c>
      <c r="J435" s="0" t="s">
        <v>62</v>
      </c>
      <c r="K435" s="0" t="s">
        <v>27</v>
      </c>
      <c r="L435" s="0" t="n">
        <v>20</v>
      </c>
      <c r="M435" s="0" t="n">
        <v>17</v>
      </c>
      <c r="N435" s="0" t="n">
        <v>77</v>
      </c>
    </row>
    <row r="436" customFormat="false" ht="15" hidden="false" customHeight="false" outlineLevel="0" collapsed="false">
      <c r="A436" s="0" t="n">
        <v>88065565786</v>
      </c>
      <c r="B436" s="11" t="n">
        <v>44052</v>
      </c>
      <c r="C436" s="0" t="s">
        <v>530</v>
      </c>
      <c r="D436" s="0" t="s">
        <v>20</v>
      </c>
      <c r="E436" s="0" t="s">
        <v>58</v>
      </c>
      <c r="F436" s="0" t="s">
        <v>22</v>
      </c>
      <c r="G436" s="0" t="s">
        <v>23</v>
      </c>
      <c r="H436" s="0" t="s">
        <v>24</v>
      </c>
      <c r="I436" s="0" t="s">
        <v>25</v>
      </c>
      <c r="J436" s="0" t="s">
        <v>63</v>
      </c>
      <c r="K436" s="0" t="s">
        <v>27</v>
      </c>
      <c r="L436" s="0" t="n">
        <v>12</v>
      </c>
      <c r="M436" s="0" t="n">
        <v>9</v>
      </c>
      <c r="N436" s="0" t="n">
        <v>68</v>
      </c>
    </row>
    <row r="437" customFormat="false" ht="15" hidden="false" customHeight="false" outlineLevel="0" collapsed="false">
      <c r="A437" s="0" t="n">
        <v>88065565787</v>
      </c>
      <c r="B437" s="11" t="n">
        <v>44053</v>
      </c>
      <c r="C437" s="0" t="s">
        <v>531</v>
      </c>
      <c r="D437" s="0" t="s">
        <v>29</v>
      </c>
      <c r="E437" s="0" t="s">
        <v>147</v>
      </c>
      <c r="F437" s="0" t="s">
        <v>31</v>
      </c>
      <c r="G437" s="0" t="s">
        <v>32</v>
      </c>
      <c r="H437" s="0" t="s">
        <v>33</v>
      </c>
      <c r="I437" s="0" t="s">
        <v>25</v>
      </c>
      <c r="J437" s="0" t="s">
        <v>64</v>
      </c>
      <c r="K437" s="0" t="s">
        <v>35</v>
      </c>
      <c r="L437" s="0" t="n">
        <v>12</v>
      </c>
      <c r="M437" s="0" t="n">
        <v>9</v>
      </c>
      <c r="N437" s="0" t="n">
        <v>15</v>
      </c>
    </row>
    <row r="438" customFormat="false" ht="15" hidden="false" customHeight="false" outlineLevel="0" collapsed="false">
      <c r="A438" s="0" t="n">
        <v>88065565788</v>
      </c>
      <c r="B438" s="11" t="n">
        <v>44054</v>
      </c>
      <c r="C438" s="0" t="s">
        <v>532</v>
      </c>
      <c r="D438" s="0" t="s">
        <v>20</v>
      </c>
      <c r="E438" s="0" t="s">
        <v>149</v>
      </c>
      <c r="F438" s="0" t="s">
        <v>38</v>
      </c>
      <c r="G438" s="0" t="s">
        <v>32</v>
      </c>
      <c r="H438" s="0" t="s">
        <v>39</v>
      </c>
      <c r="I438" s="0" t="s">
        <v>25</v>
      </c>
      <c r="J438" s="0" t="s">
        <v>67</v>
      </c>
      <c r="K438" s="0" t="s">
        <v>35</v>
      </c>
      <c r="L438" s="0" t="n">
        <v>18</v>
      </c>
      <c r="M438" s="0" t="n">
        <v>15</v>
      </c>
      <c r="N438" s="0" t="n">
        <v>47</v>
      </c>
    </row>
    <row r="439" customFormat="false" ht="15" hidden="false" customHeight="false" outlineLevel="0" collapsed="false">
      <c r="A439" s="0" t="n">
        <v>88065565789</v>
      </c>
      <c r="B439" s="11" t="n">
        <v>44055</v>
      </c>
      <c r="C439" s="0" t="s">
        <v>533</v>
      </c>
      <c r="D439" s="0" t="s">
        <v>20</v>
      </c>
      <c r="E439" s="0" t="s">
        <v>21</v>
      </c>
      <c r="F439" s="0" t="s">
        <v>43</v>
      </c>
      <c r="G439" s="0" t="s">
        <v>23</v>
      </c>
      <c r="H439" s="0" t="s">
        <v>44</v>
      </c>
      <c r="I439" s="0" t="s">
        <v>25</v>
      </c>
      <c r="J439" s="0" t="s">
        <v>70</v>
      </c>
      <c r="K439" s="0" t="s">
        <v>27</v>
      </c>
      <c r="L439" s="0" t="n">
        <v>10</v>
      </c>
      <c r="M439" s="0" t="n">
        <v>7</v>
      </c>
      <c r="N439" s="0" t="n">
        <v>6</v>
      </c>
    </row>
    <row r="440" customFormat="false" ht="15" hidden="false" customHeight="false" outlineLevel="0" collapsed="false">
      <c r="A440" s="0" t="n">
        <v>88065565790</v>
      </c>
      <c r="B440" s="11" t="n">
        <v>44056</v>
      </c>
      <c r="C440" s="0" t="s">
        <v>534</v>
      </c>
      <c r="D440" s="0" t="s">
        <v>29</v>
      </c>
      <c r="E440" s="0" t="s">
        <v>152</v>
      </c>
      <c r="F440" s="0" t="s">
        <v>22</v>
      </c>
      <c r="G440" s="0" t="s">
        <v>23</v>
      </c>
      <c r="H440" s="0" t="s">
        <v>24</v>
      </c>
      <c r="I440" s="0" t="s">
        <v>25</v>
      </c>
      <c r="J440" s="0" t="s">
        <v>76</v>
      </c>
      <c r="K440" s="0" t="s">
        <v>27</v>
      </c>
      <c r="L440" s="0" t="n">
        <v>15</v>
      </c>
      <c r="M440" s="0" t="n">
        <v>12</v>
      </c>
      <c r="N440" s="0" t="n">
        <v>10</v>
      </c>
    </row>
    <row r="441" customFormat="false" ht="15" hidden="false" customHeight="false" outlineLevel="0" collapsed="false">
      <c r="A441" s="0" t="n">
        <v>88065565791</v>
      </c>
      <c r="B441" s="11" t="n">
        <v>44057</v>
      </c>
      <c r="C441" s="0" t="s">
        <v>535</v>
      </c>
      <c r="D441" s="0" t="s">
        <v>29</v>
      </c>
      <c r="E441" s="0" t="s">
        <v>154</v>
      </c>
      <c r="F441" s="0" t="s">
        <v>22</v>
      </c>
      <c r="G441" s="0" t="s">
        <v>23</v>
      </c>
      <c r="H441" s="0" t="s">
        <v>24</v>
      </c>
      <c r="I441" s="0" t="s">
        <v>25</v>
      </c>
      <c r="J441" s="0" t="s">
        <v>79</v>
      </c>
      <c r="K441" s="0" t="s">
        <v>35</v>
      </c>
      <c r="L441" s="0" t="n">
        <v>23</v>
      </c>
      <c r="M441" s="0" t="n">
        <v>20</v>
      </c>
      <c r="N441" s="0" t="n">
        <v>11</v>
      </c>
    </row>
    <row r="442" customFormat="false" ht="15" hidden="false" customHeight="false" outlineLevel="0" collapsed="false">
      <c r="A442" s="0" t="n">
        <v>88065565792</v>
      </c>
      <c r="B442" s="11" t="n">
        <v>44058</v>
      </c>
      <c r="C442" s="0" t="s">
        <v>536</v>
      </c>
      <c r="D442" s="0" t="s">
        <v>20</v>
      </c>
      <c r="E442" s="0" t="s">
        <v>156</v>
      </c>
      <c r="F442" s="0" t="s">
        <v>31</v>
      </c>
      <c r="G442" s="0" t="s">
        <v>32</v>
      </c>
      <c r="H442" s="0" t="s">
        <v>33</v>
      </c>
      <c r="I442" s="0" t="s">
        <v>25</v>
      </c>
      <c r="J442" s="0" t="s">
        <v>82</v>
      </c>
      <c r="K442" s="0" t="s">
        <v>35</v>
      </c>
      <c r="L442" s="0" t="n">
        <v>9</v>
      </c>
      <c r="M442" s="0" t="n">
        <v>6</v>
      </c>
      <c r="N442" s="0" t="n">
        <v>60</v>
      </c>
    </row>
    <row r="443" customFormat="false" ht="15" hidden="false" customHeight="false" outlineLevel="0" collapsed="false">
      <c r="A443" s="0" t="n">
        <v>88065565793</v>
      </c>
      <c r="B443" s="11" t="n">
        <v>44062</v>
      </c>
      <c r="C443" s="0" t="s">
        <v>537</v>
      </c>
      <c r="D443" s="0" t="s">
        <v>29</v>
      </c>
      <c r="E443" s="0" t="s">
        <v>66</v>
      </c>
      <c r="F443" s="0" t="s">
        <v>38</v>
      </c>
      <c r="G443" s="0" t="s">
        <v>32</v>
      </c>
      <c r="H443" s="0" t="s">
        <v>39</v>
      </c>
      <c r="I443" s="0" t="s">
        <v>25</v>
      </c>
      <c r="J443" s="0" t="s">
        <v>85</v>
      </c>
      <c r="K443" s="0" t="s">
        <v>35</v>
      </c>
      <c r="L443" s="0" t="n">
        <v>18</v>
      </c>
      <c r="M443" s="0" t="n">
        <v>15</v>
      </c>
      <c r="N443" s="0" t="n">
        <v>89</v>
      </c>
    </row>
    <row r="444" customFormat="false" ht="15" hidden="false" customHeight="false" outlineLevel="0" collapsed="false">
      <c r="A444" s="0" t="n">
        <v>88065565794</v>
      </c>
      <c r="B444" s="11" t="n">
        <v>44061</v>
      </c>
      <c r="C444" s="0" t="s">
        <v>538</v>
      </c>
      <c r="D444" s="0" t="s">
        <v>29</v>
      </c>
      <c r="E444" s="0" t="s">
        <v>69</v>
      </c>
      <c r="F444" s="0" t="s">
        <v>43</v>
      </c>
      <c r="G444" s="0" t="s">
        <v>23</v>
      </c>
      <c r="H444" s="0" t="s">
        <v>44</v>
      </c>
      <c r="I444" s="0" t="s">
        <v>25</v>
      </c>
      <c r="J444" s="0" t="s">
        <v>88</v>
      </c>
      <c r="K444" s="0" t="s">
        <v>27</v>
      </c>
      <c r="L444" s="0" t="n">
        <v>14</v>
      </c>
      <c r="M444" s="0" t="n">
        <v>11</v>
      </c>
      <c r="N444" s="0" t="n">
        <v>77</v>
      </c>
    </row>
    <row r="445" customFormat="false" ht="15" hidden="false" customHeight="false" outlineLevel="0" collapsed="false">
      <c r="A445" s="0" t="n">
        <v>88065565795</v>
      </c>
      <c r="B445" s="11" t="n">
        <v>44061</v>
      </c>
      <c r="C445" s="0" t="s">
        <v>539</v>
      </c>
      <c r="D445" s="0" t="s">
        <v>29</v>
      </c>
      <c r="E445" s="0" t="s">
        <v>72</v>
      </c>
      <c r="F445" s="0" t="s">
        <v>22</v>
      </c>
      <c r="G445" s="0" t="s">
        <v>23</v>
      </c>
      <c r="H445" s="0" t="s">
        <v>24</v>
      </c>
      <c r="I445" s="0" t="s">
        <v>25</v>
      </c>
      <c r="J445" s="0" t="s">
        <v>91</v>
      </c>
      <c r="K445" s="0" t="s">
        <v>27</v>
      </c>
      <c r="L445" s="0" t="n">
        <v>30</v>
      </c>
      <c r="M445" s="0" t="n">
        <v>27</v>
      </c>
      <c r="N445" s="0" t="n">
        <v>68</v>
      </c>
    </row>
    <row r="446" customFormat="false" ht="15" hidden="false" customHeight="false" outlineLevel="0" collapsed="false">
      <c r="A446" s="0" t="n">
        <v>88065565796</v>
      </c>
      <c r="B446" s="11" t="n">
        <v>44062</v>
      </c>
      <c r="C446" s="0" t="s">
        <v>540</v>
      </c>
      <c r="D446" s="0" t="s">
        <v>29</v>
      </c>
      <c r="E446" s="0" t="s">
        <v>75</v>
      </c>
      <c r="F446" s="0" t="s">
        <v>22</v>
      </c>
      <c r="G446" s="0" t="s">
        <v>23</v>
      </c>
      <c r="H446" s="0" t="s">
        <v>24</v>
      </c>
      <c r="I446" s="0" t="s">
        <v>25</v>
      </c>
      <c r="J446" s="0" t="s">
        <v>94</v>
      </c>
      <c r="K446" s="0" t="s">
        <v>27</v>
      </c>
      <c r="L446" s="0" t="n">
        <v>16</v>
      </c>
      <c r="M446" s="0" t="n">
        <v>13</v>
      </c>
      <c r="N446" s="0" t="n">
        <v>15</v>
      </c>
    </row>
    <row r="447" customFormat="false" ht="15" hidden="false" customHeight="false" outlineLevel="0" collapsed="false">
      <c r="A447" s="0" t="n">
        <v>88065565797</v>
      </c>
      <c r="B447" s="11" t="n">
        <v>44063</v>
      </c>
      <c r="C447" s="0" t="s">
        <v>541</v>
      </c>
      <c r="D447" s="0" t="s">
        <v>29</v>
      </c>
      <c r="E447" s="0" t="s">
        <v>78</v>
      </c>
      <c r="F447" s="0" t="s">
        <v>31</v>
      </c>
      <c r="G447" s="0" t="s">
        <v>32</v>
      </c>
      <c r="H447" s="0" t="s">
        <v>33</v>
      </c>
      <c r="I447" s="0" t="s">
        <v>25</v>
      </c>
      <c r="J447" s="0" t="s">
        <v>26</v>
      </c>
      <c r="K447" s="0" t="s">
        <v>27</v>
      </c>
      <c r="L447" s="0" t="n">
        <v>52</v>
      </c>
      <c r="M447" s="0" t="n">
        <v>49</v>
      </c>
      <c r="N447" s="0" t="n">
        <v>47</v>
      </c>
    </row>
    <row r="448" customFormat="false" ht="15" hidden="false" customHeight="false" outlineLevel="0" collapsed="false">
      <c r="A448" s="0" t="n">
        <v>88065565798</v>
      </c>
      <c r="B448" s="11" t="n">
        <v>44064</v>
      </c>
      <c r="C448" s="0" t="s">
        <v>542</v>
      </c>
      <c r="D448" s="0" t="s">
        <v>20</v>
      </c>
      <c r="E448" s="0" t="s">
        <v>81</v>
      </c>
      <c r="F448" s="0" t="s">
        <v>38</v>
      </c>
      <c r="G448" s="0" t="s">
        <v>32</v>
      </c>
      <c r="H448" s="0" t="s">
        <v>39</v>
      </c>
      <c r="I448" s="0" t="s">
        <v>25</v>
      </c>
      <c r="J448" s="0" t="s">
        <v>99</v>
      </c>
      <c r="K448" s="0" t="s">
        <v>27</v>
      </c>
      <c r="L448" s="0" t="n">
        <v>14</v>
      </c>
      <c r="M448" s="0" t="n">
        <v>11</v>
      </c>
      <c r="N448" s="0" t="n">
        <v>6</v>
      </c>
    </row>
    <row r="449" customFormat="false" ht="15" hidden="false" customHeight="false" outlineLevel="0" collapsed="false">
      <c r="A449" s="0" t="n">
        <v>88065565799</v>
      </c>
      <c r="B449" s="11" t="n">
        <v>44065</v>
      </c>
      <c r="C449" s="0" t="s">
        <v>543</v>
      </c>
      <c r="D449" s="0" t="s">
        <v>20</v>
      </c>
      <c r="E449" s="0" t="s">
        <v>84</v>
      </c>
      <c r="F449" s="0" t="s">
        <v>43</v>
      </c>
      <c r="G449" s="0" t="s">
        <v>23</v>
      </c>
      <c r="H449" s="0" t="s">
        <v>44</v>
      </c>
      <c r="I449" s="0" t="s">
        <v>25</v>
      </c>
      <c r="J449" s="0" t="s">
        <v>102</v>
      </c>
      <c r="K449" s="0" t="s">
        <v>27</v>
      </c>
      <c r="L449" s="0" t="n">
        <v>6</v>
      </c>
      <c r="M449" s="0" t="n">
        <v>3</v>
      </c>
      <c r="N449" s="0" t="n">
        <v>10</v>
      </c>
    </row>
    <row r="450" customFormat="false" ht="15" hidden="false" customHeight="false" outlineLevel="0" collapsed="false">
      <c r="A450" s="0" t="n">
        <v>88065565800</v>
      </c>
      <c r="B450" s="11" t="n">
        <v>44066</v>
      </c>
      <c r="C450" s="0" t="s">
        <v>544</v>
      </c>
      <c r="D450" s="0" t="s">
        <v>29</v>
      </c>
      <c r="E450" s="0" t="s">
        <v>87</v>
      </c>
      <c r="F450" s="0" t="s">
        <v>22</v>
      </c>
      <c r="G450" s="0" t="s">
        <v>23</v>
      </c>
      <c r="H450" s="0" t="s">
        <v>24</v>
      </c>
      <c r="I450" s="0" t="s">
        <v>25</v>
      </c>
      <c r="J450" s="0" t="s">
        <v>105</v>
      </c>
      <c r="K450" s="0" t="s">
        <v>27</v>
      </c>
      <c r="L450" s="0" t="n">
        <v>13</v>
      </c>
      <c r="M450" s="0" t="n">
        <v>10</v>
      </c>
      <c r="N450" s="0" t="n">
        <v>11</v>
      </c>
    </row>
    <row r="451" customFormat="false" ht="15" hidden="false" customHeight="false" outlineLevel="0" collapsed="false">
      <c r="A451" s="0" t="n">
        <v>88065565801</v>
      </c>
      <c r="B451" s="11" t="n">
        <v>44067</v>
      </c>
      <c r="C451" s="0" t="s">
        <v>545</v>
      </c>
      <c r="D451" s="0" t="s">
        <v>20</v>
      </c>
      <c r="E451" s="0" t="s">
        <v>90</v>
      </c>
      <c r="F451" s="0" t="s">
        <v>22</v>
      </c>
      <c r="G451" s="0" t="s">
        <v>23</v>
      </c>
      <c r="H451" s="0" t="s">
        <v>24</v>
      </c>
      <c r="I451" s="0" t="s">
        <v>25</v>
      </c>
      <c r="J451" s="0" t="s">
        <v>108</v>
      </c>
      <c r="K451" s="0" t="s">
        <v>27</v>
      </c>
      <c r="L451" s="0" t="n">
        <v>15</v>
      </c>
      <c r="M451" s="0" t="n">
        <v>12</v>
      </c>
      <c r="N451" s="0" t="n">
        <v>60</v>
      </c>
    </row>
    <row r="452" customFormat="false" ht="15" hidden="false" customHeight="false" outlineLevel="0" collapsed="false">
      <c r="A452" s="0" t="n">
        <v>88065565802</v>
      </c>
      <c r="B452" s="11" t="n">
        <v>44068</v>
      </c>
      <c r="C452" s="0" t="s">
        <v>546</v>
      </c>
      <c r="D452" s="0" t="s">
        <v>29</v>
      </c>
      <c r="E452" s="0" t="s">
        <v>93</v>
      </c>
      <c r="F452" s="0" t="s">
        <v>31</v>
      </c>
      <c r="G452" s="0" t="s">
        <v>32</v>
      </c>
      <c r="H452" s="0" t="s">
        <v>33</v>
      </c>
      <c r="I452" s="0" t="s">
        <v>25</v>
      </c>
      <c r="J452" s="0" t="s">
        <v>53</v>
      </c>
      <c r="K452" s="0" t="s">
        <v>27</v>
      </c>
      <c r="L452" s="0" t="n">
        <v>20</v>
      </c>
      <c r="M452" s="0" t="n">
        <v>17</v>
      </c>
      <c r="N452" s="0" t="n">
        <v>89</v>
      </c>
    </row>
    <row r="453" customFormat="false" ht="15" hidden="false" customHeight="false" outlineLevel="0" collapsed="false">
      <c r="A453" s="0" t="n">
        <v>88065565803</v>
      </c>
      <c r="B453" s="11" t="n">
        <v>44072</v>
      </c>
      <c r="C453" s="0" t="s">
        <v>547</v>
      </c>
      <c r="D453" s="0" t="s">
        <v>29</v>
      </c>
      <c r="E453" s="0" t="s">
        <v>96</v>
      </c>
      <c r="F453" s="0" t="s">
        <v>38</v>
      </c>
      <c r="G453" s="0" t="s">
        <v>32</v>
      </c>
      <c r="H453" s="0" t="s">
        <v>39</v>
      </c>
      <c r="I453" s="0" t="s">
        <v>25</v>
      </c>
      <c r="J453" s="0" t="s">
        <v>56</v>
      </c>
      <c r="K453" s="0" t="s">
        <v>27</v>
      </c>
      <c r="L453" s="0" t="n">
        <v>12</v>
      </c>
      <c r="M453" s="0" t="n">
        <v>9</v>
      </c>
      <c r="N453" s="0" t="n">
        <v>77</v>
      </c>
    </row>
    <row r="454" customFormat="false" ht="15" hidden="false" customHeight="false" outlineLevel="0" collapsed="false">
      <c r="A454" s="0" t="n">
        <v>88065565804</v>
      </c>
      <c r="B454" s="11" t="n">
        <v>44071</v>
      </c>
      <c r="C454" s="0" t="s">
        <v>548</v>
      </c>
      <c r="D454" s="0" t="s">
        <v>20</v>
      </c>
      <c r="E454" s="0" t="s">
        <v>98</v>
      </c>
      <c r="F454" s="0" t="s">
        <v>43</v>
      </c>
      <c r="G454" s="0" t="s">
        <v>23</v>
      </c>
      <c r="H454" s="0" t="s">
        <v>44</v>
      </c>
      <c r="I454" s="0" t="s">
        <v>25</v>
      </c>
      <c r="J454" s="0" t="s">
        <v>59</v>
      </c>
      <c r="K454" s="0" t="s">
        <v>27</v>
      </c>
      <c r="L454" s="0" t="n">
        <v>16</v>
      </c>
      <c r="M454" s="0" t="n">
        <v>13</v>
      </c>
      <c r="N454" s="0" t="n">
        <v>68</v>
      </c>
    </row>
    <row r="455" customFormat="false" ht="15" hidden="false" customHeight="false" outlineLevel="0" collapsed="false">
      <c r="A455" s="0" t="n">
        <v>88065565805</v>
      </c>
      <c r="B455" s="11" t="n">
        <v>44071</v>
      </c>
      <c r="C455" s="0" t="s">
        <v>549</v>
      </c>
      <c r="D455" s="0" t="s">
        <v>29</v>
      </c>
      <c r="E455" s="0" t="s">
        <v>101</v>
      </c>
      <c r="F455" s="0" t="s">
        <v>22</v>
      </c>
      <c r="G455" s="0" t="s">
        <v>23</v>
      </c>
      <c r="H455" s="0" t="s">
        <v>24</v>
      </c>
      <c r="I455" s="0" t="s">
        <v>25</v>
      </c>
      <c r="J455" s="0" t="s">
        <v>62</v>
      </c>
      <c r="K455" s="0" t="s">
        <v>27</v>
      </c>
      <c r="L455" s="0" t="n">
        <v>20</v>
      </c>
      <c r="M455" s="0" t="n">
        <v>17</v>
      </c>
      <c r="N455" s="0" t="n">
        <v>15</v>
      </c>
    </row>
    <row r="456" customFormat="false" ht="15" hidden="false" customHeight="false" outlineLevel="0" collapsed="false">
      <c r="A456" s="0" t="n">
        <v>88065565806</v>
      </c>
      <c r="B456" s="11" t="n">
        <v>44072</v>
      </c>
      <c r="C456" s="0" t="s">
        <v>550</v>
      </c>
      <c r="D456" s="0" t="s">
        <v>29</v>
      </c>
      <c r="E456" s="0" t="s">
        <v>104</v>
      </c>
      <c r="F456" s="0" t="s">
        <v>22</v>
      </c>
      <c r="G456" s="0" t="s">
        <v>23</v>
      </c>
      <c r="H456" s="0" t="s">
        <v>24</v>
      </c>
      <c r="I456" s="0" t="s">
        <v>25</v>
      </c>
      <c r="J456" s="0" t="s">
        <v>63</v>
      </c>
      <c r="K456" s="0" t="s">
        <v>27</v>
      </c>
      <c r="L456" s="0" t="n">
        <v>12</v>
      </c>
      <c r="M456" s="0" t="n">
        <v>9</v>
      </c>
      <c r="N456" s="0" t="n">
        <v>47</v>
      </c>
    </row>
    <row r="457" customFormat="false" ht="15" hidden="false" customHeight="false" outlineLevel="0" collapsed="false">
      <c r="A457" s="0" t="n">
        <v>88065565807</v>
      </c>
      <c r="B457" s="11" t="n">
        <v>44073</v>
      </c>
      <c r="C457" s="0" t="s">
        <v>551</v>
      </c>
      <c r="D457" s="0" t="s">
        <v>20</v>
      </c>
      <c r="E457" s="0" t="s">
        <v>107</v>
      </c>
      <c r="F457" s="0" t="s">
        <v>31</v>
      </c>
      <c r="G457" s="0" t="s">
        <v>32</v>
      </c>
      <c r="H457" s="0" t="s">
        <v>33</v>
      </c>
      <c r="I457" s="0" t="s">
        <v>25</v>
      </c>
      <c r="J457" s="0" t="s">
        <v>70</v>
      </c>
      <c r="K457" s="0" t="s">
        <v>27</v>
      </c>
      <c r="L457" s="0" t="n">
        <v>10</v>
      </c>
      <c r="M457" s="0" t="n">
        <v>7</v>
      </c>
      <c r="N457" s="0" t="n">
        <v>6</v>
      </c>
    </row>
    <row r="458" customFormat="false" ht="15" hidden="false" customHeight="false" outlineLevel="0" collapsed="false">
      <c r="A458" s="0" t="n">
        <v>88065565808</v>
      </c>
      <c r="B458" s="11" t="n">
        <v>44074</v>
      </c>
      <c r="C458" s="0" t="s">
        <v>552</v>
      </c>
      <c r="D458" s="0" t="s">
        <v>20</v>
      </c>
      <c r="E458" s="0" t="s">
        <v>110</v>
      </c>
      <c r="F458" s="0" t="s">
        <v>38</v>
      </c>
      <c r="G458" s="0" t="s">
        <v>32</v>
      </c>
      <c r="H458" s="0" t="s">
        <v>39</v>
      </c>
      <c r="I458" s="0" t="s">
        <v>128</v>
      </c>
      <c r="J458" s="0" t="s">
        <v>73</v>
      </c>
      <c r="K458" s="0" t="s">
        <v>27</v>
      </c>
      <c r="L458" s="0" t="n">
        <v>15</v>
      </c>
      <c r="M458" s="0" t="n">
        <v>12</v>
      </c>
      <c r="N458" s="0" t="n">
        <v>10</v>
      </c>
    </row>
    <row r="459" customFormat="false" ht="15" hidden="false" customHeight="false" outlineLevel="0" collapsed="false">
      <c r="A459" s="0" t="n">
        <v>88065565809</v>
      </c>
      <c r="B459" s="11" t="n">
        <v>44044</v>
      </c>
      <c r="C459" s="0" t="s">
        <v>553</v>
      </c>
      <c r="D459" s="0" t="s">
        <v>20</v>
      </c>
      <c r="E459" s="0" t="s">
        <v>112</v>
      </c>
      <c r="F459" s="0" t="s">
        <v>43</v>
      </c>
      <c r="G459" s="0" t="s">
        <v>23</v>
      </c>
      <c r="H459" s="0" t="s">
        <v>44</v>
      </c>
      <c r="I459" s="0" t="s">
        <v>128</v>
      </c>
      <c r="J459" s="0" t="s">
        <v>76</v>
      </c>
      <c r="K459" s="0" t="s">
        <v>27</v>
      </c>
      <c r="L459" s="0" t="n">
        <v>15</v>
      </c>
      <c r="M459" s="0" t="n">
        <v>12</v>
      </c>
      <c r="N459" s="0" t="n">
        <v>11</v>
      </c>
    </row>
    <row r="460" customFormat="false" ht="15" hidden="false" customHeight="false" outlineLevel="0" collapsed="false">
      <c r="A460" s="0" t="n">
        <v>88065565810</v>
      </c>
      <c r="B460" s="11" t="n">
        <v>44045</v>
      </c>
      <c r="C460" s="0" t="s">
        <v>554</v>
      </c>
      <c r="D460" s="0" t="s">
        <v>20</v>
      </c>
      <c r="E460" s="0" t="s">
        <v>114</v>
      </c>
      <c r="F460" s="0" t="s">
        <v>22</v>
      </c>
      <c r="G460" s="0" t="s">
        <v>23</v>
      </c>
      <c r="H460" s="0" t="s">
        <v>24</v>
      </c>
      <c r="I460" s="0" t="s">
        <v>128</v>
      </c>
      <c r="J460" s="0" t="s">
        <v>126</v>
      </c>
      <c r="K460" s="0" t="s">
        <v>27</v>
      </c>
      <c r="L460" s="0" t="n">
        <v>20</v>
      </c>
      <c r="M460" s="0" t="n">
        <v>17</v>
      </c>
      <c r="N460" s="0" t="n">
        <v>60</v>
      </c>
    </row>
    <row r="461" customFormat="false" ht="15" hidden="false" customHeight="false" outlineLevel="0" collapsed="false">
      <c r="A461" s="0" t="n">
        <v>88065565811</v>
      </c>
      <c r="B461" s="11" t="n">
        <v>44046</v>
      </c>
      <c r="C461" s="0" t="s">
        <v>555</v>
      </c>
      <c r="D461" s="0" t="s">
        <v>20</v>
      </c>
      <c r="E461" s="0" t="s">
        <v>69</v>
      </c>
      <c r="F461" s="0" t="s">
        <v>22</v>
      </c>
      <c r="G461" s="0" t="s">
        <v>23</v>
      </c>
      <c r="H461" s="0" t="s">
        <v>24</v>
      </c>
      <c r="I461" s="0" t="s">
        <v>128</v>
      </c>
      <c r="J461" s="0" t="s">
        <v>129</v>
      </c>
      <c r="K461" s="0" t="s">
        <v>27</v>
      </c>
      <c r="L461" s="0" t="n">
        <v>12</v>
      </c>
      <c r="M461" s="0" t="n">
        <v>9</v>
      </c>
      <c r="N461" s="0" t="n">
        <v>89</v>
      </c>
    </row>
    <row r="462" customFormat="false" ht="15" hidden="false" customHeight="false" outlineLevel="0" collapsed="false">
      <c r="A462" s="0" t="n">
        <v>88065565812</v>
      </c>
      <c r="B462" s="11" t="n">
        <v>44047</v>
      </c>
      <c r="C462" s="0" t="s">
        <v>556</v>
      </c>
      <c r="D462" s="0" t="s">
        <v>20</v>
      </c>
      <c r="E462" s="0" t="s">
        <v>117</v>
      </c>
      <c r="F462" s="0" t="s">
        <v>31</v>
      </c>
      <c r="G462" s="0" t="s">
        <v>32</v>
      </c>
      <c r="H462" s="0" t="s">
        <v>33</v>
      </c>
      <c r="I462" s="0" t="s">
        <v>128</v>
      </c>
      <c r="J462" s="0" t="s">
        <v>131</v>
      </c>
      <c r="K462" s="0" t="s">
        <v>27</v>
      </c>
      <c r="L462" s="0" t="n">
        <v>13</v>
      </c>
      <c r="M462" s="0" t="n">
        <v>10</v>
      </c>
      <c r="N462" s="0" t="n">
        <v>77</v>
      </c>
    </row>
    <row r="463" customFormat="false" ht="15" hidden="false" customHeight="false" outlineLevel="0" collapsed="false">
      <c r="A463" s="0" t="n">
        <v>88065565813</v>
      </c>
      <c r="B463" s="11" t="n">
        <v>44048</v>
      </c>
      <c r="C463" s="0" t="s">
        <v>557</v>
      </c>
      <c r="D463" s="0" t="s">
        <v>20</v>
      </c>
      <c r="E463" s="0" t="s">
        <v>119</v>
      </c>
      <c r="F463" s="0" t="s">
        <v>38</v>
      </c>
      <c r="G463" s="0" t="s">
        <v>32</v>
      </c>
      <c r="H463" s="0" t="s">
        <v>39</v>
      </c>
      <c r="I463" s="0" t="s">
        <v>128</v>
      </c>
      <c r="J463" s="0" t="s">
        <v>133</v>
      </c>
      <c r="K463" s="0" t="s">
        <v>27</v>
      </c>
      <c r="L463" s="0" t="n">
        <v>15</v>
      </c>
      <c r="M463" s="0" t="n">
        <v>12</v>
      </c>
      <c r="N463" s="0" t="n">
        <v>68</v>
      </c>
    </row>
    <row r="464" customFormat="false" ht="15" hidden="false" customHeight="false" outlineLevel="0" collapsed="false">
      <c r="A464" s="0" t="n">
        <v>88065565814</v>
      </c>
      <c r="B464" s="11" t="n">
        <v>44052</v>
      </c>
      <c r="C464" s="0" t="s">
        <v>558</v>
      </c>
      <c r="D464" s="0" t="s">
        <v>29</v>
      </c>
      <c r="E464" s="0" t="s">
        <v>121</v>
      </c>
      <c r="F464" s="0" t="s">
        <v>43</v>
      </c>
      <c r="G464" s="0" t="s">
        <v>23</v>
      </c>
      <c r="H464" s="0" t="s">
        <v>44</v>
      </c>
      <c r="I464" s="0" t="s">
        <v>128</v>
      </c>
      <c r="J464" s="0" t="s">
        <v>88</v>
      </c>
      <c r="K464" s="0" t="s">
        <v>27</v>
      </c>
      <c r="L464" s="0" t="n">
        <v>14</v>
      </c>
      <c r="M464" s="0" t="n">
        <v>11</v>
      </c>
      <c r="N464" s="0" t="n">
        <v>15</v>
      </c>
    </row>
    <row r="465" customFormat="false" ht="15" hidden="false" customHeight="false" outlineLevel="0" collapsed="false">
      <c r="A465" s="0" t="n">
        <v>88065565815</v>
      </c>
      <c r="B465" s="11" t="n">
        <v>44051</v>
      </c>
      <c r="C465" s="0" t="s">
        <v>559</v>
      </c>
      <c r="D465" s="0" t="s">
        <v>29</v>
      </c>
      <c r="E465" s="0" t="s">
        <v>123</v>
      </c>
      <c r="F465" s="0" t="s">
        <v>22</v>
      </c>
      <c r="G465" s="0" t="s">
        <v>23</v>
      </c>
      <c r="H465" s="0" t="s">
        <v>24</v>
      </c>
      <c r="I465" s="0" t="s">
        <v>128</v>
      </c>
      <c r="J465" s="0" t="s">
        <v>91</v>
      </c>
      <c r="K465" s="0" t="s">
        <v>27</v>
      </c>
      <c r="L465" s="0" t="n">
        <v>30</v>
      </c>
      <c r="M465" s="0" t="n">
        <v>27</v>
      </c>
      <c r="N465" s="0" t="n">
        <v>47</v>
      </c>
    </row>
    <row r="466" customFormat="false" ht="15" hidden="false" customHeight="false" outlineLevel="0" collapsed="false">
      <c r="A466" s="0" t="n">
        <v>88065565816</v>
      </c>
      <c r="B466" s="11" t="n">
        <v>44051</v>
      </c>
      <c r="C466" s="0" t="s">
        <v>560</v>
      </c>
      <c r="D466" s="0" t="s">
        <v>29</v>
      </c>
      <c r="E466" s="0" t="s">
        <v>125</v>
      </c>
      <c r="F466" s="0" t="s">
        <v>22</v>
      </c>
      <c r="G466" s="0" t="s">
        <v>23</v>
      </c>
      <c r="H466" s="0" t="s">
        <v>24</v>
      </c>
      <c r="I466" s="0" t="s">
        <v>128</v>
      </c>
      <c r="J466" s="0" t="s">
        <v>94</v>
      </c>
      <c r="K466" s="0" t="s">
        <v>27</v>
      </c>
      <c r="L466" s="0" t="n">
        <v>16</v>
      </c>
      <c r="M466" s="0" t="n">
        <v>13</v>
      </c>
      <c r="N466" s="0" t="n">
        <v>6</v>
      </c>
    </row>
    <row r="467" customFormat="false" ht="15" hidden="false" customHeight="false" outlineLevel="0" collapsed="false">
      <c r="A467" s="0" t="n">
        <v>88065565817</v>
      </c>
      <c r="B467" s="11" t="n">
        <v>44052</v>
      </c>
      <c r="C467" s="0" t="s">
        <v>561</v>
      </c>
      <c r="D467" s="0" t="s">
        <v>29</v>
      </c>
      <c r="E467" s="0" t="s">
        <v>30</v>
      </c>
      <c r="F467" s="0" t="s">
        <v>31</v>
      </c>
      <c r="G467" s="0" t="s">
        <v>32</v>
      </c>
      <c r="H467" s="0" t="s">
        <v>33</v>
      </c>
      <c r="I467" s="0" t="s">
        <v>128</v>
      </c>
      <c r="J467" s="0" t="s">
        <v>34</v>
      </c>
      <c r="K467" s="0" t="s">
        <v>35</v>
      </c>
      <c r="L467" s="0" t="n">
        <v>9</v>
      </c>
      <c r="M467" s="0" t="n">
        <v>6</v>
      </c>
      <c r="N467" s="0" t="n">
        <v>10</v>
      </c>
    </row>
    <row r="468" customFormat="false" ht="15" hidden="false" customHeight="false" outlineLevel="0" collapsed="false">
      <c r="A468" s="0" t="n">
        <v>88065565818</v>
      </c>
      <c r="B468" s="11" t="n">
        <v>44053</v>
      </c>
      <c r="C468" s="0" t="s">
        <v>562</v>
      </c>
      <c r="D468" s="0" t="s">
        <v>29</v>
      </c>
      <c r="E468" s="0" t="s">
        <v>37</v>
      </c>
      <c r="F468" s="0" t="s">
        <v>38</v>
      </c>
      <c r="G468" s="0" t="s">
        <v>32</v>
      </c>
      <c r="H468" s="0" t="s">
        <v>39</v>
      </c>
      <c r="I468" s="0" t="s">
        <v>128</v>
      </c>
      <c r="J468" s="0" t="s">
        <v>40</v>
      </c>
      <c r="K468" s="0" t="s">
        <v>35</v>
      </c>
      <c r="L468" s="0" t="n">
        <v>5</v>
      </c>
      <c r="M468" s="0" t="n">
        <v>2</v>
      </c>
      <c r="N468" s="0" t="n">
        <v>11</v>
      </c>
    </row>
    <row r="469" customFormat="false" ht="15" hidden="false" customHeight="false" outlineLevel="0" collapsed="false">
      <c r="A469" s="0" t="n">
        <v>88065565819</v>
      </c>
      <c r="B469" s="11" t="n">
        <v>44054</v>
      </c>
      <c r="C469" s="0" t="s">
        <v>563</v>
      </c>
      <c r="D469" s="0" t="s">
        <v>29</v>
      </c>
      <c r="E469" s="0" t="s">
        <v>42</v>
      </c>
      <c r="F469" s="0" t="s">
        <v>43</v>
      </c>
      <c r="G469" s="0" t="s">
        <v>23</v>
      </c>
      <c r="H469" s="0" t="s">
        <v>44</v>
      </c>
      <c r="I469" s="0" t="s">
        <v>128</v>
      </c>
      <c r="J469" s="0" t="s">
        <v>140</v>
      </c>
      <c r="K469" s="0" t="s">
        <v>35</v>
      </c>
      <c r="L469" s="0" t="n">
        <v>18</v>
      </c>
      <c r="M469" s="0" t="n">
        <v>15</v>
      </c>
      <c r="N469" s="0" t="n">
        <v>60</v>
      </c>
    </row>
    <row r="470" customFormat="false" ht="15" hidden="false" customHeight="false" outlineLevel="0" collapsed="false">
      <c r="A470" s="0" t="n">
        <v>88065565820</v>
      </c>
      <c r="B470" s="11" t="n">
        <v>44055</v>
      </c>
      <c r="C470" s="0" t="s">
        <v>564</v>
      </c>
      <c r="D470" s="0" t="s">
        <v>20</v>
      </c>
      <c r="E470" s="0" t="s">
        <v>48</v>
      </c>
      <c r="F470" s="0" t="s">
        <v>22</v>
      </c>
      <c r="G470" s="0" t="s">
        <v>23</v>
      </c>
      <c r="H470" s="0" t="s">
        <v>24</v>
      </c>
      <c r="I470" s="0" t="s">
        <v>128</v>
      </c>
      <c r="J470" s="0" t="s">
        <v>142</v>
      </c>
      <c r="K470" s="0" t="s">
        <v>35</v>
      </c>
      <c r="L470" s="0" t="n">
        <v>10</v>
      </c>
      <c r="M470" s="0" t="n">
        <v>7</v>
      </c>
      <c r="N470" s="0" t="n">
        <v>89</v>
      </c>
    </row>
    <row r="471" customFormat="false" ht="15" hidden="false" customHeight="false" outlineLevel="0" collapsed="false">
      <c r="A471" s="0" t="n">
        <v>88065565821</v>
      </c>
      <c r="B471" s="11" t="n">
        <v>44056</v>
      </c>
      <c r="C471" s="0" t="s">
        <v>565</v>
      </c>
      <c r="D471" s="0" t="s">
        <v>29</v>
      </c>
      <c r="E471" s="0" t="s">
        <v>50</v>
      </c>
      <c r="F471" s="0" t="s">
        <v>22</v>
      </c>
      <c r="G471" s="0" t="s">
        <v>23</v>
      </c>
      <c r="H471" s="0" t="s">
        <v>24</v>
      </c>
      <c r="I471" s="0" t="s">
        <v>128</v>
      </c>
      <c r="J471" s="0" t="s">
        <v>144</v>
      </c>
      <c r="K471" s="0" t="s">
        <v>35</v>
      </c>
      <c r="L471" s="0" t="n">
        <v>20</v>
      </c>
      <c r="M471" s="0" t="n">
        <v>17</v>
      </c>
      <c r="N471" s="0" t="n">
        <v>77</v>
      </c>
    </row>
    <row r="472" customFormat="false" ht="15" hidden="false" customHeight="false" outlineLevel="0" collapsed="false">
      <c r="A472" s="0" t="n">
        <v>88065565822</v>
      </c>
      <c r="B472" s="11" t="n">
        <v>44057</v>
      </c>
      <c r="C472" s="0" t="s">
        <v>566</v>
      </c>
      <c r="D472" s="0" t="s">
        <v>29</v>
      </c>
      <c r="E472" s="0" t="s">
        <v>69</v>
      </c>
      <c r="F472" s="0" t="s">
        <v>31</v>
      </c>
      <c r="G472" s="0" t="s">
        <v>32</v>
      </c>
      <c r="H472" s="0" t="s">
        <v>33</v>
      </c>
      <c r="I472" s="0" t="s">
        <v>128</v>
      </c>
      <c r="J472" s="0" t="s">
        <v>60</v>
      </c>
      <c r="K472" s="0" t="s">
        <v>35</v>
      </c>
      <c r="L472" s="0" t="n">
        <v>70</v>
      </c>
      <c r="M472" s="0" t="n">
        <v>67</v>
      </c>
      <c r="N472" s="0" t="n">
        <v>68</v>
      </c>
    </row>
    <row r="473" customFormat="false" ht="15" hidden="false" customHeight="false" outlineLevel="0" collapsed="false">
      <c r="A473" s="0" t="n">
        <v>88065565823</v>
      </c>
      <c r="B473" s="11" t="n">
        <v>44058</v>
      </c>
      <c r="C473" s="0" t="s">
        <v>567</v>
      </c>
      <c r="D473" s="0" t="s">
        <v>29</v>
      </c>
      <c r="E473" s="0" t="s">
        <v>117</v>
      </c>
      <c r="F473" s="0" t="s">
        <v>38</v>
      </c>
      <c r="G473" s="0" t="s">
        <v>32</v>
      </c>
      <c r="H473" s="0" t="s">
        <v>39</v>
      </c>
      <c r="I473" s="0" t="s">
        <v>128</v>
      </c>
      <c r="J473" s="0" t="s">
        <v>61</v>
      </c>
      <c r="K473" s="0" t="s">
        <v>35</v>
      </c>
      <c r="L473" s="0" t="n">
        <v>15</v>
      </c>
      <c r="M473" s="0" t="n">
        <v>12</v>
      </c>
      <c r="N473" s="0" t="n">
        <v>15</v>
      </c>
    </row>
    <row r="474" customFormat="false" ht="15" hidden="false" customHeight="false" outlineLevel="0" collapsed="false">
      <c r="A474" s="0" t="n">
        <v>88065565824</v>
      </c>
      <c r="B474" s="11" t="n">
        <v>44062</v>
      </c>
      <c r="C474" s="0" t="s">
        <v>568</v>
      </c>
      <c r="D474" s="0" t="s">
        <v>20</v>
      </c>
      <c r="E474" s="0" t="s">
        <v>119</v>
      </c>
      <c r="F474" s="0" t="s">
        <v>43</v>
      </c>
      <c r="G474" s="0" t="s">
        <v>23</v>
      </c>
      <c r="H474" s="0" t="s">
        <v>44</v>
      </c>
      <c r="I474" s="0" t="s">
        <v>128</v>
      </c>
      <c r="J474" s="0" t="s">
        <v>64</v>
      </c>
      <c r="K474" s="0" t="s">
        <v>35</v>
      </c>
      <c r="L474" s="0" t="n">
        <v>12</v>
      </c>
      <c r="M474" s="0" t="n">
        <v>9</v>
      </c>
      <c r="N474" s="0" t="n">
        <v>47</v>
      </c>
    </row>
    <row r="475" customFormat="false" ht="15" hidden="false" customHeight="false" outlineLevel="0" collapsed="false">
      <c r="A475" s="0" t="n">
        <v>88065565825</v>
      </c>
      <c r="B475" s="11" t="n">
        <v>44061</v>
      </c>
      <c r="C475" s="0" t="s">
        <v>569</v>
      </c>
      <c r="D475" s="0" t="s">
        <v>20</v>
      </c>
      <c r="E475" s="0" t="s">
        <v>50</v>
      </c>
      <c r="F475" s="0" t="s">
        <v>22</v>
      </c>
      <c r="G475" s="0" t="s">
        <v>23</v>
      </c>
      <c r="H475" s="0" t="s">
        <v>24</v>
      </c>
      <c r="I475" s="0" t="s">
        <v>128</v>
      </c>
      <c r="J475" s="0" t="s">
        <v>67</v>
      </c>
      <c r="K475" s="0" t="s">
        <v>35</v>
      </c>
      <c r="L475" s="0" t="n">
        <v>18</v>
      </c>
      <c r="M475" s="0" t="n">
        <v>15</v>
      </c>
      <c r="N475" s="0" t="n">
        <v>6</v>
      </c>
    </row>
    <row r="476" customFormat="false" ht="15" hidden="false" customHeight="false" outlineLevel="0" collapsed="false">
      <c r="A476" s="0" t="n">
        <v>88065565826</v>
      </c>
      <c r="B476" s="11" t="n">
        <v>44061</v>
      </c>
      <c r="C476" s="0" t="s">
        <v>570</v>
      </c>
      <c r="D476" s="0" t="s">
        <v>29</v>
      </c>
      <c r="E476" s="0" t="s">
        <v>52</v>
      </c>
      <c r="F476" s="0" t="s">
        <v>22</v>
      </c>
      <c r="G476" s="0" t="s">
        <v>23</v>
      </c>
      <c r="H476" s="0" t="s">
        <v>24</v>
      </c>
      <c r="I476" s="0" t="s">
        <v>128</v>
      </c>
      <c r="J476" s="0" t="s">
        <v>79</v>
      </c>
      <c r="K476" s="0" t="s">
        <v>35</v>
      </c>
      <c r="L476" s="0" t="n">
        <v>23</v>
      </c>
      <c r="M476" s="0" t="n">
        <v>20</v>
      </c>
      <c r="N476" s="0" t="n">
        <v>10</v>
      </c>
    </row>
    <row r="477" customFormat="false" ht="15" hidden="false" customHeight="false" outlineLevel="0" collapsed="false">
      <c r="A477" s="0" t="n">
        <v>88065565827</v>
      </c>
      <c r="B477" s="11" t="n">
        <v>44062</v>
      </c>
      <c r="C477" s="0" t="s">
        <v>571</v>
      </c>
      <c r="D477" s="0" t="s">
        <v>20</v>
      </c>
      <c r="E477" s="0" t="s">
        <v>55</v>
      </c>
      <c r="F477" s="0" t="s">
        <v>31</v>
      </c>
      <c r="G477" s="0" t="s">
        <v>32</v>
      </c>
      <c r="H477" s="0" t="s">
        <v>33</v>
      </c>
      <c r="I477" s="0" t="s">
        <v>128</v>
      </c>
      <c r="J477" s="0" t="s">
        <v>82</v>
      </c>
      <c r="K477" s="0" t="s">
        <v>35</v>
      </c>
      <c r="L477" s="0" t="n">
        <v>9</v>
      </c>
      <c r="M477" s="0" t="n">
        <v>6</v>
      </c>
      <c r="N477" s="0" t="n">
        <v>11</v>
      </c>
    </row>
    <row r="478" customFormat="false" ht="15" hidden="false" customHeight="false" outlineLevel="0" collapsed="false">
      <c r="A478" s="0" t="n">
        <v>88065565828</v>
      </c>
      <c r="B478" s="11" t="n">
        <v>44063</v>
      </c>
      <c r="C478" s="0" t="s">
        <v>572</v>
      </c>
      <c r="D478" s="0" t="s">
        <v>20</v>
      </c>
      <c r="E478" s="0" t="s">
        <v>58</v>
      </c>
      <c r="F478" s="0" t="s">
        <v>38</v>
      </c>
      <c r="G478" s="0" t="s">
        <v>32</v>
      </c>
      <c r="H478" s="0" t="s">
        <v>39</v>
      </c>
      <c r="I478" s="0" t="s">
        <v>128</v>
      </c>
      <c r="J478" s="0" t="s">
        <v>85</v>
      </c>
      <c r="K478" s="0" t="s">
        <v>35</v>
      </c>
      <c r="L478" s="0" t="n">
        <v>18</v>
      </c>
      <c r="M478" s="0" t="n">
        <v>15</v>
      </c>
      <c r="N478" s="0" t="n">
        <v>60</v>
      </c>
    </row>
    <row r="479" customFormat="false" ht="15" hidden="false" customHeight="false" outlineLevel="0" collapsed="false">
      <c r="A479" s="0" t="n">
        <v>88065565829</v>
      </c>
      <c r="B479" s="11" t="n">
        <v>44064</v>
      </c>
      <c r="C479" s="0" t="s">
        <v>573</v>
      </c>
      <c r="D479" s="0" t="s">
        <v>20</v>
      </c>
      <c r="E479" s="0" t="s">
        <v>147</v>
      </c>
      <c r="F479" s="0" t="s">
        <v>43</v>
      </c>
      <c r="G479" s="0" t="s">
        <v>23</v>
      </c>
      <c r="H479" s="0" t="s">
        <v>44</v>
      </c>
      <c r="I479" s="0" t="s">
        <v>128</v>
      </c>
      <c r="J479" s="0" t="s">
        <v>40</v>
      </c>
      <c r="K479" s="0" t="s">
        <v>35</v>
      </c>
      <c r="L479" s="0" t="n">
        <v>5</v>
      </c>
      <c r="M479" s="0" t="n">
        <v>2</v>
      </c>
      <c r="N479" s="0" t="n">
        <v>89</v>
      </c>
    </row>
    <row r="480" customFormat="false" ht="15" hidden="false" customHeight="false" outlineLevel="0" collapsed="false">
      <c r="A480" s="0" t="n">
        <v>88065565830</v>
      </c>
      <c r="B480" s="11" t="n">
        <v>44065</v>
      </c>
      <c r="C480" s="0" t="s">
        <v>574</v>
      </c>
      <c r="D480" s="0" t="s">
        <v>20</v>
      </c>
      <c r="E480" s="0" t="s">
        <v>149</v>
      </c>
      <c r="F480" s="0" t="s">
        <v>22</v>
      </c>
      <c r="G480" s="0" t="s">
        <v>23</v>
      </c>
      <c r="H480" s="0" t="s">
        <v>24</v>
      </c>
      <c r="I480" s="0" t="s">
        <v>128</v>
      </c>
      <c r="J480" s="0" t="s">
        <v>99</v>
      </c>
      <c r="K480" s="0" t="s">
        <v>27</v>
      </c>
      <c r="L480" s="0" t="n">
        <v>14</v>
      </c>
      <c r="M480" s="0" t="n">
        <v>11</v>
      </c>
      <c r="N480" s="0" t="n">
        <v>77</v>
      </c>
    </row>
    <row r="481" customFormat="false" ht="15" hidden="false" customHeight="false" outlineLevel="0" collapsed="false">
      <c r="A481" s="0" t="n">
        <v>88065565831</v>
      </c>
      <c r="B481" s="11" t="n">
        <v>44066</v>
      </c>
      <c r="C481" s="0" t="s">
        <v>575</v>
      </c>
      <c r="D481" s="0" t="s">
        <v>20</v>
      </c>
      <c r="E481" s="0" t="s">
        <v>21</v>
      </c>
      <c r="F481" s="0" t="s">
        <v>22</v>
      </c>
      <c r="G481" s="0" t="s">
        <v>23</v>
      </c>
      <c r="H481" s="0" t="s">
        <v>24</v>
      </c>
      <c r="I481" s="0" t="s">
        <v>128</v>
      </c>
      <c r="J481" s="0" t="s">
        <v>102</v>
      </c>
      <c r="K481" s="0" t="s">
        <v>27</v>
      </c>
      <c r="L481" s="0" t="n">
        <v>6</v>
      </c>
      <c r="M481" s="0" t="n">
        <v>3</v>
      </c>
      <c r="N481" s="0" t="n">
        <v>68</v>
      </c>
    </row>
    <row r="482" customFormat="false" ht="15" hidden="false" customHeight="false" outlineLevel="0" collapsed="false">
      <c r="A482" s="0" t="n">
        <v>88065565832</v>
      </c>
      <c r="B482" s="11" t="n">
        <v>44067</v>
      </c>
      <c r="C482" s="0" t="s">
        <v>576</v>
      </c>
      <c r="D482" s="0" t="s">
        <v>29</v>
      </c>
      <c r="E482" s="0" t="s">
        <v>152</v>
      </c>
      <c r="F482" s="0" t="s">
        <v>31</v>
      </c>
      <c r="G482" s="0" t="s">
        <v>32</v>
      </c>
      <c r="H482" s="0" t="s">
        <v>33</v>
      </c>
      <c r="I482" s="0" t="s">
        <v>128</v>
      </c>
      <c r="J482" s="0" t="s">
        <v>142</v>
      </c>
      <c r="K482" s="0" t="s">
        <v>35</v>
      </c>
      <c r="L482" s="0" t="n">
        <v>10</v>
      </c>
      <c r="M482" s="0" t="n">
        <v>7</v>
      </c>
      <c r="N482" s="0" t="n">
        <v>15</v>
      </c>
    </row>
    <row r="483" customFormat="false" ht="15" hidden="false" customHeight="false" outlineLevel="0" collapsed="false">
      <c r="A483" s="0" t="n">
        <v>88065565833</v>
      </c>
      <c r="B483" s="11" t="n">
        <v>44068</v>
      </c>
      <c r="C483" s="0" t="s">
        <v>577</v>
      </c>
      <c r="D483" s="0" t="s">
        <v>29</v>
      </c>
      <c r="E483" s="0" t="s">
        <v>154</v>
      </c>
      <c r="F483" s="0" t="s">
        <v>38</v>
      </c>
      <c r="G483" s="0" t="s">
        <v>32</v>
      </c>
      <c r="H483" s="0" t="s">
        <v>39</v>
      </c>
      <c r="I483" s="0" t="s">
        <v>128</v>
      </c>
      <c r="J483" s="0" t="s">
        <v>105</v>
      </c>
      <c r="K483" s="0" t="s">
        <v>27</v>
      </c>
      <c r="L483" s="0" t="n">
        <v>13</v>
      </c>
      <c r="M483" s="0" t="n">
        <v>10</v>
      </c>
      <c r="N483" s="0" t="n">
        <v>47</v>
      </c>
    </row>
    <row r="484" customFormat="false" ht="15" hidden="false" customHeight="false" outlineLevel="0" collapsed="false">
      <c r="A484" s="0" t="n">
        <v>88065565834</v>
      </c>
      <c r="B484" s="11" t="n">
        <v>44072</v>
      </c>
      <c r="C484" s="0" t="s">
        <v>578</v>
      </c>
      <c r="D484" s="0" t="s">
        <v>20</v>
      </c>
      <c r="E484" s="0" t="s">
        <v>156</v>
      </c>
      <c r="F484" s="0" t="s">
        <v>43</v>
      </c>
      <c r="G484" s="0" t="s">
        <v>23</v>
      </c>
      <c r="H484" s="0" t="s">
        <v>44</v>
      </c>
      <c r="I484" s="0" t="s">
        <v>128</v>
      </c>
      <c r="J484" s="0" t="s">
        <v>144</v>
      </c>
      <c r="K484" s="0" t="s">
        <v>35</v>
      </c>
      <c r="L484" s="0" t="n">
        <v>20</v>
      </c>
      <c r="M484" s="0" t="n">
        <v>17</v>
      </c>
      <c r="N484" s="0" t="n">
        <v>6</v>
      </c>
    </row>
    <row r="485" customFormat="false" ht="15" hidden="false" customHeight="false" outlineLevel="0" collapsed="false">
      <c r="A485" s="0" t="n">
        <v>88065565835</v>
      </c>
      <c r="B485" s="11" t="n">
        <v>44071</v>
      </c>
      <c r="C485" s="0" t="s">
        <v>579</v>
      </c>
      <c r="D485" s="0" t="s">
        <v>20</v>
      </c>
      <c r="E485" s="0" t="s">
        <v>66</v>
      </c>
      <c r="F485" s="0" t="s">
        <v>22</v>
      </c>
      <c r="G485" s="0" t="s">
        <v>23</v>
      </c>
      <c r="H485" s="0" t="s">
        <v>24</v>
      </c>
      <c r="I485" s="0" t="s">
        <v>128</v>
      </c>
      <c r="J485" s="0" t="s">
        <v>108</v>
      </c>
      <c r="K485" s="0" t="s">
        <v>27</v>
      </c>
      <c r="L485" s="0" t="n">
        <v>15</v>
      </c>
      <c r="M485" s="0" t="n">
        <v>12</v>
      </c>
      <c r="N485" s="0" t="n">
        <v>10</v>
      </c>
    </row>
    <row r="486" customFormat="false" ht="15" hidden="false" customHeight="false" outlineLevel="0" collapsed="false">
      <c r="A486" s="0" t="n">
        <v>88065565836</v>
      </c>
      <c r="B486" s="11" t="n">
        <v>44071</v>
      </c>
      <c r="C486" s="0" t="s">
        <v>580</v>
      </c>
      <c r="D486" s="0" t="s">
        <v>29</v>
      </c>
      <c r="E486" s="0" t="s">
        <v>69</v>
      </c>
      <c r="F486" s="0" t="s">
        <v>22</v>
      </c>
      <c r="G486" s="0" t="s">
        <v>23</v>
      </c>
      <c r="H486" s="0" t="s">
        <v>24</v>
      </c>
      <c r="I486" s="0" t="s">
        <v>128</v>
      </c>
      <c r="J486" s="0" t="s">
        <v>53</v>
      </c>
      <c r="K486" s="0" t="s">
        <v>27</v>
      </c>
      <c r="L486" s="0" t="n">
        <v>20</v>
      </c>
      <c r="M486" s="0" t="n">
        <v>17</v>
      </c>
      <c r="N486" s="0" t="n">
        <v>11</v>
      </c>
    </row>
    <row r="487" customFormat="false" ht="15" hidden="false" customHeight="false" outlineLevel="0" collapsed="false">
      <c r="A487" s="0" t="n">
        <v>88065565837</v>
      </c>
      <c r="B487" s="11" t="n">
        <v>44072</v>
      </c>
      <c r="C487" s="0" t="s">
        <v>581</v>
      </c>
      <c r="D487" s="0" t="s">
        <v>29</v>
      </c>
      <c r="E487" s="0" t="s">
        <v>96</v>
      </c>
      <c r="F487" s="0" t="s">
        <v>31</v>
      </c>
      <c r="G487" s="0" t="s">
        <v>32</v>
      </c>
      <c r="H487" s="0" t="s">
        <v>33</v>
      </c>
      <c r="I487" s="0" t="s">
        <v>128</v>
      </c>
      <c r="J487" s="0" t="s">
        <v>56</v>
      </c>
      <c r="K487" s="0" t="s">
        <v>27</v>
      </c>
      <c r="L487" s="0" t="n">
        <v>12</v>
      </c>
      <c r="M487" s="0" t="n">
        <v>9</v>
      </c>
      <c r="N487" s="0" t="n">
        <v>60</v>
      </c>
    </row>
    <row r="488" customFormat="false" ht="15" hidden="false" customHeight="false" outlineLevel="0" collapsed="false">
      <c r="A488" s="0" t="n">
        <v>88065565838</v>
      </c>
      <c r="B488" s="11" t="n">
        <v>44073</v>
      </c>
      <c r="C488" s="0" t="s">
        <v>582</v>
      </c>
      <c r="D488" s="0" t="s">
        <v>20</v>
      </c>
      <c r="E488" s="0" t="s">
        <v>98</v>
      </c>
      <c r="F488" s="0" t="s">
        <v>38</v>
      </c>
      <c r="G488" s="0" t="s">
        <v>32</v>
      </c>
      <c r="H488" s="0" t="s">
        <v>39</v>
      </c>
      <c r="I488" s="0" t="s">
        <v>128</v>
      </c>
      <c r="J488" s="0" t="s">
        <v>59</v>
      </c>
      <c r="K488" s="0" t="s">
        <v>27</v>
      </c>
      <c r="L488" s="0" t="n">
        <v>16</v>
      </c>
      <c r="M488" s="0" t="n">
        <v>13</v>
      </c>
      <c r="N488" s="0" t="n">
        <v>89</v>
      </c>
    </row>
    <row r="489" customFormat="false" ht="15" hidden="false" customHeight="false" outlineLevel="0" collapsed="false">
      <c r="A489" s="0" t="n">
        <v>88065565839</v>
      </c>
      <c r="B489" s="11" t="n">
        <v>44074</v>
      </c>
      <c r="C489" s="0" t="s">
        <v>583</v>
      </c>
      <c r="D489" s="0" t="s">
        <v>20</v>
      </c>
      <c r="E489" s="0" t="s">
        <v>101</v>
      </c>
      <c r="F489" s="0" t="s">
        <v>43</v>
      </c>
      <c r="G489" s="0" t="s">
        <v>23</v>
      </c>
      <c r="H489" s="0" t="s">
        <v>44</v>
      </c>
      <c r="I489" s="0" t="s">
        <v>128</v>
      </c>
      <c r="J489" s="0" t="s">
        <v>60</v>
      </c>
      <c r="K489" s="0" t="s">
        <v>35</v>
      </c>
      <c r="L489" s="0" t="n">
        <v>70</v>
      </c>
      <c r="M489" s="0" t="n">
        <v>67</v>
      </c>
      <c r="N489" s="0" t="n">
        <v>77</v>
      </c>
    </row>
    <row r="490" customFormat="false" ht="15" hidden="false" customHeight="false" outlineLevel="0" collapsed="false">
      <c r="A490" s="0" t="n">
        <v>88065565840</v>
      </c>
      <c r="B490" s="11" t="n">
        <v>44075</v>
      </c>
      <c r="C490" s="0" t="s">
        <v>584</v>
      </c>
      <c r="D490" s="0" t="s">
        <v>20</v>
      </c>
      <c r="E490" s="0" t="s">
        <v>104</v>
      </c>
      <c r="F490" s="0" t="s">
        <v>22</v>
      </c>
      <c r="G490" s="0" t="s">
        <v>23</v>
      </c>
      <c r="H490" s="0" t="s">
        <v>24</v>
      </c>
      <c r="I490" s="0" t="s">
        <v>128</v>
      </c>
      <c r="J490" s="0" t="s">
        <v>61</v>
      </c>
      <c r="K490" s="0" t="s">
        <v>35</v>
      </c>
      <c r="L490" s="0" t="n">
        <v>15</v>
      </c>
      <c r="M490" s="0" t="n">
        <v>12</v>
      </c>
      <c r="N490" s="0" t="n">
        <v>68</v>
      </c>
    </row>
    <row r="491" customFormat="false" ht="15" hidden="false" customHeight="false" outlineLevel="0" collapsed="false">
      <c r="A491" s="0" t="n">
        <v>88065565841</v>
      </c>
      <c r="B491" s="11" t="n">
        <v>44076</v>
      </c>
      <c r="C491" s="0" t="s">
        <v>585</v>
      </c>
      <c r="D491" s="0" t="s">
        <v>29</v>
      </c>
      <c r="E491" s="0" t="s">
        <v>107</v>
      </c>
      <c r="F491" s="0" t="s">
        <v>22</v>
      </c>
      <c r="G491" s="0" t="s">
        <v>23</v>
      </c>
      <c r="H491" s="0" t="s">
        <v>24</v>
      </c>
      <c r="I491" s="0" t="s">
        <v>128</v>
      </c>
      <c r="J491" s="0" t="s">
        <v>59</v>
      </c>
      <c r="K491" s="0" t="s">
        <v>27</v>
      </c>
      <c r="L491" s="0" t="n">
        <v>16</v>
      </c>
      <c r="M491" s="0" t="n">
        <v>13</v>
      </c>
      <c r="N491" s="0" t="n">
        <v>15</v>
      </c>
    </row>
    <row r="492" customFormat="false" ht="15" hidden="false" customHeight="false" outlineLevel="0" collapsed="false">
      <c r="A492" s="0" t="n">
        <v>88065565842</v>
      </c>
      <c r="B492" s="11" t="n">
        <v>44077</v>
      </c>
      <c r="C492" s="0" t="s">
        <v>586</v>
      </c>
      <c r="D492" s="0" t="s">
        <v>29</v>
      </c>
      <c r="E492" s="0" t="s">
        <v>75</v>
      </c>
      <c r="F492" s="0" t="s">
        <v>31</v>
      </c>
      <c r="G492" s="0" t="s">
        <v>32</v>
      </c>
      <c r="H492" s="0" t="s">
        <v>33</v>
      </c>
      <c r="I492" s="0" t="s">
        <v>128</v>
      </c>
      <c r="J492" s="0" t="s">
        <v>62</v>
      </c>
      <c r="K492" s="0" t="s">
        <v>27</v>
      </c>
      <c r="L492" s="0" t="n">
        <v>20</v>
      </c>
      <c r="M492" s="0" t="n">
        <v>17</v>
      </c>
      <c r="N492" s="0" t="n">
        <v>47</v>
      </c>
    </row>
    <row r="493" customFormat="false" ht="15" hidden="false" customHeight="false" outlineLevel="0" collapsed="false">
      <c r="A493" s="0" t="n">
        <v>88065565843</v>
      </c>
      <c r="B493" s="11" t="n">
        <v>44078</v>
      </c>
      <c r="C493" s="0" t="s">
        <v>587</v>
      </c>
      <c r="D493" s="0" t="s">
        <v>29</v>
      </c>
      <c r="E493" s="0" t="s">
        <v>78</v>
      </c>
      <c r="F493" s="0" t="s">
        <v>38</v>
      </c>
      <c r="G493" s="0" t="s">
        <v>32</v>
      </c>
      <c r="H493" s="0" t="s">
        <v>39</v>
      </c>
      <c r="I493" s="0" t="s">
        <v>128</v>
      </c>
      <c r="J493" s="0" t="s">
        <v>63</v>
      </c>
      <c r="K493" s="0" t="s">
        <v>27</v>
      </c>
      <c r="L493" s="0" t="n">
        <v>12</v>
      </c>
      <c r="M493" s="0" t="n">
        <v>9</v>
      </c>
      <c r="N493" s="0" t="n">
        <v>6</v>
      </c>
    </row>
    <row r="494" customFormat="false" ht="15" hidden="false" customHeight="false" outlineLevel="0" collapsed="false">
      <c r="A494" s="0" t="n">
        <v>88065565844</v>
      </c>
      <c r="B494" s="11" t="n">
        <v>44079</v>
      </c>
      <c r="C494" s="0" t="s">
        <v>588</v>
      </c>
      <c r="D494" s="0" t="s">
        <v>29</v>
      </c>
      <c r="E494" s="0" t="s">
        <v>81</v>
      </c>
      <c r="F494" s="0" t="s">
        <v>43</v>
      </c>
      <c r="G494" s="0" t="s">
        <v>23</v>
      </c>
      <c r="H494" s="0" t="s">
        <v>44</v>
      </c>
      <c r="I494" s="0" t="s">
        <v>128</v>
      </c>
      <c r="J494" s="0" t="s">
        <v>64</v>
      </c>
      <c r="K494" s="0" t="s">
        <v>35</v>
      </c>
      <c r="L494" s="0" t="n">
        <v>12</v>
      </c>
      <c r="M494" s="0" t="n">
        <v>9</v>
      </c>
      <c r="N494" s="0" t="n">
        <v>10</v>
      </c>
    </row>
    <row r="495" customFormat="false" ht="15" hidden="false" customHeight="false" outlineLevel="0" collapsed="false">
      <c r="A495" s="0" t="n">
        <v>88065565845</v>
      </c>
      <c r="B495" s="11" t="n">
        <v>44083</v>
      </c>
      <c r="C495" s="0" t="s">
        <v>589</v>
      </c>
      <c r="D495" s="0" t="s">
        <v>20</v>
      </c>
      <c r="E495" s="0" t="s">
        <v>149</v>
      </c>
      <c r="F495" s="0" t="s">
        <v>22</v>
      </c>
      <c r="G495" s="0" t="s">
        <v>23</v>
      </c>
      <c r="H495" s="0" t="s">
        <v>24</v>
      </c>
      <c r="I495" s="0" t="s">
        <v>128</v>
      </c>
      <c r="J495" s="0" t="s">
        <v>67</v>
      </c>
      <c r="K495" s="0" t="s">
        <v>35</v>
      </c>
      <c r="L495" s="0" t="n">
        <v>18</v>
      </c>
      <c r="M495" s="0" t="n">
        <v>15</v>
      </c>
      <c r="N495" s="0" t="n">
        <v>11</v>
      </c>
    </row>
    <row r="496" customFormat="false" ht="15" hidden="false" customHeight="false" outlineLevel="0" collapsed="false">
      <c r="A496" s="0" t="n">
        <v>88065565846</v>
      </c>
      <c r="B496" s="11" t="n">
        <v>44082</v>
      </c>
      <c r="C496" s="0" t="s">
        <v>590</v>
      </c>
      <c r="D496" s="0" t="s">
        <v>20</v>
      </c>
      <c r="E496" s="0" t="s">
        <v>21</v>
      </c>
      <c r="F496" s="0" t="s">
        <v>22</v>
      </c>
      <c r="G496" s="0" t="s">
        <v>23</v>
      </c>
      <c r="H496" s="0" t="s">
        <v>24</v>
      </c>
      <c r="I496" s="0" t="s">
        <v>128</v>
      </c>
      <c r="J496" s="0" t="s">
        <v>70</v>
      </c>
      <c r="K496" s="0" t="s">
        <v>27</v>
      </c>
      <c r="L496" s="0" t="n">
        <v>10</v>
      </c>
      <c r="M496" s="0" t="n">
        <v>7</v>
      </c>
      <c r="N496" s="0" t="n">
        <v>60</v>
      </c>
    </row>
    <row r="497" customFormat="false" ht="15" hidden="false" customHeight="false" outlineLevel="0" collapsed="false">
      <c r="A497" s="0" t="n">
        <v>88065565847</v>
      </c>
      <c r="B497" s="11" t="n">
        <v>44082</v>
      </c>
      <c r="C497" s="0" t="s">
        <v>591</v>
      </c>
      <c r="D497" s="0" t="s">
        <v>20</v>
      </c>
      <c r="E497" s="0" t="s">
        <v>152</v>
      </c>
      <c r="F497" s="0" t="s">
        <v>31</v>
      </c>
      <c r="G497" s="0" t="s">
        <v>32</v>
      </c>
      <c r="H497" s="0" t="s">
        <v>33</v>
      </c>
      <c r="I497" s="0" t="s">
        <v>128</v>
      </c>
      <c r="J497" s="0" t="s">
        <v>67</v>
      </c>
      <c r="K497" s="0" t="s">
        <v>35</v>
      </c>
      <c r="L497" s="0" t="n">
        <v>18</v>
      </c>
      <c r="M497" s="0" t="n">
        <v>15</v>
      </c>
      <c r="N497" s="0" t="n">
        <v>89</v>
      </c>
    </row>
    <row r="498" customFormat="false" ht="15" hidden="false" customHeight="false" outlineLevel="0" collapsed="false">
      <c r="A498" s="0" t="n">
        <v>88065565848</v>
      </c>
      <c r="B498" s="11" t="n">
        <v>44083</v>
      </c>
      <c r="C498" s="0" t="s">
        <v>592</v>
      </c>
      <c r="D498" s="0" t="s">
        <v>29</v>
      </c>
      <c r="E498" s="0" t="s">
        <v>154</v>
      </c>
      <c r="F498" s="0" t="s">
        <v>38</v>
      </c>
      <c r="G498" s="0" t="s">
        <v>32</v>
      </c>
      <c r="H498" s="0" t="s">
        <v>39</v>
      </c>
      <c r="I498" s="0" t="s">
        <v>128</v>
      </c>
      <c r="J498" s="0" t="s">
        <v>70</v>
      </c>
      <c r="K498" s="0" t="s">
        <v>27</v>
      </c>
      <c r="L498" s="0" t="n">
        <v>10</v>
      </c>
      <c r="M498" s="0" t="n">
        <v>7</v>
      </c>
      <c r="N498" s="0" t="n">
        <v>77</v>
      </c>
    </row>
    <row r="499" customFormat="false" ht="15" hidden="false" customHeight="false" outlineLevel="0" collapsed="false">
      <c r="A499" s="0" t="n">
        <v>88065565849</v>
      </c>
      <c r="B499" s="11" t="n">
        <v>44084</v>
      </c>
      <c r="C499" s="0" t="s">
        <v>593</v>
      </c>
      <c r="D499" s="0" t="s">
        <v>20</v>
      </c>
      <c r="E499" s="0" t="s">
        <v>156</v>
      </c>
      <c r="F499" s="0" t="s">
        <v>43</v>
      </c>
      <c r="G499" s="0" t="s">
        <v>23</v>
      </c>
      <c r="H499" s="0" t="s">
        <v>44</v>
      </c>
      <c r="I499" s="0" t="s">
        <v>128</v>
      </c>
      <c r="J499" s="0" t="s">
        <v>76</v>
      </c>
      <c r="K499" s="0" t="s">
        <v>27</v>
      </c>
      <c r="L499" s="0" t="n">
        <v>15</v>
      </c>
      <c r="M499" s="0" t="n">
        <v>12</v>
      </c>
      <c r="N499" s="0" t="n">
        <v>68</v>
      </c>
    </row>
    <row r="500" customFormat="false" ht="15" hidden="false" customHeight="false" outlineLevel="0" collapsed="false">
      <c r="A500" s="0" t="n">
        <v>88065565850</v>
      </c>
      <c r="B500" s="11" t="n">
        <v>44085</v>
      </c>
      <c r="C500" s="0" t="s">
        <v>594</v>
      </c>
      <c r="D500" s="0" t="s">
        <v>20</v>
      </c>
      <c r="E500" s="0" t="s">
        <v>112</v>
      </c>
      <c r="F500" s="0" t="s">
        <v>22</v>
      </c>
      <c r="G500" s="0" t="s">
        <v>23</v>
      </c>
      <c r="H500" s="0" t="s">
        <v>24</v>
      </c>
      <c r="I500" s="0" t="s">
        <v>128</v>
      </c>
      <c r="J500" s="0" t="s">
        <v>79</v>
      </c>
      <c r="K500" s="0" t="s">
        <v>35</v>
      </c>
      <c r="L500" s="0" t="n">
        <v>23</v>
      </c>
      <c r="M500" s="0" t="n">
        <v>20</v>
      </c>
      <c r="N500" s="0" t="n">
        <v>15</v>
      </c>
    </row>
    <row r="501" customFormat="false" ht="15" hidden="false" customHeight="false" outlineLevel="0" collapsed="false">
      <c r="A501" s="0" t="n">
        <v>88065565851</v>
      </c>
      <c r="B501" s="11" t="n">
        <v>44086</v>
      </c>
      <c r="C501" s="0" t="s">
        <v>595</v>
      </c>
      <c r="D501" s="0" t="s">
        <v>20</v>
      </c>
      <c r="E501" s="0" t="s">
        <v>114</v>
      </c>
      <c r="F501" s="0" t="s">
        <v>22</v>
      </c>
      <c r="G501" s="0" t="s">
        <v>23</v>
      </c>
      <c r="H501" s="0" t="s">
        <v>24</v>
      </c>
      <c r="I501" s="0" t="s">
        <v>128</v>
      </c>
      <c r="J501" s="0" t="s">
        <v>82</v>
      </c>
      <c r="K501" s="0" t="s">
        <v>35</v>
      </c>
      <c r="L501" s="0" t="n">
        <v>9</v>
      </c>
      <c r="M501" s="0" t="n">
        <v>6</v>
      </c>
      <c r="N501" s="0" t="n">
        <v>60</v>
      </c>
    </row>
    <row r="502" customFormat="false" ht="15" hidden="false" customHeight="false" outlineLevel="0" collapsed="false">
      <c r="A502" s="0" t="n">
        <v>88065565852</v>
      </c>
      <c r="B502" s="11" t="n">
        <v>44087</v>
      </c>
      <c r="C502" s="0" t="s">
        <v>596</v>
      </c>
      <c r="D502" s="0" t="s">
        <v>29</v>
      </c>
      <c r="E502" s="0" t="s">
        <v>69</v>
      </c>
      <c r="F502" s="0" t="s">
        <v>31</v>
      </c>
      <c r="G502" s="0" t="s">
        <v>32</v>
      </c>
      <c r="H502" s="0" t="s">
        <v>33</v>
      </c>
      <c r="I502" s="0" t="s">
        <v>128</v>
      </c>
      <c r="J502" s="0" t="s">
        <v>85</v>
      </c>
      <c r="K502" s="0" t="s">
        <v>35</v>
      </c>
      <c r="L502" s="0" t="n">
        <v>18</v>
      </c>
      <c r="M502" s="0" t="n">
        <v>15</v>
      </c>
      <c r="N502" s="0" t="n">
        <v>89</v>
      </c>
    </row>
    <row r="503" customFormat="false" ht="15" hidden="false" customHeight="false" outlineLevel="0" collapsed="false">
      <c r="A503" s="0" t="n">
        <v>88065565853</v>
      </c>
      <c r="B503" s="11" t="n">
        <v>44088</v>
      </c>
      <c r="C503" s="0" t="s">
        <v>597</v>
      </c>
      <c r="D503" s="0" t="s">
        <v>20</v>
      </c>
      <c r="E503" s="0" t="s">
        <v>117</v>
      </c>
      <c r="F503" s="0" t="s">
        <v>38</v>
      </c>
      <c r="G503" s="0" t="s">
        <v>32</v>
      </c>
      <c r="H503" s="0" t="s">
        <v>39</v>
      </c>
      <c r="I503" s="0" t="s">
        <v>128</v>
      </c>
      <c r="J503" s="0" t="s">
        <v>67</v>
      </c>
      <c r="K503" s="0" t="s">
        <v>35</v>
      </c>
      <c r="L503" s="0" t="n">
        <v>18</v>
      </c>
      <c r="M503" s="0" t="n">
        <v>15</v>
      </c>
      <c r="N503" s="0" t="n">
        <v>77</v>
      </c>
    </row>
    <row r="504" customFormat="false" ht="15" hidden="false" customHeight="false" outlineLevel="0" collapsed="false">
      <c r="A504" s="0" t="n">
        <v>88065565854</v>
      </c>
      <c r="B504" s="11" t="n">
        <v>44089</v>
      </c>
      <c r="C504" s="0" t="s">
        <v>598</v>
      </c>
      <c r="D504" s="0" t="s">
        <v>29</v>
      </c>
      <c r="E504" s="0" t="s">
        <v>69</v>
      </c>
      <c r="F504" s="0" t="s">
        <v>43</v>
      </c>
      <c r="G504" s="0" t="s">
        <v>23</v>
      </c>
      <c r="H504" s="0" t="s">
        <v>44</v>
      </c>
      <c r="I504" s="0" t="s">
        <v>128</v>
      </c>
      <c r="J504" s="0" t="s">
        <v>70</v>
      </c>
      <c r="K504" s="0" t="s">
        <v>27</v>
      </c>
      <c r="L504" s="0" t="n">
        <v>10</v>
      </c>
      <c r="M504" s="0" t="n">
        <v>7</v>
      </c>
      <c r="N504" s="0" t="n">
        <v>68</v>
      </c>
    </row>
    <row r="505" customFormat="false" ht="15" hidden="false" customHeight="false" outlineLevel="0" collapsed="false">
      <c r="A505" s="0" t="n">
        <v>88065565855</v>
      </c>
      <c r="B505" s="11" t="n">
        <v>44093</v>
      </c>
      <c r="C505" s="0" t="s">
        <v>599</v>
      </c>
      <c r="D505" s="0" t="s">
        <v>29</v>
      </c>
      <c r="E505" s="0" t="s">
        <v>117</v>
      </c>
      <c r="F505" s="0" t="s">
        <v>22</v>
      </c>
      <c r="G505" s="0" t="s">
        <v>23</v>
      </c>
      <c r="H505" s="0" t="s">
        <v>24</v>
      </c>
      <c r="I505" s="0" t="s">
        <v>128</v>
      </c>
      <c r="J505" s="0" t="s">
        <v>76</v>
      </c>
      <c r="K505" s="0" t="s">
        <v>27</v>
      </c>
      <c r="L505" s="0" t="n">
        <v>15</v>
      </c>
      <c r="M505" s="0" t="n">
        <v>12</v>
      </c>
      <c r="N505" s="0" t="n">
        <v>15</v>
      </c>
    </row>
    <row r="506" customFormat="false" ht="15" hidden="false" customHeight="false" outlineLevel="0" collapsed="false">
      <c r="A506" s="0" t="n">
        <v>88065565856</v>
      </c>
      <c r="B506" s="11" t="n">
        <v>44092</v>
      </c>
      <c r="C506" s="0" t="s">
        <v>600</v>
      </c>
      <c r="D506" s="0" t="s">
        <v>29</v>
      </c>
      <c r="E506" s="0" t="s">
        <v>119</v>
      </c>
      <c r="F506" s="0" t="s">
        <v>22</v>
      </c>
      <c r="G506" s="0" t="s">
        <v>23</v>
      </c>
      <c r="H506" s="0" t="s">
        <v>24</v>
      </c>
      <c r="I506" s="0" t="s">
        <v>128</v>
      </c>
      <c r="J506" s="0" t="s">
        <v>79</v>
      </c>
      <c r="K506" s="0" t="s">
        <v>35</v>
      </c>
      <c r="L506" s="0" t="n">
        <v>23</v>
      </c>
      <c r="M506" s="0" t="n">
        <v>20</v>
      </c>
      <c r="N506" s="0" t="n">
        <v>47</v>
      </c>
    </row>
    <row r="507" customFormat="false" ht="15" hidden="false" customHeight="false" outlineLevel="0" collapsed="false">
      <c r="A507" s="0" t="n">
        <v>88065565857</v>
      </c>
      <c r="B507" s="11" t="n">
        <v>44092</v>
      </c>
      <c r="C507" s="0" t="s">
        <v>601</v>
      </c>
      <c r="D507" s="0" t="s">
        <v>29</v>
      </c>
      <c r="E507" s="0" t="s">
        <v>121</v>
      </c>
      <c r="F507" s="0" t="s">
        <v>31</v>
      </c>
      <c r="G507" s="0" t="s">
        <v>32</v>
      </c>
      <c r="H507" s="0" t="s">
        <v>33</v>
      </c>
      <c r="I507" s="0" t="s">
        <v>128</v>
      </c>
      <c r="J507" s="0" t="s">
        <v>82</v>
      </c>
      <c r="K507" s="0" t="s">
        <v>35</v>
      </c>
      <c r="L507" s="0" t="n">
        <v>9</v>
      </c>
      <c r="M507" s="0" t="n">
        <v>6</v>
      </c>
      <c r="N507" s="0" t="n">
        <v>6</v>
      </c>
    </row>
    <row r="508" customFormat="false" ht="15" hidden="false" customHeight="false" outlineLevel="0" collapsed="false">
      <c r="A508" s="0" t="n">
        <v>88065565858</v>
      </c>
      <c r="B508" s="11" t="n">
        <v>44093</v>
      </c>
      <c r="C508" s="0" t="s">
        <v>602</v>
      </c>
      <c r="D508" s="0" t="s">
        <v>20</v>
      </c>
      <c r="E508" s="0" t="s">
        <v>123</v>
      </c>
      <c r="F508" s="0" t="s">
        <v>38</v>
      </c>
      <c r="G508" s="0" t="s">
        <v>32</v>
      </c>
      <c r="H508" s="0" t="s">
        <v>39</v>
      </c>
      <c r="I508" s="0" t="s">
        <v>128</v>
      </c>
      <c r="J508" s="0" t="s">
        <v>85</v>
      </c>
      <c r="K508" s="0" t="s">
        <v>35</v>
      </c>
      <c r="L508" s="0" t="n">
        <v>18</v>
      </c>
      <c r="M508" s="0" t="n">
        <v>15</v>
      </c>
      <c r="N508" s="0" t="n">
        <v>10</v>
      </c>
    </row>
    <row r="509" customFormat="false" ht="15" hidden="false" customHeight="false" outlineLevel="0" collapsed="false">
      <c r="A509" s="0" t="n">
        <v>88065565859</v>
      </c>
      <c r="B509" s="11" t="n">
        <v>44094</v>
      </c>
      <c r="C509" s="0" t="s">
        <v>603</v>
      </c>
      <c r="D509" s="0" t="s">
        <v>29</v>
      </c>
      <c r="E509" s="0" t="s">
        <v>125</v>
      </c>
      <c r="F509" s="0" t="s">
        <v>43</v>
      </c>
      <c r="G509" s="0" t="s">
        <v>23</v>
      </c>
      <c r="H509" s="0" t="s">
        <v>44</v>
      </c>
      <c r="I509" s="0" t="s">
        <v>128</v>
      </c>
      <c r="J509" s="0" t="s">
        <v>67</v>
      </c>
      <c r="K509" s="0" t="s">
        <v>35</v>
      </c>
      <c r="L509" s="0" t="n">
        <v>18</v>
      </c>
      <c r="M509" s="0" t="n">
        <v>15</v>
      </c>
      <c r="N509" s="0" t="n">
        <v>11</v>
      </c>
    </row>
    <row r="510" customFormat="false" ht="15" hidden="false" customHeight="false" outlineLevel="0" collapsed="false">
      <c r="A510" s="0" t="n">
        <v>88065565860</v>
      </c>
      <c r="B510" s="11" t="n">
        <v>44095</v>
      </c>
      <c r="C510" s="0" t="s">
        <v>604</v>
      </c>
      <c r="D510" s="0" t="s">
        <v>20</v>
      </c>
      <c r="E510" s="0" t="s">
        <v>30</v>
      </c>
      <c r="F510" s="0" t="s">
        <v>22</v>
      </c>
      <c r="G510" s="0" t="s">
        <v>23</v>
      </c>
      <c r="H510" s="0" t="s">
        <v>24</v>
      </c>
      <c r="I510" s="0" t="s">
        <v>128</v>
      </c>
      <c r="J510" s="0" t="s">
        <v>70</v>
      </c>
      <c r="K510" s="0" t="s">
        <v>27</v>
      </c>
      <c r="L510" s="0" t="n">
        <v>10</v>
      </c>
      <c r="M510" s="0" t="n">
        <v>7</v>
      </c>
      <c r="N510" s="0" t="n">
        <v>60</v>
      </c>
    </row>
    <row r="511" customFormat="false" ht="15" hidden="false" customHeight="false" outlineLevel="0" collapsed="false">
      <c r="A511" s="0" t="n">
        <v>88065565861</v>
      </c>
      <c r="B511" s="11" t="n">
        <v>44096</v>
      </c>
      <c r="C511" s="0" t="s">
        <v>605</v>
      </c>
      <c r="D511" s="0" t="s">
        <v>20</v>
      </c>
      <c r="E511" s="0" t="s">
        <v>37</v>
      </c>
      <c r="F511" s="0" t="s">
        <v>22</v>
      </c>
      <c r="G511" s="0" t="s">
        <v>23</v>
      </c>
      <c r="H511" s="0" t="s">
        <v>24</v>
      </c>
      <c r="I511" s="0" t="s">
        <v>128</v>
      </c>
      <c r="J511" s="0" t="s">
        <v>76</v>
      </c>
      <c r="K511" s="0" t="s">
        <v>27</v>
      </c>
      <c r="L511" s="0" t="n">
        <v>15</v>
      </c>
      <c r="M511" s="0" t="n">
        <v>12</v>
      </c>
      <c r="N511" s="0" t="n">
        <v>89</v>
      </c>
    </row>
    <row r="512" customFormat="false" ht="15" hidden="false" customHeight="false" outlineLevel="0" collapsed="false">
      <c r="A512" s="0" t="n">
        <v>88065565862</v>
      </c>
      <c r="B512" s="11" t="n">
        <v>44097</v>
      </c>
      <c r="C512" s="0" t="s">
        <v>606</v>
      </c>
      <c r="D512" s="0" t="s">
        <v>29</v>
      </c>
      <c r="E512" s="0" t="s">
        <v>42</v>
      </c>
      <c r="F512" s="0" t="s">
        <v>31</v>
      </c>
      <c r="G512" s="0" t="s">
        <v>32</v>
      </c>
      <c r="H512" s="0" t="s">
        <v>33</v>
      </c>
      <c r="I512" s="0" t="s">
        <v>128</v>
      </c>
      <c r="J512" s="0" t="s">
        <v>79</v>
      </c>
      <c r="K512" s="0" t="s">
        <v>35</v>
      </c>
      <c r="L512" s="0" t="n">
        <v>23</v>
      </c>
      <c r="M512" s="0" t="n">
        <v>20</v>
      </c>
      <c r="N512" s="0" t="n">
        <v>77</v>
      </c>
    </row>
    <row r="513" customFormat="false" ht="15" hidden="false" customHeight="false" outlineLevel="0" collapsed="false">
      <c r="A513" s="0" t="n">
        <v>88065565863</v>
      </c>
      <c r="B513" s="11" t="n">
        <v>44098</v>
      </c>
      <c r="C513" s="0" t="s">
        <v>607</v>
      </c>
      <c r="D513" s="0" t="s">
        <v>20</v>
      </c>
      <c r="E513" s="0" t="s">
        <v>186</v>
      </c>
      <c r="F513" s="0" t="s">
        <v>38</v>
      </c>
      <c r="G513" s="0" t="s">
        <v>32</v>
      </c>
      <c r="H513" s="0" t="s">
        <v>39</v>
      </c>
      <c r="I513" s="0" t="s">
        <v>128</v>
      </c>
      <c r="J513" s="0" t="s">
        <v>82</v>
      </c>
      <c r="K513" s="0" t="s">
        <v>35</v>
      </c>
      <c r="L513" s="0" t="n">
        <v>9</v>
      </c>
      <c r="M513" s="0" t="n">
        <v>6</v>
      </c>
      <c r="N513" s="0" t="n">
        <v>68</v>
      </c>
    </row>
    <row r="514" customFormat="false" ht="15" hidden="false" customHeight="false" outlineLevel="0" collapsed="false">
      <c r="A514" s="0" t="n">
        <v>88065565864</v>
      </c>
      <c r="B514" s="11" t="n">
        <v>44099</v>
      </c>
      <c r="C514" s="0" t="s">
        <v>608</v>
      </c>
      <c r="D514" s="0" t="s">
        <v>29</v>
      </c>
      <c r="E514" s="0" t="s">
        <v>188</v>
      </c>
      <c r="F514" s="0" t="s">
        <v>43</v>
      </c>
      <c r="G514" s="0" t="s">
        <v>23</v>
      </c>
      <c r="H514" s="0" t="s">
        <v>44</v>
      </c>
      <c r="I514" s="0" t="s">
        <v>128</v>
      </c>
      <c r="J514" s="0" t="s">
        <v>85</v>
      </c>
      <c r="K514" s="0" t="s">
        <v>35</v>
      </c>
      <c r="L514" s="0" t="n">
        <v>18</v>
      </c>
      <c r="M514" s="0" t="n">
        <v>15</v>
      </c>
      <c r="N514" s="0" t="n">
        <v>15</v>
      </c>
    </row>
    <row r="515" customFormat="false" ht="15" hidden="false" customHeight="false" outlineLevel="0" collapsed="false">
      <c r="A515" s="0" t="n">
        <v>88065565865</v>
      </c>
      <c r="B515" s="11" t="n">
        <v>44103</v>
      </c>
      <c r="C515" s="0" t="s">
        <v>609</v>
      </c>
      <c r="D515" s="0" t="s">
        <v>29</v>
      </c>
      <c r="E515" s="0" t="s">
        <v>46</v>
      </c>
      <c r="F515" s="0" t="s">
        <v>22</v>
      </c>
      <c r="G515" s="0" t="s">
        <v>23</v>
      </c>
      <c r="H515" s="0" t="s">
        <v>24</v>
      </c>
      <c r="I515" s="0" t="s">
        <v>128</v>
      </c>
      <c r="J515" s="0" t="s">
        <v>73</v>
      </c>
      <c r="K515" s="0" t="s">
        <v>27</v>
      </c>
      <c r="L515" s="0" t="n">
        <v>15</v>
      </c>
      <c r="M515" s="0" t="n">
        <v>12</v>
      </c>
      <c r="N515" s="0" t="n">
        <v>47</v>
      </c>
    </row>
    <row r="516" customFormat="false" ht="15" hidden="false" customHeight="false" outlineLevel="0" collapsed="false">
      <c r="A516" s="0" t="n">
        <v>88065565866</v>
      </c>
      <c r="B516" s="11" t="n">
        <v>44102</v>
      </c>
      <c r="C516" s="0" t="s">
        <v>610</v>
      </c>
      <c r="D516" s="0" t="s">
        <v>29</v>
      </c>
      <c r="E516" s="0" t="s">
        <v>48</v>
      </c>
      <c r="F516" s="0" t="s">
        <v>22</v>
      </c>
      <c r="G516" s="0" t="s">
        <v>23</v>
      </c>
      <c r="H516" s="0" t="s">
        <v>24</v>
      </c>
      <c r="I516" s="0" t="s">
        <v>128</v>
      </c>
      <c r="J516" s="0" t="s">
        <v>76</v>
      </c>
      <c r="K516" s="0" t="s">
        <v>27</v>
      </c>
      <c r="L516" s="0" t="n">
        <v>15</v>
      </c>
      <c r="M516" s="0" t="n">
        <v>12</v>
      </c>
      <c r="N516" s="0" t="n">
        <v>6</v>
      </c>
    </row>
    <row r="517" customFormat="false" ht="15" hidden="false" customHeight="false" outlineLevel="0" collapsed="false">
      <c r="A517" s="0" t="n">
        <v>88065565867</v>
      </c>
      <c r="B517" s="11" t="n">
        <v>44102</v>
      </c>
      <c r="C517" s="0" t="s">
        <v>611</v>
      </c>
      <c r="D517" s="0" t="s">
        <v>29</v>
      </c>
      <c r="E517" s="0" t="s">
        <v>50</v>
      </c>
      <c r="F517" s="0" t="s">
        <v>31</v>
      </c>
      <c r="G517" s="0" t="s">
        <v>32</v>
      </c>
      <c r="H517" s="0" t="s">
        <v>33</v>
      </c>
      <c r="I517" s="0" t="s">
        <v>128</v>
      </c>
      <c r="J517" s="0" t="s">
        <v>126</v>
      </c>
      <c r="K517" s="0" t="s">
        <v>27</v>
      </c>
      <c r="L517" s="0" t="n">
        <v>20</v>
      </c>
      <c r="M517" s="0" t="n">
        <v>17</v>
      </c>
      <c r="N517" s="0" t="n">
        <v>10</v>
      </c>
    </row>
    <row r="518" customFormat="false" ht="15" hidden="false" customHeight="false" outlineLevel="0" collapsed="false">
      <c r="A518" s="0" t="n">
        <v>88065565868</v>
      </c>
      <c r="B518" s="11" t="n">
        <v>44103</v>
      </c>
      <c r="C518" s="0" t="s">
        <v>612</v>
      </c>
      <c r="D518" s="0" t="s">
        <v>20</v>
      </c>
      <c r="E518" s="0" t="s">
        <v>52</v>
      </c>
      <c r="F518" s="0" t="s">
        <v>31</v>
      </c>
      <c r="G518" s="0" t="s">
        <v>32</v>
      </c>
      <c r="H518" s="0" t="s">
        <v>33</v>
      </c>
      <c r="I518" s="0" t="s">
        <v>128</v>
      </c>
      <c r="J518" s="0" t="s">
        <v>129</v>
      </c>
      <c r="K518" s="0" t="s">
        <v>27</v>
      </c>
      <c r="L518" s="0" t="n">
        <v>12</v>
      </c>
      <c r="M518" s="0" t="n">
        <v>9</v>
      </c>
      <c r="N518" s="0" t="n">
        <v>11</v>
      </c>
    </row>
    <row r="519" customFormat="false" ht="15" hidden="false" customHeight="false" outlineLevel="0" collapsed="false">
      <c r="A519" s="0" t="n">
        <v>88065565869</v>
      </c>
      <c r="B519" s="11" t="n">
        <v>44104</v>
      </c>
      <c r="C519" s="0" t="s">
        <v>613</v>
      </c>
      <c r="D519" s="0" t="s">
        <v>29</v>
      </c>
      <c r="E519" s="0" t="s">
        <v>55</v>
      </c>
      <c r="F519" s="0" t="s">
        <v>31</v>
      </c>
      <c r="G519" s="0" t="s">
        <v>32</v>
      </c>
      <c r="H519" s="0" t="s">
        <v>33</v>
      </c>
      <c r="I519" s="0" t="s">
        <v>128</v>
      </c>
      <c r="J519" s="0" t="s">
        <v>131</v>
      </c>
      <c r="K519" s="0" t="s">
        <v>27</v>
      </c>
      <c r="L519" s="0" t="n">
        <v>13</v>
      </c>
      <c r="M519" s="0" t="n">
        <v>10</v>
      </c>
      <c r="N519" s="0" t="n">
        <v>60</v>
      </c>
    </row>
    <row r="520" customFormat="false" ht="15" hidden="false" customHeight="false" outlineLevel="0" collapsed="false">
      <c r="A520" s="0" t="n">
        <v>88065565870</v>
      </c>
      <c r="B520" s="11" t="n">
        <v>44102</v>
      </c>
      <c r="C520" s="0" t="s">
        <v>614</v>
      </c>
      <c r="D520" s="0" t="s">
        <v>20</v>
      </c>
      <c r="E520" s="0" t="s">
        <v>58</v>
      </c>
      <c r="F520" s="0" t="s">
        <v>31</v>
      </c>
      <c r="G520" s="0" t="s">
        <v>32</v>
      </c>
      <c r="H520" s="0" t="s">
        <v>33</v>
      </c>
      <c r="I520" s="0" t="s">
        <v>128</v>
      </c>
      <c r="J520" s="0" t="s">
        <v>133</v>
      </c>
      <c r="K520" s="0" t="s">
        <v>27</v>
      </c>
      <c r="L520" s="0" t="n">
        <v>15</v>
      </c>
      <c r="M520" s="0" t="n">
        <v>12</v>
      </c>
      <c r="N520" s="0" t="n">
        <v>89</v>
      </c>
    </row>
    <row r="521" customFormat="false" ht="15" hidden="false" customHeight="false" outlineLevel="0" collapsed="false">
      <c r="A521" s="0" t="n">
        <v>88065565871</v>
      </c>
      <c r="B521" s="11" t="n">
        <v>44103</v>
      </c>
      <c r="C521" s="0" t="s">
        <v>615</v>
      </c>
      <c r="D521" s="0" t="s">
        <v>29</v>
      </c>
      <c r="E521" s="0" t="s">
        <v>147</v>
      </c>
      <c r="F521" s="0" t="s">
        <v>31</v>
      </c>
      <c r="G521" s="0" t="s">
        <v>32</v>
      </c>
      <c r="H521" s="0" t="s">
        <v>33</v>
      </c>
      <c r="I521" s="0" t="s">
        <v>128</v>
      </c>
      <c r="J521" s="0" t="s">
        <v>88</v>
      </c>
      <c r="K521" s="0" t="s">
        <v>27</v>
      </c>
      <c r="L521" s="0" t="n">
        <v>14</v>
      </c>
      <c r="M521" s="0" t="n">
        <v>11</v>
      </c>
      <c r="N521" s="0" t="n">
        <v>77</v>
      </c>
    </row>
    <row r="522" customFormat="false" ht="15" hidden="false" customHeight="false" outlineLevel="0" collapsed="false">
      <c r="A522" s="0" t="n">
        <v>88065565872</v>
      </c>
      <c r="B522" s="11" t="n">
        <v>44104</v>
      </c>
      <c r="C522" s="0" t="s">
        <v>616</v>
      </c>
      <c r="D522" s="0" t="s">
        <v>29</v>
      </c>
      <c r="E522" s="0" t="s">
        <v>149</v>
      </c>
      <c r="F522" s="0" t="s">
        <v>22</v>
      </c>
      <c r="G522" s="0" t="s">
        <v>23</v>
      </c>
      <c r="H522" s="0" t="s">
        <v>24</v>
      </c>
      <c r="I522" s="0" t="s">
        <v>128</v>
      </c>
      <c r="J522" s="0" t="s">
        <v>91</v>
      </c>
      <c r="K522" s="0" t="s">
        <v>27</v>
      </c>
      <c r="L522" s="0" t="n">
        <v>30</v>
      </c>
      <c r="M522" s="0" t="n">
        <v>27</v>
      </c>
      <c r="N522" s="0" t="n">
        <v>68</v>
      </c>
    </row>
    <row r="523" customFormat="false" ht="15" hidden="false" customHeight="false" outlineLevel="0" collapsed="false">
      <c r="A523" s="0" t="n">
        <v>88065565873</v>
      </c>
      <c r="B523" s="11" t="n">
        <v>44104</v>
      </c>
      <c r="C523" s="0" t="s">
        <v>617</v>
      </c>
      <c r="D523" s="0" t="s">
        <v>20</v>
      </c>
      <c r="E523" s="0" t="s">
        <v>21</v>
      </c>
      <c r="F523" s="0" t="s">
        <v>31</v>
      </c>
      <c r="G523" s="0" t="s">
        <v>32</v>
      </c>
      <c r="H523" s="0" t="s">
        <v>33</v>
      </c>
      <c r="I523" s="0" t="s">
        <v>25</v>
      </c>
      <c r="J523" s="0" t="s">
        <v>94</v>
      </c>
      <c r="K523" s="0" t="s">
        <v>27</v>
      </c>
      <c r="L523" s="0" t="n">
        <v>16</v>
      </c>
      <c r="M523" s="0" t="n">
        <v>13</v>
      </c>
      <c r="N523" s="0" t="n">
        <v>15</v>
      </c>
    </row>
    <row r="524" customFormat="false" ht="15" hidden="false" customHeight="false" outlineLevel="0" collapsed="false">
      <c r="A524" s="0" t="n">
        <v>88065565874</v>
      </c>
      <c r="B524" s="11" t="n">
        <v>44044</v>
      </c>
      <c r="C524" s="0" t="s">
        <v>28</v>
      </c>
      <c r="D524" s="0" t="s">
        <v>29</v>
      </c>
      <c r="E524" s="0" t="s">
        <v>30</v>
      </c>
      <c r="F524" s="0" t="s">
        <v>38</v>
      </c>
      <c r="G524" s="0" t="s">
        <v>32</v>
      </c>
      <c r="H524" s="0" t="s">
        <v>39</v>
      </c>
      <c r="I524" s="0" t="s">
        <v>25</v>
      </c>
      <c r="J524" s="0" t="s">
        <v>34</v>
      </c>
      <c r="K524" s="0" t="s">
        <v>35</v>
      </c>
      <c r="L524" s="0" t="n">
        <v>9</v>
      </c>
      <c r="M524" s="0" t="n">
        <v>6</v>
      </c>
      <c r="N524" s="0" t="n">
        <v>47</v>
      </c>
    </row>
    <row r="525" customFormat="false" ht="15" hidden="false" customHeight="false" outlineLevel="0" collapsed="false">
      <c r="A525" s="0" t="n">
        <v>88065565875</v>
      </c>
      <c r="B525" s="11" t="n">
        <v>44045</v>
      </c>
      <c r="C525" s="0" t="s">
        <v>36</v>
      </c>
      <c r="D525" s="0" t="s">
        <v>20</v>
      </c>
      <c r="E525" s="0" t="s">
        <v>37</v>
      </c>
      <c r="F525" s="0" t="s">
        <v>43</v>
      </c>
      <c r="G525" s="0" t="s">
        <v>23</v>
      </c>
      <c r="H525" s="0" t="s">
        <v>44</v>
      </c>
      <c r="I525" s="0" t="s">
        <v>25</v>
      </c>
      <c r="J525" s="0" t="s">
        <v>40</v>
      </c>
      <c r="K525" s="0" t="s">
        <v>35</v>
      </c>
      <c r="L525" s="0" t="n">
        <v>5</v>
      </c>
      <c r="M525" s="0" t="n">
        <v>2</v>
      </c>
      <c r="N525" s="0" t="n">
        <v>6</v>
      </c>
    </row>
    <row r="526" customFormat="false" ht="15" hidden="false" customHeight="false" outlineLevel="0" collapsed="false">
      <c r="A526" s="0" t="n">
        <v>88065565876</v>
      </c>
      <c r="B526" s="11" t="n">
        <v>44046</v>
      </c>
      <c r="C526" s="0" t="s">
        <v>618</v>
      </c>
      <c r="D526" s="0" t="s">
        <v>20</v>
      </c>
      <c r="E526" s="0" t="s">
        <v>156</v>
      </c>
      <c r="F526" s="0" t="s">
        <v>22</v>
      </c>
      <c r="G526" s="0" t="s">
        <v>23</v>
      </c>
      <c r="H526" s="0" t="s">
        <v>24</v>
      </c>
      <c r="I526" s="0" t="s">
        <v>25</v>
      </c>
      <c r="J526" s="0" t="s">
        <v>140</v>
      </c>
      <c r="K526" s="0" t="s">
        <v>35</v>
      </c>
      <c r="L526" s="0" t="n">
        <v>18</v>
      </c>
      <c r="M526" s="0" t="n">
        <v>15</v>
      </c>
      <c r="N526" s="0" t="n">
        <v>10</v>
      </c>
    </row>
    <row r="527" customFormat="false" ht="15" hidden="false" customHeight="false" outlineLevel="0" collapsed="false">
      <c r="A527" s="0" t="n">
        <v>88065565877</v>
      </c>
      <c r="B527" s="11" t="n">
        <v>44047</v>
      </c>
      <c r="C527" s="0" t="s">
        <v>619</v>
      </c>
      <c r="D527" s="0" t="s">
        <v>20</v>
      </c>
      <c r="E527" s="0" t="s">
        <v>66</v>
      </c>
      <c r="F527" s="0" t="s">
        <v>31</v>
      </c>
      <c r="G527" s="0" t="s">
        <v>32</v>
      </c>
      <c r="H527" s="0" t="s">
        <v>33</v>
      </c>
      <c r="I527" s="0" t="s">
        <v>25</v>
      </c>
      <c r="J527" s="0" t="s">
        <v>142</v>
      </c>
      <c r="K527" s="0" t="s">
        <v>35</v>
      </c>
      <c r="L527" s="0" t="n">
        <v>10</v>
      </c>
      <c r="M527" s="0" t="n">
        <v>7</v>
      </c>
      <c r="N527" s="0" t="n">
        <v>11</v>
      </c>
    </row>
    <row r="528" customFormat="false" ht="15" hidden="false" customHeight="false" outlineLevel="0" collapsed="false">
      <c r="A528" s="0" t="n">
        <v>88065565878</v>
      </c>
      <c r="B528" s="11" t="n">
        <v>44048</v>
      </c>
      <c r="C528" s="0" t="s">
        <v>620</v>
      </c>
      <c r="D528" s="0" t="s">
        <v>20</v>
      </c>
      <c r="E528" s="0" t="s">
        <v>69</v>
      </c>
      <c r="F528" s="0" t="s">
        <v>38</v>
      </c>
      <c r="G528" s="0" t="s">
        <v>32</v>
      </c>
      <c r="H528" s="0" t="s">
        <v>39</v>
      </c>
      <c r="I528" s="0" t="s">
        <v>25</v>
      </c>
      <c r="J528" s="0" t="s">
        <v>144</v>
      </c>
      <c r="K528" s="0" t="s">
        <v>35</v>
      </c>
      <c r="L528" s="0" t="n">
        <v>20</v>
      </c>
      <c r="M528" s="0" t="n">
        <v>17</v>
      </c>
      <c r="N528" s="0" t="n">
        <v>60</v>
      </c>
    </row>
    <row r="529" customFormat="false" ht="15" hidden="false" customHeight="false" outlineLevel="0" collapsed="false">
      <c r="A529" s="0" t="n">
        <v>88065565879</v>
      </c>
      <c r="B529" s="11" t="n">
        <v>44052</v>
      </c>
      <c r="C529" s="0" t="s">
        <v>45</v>
      </c>
      <c r="D529" s="0" t="s">
        <v>20</v>
      </c>
      <c r="E529" s="0" t="s">
        <v>46</v>
      </c>
      <c r="F529" s="0" t="s">
        <v>43</v>
      </c>
      <c r="G529" s="0" t="s">
        <v>23</v>
      </c>
      <c r="H529" s="0" t="s">
        <v>44</v>
      </c>
      <c r="I529" s="0" t="s">
        <v>25</v>
      </c>
      <c r="J529" s="0" t="s">
        <v>60</v>
      </c>
      <c r="K529" s="0" t="s">
        <v>35</v>
      </c>
      <c r="L529" s="0" t="n">
        <v>70</v>
      </c>
      <c r="M529" s="0" t="n">
        <v>67</v>
      </c>
      <c r="N529" s="0" t="n">
        <v>89</v>
      </c>
    </row>
    <row r="530" customFormat="false" ht="15" hidden="false" customHeight="false" outlineLevel="0" collapsed="false">
      <c r="A530" s="0" t="n">
        <v>88065565880</v>
      </c>
      <c r="B530" s="11" t="n">
        <v>44051</v>
      </c>
      <c r="C530" s="0" t="s">
        <v>47</v>
      </c>
      <c r="D530" s="0" t="s">
        <v>20</v>
      </c>
      <c r="E530" s="0" t="s">
        <v>48</v>
      </c>
      <c r="F530" s="0" t="s">
        <v>22</v>
      </c>
      <c r="G530" s="0" t="s">
        <v>23</v>
      </c>
      <c r="H530" s="0" t="s">
        <v>24</v>
      </c>
      <c r="I530" s="0" t="s">
        <v>25</v>
      </c>
      <c r="J530" s="0" t="s">
        <v>61</v>
      </c>
      <c r="K530" s="0" t="s">
        <v>35</v>
      </c>
      <c r="L530" s="0" t="n">
        <v>15</v>
      </c>
      <c r="M530" s="0" t="n">
        <v>12</v>
      </c>
      <c r="N530" s="0" t="n">
        <v>77</v>
      </c>
    </row>
    <row r="531" customFormat="false" ht="15" hidden="false" customHeight="false" outlineLevel="0" collapsed="false">
      <c r="A531" s="0" t="n">
        <v>88065565881</v>
      </c>
      <c r="B531" s="11" t="n">
        <v>44051</v>
      </c>
      <c r="C531" s="0" t="s">
        <v>49</v>
      </c>
      <c r="D531" s="0" t="s">
        <v>29</v>
      </c>
      <c r="E531" s="0" t="s">
        <v>50</v>
      </c>
      <c r="F531" s="0" t="s">
        <v>31</v>
      </c>
      <c r="G531" s="0" t="s">
        <v>32</v>
      </c>
      <c r="H531" s="0" t="s">
        <v>33</v>
      </c>
      <c r="I531" s="0" t="s">
        <v>25</v>
      </c>
      <c r="J531" s="0" t="s">
        <v>73</v>
      </c>
      <c r="K531" s="0" t="s">
        <v>27</v>
      </c>
      <c r="L531" s="0" t="n">
        <v>15</v>
      </c>
      <c r="M531" s="0" t="n">
        <v>12</v>
      </c>
      <c r="N531" s="0" t="n">
        <v>68</v>
      </c>
    </row>
    <row r="532" customFormat="false" ht="15" hidden="false" customHeight="false" outlineLevel="0" collapsed="false">
      <c r="A532" s="0" t="n">
        <v>88065565882</v>
      </c>
      <c r="B532" s="11" t="n">
        <v>44052</v>
      </c>
      <c r="C532" s="0" t="s">
        <v>51</v>
      </c>
      <c r="D532" s="0" t="s">
        <v>29</v>
      </c>
      <c r="E532" s="0" t="s">
        <v>52</v>
      </c>
      <c r="F532" s="0" t="s">
        <v>38</v>
      </c>
      <c r="G532" s="0" t="s">
        <v>32</v>
      </c>
      <c r="H532" s="0" t="s">
        <v>39</v>
      </c>
      <c r="I532" s="0" t="s">
        <v>25</v>
      </c>
      <c r="J532" s="0" t="s">
        <v>76</v>
      </c>
      <c r="K532" s="0" t="s">
        <v>27</v>
      </c>
      <c r="L532" s="0" t="n">
        <v>15</v>
      </c>
      <c r="M532" s="0" t="n">
        <v>12</v>
      </c>
      <c r="N532" s="0" t="n">
        <v>15</v>
      </c>
    </row>
    <row r="533" customFormat="false" ht="15" hidden="false" customHeight="false" outlineLevel="0" collapsed="false">
      <c r="A533" s="0" t="n">
        <v>88065565883</v>
      </c>
      <c r="B533" s="11" t="n">
        <v>44053</v>
      </c>
      <c r="C533" s="0" t="s">
        <v>54</v>
      </c>
      <c r="D533" s="0" t="s">
        <v>29</v>
      </c>
      <c r="E533" s="0" t="s">
        <v>55</v>
      </c>
      <c r="F533" s="0" t="s">
        <v>43</v>
      </c>
      <c r="G533" s="0" t="s">
        <v>23</v>
      </c>
      <c r="H533" s="0" t="s">
        <v>44</v>
      </c>
      <c r="I533" s="0" t="s">
        <v>25</v>
      </c>
      <c r="J533" s="0" t="s">
        <v>126</v>
      </c>
      <c r="K533" s="0" t="s">
        <v>27</v>
      </c>
      <c r="L533" s="0" t="n">
        <v>20</v>
      </c>
      <c r="M533" s="0" t="n">
        <v>17</v>
      </c>
      <c r="N533" s="0" t="n">
        <v>47</v>
      </c>
    </row>
    <row r="534" customFormat="false" ht="15" hidden="false" customHeight="false" outlineLevel="0" collapsed="false">
      <c r="A534" s="0" t="n">
        <v>88065565884</v>
      </c>
      <c r="B534" s="11" t="n">
        <v>44054</v>
      </c>
      <c r="C534" s="0" t="s">
        <v>57</v>
      </c>
      <c r="D534" s="0" t="s">
        <v>29</v>
      </c>
      <c r="E534" s="0" t="s">
        <v>58</v>
      </c>
      <c r="F534" s="0" t="s">
        <v>22</v>
      </c>
      <c r="G534" s="0" t="s">
        <v>23</v>
      </c>
      <c r="H534" s="0" t="s">
        <v>24</v>
      </c>
      <c r="I534" s="0" t="s">
        <v>25</v>
      </c>
      <c r="J534" s="0" t="s">
        <v>129</v>
      </c>
      <c r="K534" s="0" t="s">
        <v>27</v>
      </c>
      <c r="L534" s="0" t="n">
        <v>12</v>
      </c>
      <c r="M534" s="0" t="n">
        <v>9</v>
      </c>
      <c r="N534" s="0" t="n">
        <v>6</v>
      </c>
    </row>
    <row r="535" customFormat="false" ht="15" hidden="false" customHeight="false" outlineLevel="0" collapsed="false">
      <c r="A535" s="0" t="n">
        <v>88065565885</v>
      </c>
      <c r="B535" s="11" t="n">
        <v>44055</v>
      </c>
      <c r="C535" s="0" t="s">
        <v>621</v>
      </c>
      <c r="D535" s="0" t="s">
        <v>29</v>
      </c>
      <c r="E535" s="0" t="s">
        <v>147</v>
      </c>
      <c r="F535" s="0" t="s">
        <v>22</v>
      </c>
      <c r="G535" s="0" t="s">
        <v>23</v>
      </c>
      <c r="H535" s="0" t="s">
        <v>24</v>
      </c>
      <c r="I535" s="0" t="s">
        <v>25</v>
      </c>
      <c r="J535" s="0" t="s">
        <v>131</v>
      </c>
      <c r="K535" s="0" t="s">
        <v>27</v>
      </c>
      <c r="L535" s="0" t="n">
        <v>13</v>
      </c>
      <c r="M535" s="0" t="n">
        <v>10</v>
      </c>
      <c r="N535" s="0" t="n">
        <v>10</v>
      </c>
    </row>
    <row r="536" customFormat="false" ht="15" hidden="false" customHeight="false" outlineLevel="0" collapsed="false">
      <c r="A536" s="0" t="n">
        <v>88065565886</v>
      </c>
      <c r="B536" s="11" t="n">
        <v>44056</v>
      </c>
      <c r="C536" s="0" t="s">
        <v>617</v>
      </c>
      <c r="D536" s="0" t="s">
        <v>20</v>
      </c>
      <c r="E536" s="0" t="s">
        <v>21</v>
      </c>
      <c r="F536" s="0" t="s">
        <v>38</v>
      </c>
      <c r="G536" s="0" t="s">
        <v>32</v>
      </c>
      <c r="H536" s="0" t="s">
        <v>39</v>
      </c>
      <c r="I536" s="0" t="s">
        <v>128</v>
      </c>
      <c r="J536" s="0" t="s">
        <v>133</v>
      </c>
      <c r="K536" s="0" t="s">
        <v>27</v>
      </c>
      <c r="L536" s="0" t="n">
        <v>15</v>
      </c>
      <c r="M536" s="0" t="n">
        <v>12</v>
      </c>
      <c r="N536" s="0" t="n">
        <v>11</v>
      </c>
    </row>
    <row r="537" customFormat="false" ht="15" hidden="false" customHeight="false" outlineLevel="0" collapsed="false">
      <c r="A537" s="0" t="n">
        <v>88065565887</v>
      </c>
      <c r="B537" s="11" t="n">
        <v>44057</v>
      </c>
      <c r="C537" s="0" t="s">
        <v>28</v>
      </c>
      <c r="D537" s="0" t="s">
        <v>29</v>
      </c>
      <c r="E537" s="0" t="s">
        <v>30</v>
      </c>
      <c r="F537" s="0" t="s">
        <v>43</v>
      </c>
      <c r="G537" s="0" t="s">
        <v>23</v>
      </c>
      <c r="H537" s="0" t="s">
        <v>44</v>
      </c>
      <c r="I537" s="0" t="s">
        <v>128</v>
      </c>
      <c r="J537" s="0" t="s">
        <v>88</v>
      </c>
      <c r="K537" s="0" t="s">
        <v>27</v>
      </c>
      <c r="L537" s="0" t="n">
        <v>14</v>
      </c>
      <c r="M537" s="0" t="n">
        <v>11</v>
      </c>
      <c r="N537" s="0" t="n">
        <v>60</v>
      </c>
    </row>
    <row r="538" customFormat="false" ht="15" hidden="false" customHeight="false" outlineLevel="0" collapsed="false">
      <c r="A538" s="0" t="n">
        <v>88065565888</v>
      </c>
      <c r="B538" s="11" t="n">
        <v>44058</v>
      </c>
      <c r="C538" s="0" t="s">
        <v>36</v>
      </c>
      <c r="D538" s="0" t="s">
        <v>20</v>
      </c>
      <c r="E538" s="0" t="s">
        <v>37</v>
      </c>
      <c r="F538" s="0" t="s">
        <v>22</v>
      </c>
      <c r="G538" s="0" t="s">
        <v>23</v>
      </c>
      <c r="H538" s="0" t="s">
        <v>24</v>
      </c>
      <c r="I538" s="0" t="s">
        <v>128</v>
      </c>
      <c r="J538" s="0" t="s">
        <v>91</v>
      </c>
      <c r="K538" s="0" t="s">
        <v>27</v>
      </c>
      <c r="L538" s="0" t="n">
        <v>30</v>
      </c>
      <c r="M538" s="0" t="n">
        <v>27</v>
      </c>
      <c r="N538" s="0" t="n">
        <v>89</v>
      </c>
    </row>
    <row r="539" customFormat="false" ht="15" hidden="false" customHeight="false" outlineLevel="0" collapsed="false">
      <c r="A539" s="0" t="n">
        <v>88065565889</v>
      </c>
      <c r="B539" s="11" t="n">
        <v>44062</v>
      </c>
      <c r="C539" s="0" t="s">
        <v>618</v>
      </c>
      <c r="D539" s="0" t="s">
        <v>20</v>
      </c>
      <c r="E539" s="0" t="s">
        <v>156</v>
      </c>
      <c r="F539" s="0" t="s">
        <v>31</v>
      </c>
      <c r="G539" s="0" t="s">
        <v>32</v>
      </c>
      <c r="H539" s="0" t="s">
        <v>33</v>
      </c>
      <c r="I539" s="0" t="s">
        <v>128</v>
      </c>
      <c r="J539" s="0" t="s">
        <v>94</v>
      </c>
      <c r="K539" s="0" t="s">
        <v>27</v>
      </c>
      <c r="L539" s="0" t="n">
        <v>16</v>
      </c>
      <c r="M539" s="0" t="n">
        <v>13</v>
      </c>
      <c r="N539" s="0" t="n">
        <v>77</v>
      </c>
    </row>
    <row r="540" customFormat="false" ht="15" hidden="false" customHeight="false" outlineLevel="0" collapsed="false">
      <c r="A540" s="0" t="n">
        <v>88065565890</v>
      </c>
      <c r="B540" s="11" t="n">
        <v>44061</v>
      </c>
      <c r="C540" s="0" t="s">
        <v>619</v>
      </c>
      <c r="D540" s="0" t="s">
        <v>20</v>
      </c>
      <c r="E540" s="0" t="s">
        <v>66</v>
      </c>
      <c r="F540" s="0" t="s">
        <v>38</v>
      </c>
      <c r="G540" s="0" t="s">
        <v>32</v>
      </c>
      <c r="H540" s="0" t="s">
        <v>39</v>
      </c>
      <c r="I540" s="0" t="s">
        <v>128</v>
      </c>
      <c r="J540" s="0" t="s">
        <v>34</v>
      </c>
      <c r="K540" s="0" t="s">
        <v>35</v>
      </c>
      <c r="L540" s="0" t="n">
        <v>9</v>
      </c>
      <c r="M540" s="0" t="n">
        <v>6</v>
      </c>
      <c r="N540" s="0" t="n">
        <v>68</v>
      </c>
    </row>
    <row r="541" customFormat="false" ht="15" hidden="false" customHeight="false" outlineLevel="0" collapsed="false">
      <c r="A541" s="0" t="n">
        <v>88065565891</v>
      </c>
      <c r="B541" s="11" t="n">
        <v>44061</v>
      </c>
      <c r="C541" s="0" t="s">
        <v>620</v>
      </c>
      <c r="D541" s="0" t="s">
        <v>20</v>
      </c>
      <c r="E541" s="0" t="s">
        <v>69</v>
      </c>
      <c r="F541" s="0" t="s">
        <v>43</v>
      </c>
      <c r="G541" s="0" t="s">
        <v>23</v>
      </c>
      <c r="H541" s="0" t="s">
        <v>44</v>
      </c>
      <c r="I541" s="0" t="s">
        <v>128</v>
      </c>
      <c r="J541" s="0" t="s">
        <v>40</v>
      </c>
      <c r="K541" s="0" t="s">
        <v>35</v>
      </c>
      <c r="L541" s="0" t="n">
        <v>5</v>
      </c>
      <c r="M541" s="0" t="n">
        <v>2</v>
      </c>
      <c r="N541" s="0" t="n">
        <v>15</v>
      </c>
    </row>
    <row r="542" customFormat="false" ht="15" hidden="false" customHeight="false" outlineLevel="0" collapsed="false">
      <c r="A542" s="0" t="n">
        <v>88065565892</v>
      </c>
      <c r="B542" s="11" t="n">
        <v>44062</v>
      </c>
      <c r="C542" s="0" t="s">
        <v>45</v>
      </c>
      <c r="D542" s="0" t="s">
        <v>20</v>
      </c>
      <c r="E542" s="0" t="s">
        <v>46</v>
      </c>
      <c r="F542" s="0" t="s">
        <v>22</v>
      </c>
      <c r="G542" s="0" t="s">
        <v>23</v>
      </c>
      <c r="H542" s="0" t="s">
        <v>24</v>
      </c>
      <c r="I542" s="0" t="s">
        <v>128</v>
      </c>
      <c r="J542" s="0" t="s">
        <v>140</v>
      </c>
      <c r="K542" s="0" t="s">
        <v>35</v>
      </c>
      <c r="L542" s="0" t="n">
        <v>18</v>
      </c>
      <c r="M542" s="0" t="n">
        <v>15</v>
      </c>
      <c r="N542" s="0" t="n">
        <v>47</v>
      </c>
    </row>
    <row r="543" customFormat="false" ht="15" hidden="false" customHeight="false" outlineLevel="0" collapsed="false">
      <c r="A543" s="0" t="n">
        <v>88065565893</v>
      </c>
      <c r="B543" s="11" t="n">
        <v>44063</v>
      </c>
      <c r="C543" s="0" t="s">
        <v>47</v>
      </c>
      <c r="D543" s="0" t="s">
        <v>20</v>
      </c>
      <c r="E543" s="0" t="s">
        <v>48</v>
      </c>
      <c r="F543" s="0" t="s">
        <v>43</v>
      </c>
      <c r="G543" s="0" t="s">
        <v>23</v>
      </c>
      <c r="H543" s="0" t="s">
        <v>44</v>
      </c>
      <c r="I543" s="0" t="s">
        <v>25</v>
      </c>
      <c r="J543" s="0" t="s">
        <v>142</v>
      </c>
      <c r="K543" s="0" t="s">
        <v>35</v>
      </c>
      <c r="L543" s="0" t="n">
        <v>10</v>
      </c>
      <c r="M543" s="0" t="n">
        <v>7</v>
      </c>
      <c r="N543" s="0" t="n">
        <v>6</v>
      </c>
    </row>
    <row r="544" customFormat="false" ht="15" hidden="false" customHeight="false" outlineLevel="0" collapsed="false">
      <c r="A544" s="0" t="n">
        <v>88065565894</v>
      </c>
      <c r="B544" s="11" t="n">
        <v>44064</v>
      </c>
      <c r="C544" s="0" t="s">
        <v>49</v>
      </c>
      <c r="D544" s="0" t="s">
        <v>29</v>
      </c>
      <c r="E544" s="0" t="s">
        <v>50</v>
      </c>
      <c r="F544" s="0" t="s">
        <v>38</v>
      </c>
      <c r="G544" s="0" t="s">
        <v>32</v>
      </c>
      <c r="H544" s="0" t="s">
        <v>39</v>
      </c>
      <c r="I544" s="0" t="s">
        <v>25</v>
      </c>
      <c r="J544" s="0" t="s">
        <v>144</v>
      </c>
      <c r="K544" s="0" t="s">
        <v>35</v>
      </c>
      <c r="L544" s="0" t="n">
        <v>20</v>
      </c>
      <c r="M544" s="0" t="n">
        <v>17</v>
      </c>
      <c r="N544" s="0" t="n">
        <v>10</v>
      </c>
    </row>
    <row r="545" customFormat="false" ht="15" hidden="false" customHeight="false" outlineLevel="0" collapsed="false">
      <c r="A545" s="0" t="n">
        <v>88065565895</v>
      </c>
      <c r="B545" s="11" t="n">
        <v>44065</v>
      </c>
      <c r="C545" s="0" t="s">
        <v>51</v>
      </c>
      <c r="D545" s="0" t="s">
        <v>29</v>
      </c>
      <c r="E545" s="0" t="s">
        <v>52</v>
      </c>
      <c r="F545" s="0" t="s">
        <v>43</v>
      </c>
      <c r="G545" s="0" t="s">
        <v>23</v>
      </c>
      <c r="H545" s="0" t="s">
        <v>44</v>
      </c>
      <c r="I545" s="0" t="s">
        <v>25</v>
      </c>
      <c r="J545" s="0" t="s">
        <v>60</v>
      </c>
      <c r="K545" s="0" t="s">
        <v>35</v>
      </c>
      <c r="L545" s="0" t="n">
        <v>70</v>
      </c>
      <c r="M545" s="0" t="n">
        <v>67</v>
      </c>
      <c r="N545" s="0" t="n">
        <v>11</v>
      </c>
    </row>
    <row r="546" customFormat="false" ht="15" hidden="false" customHeight="false" outlineLevel="0" collapsed="false">
      <c r="A546" s="0" t="n">
        <v>88065565896</v>
      </c>
      <c r="B546" s="11" t="n">
        <v>44066</v>
      </c>
      <c r="C546" s="0" t="s">
        <v>54</v>
      </c>
      <c r="D546" s="0" t="s">
        <v>29</v>
      </c>
      <c r="E546" s="0" t="s">
        <v>55</v>
      </c>
      <c r="F546" s="0" t="s">
        <v>38</v>
      </c>
      <c r="G546" s="0" t="s">
        <v>32</v>
      </c>
      <c r="H546" s="0" t="s">
        <v>39</v>
      </c>
      <c r="I546" s="0" t="s">
        <v>25</v>
      </c>
      <c r="J546" s="0" t="s">
        <v>61</v>
      </c>
      <c r="K546" s="0" t="s">
        <v>35</v>
      </c>
      <c r="L546" s="0" t="n">
        <v>15</v>
      </c>
      <c r="M546" s="0" t="n">
        <v>12</v>
      </c>
      <c r="N546" s="0" t="n">
        <v>60</v>
      </c>
    </row>
    <row r="547" customFormat="false" ht="15" hidden="false" customHeight="false" outlineLevel="0" collapsed="false">
      <c r="A547" s="0" t="n">
        <v>88065565897</v>
      </c>
      <c r="B547" s="11" t="n">
        <v>44067</v>
      </c>
      <c r="C547" s="0" t="s">
        <v>57</v>
      </c>
      <c r="D547" s="0" t="s">
        <v>29</v>
      </c>
      <c r="E547" s="0" t="s">
        <v>58</v>
      </c>
      <c r="F547" s="0" t="s">
        <v>43</v>
      </c>
      <c r="G547" s="0" t="s">
        <v>23</v>
      </c>
      <c r="H547" s="0" t="s">
        <v>44</v>
      </c>
      <c r="I547" s="0" t="s">
        <v>25</v>
      </c>
      <c r="J547" s="0" t="s">
        <v>73</v>
      </c>
      <c r="K547" s="0" t="s">
        <v>27</v>
      </c>
      <c r="L547" s="0" t="n">
        <v>15</v>
      </c>
      <c r="M547" s="0" t="n">
        <v>12</v>
      </c>
      <c r="N547" s="0" t="n">
        <v>89</v>
      </c>
    </row>
    <row r="548" customFormat="false" ht="15" hidden="false" customHeight="false" outlineLevel="0" collapsed="false">
      <c r="A548" s="0" t="n">
        <v>88065565898</v>
      </c>
      <c r="B548" s="11" t="n">
        <v>44068</v>
      </c>
      <c r="C548" s="0" t="s">
        <v>621</v>
      </c>
      <c r="D548" s="0" t="s">
        <v>29</v>
      </c>
      <c r="E548" s="0" t="s">
        <v>147</v>
      </c>
      <c r="F548" s="0" t="s">
        <v>38</v>
      </c>
      <c r="G548" s="0" t="s">
        <v>32</v>
      </c>
      <c r="H548" s="0" t="s">
        <v>39</v>
      </c>
      <c r="I548" s="0" t="s">
        <v>25</v>
      </c>
      <c r="J548" s="0" t="s">
        <v>76</v>
      </c>
      <c r="K548" s="0" t="s">
        <v>27</v>
      </c>
      <c r="L548" s="0" t="n">
        <v>15</v>
      </c>
      <c r="M548" s="0" t="n">
        <v>12</v>
      </c>
      <c r="N548" s="0" t="n">
        <v>77</v>
      </c>
    </row>
    <row r="549" customFormat="false" ht="15" hidden="false" customHeight="false" outlineLevel="0" collapsed="false">
      <c r="A549" s="0" t="n">
        <v>88065565899</v>
      </c>
      <c r="B549" s="11" t="n">
        <v>44072</v>
      </c>
      <c r="C549" s="0" t="s">
        <v>617</v>
      </c>
      <c r="D549" s="0" t="s">
        <v>20</v>
      </c>
      <c r="E549" s="0" t="s">
        <v>21</v>
      </c>
      <c r="F549" s="0" t="s">
        <v>43</v>
      </c>
      <c r="G549" s="0" t="s">
        <v>23</v>
      </c>
      <c r="H549" s="0" t="s">
        <v>44</v>
      </c>
      <c r="I549" s="0" t="s">
        <v>25</v>
      </c>
      <c r="J549" s="0" t="s">
        <v>126</v>
      </c>
      <c r="K549" s="0" t="s">
        <v>27</v>
      </c>
      <c r="L549" s="0" t="n">
        <v>20</v>
      </c>
      <c r="M549" s="0" t="n">
        <v>17</v>
      </c>
      <c r="N549" s="0" t="n">
        <v>68</v>
      </c>
    </row>
    <row r="550" customFormat="false" ht="15" hidden="false" customHeight="false" outlineLevel="0" collapsed="false">
      <c r="A550" s="0" t="n">
        <v>88065565900</v>
      </c>
      <c r="B550" s="11" t="n">
        <v>44071</v>
      </c>
      <c r="C550" s="0" t="s">
        <v>28</v>
      </c>
      <c r="D550" s="0" t="s">
        <v>29</v>
      </c>
      <c r="E550" s="0" t="s">
        <v>30</v>
      </c>
      <c r="F550" s="0" t="s">
        <v>38</v>
      </c>
      <c r="G550" s="0" t="s">
        <v>32</v>
      </c>
      <c r="H550" s="0" t="s">
        <v>39</v>
      </c>
      <c r="I550" s="0" t="s">
        <v>25</v>
      </c>
      <c r="J550" s="0" t="s">
        <v>129</v>
      </c>
      <c r="K550" s="0" t="s">
        <v>27</v>
      </c>
      <c r="L550" s="0" t="n">
        <v>12</v>
      </c>
      <c r="M550" s="0" t="n">
        <v>9</v>
      </c>
      <c r="N550" s="0" t="n">
        <v>15</v>
      </c>
    </row>
    <row r="551" customFormat="false" ht="15" hidden="false" customHeight="false" outlineLevel="0" collapsed="false">
      <c r="A551" s="0" t="n">
        <v>88065565901</v>
      </c>
      <c r="B551" s="11" t="n">
        <v>44071</v>
      </c>
      <c r="C551" s="0" t="s">
        <v>36</v>
      </c>
      <c r="D551" s="0" t="s">
        <v>20</v>
      </c>
      <c r="E551" s="0" t="s">
        <v>37</v>
      </c>
      <c r="F551" s="0" t="s">
        <v>43</v>
      </c>
      <c r="G551" s="0" t="s">
        <v>23</v>
      </c>
      <c r="H551" s="0" t="s">
        <v>44</v>
      </c>
      <c r="I551" s="0" t="s">
        <v>25</v>
      </c>
      <c r="J551" s="0" t="s">
        <v>131</v>
      </c>
      <c r="K551" s="0" t="s">
        <v>27</v>
      </c>
      <c r="L551" s="0" t="n">
        <v>13</v>
      </c>
      <c r="M551" s="0" t="n">
        <v>10</v>
      </c>
      <c r="N551" s="0" t="n">
        <v>47</v>
      </c>
    </row>
    <row r="552" customFormat="false" ht="15" hidden="false" customHeight="false" outlineLevel="0" collapsed="false">
      <c r="A552" s="0" t="n">
        <v>88065565902</v>
      </c>
      <c r="B552" s="11" t="n">
        <v>44072</v>
      </c>
      <c r="C552" s="0" t="s">
        <v>618</v>
      </c>
      <c r="D552" s="0" t="s">
        <v>20</v>
      </c>
      <c r="E552" s="0" t="s">
        <v>156</v>
      </c>
      <c r="F552" s="0" t="s">
        <v>38</v>
      </c>
      <c r="G552" s="0" t="s">
        <v>32</v>
      </c>
      <c r="H552" s="0" t="s">
        <v>39</v>
      </c>
      <c r="I552" s="0" t="s">
        <v>25</v>
      </c>
      <c r="J552" s="0" t="s">
        <v>133</v>
      </c>
      <c r="K552" s="0" t="s">
        <v>27</v>
      </c>
      <c r="L552" s="0" t="n">
        <v>15</v>
      </c>
      <c r="M552" s="0" t="n">
        <v>12</v>
      </c>
      <c r="N552" s="0" t="n">
        <v>6</v>
      </c>
    </row>
    <row r="553" customFormat="false" ht="15" hidden="false" customHeight="false" outlineLevel="0" collapsed="false">
      <c r="A553" s="0" t="n">
        <v>88065565903</v>
      </c>
      <c r="B553" s="11" t="n">
        <v>44073</v>
      </c>
      <c r="C553" s="0" t="s">
        <v>619</v>
      </c>
      <c r="D553" s="0" t="s">
        <v>20</v>
      </c>
      <c r="E553" s="0" t="s">
        <v>66</v>
      </c>
      <c r="F553" s="0" t="s">
        <v>43</v>
      </c>
      <c r="G553" s="0" t="s">
        <v>23</v>
      </c>
      <c r="H553" s="0" t="s">
        <v>44</v>
      </c>
      <c r="I553" s="0" t="s">
        <v>25</v>
      </c>
      <c r="J553" s="0" t="s">
        <v>88</v>
      </c>
      <c r="K553" s="0" t="s">
        <v>27</v>
      </c>
      <c r="L553" s="0" t="n">
        <v>14</v>
      </c>
      <c r="M553" s="0" t="n">
        <v>11</v>
      </c>
      <c r="N553" s="0" t="n">
        <v>10</v>
      </c>
    </row>
    <row r="554" customFormat="false" ht="15" hidden="false" customHeight="false" outlineLevel="0" collapsed="false">
      <c r="A554" s="0" t="n">
        <v>88065565904</v>
      </c>
      <c r="B554" s="11" t="n">
        <v>44074</v>
      </c>
      <c r="C554" s="0" t="s">
        <v>620</v>
      </c>
      <c r="D554" s="0" t="s">
        <v>20</v>
      </c>
      <c r="E554" s="0" t="s">
        <v>69</v>
      </c>
      <c r="F554" s="0" t="s">
        <v>38</v>
      </c>
      <c r="G554" s="0" t="s">
        <v>32</v>
      </c>
      <c r="H554" s="0" t="s">
        <v>39</v>
      </c>
      <c r="I554" s="0" t="s">
        <v>25</v>
      </c>
      <c r="J554" s="0" t="s">
        <v>91</v>
      </c>
      <c r="K554" s="0" t="s">
        <v>27</v>
      </c>
      <c r="L554" s="0" t="n">
        <v>30</v>
      </c>
      <c r="M554" s="0" t="n">
        <v>27</v>
      </c>
      <c r="N554" s="0" t="n">
        <v>11</v>
      </c>
    </row>
    <row r="555" customFormat="false" ht="15" hidden="false" customHeight="false" outlineLevel="0" collapsed="false">
      <c r="A555" s="0" t="n">
        <v>88065565905</v>
      </c>
      <c r="B555" s="11" t="n">
        <v>44044</v>
      </c>
      <c r="C555" s="0" t="s">
        <v>45</v>
      </c>
      <c r="D555" s="0" t="s">
        <v>20</v>
      </c>
      <c r="E555" s="0" t="s">
        <v>46</v>
      </c>
      <c r="F555" s="0" t="s">
        <v>43</v>
      </c>
      <c r="G555" s="0" t="s">
        <v>23</v>
      </c>
      <c r="H555" s="0" t="s">
        <v>44</v>
      </c>
      <c r="I555" s="0" t="s">
        <v>25</v>
      </c>
      <c r="J555" s="0" t="s">
        <v>94</v>
      </c>
      <c r="K555" s="0" t="s">
        <v>27</v>
      </c>
      <c r="L555" s="0" t="n">
        <v>16</v>
      </c>
      <c r="M555" s="0" t="n">
        <v>13</v>
      </c>
      <c r="N555" s="0" t="n">
        <v>60</v>
      </c>
    </row>
    <row r="556" customFormat="false" ht="15" hidden="false" customHeight="false" outlineLevel="0" collapsed="false">
      <c r="A556" s="0" t="n">
        <v>88065565906</v>
      </c>
      <c r="B556" s="11" t="n">
        <v>44045</v>
      </c>
      <c r="C556" s="0" t="s">
        <v>47</v>
      </c>
      <c r="D556" s="0" t="s">
        <v>20</v>
      </c>
      <c r="E556" s="0" t="s">
        <v>48</v>
      </c>
      <c r="F556" s="0" t="s">
        <v>38</v>
      </c>
      <c r="G556" s="0" t="s">
        <v>32</v>
      </c>
      <c r="H556" s="0" t="s">
        <v>39</v>
      </c>
      <c r="I556" s="0" t="s">
        <v>128</v>
      </c>
      <c r="J556" s="0" t="s">
        <v>34</v>
      </c>
      <c r="K556" s="0" t="s">
        <v>35</v>
      </c>
      <c r="L556" s="0" t="n">
        <v>9</v>
      </c>
      <c r="M556" s="0" t="n">
        <v>6</v>
      </c>
      <c r="N556" s="0" t="n">
        <v>89</v>
      </c>
    </row>
    <row r="557" customFormat="false" ht="15" hidden="false" customHeight="false" outlineLevel="0" collapsed="false">
      <c r="A557" s="0" t="n">
        <v>88065565907</v>
      </c>
      <c r="B557" s="11" t="n">
        <v>44046</v>
      </c>
      <c r="C557" s="0" t="s">
        <v>49</v>
      </c>
      <c r="D557" s="0" t="s">
        <v>29</v>
      </c>
      <c r="E557" s="0" t="s">
        <v>50</v>
      </c>
      <c r="F557" s="0" t="s">
        <v>43</v>
      </c>
      <c r="G557" s="0" t="s">
        <v>23</v>
      </c>
      <c r="H557" s="0" t="s">
        <v>44</v>
      </c>
      <c r="I557" s="0" t="s">
        <v>128</v>
      </c>
      <c r="J557" s="0" t="s">
        <v>40</v>
      </c>
      <c r="K557" s="0" t="s">
        <v>35</v>
      </c>
      <c r="L557" s="0" t="n">
        <v>5</v>
      </c>
      <c r="M557" s="0" t="n">
        <v>2</v>
      </c>
      <c r="N557" s="0" t="n">
        <v>77</v>
      </c>
    </row>
    <row r="558" customFormat="false" ht="15" hidden="false" customHeight="false" outlineLevel="0" collapsed="false">
      <c r="A558" s="0" t="n">
        <v>88065565908</v>
      </c>
      <c r="B558" s="11" t="n">
        <v>44047</v>
      </c>
      <c r="C558" s="0" t="s">
        <v>51</v>
      </c>
      <c r="D558" s="0" t="s">
        <v>29</v>
      </c>
      <c r="E558" s="0" t="s">
        <v>52</v>
      </c>
      <c r="F558" s="0" t="s">
        <v>38</v>
      </c>
      <c r="G558" s="0" t="s">
        <v>32</v>
      </c>
      <c r="H558" s="0" t="s">
        <v>39</v>
      </c>
      <c r="I558" s="0" t="s">
        <v>128</v>
      </c>
      <c r="J558" s="0" t="s">
        <v>140</v>
      </c>
      <c r="K558" s="0" t="s">
        <v>35</v>
      </c>
      <c r="L558" s="0" t="n">
        <v>18</v>
      </c>
      <c r="M558" s="0" t="n">
        <v>15</v>
      </c>
      <c r="N558" s="0" t="n">
        <v>68</v>
      </c>
    </row>
    <row r="559" customFormat="false" ht="15" hidden="false" customHeight="false" outlineLevel="0" collapsed="false">
      <c r="A559" s="0" t="n">
        <v>88065565909</v>
      </c>
      <c r="B559" s="11" t="n">
        <v>44048</v>
      </c>
      <c r="C559" s="0" t="s">
        <v>54</v>
      </c>
      <c r="D559" s="0" t="s">
        <v>29</v>
      </c>
      <c r="E559" s="0" t="s">
        <v>55</v>
      </c>
      <c r="F559" s="0" t="s">
        <v>43</v>
      </c>
      <c r="G559" s="0" t="s">
        <v>23</v>
      </c>
      <c r="H559" s="0" t="s">
        <v>44</v>
      </c>
      <c r="I559" s="0" t="s">
        <v>128</v>
      </c>
      <c r="J559" s="0" t="s">
        <v>142</v>
      </c>
      <c r="K559" s="0" t="s">
        <v>35</v>
      </c>
      <c r="L559" s="0" t="n">
        <v>10</v>
      </c>
      <c r="M559" s="0" t="n">
        <v>7</v>
      </c>
      <c r="N559" s="0" t="n">
        <v>15</v>
      </c>
    </row>
    <row r="560" customFormat="false" ht="15" hidden="false" customHeight="false" outlineLevel="0" collapsed="false">
      <c r="A560" s="0" t="n">
        <v>88065565910</v>
      </c>
      <c r="B560" s="11" t="n">
        <v>44052</v>
      </c>
      <c r="C560" s="0" t="s">
        <v>57</v>
      </c>
      <c r="D560" s="0" t="s">
        <v>29</v>
      </c>
      <c r="E560" s="0" t="s">
        <v>58</v>
      </c>
      <c r="F560" s="0" t="s">
        <v>38</v>
      </c>
      <c r="G560" s="0" t="s">
        <v>32</v>
      </c>
      <c r="H560" s="0" t="s">
        <v>39</v>
      </c>
      <c r="I560" s="0" t="s">
        <v>128</v>
      </c>
      <c r="J560" s="0" t="s">
        <v>144</v>
      </c>
      <c r="K560" s="0" t="s">
        <v>35</v>
      </c>
      <c r="L560" s="0" t="n">
        <v>20</v>
      </c>
      <c r="M560" s="0" t="n">
        <v>17</v>
      </c>
      <c r="N560" s="0" t="n">
        <v>47</v>
      </c>
    </row>
    <row r="561" customFormat="false" ht="15" hidden="false" customHeight="false" outlineLevel="0" collapsed="false">
      <c r="A561" s="0" t="n">
        <v>88065565911</v>
      </c>
      <c r="B561" s="11" t="n">
        <v>44051</v>
      </c>
      <c r="C561" s="0" t="s">
        <v>621</v>
      </c>
      <c r="D561" s="0" t="s">
        <v>29</v>
      </c>
      <c r="E561" s="0" t="s">
        <v>147</v>
      </c>
      <c r="F561" s="0" t="s">
        <v>43</v>
      </c>
      <c r="G561" s="0" t="s">
        <v>23</v>
      </c>
      <c r="H561" s="0" t="s">
        <v>44</v>
      </c>
      <c r="I561" s="0" t="s">
        <v>128</v>
      </c>
      <c r="J561" s="0" t="s">
        <v>60</v>
      </c>
      <c r="K561" s="0" t="s">
        <v>35</v>
      </c>
      <c r="L561" s="0" t="n">
        <v>70</v>
      </c>
      <c r="M561" s="0" t="n">
        <v>67</v>
      </c>
      <c r="N561" s="0" t="n">
        <v>6</v>
      </c>
    </row>
    <row r="562" customFormat="false" ht="15" hidden="false" customHeight="false" outlineLevel="0" collapsed="false">
      <c r="A562" s="0" t="n">
        <v>88065565912</v>
      </c>
      <c r="B562" s="11" t="n">
        <v>44094</v>
      </c>
      <c r="C562" s="0" t="s">
        <v>213</v>
      </c>
      <c r="D562" s="0" t="s">
        <v>20</v>
      </c>
      <c r="E562" s="0" t="s">
        <v>69</v>
      </c>
      <c r="F562" s="0" t="s">
        <v>38</v>
      </c>
      <c r="G562" s="0" t="s">
        <v>32</v>
      </c>
      <c r="H562" s="0" t="s">
        <v>39</v>
      </c>
      <c r="I562" s="0" t="s">
        <v>128</v>
      </c>
      <c r="J562" s="0" t="s">
        <v>61</v>
      </c>
      <c r="K562" s="0" t="s">
        <v>35</v>
      </c>
      <c r="L562" s="0" t="n">
        <v>15</v>
      </c>
      <c r="M562" s="0" t="n">
        <v>12</v>
      </c>
      <c r="N562" s="0" t="n">
        <v>10</v>
      </c>
    </row>
    <row r="563" customFormat="false" ht="15" hidden="false" customHeight="false" outlineLevel="0" collapsed="false">
      <c r="A563" s="0" t="n">
        <v>88065565913</v>
      </c>
      <c r="B563" s="11" t="n">
        <v>44095</v>
      </c>
      <c r="C563" s="0" t="s">
        <v>214</v>
      </c>
      <c r="D563" s="0" t="s">
        <v>20</v>
      </c>
      <c r="E563" s="0" t="s">
        <v>104</v>
      </c>
      <c r="F563" s="0" t="s">
        <v>43</v>
      </c>
      <c r="G563" s="0" t="s">
        <v>23</v>
      </c>
      <c r="H563" s="0" t="s">
        <v>44</v>
      </c>
      <c r="I563" s="0" t="s">
        <v>128</v>
      </c>
      <c r="J563" s="0" t="s">
        <v>62</v>
      </c>
      <c r="K563" s="0" t="s">
        <v>27</v>
      </c>
      <c r="L563" s="0" t="n">
        <v>20</v>
      </c>
      <c r="M563" s="0" t="n">
        <v>17</v>
      </c>
      <c r="N563" s="0" t="n">
        <v>11</v>
      </c>
    </row>
    <row r="564" customFormat="false" ht="15" hidden="false" customHeight="false" outlineLevel="0" collapsed="false">
      <c r="A564" s="0" t="n">
        <v>88065565914</v>
      </c>
      <c r="B564" s="11" t="n">
        <v>44096</v>
      </c>
      <c r="C564" s="0" t="s">
        <v>215</v>
      </c>
      <c r="D564" s="0" t="s">
        <v>29</v>
      </c>
      <c r="E564" s="0" t="s">
        <v>149</v>
      </c>
      <c r="F564" s="0" t="s">
        <v>38</v>
      </c>
      <c r="G564" s="0" t="s">
        <v>32</v>
      </c>
      <c r="H564" s="0" t="s">
        <v>39</v>
      </c>
      <c r="I564" s="0" t="s">
        <v>128</v>
      </c>
      <c r="J564" s="0" t="s">
        <v>63</v>
      </c>
      <c r="K564" s="0" t="s">
        <v>27</v>
      </c>
      <c r="L564" s="0" t="n">
        <v>12</v>
      </c>
      <c r="M564" s="0" t="n">
        <v>9</v>
      </c>
      <c r="N564" s="0" t="n">
        <v>60</v>
      </c>
    </row>
    <row r="565" customFormat="false" ht="15" hidden="false" customHeight="false" outlineLevel="0" collapsed="false">
      <c r="A565" s="0" t="n">
        <v>88065565915</v>
      </c>
      <c r="B565" s="11" t="n">
        <v>44097</v>
      </c>
      <c r="C565" s="0" t="s">
        <v>216</v>
      </c>
      <c r="D565" s="0" t="s">
        <v>29</v>
      </c>
      <c r="E565" s="0" t="s">
        <v>110</v>
      </c>
      <c r="F565" s="0" t="s">
        <v>43</v>
      </c>
      <c r="G565" s="0" t="s">
        <v>23</v>
      </c>
      <c r="H565" s="0" t="s">
        <v>44</v>
      </c>
      <c r="I565" s="0" t="s">
        <v>128</v>
      </c>
      <c r="J565" s="0" t="s">
        <v>70</v>
      </c>
      <c r="K565" s="0" t="s">
        <v>27</v>
      </c>
      <c r="L565" s="0" t="n">
        <v>10</v>
      </c>
      <c r="M565" s="0" t="n">
        <v>7</v>
      </c>
      <c r="N565" s="0" t="n">
        <v>89</v>
      </c>
    </row>
    <row r="566" customFormat="false" ht="15" hidden="false" customHeight="false" outlineLevel="0" collapsed="false">
      <c r="A566" s="0" t="n">
        <v>88065565916</v>
      </c>
      <c r="B566" s="11" t="n">
        <v>44098</v>
      </c>
      <c r="C566" s="0" t="s">
        <v>217</v>
      </c>
      <c r="D566" s="0" t="s">
        <v>20</v>
      </c>
      <c r="E566" s="0" t="s">
        <v>112</v>
      </c>
      <c r="F566" s="0" t="s">
        <v>43</v>
      </c>
      <c r="G566" s="0" t="s">
        <v>23</v>
      </c>
      <c r="H566" s="0" t="s">
        <v>44</v>
      </c>
      <c r="I566" s="0" t="s">
        <v>128</v>
      </c>
      <c r="J566" s="0" t="s">
        <v>73</v>
      </c>
      <c r="K566" s="0" t="s">
        <v>27</v>
      </c>
      <c r="L566" s="0" t="n">
        <v>15</v>
      </c>
      <c r="M566" s="0" t="n">
        <v>12</v>
      </c>
      <c r="N566" s="0" t="n">
        <v>77</v>
      </c>
    </row>
    <row r="567" customFormat="false" ht="15" hidden="false" customHeight="false" outlineLevel="0" collapsed="false">
      <c r="A567" s="0" t="n">
        <v>88065565917</v>
      </c>
      <c r="B567" s="11" t="n">
        <v>44099</v>
      </c>
      <c r="C567" s="0" t="s">
        <v>218</v>
      </c>
      <c r="D567" s="0" t="s">
        <v>20</v>
      </c>
      <c r="E567" s="0" t="s">
        <v>114</v>
      </c>
      <c r="F567" s="0" t="s">
        <v>38</v>
      </c>
      <c r="G567" s="0" t="s">
        <v>32</v>
      </c>
      <c r="H567" s="0" t="s">
        <v>39</v>
      </c>
      <c r="I567" s="0" t="s">
        <v>128</v>
      </c>
      <c r="J567" s="0" t="s">
        <v>76</v>
      </c>
      <c r="K567" s="0" t="s">
        <v>27</v>
      </c>
      <c r="L567" s="0" t="n">
        <v>15</v>
      </c>
      <c r="M567" s="0" t="n">
        <v>12</v>
      </c>
      <c r="N567" s="0" t="n">
        <v>68</v>
      </c>
    </row>
    <row r="568" customFormat="false" ht="15" hidden="false" customHeight="false" outlineLevel="0" collapsed="false">
      <c r="A568" s="0" t="n">
        <v>88065565918</v>
      </c>
      <c r="B568" s="11" t="n">
        <v>44103</v>
      </c>
      <c r="C568" s="0" t="s">
        <v>219</v>
      </c>
      <c r="D568" s="0" t="s">
        <v>20</v>
      </c>
      <c r="E568" s="0" t="s">
        <v>69</v>
      </c>
      <c r="F568" s="0" t="s">
        <v>43</v>
      </c>
      <c r="G568" s="0" t="s">
        <v>23</v>
      </c>
      <c r="H568" s="0" t="s">
        <v>44</v>
      </c>
      <c r="I568" s="0" t="s">
        <v>128</v>
      </c>
      <c r="J568" s="0" t="s">
        <v>126</v>
      </c>
      <c r="K568" s="0" t="s">
        <v>27</v>
      </c>
      <c r="L568" s="0" t="n">
        <v>20</v>
      </c>
      <c r="M568" s="0" t="n">
        <v>17</v>
      </c>
      <c r="N568" s="0" t="n">
        <v>15</v>
      </c>
    </row>
    <row r="569" customFormat="false" ht="15" hidden="false" customHeight="false" outlineLevel="0" collapsed="false">
      <c r="A569" s="0" t="n">
        <v>88065565919</v>
      </c>
      <c r="B569" s="11" t="n">
        <v>44102</v>
      </c>
      <c r="C569" s="0" t="s">
        <v>220</v>
      </c>
      <c r="D569" s="0" t="s">
        <v>20</v>
      </c>
      <c r="E569" s="0" t="s">
        <v>117</v>
      </c>
      <c r="F569" s="0" t="s">
        <v>43</v>
      </c>
      <c r="G569" s="0" t="s">
        <v>23</v>
      </c>
      <c r="H569" s="0" t="s">
        <v>44</v>
      </c>
      <c r="I569" s="0" t="s">
        <v>128</v>
      </c>
      <c r="J569" s="0" t="s">
        <v>129</v>
      </c>
      <c r="K569" s="0" t="s">
        <v>27</v>
      </c>
      <c r="L569" s="0" t="n">
        <v>12</v>
      </c>
      <c r="M569" s="0" t="n">
        <v>9</v>
      </c>
      <c r="N569" s="0" t="n">
        <v>47</v>
      </c>
    </row>
    <row r="570" customFormat="false" ht="15" hidden="false" customHeight="false" outlineLevel="0" collapsed="false">
      <c r="A570" s="0" t="n">
        <v>88065565920</v>
      </c>
      <c r="B570" s="11" t="n">
        <v>44102</v>
      </c>
      <c r="C570" s="0" t="s">
        <v>221</v>
      </c>
      <c r="D570" s="0" t="s">
        <v>29</v>
      </c>
      <c r="E570" s="0" t="s">
        <v>69</v>
      </c>
      <c r="F570" s="0" t="s">
        <v>43</v>
      </c>
      <c r="G570" s="0" t="s">
        <v>23</v>
      </c>
      <c r="H570" s="0" t="s">
        <v>44</v>
      </c>
      <c r="I570" s="0" t="s">
        <v>128</v>
      </c>
      <c r="J570" s="0" t="s">
        <v>131</v>
      </c>
      <c r="K570" s="0" t="s">
        <v>27</v>
      </c>
      <c r="L570" s="0" t="n">
        <v>13</v>
      </c>
      <c r="M570" s="0" t="n">
        <v>10</v>
      </c>
      <c r="N570" s="0" t="n">
        <v>6</v>
      </c>
    </row>
    <row r="571" customFormat="false" ht="15" hidden="false" customHeight="false" outlineLevel="0" collapsed="false">
      <c r="A571" s="0" t="n">
        <v>88065565921</v>
      </c>
      <c r="B571" s="11" t="n">
        <v>44103</v>
      </c>
      <c r="C571" s="0" t="s">
        <v>222</v>
      </c>
      <c r="D571" s="0" t="s">
        <v>29</v>
      </c>
      <c r="E571" s="0" t="s">
        <v>69</v>
      </c>
      <c r="F571" s="0" t="s">
        <v>22</v>
      </c>
      <c r="G571" s="0" t="s">
        <v>23</v>
      </c>
      <c r="H571" s="0" t="s">
        <v>24</v>
      </c>
      <c r="I571" s="0" t="s">
        <v>25</v>
      </c>
      <c r="J571" s="0" t="s">
        <v>133</v>
      </c>
      <c r="K571" s="0" t="s">
        <v>27</v>
      </c>
      <c r="L571" s="0" t="n">
        <v>15</v>
      </c>
      <c r="M571" s="0" t="n">
        <v>12</v>
      </c>
      <c r="N571" s="0" t="n">
        <v>10</v>
      </c>
    </row>
    <row r="572" customFormat="false" ht="15" hidden="false" customHeight="false" outlineLevel="0" collapsed="false">
      <c r="A572" s="0" t="n">
        <v>88065565922</v>
      </c>
      <c r="B572" s="11" t="n">
        <v>44104</v>
      </c>
      <c r="C572" s="0" t="s">
        <v>223</v>
      </c>
      <c r="D572" s="0" t="s">
        <v>29</v>
      </c>
      <c r="E572" s="0" t="s">
        <v>123</v>
      </c>
      <c r="F572" s="0" t="s">
        <v>22</v>
      </c>
      <c r="G572" s="0" t="s">
        <v>23</v>
      </c>
      <c r="H572" s="0" t="s">
        <v>24</v>
      </c>
      <c r="I572" s="0" t="s">
        <v>25</v>
      </c>
      <c r="J572" s="0" t="s">
        <v>88</v>
      </c>
      <c r="K572" s="0" t="s">
        <v>27</v>
      </c>
      <c r="L572" s="0" t="n">
        <v>14</v>
      </c>
      <c r="M572" s="0" t="n">
        <v>11</v>
      </c>
      <c r="N572" s="0" t="n">
        <v>11</v>
      </c>
    </row>
    <row r="573" customFormat="false" ht="15" hidden="false" customHeight="false" outlineLevel="0" collapsed="false">
      <c r="A573" s="0" t="n">
        <v>88065565923</v>
      </c>
      <c r="B573" s="11" t="n">
        <v>44044</v>
      </c>
      <c r="C573" s="0" t="s">
        <v>224</v>
      </c>
      <c r="D573" s="0" t="s">
        <v>29</v>
      </c>
      <c r="E573" s="0" t="s">
        <v>42</v>
      </c>
      <c r="F573" s="0" t="s">
        <v>31</v>
      </c>
      <c r="G573" s="0" t="s">
        <v>32</v>
      </c>
      <c r="H573" s="0" t="s">
        <v>33</v>
      </c>
      <c r="I573" s="0" t="s">
        <v>25</v>
      </c>
      <c r="J573" s="0" t="s">
        <v>91</v>
      </c>
      <c r="K573" s="0" t="s">
        <v>27</v>
      </c>
      <c r="L573" s="0" t="n">
        <v>30</v>
      </c>
      <c r="M573" s="0" t="n">
        <v>27</v>
      </c>
      <c r="N573" s="0" t="n">
        <v>60</v>
      </c>
    </row>
    <row r="574" customFormat="false" ht="15" hidden="false" customHeight="false" outlineLevel="0" collapsed="false">
      <c r="A574" s="0" t="n">
        <v>88065565924</v>
      </c>
      <c r="B574" s="11" t="n">
        <v>44045</v>
      </c>
      <c r="C574" s="0" t="s">
        <v>225</v>
      </c>
      <c r="D574" s="0" t="s">
        <v>29</v>
      </c>
      <c r="E574" s="0" t="s">
        <v>69</v>
      </c>
      <c r="F574" s="0" t="s">
        <v>38</v>
      </c>
      <c r="G574" s="0" t="s">
        <v>32</v>
      </c>
      <c r="H574" s="0" t="s">
        <v>39</v>
      </c>
      <c r="I574" s="0" t="s">
        <v>25</v>
      </c>
      <c r="J574" s="0" t="s">
        <v>94</v>
      </c>
      <c r="K574" s="0" t="s">
        <v>27</v>
      </c>
      <c r="L574" s="0" t="n">
        <v>16</v>
      </c>
      <c r="M574" s="0" t="n">
        <v>13</v>
      </c>
      <c r="N574" s="0" t="n">
        <v>89</v>
      </c>
    </row>
    <row r="575" customFormat="false" ht="15" hidden="false" customHeight="false" outlineLevel="0" collapsed="false">
      <c r="A575" s="0" t="n">
        <v>88065565925</v>
      </c>
      <c r="B575" s="11" t="n">
        <v>44046</v>
      </c>
      <c r="C575" s="0" t="s">
        <v>213</v>
      </c>
      <c r="D575" s="0" t="s">
        <v>20</v>
      </c>
      <c r="E575" s="0" t="s">
        <v>69</v>
      </c>
      <c r="F575" s="0" t="s">
        <v>43</v>
      </c>
      <c r="G575" s="0" t="s">
        <v>23</v>
      </c>
      <c r="H575" s="0" t="s">
        <v>44</v>
      </c>
      <c r="I575" s="0" t="s">
        <v>25</v>
      </c>
      <c r="J575" s="0" t="s">
        <v>34</v>
      </c>
      <c r="K575" s="0" t="s">
        <v>35</v>
      </c>
      <c r="L575" s="0" t="n">
        <v>9</v>
      </c>
      <c r="M575" s="0" t="n">
        <v>6</v>
      </c>
      <c r="N575" s="0" t="n">
        <v>77</v>
      </c>
    </row>
    <row r="576" customFormat="false" ht="15" hidden="false" customHeight="false" outlineLevel="0" collapsed="false">
      <c r="A576" s="0" t="n">
        <v>88065565926</v>
      </c>
      <c r="B576" s="11" t="n">
        <v>44047</v>
      </c>
      <c r="C576" s="0" t="s">
        <v>214</v>
      </c>
      <c r="D576" s="0" t="s">
        <v>20</v>
      </c>
      <c r="E576" s="0" t="s">
        <v>104</v>
      </c>
      <c r="F576" s="0" t="s">
        <v>22</v>
      </c>
      <c r="G576" s="0" t="s">
        <v>23</v>
      </c>
      <c r="H576" s="0" t="s">
        <v>24</v>
      </c>
      <c r="I576" s="0" t="s">
        <v>25</v>
      </c>
      <c r="J576" s="0" t="s">
        <v>40</v>
      </c>
      <c r="K576" s="0" t="s">
        <v>35</v>
      </c>
      <c r="L576" s="0" t="n">
        <v>5</v>
      </c>
      <c r="M576" s="0" t="n">
        <v>2</v>
      </c>
      <c r="N576" s="0" t="n">
        <v>68</v>
      </c>
    </row>
    <row r="577" customFormat="false" ht="15" hidden="false" customHeight="false" outlineLevel="0" collapsed="false">
      <c r="A577" s="0" t="n">
        <v>88065565927</v>
      </c>
      <c r="B577" s="11" t="n">
        <v>44048</v>
      </c>
      <c r="C577" s="0" t="s">
        <v>215</v>
      </c>
      <c r="D577" s="0" t="s">
        <v>29</v>
      </c>
      <c r="E577" s="0" t="s">
        <v>149</v>
      </c>
      <c r="F577" s="0" t="s">
        <v>22</v>
      </c>
      <c r="G577" s="0" t="s">
        <v>23</v>
      </c>
      <c r="H577" s="0" t="s">
        <v>24</v>
      </c>
      <c r="I577" s="0" t="s">
        <v>25</v>
      </c>
      <c r="J577" s="0" t="s">
        <v>140</v>
      </c>
      <c r="K577" s="0" t="s">
        <v>35</v>
      </c>
      <c r="L577" s="0" t="n">
        <v>18</v>
      </c>
      <c r="M577" s="0" t="n">
        <v>15</v>
      </c>
      <c r="N577" s="0" t="n">
        <v>15</v>
      </c>
    </row>
    <row r="578" customFormat="false" ht="15" hidden="false" customHeight="false" outlineLevel="0" collapsed="false">
      <c r="A578" s="0" t="n">
        <v>88065565928</v>
      </c>
      <c r="B578" s="11" t="n">
        <v>44052</v>
      </c>
      <c r="C578" s="0" t="s">
        <v>216</v>
      </c>
      <c r="D578" s="0" t="s">
        <v>29</v>
      </c>
      <c r="E578" s="0" t="s">
        <v>110</v>
      </c>
      <c r="F578" s="0" t="s">
        <v>31</v>
      </c>
      <c r="G578" s="0" t="s">
        <v>32</v>
      </c>
      <c r="H578" s="0" t="s">
        <v>33</v>
      </c>
      <c r="I578" s="0" t="s">
        <v>25</v>
      </c>
      <c r="J578" s="0" t="s">
        <v>142</v>
      </c>
      <c r="K578" s="0" t="s">
        <v>35</v>
      </c>
      <c r="L578" s="0" t="n">
        <v>10</v>
      </c>
      <c r="M578" s="0" t="n">
        <v>7</v>
      </c>
      <c r="N578" s="0" t="n">
        <v>47</v>
      </c>
    </row>
    <row r="579" customFormat="false" ht="15" hidden="false" customHeight="false" outlineLevel="0" collapsed="false">
      <c r="A579" s="0" t="n">
        <v>88065565929</v>
      </c>
      <c r="B579" s="11" t="n">
        <v>44051</v>
      </c>
      <c r="C579" s="0" t="s">
        <v>217</v>
      </c>
      <c r="D579" s="0" t="s">
        <v>20</v>
      </c>
      <c r="E579" s="0" t="s">
        <v>112</v>
      </c>
      <c r="F579" s="0" t="s">
        <v>38</v>
      </c>
      <c r="G579" s="0" t="s">
        <v>32</v>
      </c>
      <c r="H579" s="0" t="s">
        <v>39</v>
      </c>
      <c r="I579" s="0" t="s">
        <v>25</v>
      </c>
      <c r="J579" s="0" t="s">
        <v>144</v>
      </c>
      <c r="K579" s="0" t="s">
        <v>35</v>
      </c>
      <c r="L579" s="0" t="n">
        <v>20</v>
      </c>
      <c r="M579" s="0" t="n">
        <v>17</v>
      </c>
      <c r="N579" s="0" t="n">
        <v>6</v>
      </c>
    </row>
    <row r="580" customFormat="false" ht="15" hidden="false" customHeight="false" outlineLevel="0" collapsed="false">
      <c r="A580" s="0" t="n">
        <v>88065565930</v>
      </c>
      <c r="B580" s="11" t="n">
        <v>44051</v>
      </c>
      <c r="C580" s="0" t="s">
        <v>218</v>
      </c>
      <c r="D580" s="0" t="s">
        <v>20</v>
      </c>
      <c r="E580" s="0" t="s">
        <v>114</v>
      </c>
      <c r="F580" s="0" t="s">
        <v>43</v>
      </c>
      <c r="G580" s="0" t="s">
        <v>23</v>
      </c>
      <c r="H580" s="0" t="s">
        <v>44</v>
      </c>
      <c r="I580" s="0" t="s">
        <v>25</v>
      </c>
      <c r="J580" s="0" t="s">
        <v>60</v>
      </c>
      <c r="K580" s="0" t="s">
        <v>35</v>
      </c>
      <c r="L580" s="0" t="n">
        <v>70</v>
      </c>
      <c r="M580" s="0" t="n">
        <v>67</v>
      </c>
      <c r="N580" s="0" t="n">
        <v>10</v>
      </c>
    </row>
    <row r="581" customFormat="false" ht="15" hidden="false" customHeight="false" outlineLevel="0" collapsed="false">
      <c r="A581" s="0" t="n">
        <v>88065565931</v>
      </c>
      <c r="B581" s="11" t="n">
        <v>44052</v>
      </c>
      <c r="C581" s="0" t="s">
        <v>219</v>
      </c>
      <c r="D581" s="0" t="s">
        <v>20</v>
      </c>
      <c r="E581" s="0" t="s">
        <v>69</v>
      </c>
      <c r="F581" s="0" t="s">
        <v>22</v>
      </c>
      <c r="G581" s="0" t="s">
        <v>23</v>
      </c>
      <c r="H581" s="0" t="s">
        <v>24</v>
      </c>
      <c r="I581" s="0" t="s">
        <v>25</v>
      </c>
      <c r="J581" s="0" t="s">
        <v>61</v>
      </c>
      <c r="K581" s="0" t="s">
        <v>35</v>
      </c>
      <c r="L581" s="0" t="n">
        <v>15</v>
      </c>
      <c r="M581" s="0" t="n">
        <v>12</v>
      </c>
      <c r="N581" s="0" t="n">
        <v>11</v>
      </c>
    </row>
    <row r="582" customFormat="false" ht="15" hidden="false" customHeight="false" outlineLevel="0" collapsed="false">
      <c r="A582" s="0" t="n">
        <v>88065565932</v>
      </c>
      <c r="B582" s="11" t="n">
        <v>44053</v>
      </c>
      <c r="C582" s="0" t="s">
        <v>220</v>
      </c>
      <c r="D582" s="0" t="s">
        <v>20</v>
      </c>
      <c r="E582" s="0" t="s">
        <v>117</v>
      </c>
      <c r="F582" s="0" t="s">
        <v>22</v>
      </c>
      <c r="G582" s="0" t="s">
        <v>23</v>
      </c>
      <c r="H582" s="0" t="s">
        <v>24</v>
      </c>
      <c r="I582" s="0" t="s">
        <v>25</v>
      </c>
      <c r="J582" s="0" t="s">
        <v>64</v>
      </c>
      <c r="K582" s="0" t="s">
        <v>35</v>
      </c>
      <c r="L582" s="0" t="n">
        <v>12</v>
      </c>
      <c r="M582" s="0" t="n">
        <v>9</v>
      </c>
      <c r="N582" s="0" t="n">
        <v>60</v>
      </c>
    </row>
    <row r="583" customFormat="false" ht="15" hidden="false" customHeight="false" outlineLevel="0" collapsed="false">
      <c r="A583" s="0" t="n">
        <v>88065565933</v>
      </c>
      <c r="B583" s="11" t="n">
        <v>44054</v>
      </c>
      <c r="C583" s="0" t="s">
        <v>221</v>
      </c>
      <c r="D583" s="0" t="s">
        <v>29</v>
      </c>
      <c r="E583" s="0" t="s">
        <v>69</v>
      </c>
      <c r="F583" s="0" t="s">
        <v>31</v>
      </c>
      <c r="G583" s="0" t="s">
        <v>32</v>
      </c>
      <c r="H583" s="0" t="s">
        <v>33</v>
      </c>
      <c r="I583" s="0" t="s">
        <v>25</v>
      </c>
      <c r="J583" s="0" t="s">
        <v>67</v>
      </c>
      <c r="K583" s="0" t="s">
        <v>35</v>
      </c>
      <c r="L583" s="0" t="n">
        <v>18</v>
      </c>
      <c r="M583" s="0" t="n">
        <v>15</v>
      </c>
      <c r="N583" s="0" t="n">
        <v>89</v>
      </c>
    </row>
    <row r="584" customFormat="false" ht="15" hidden="false" customHeight="false" outlineLevel="0" collapsed="false">
      <c r="A584" s="0" t="n">
        <v>88065565934</v>
      </c>
      <c r="B584" s="11" t="n">
        <v>44055</v>
      </c>
      <c r="C584" s="0" t="s">
        <v>222</v>
      </c>
      <c r="D584" s="0" t="s">
        <v>29</v>
      </c>
      <c r="E584" s="0" t="s">
        <v>69</v>
      </c>
      <c r="F584" s="0" t="s">
        <v>38</v>
      </c>
      <c r="G584" s="0" t="s">
        <v>32</v>
      </c>
      <c r="H584" s="0" t="s">
        <v>39</v>
      </c>
      <c r="I584" s="0" t="s">
        <v>25</v>
      </c>
      <c r="J584" s="0" t="s">
        <v>79</v>
      </c>
      <c r="K584" s="0" t="s">
        <v>35</v>
      </c>
      <c r="L584" s="0" t="n">
        <v>23</v>
      </c>
      <c r="M584" s="0" t="n">
        <v>20</v>
      </c>
      <c r="N584" s="0" t="n">
        <v>77</v>
      </c>
    </row>
    <row r="585" customFormat="false" ht="15" hidden="false" customHeight="false" outlineLevel="0" collapsed="false">
      <c r="A585" s="0" t="n">
        <v>88065565935</v>
      </c>
      <c r="B585" s="11" t="n">
        <v>44056</v>
      </c>
      <c r="C585" s="0" t="s">
        <v>223</v>
      </c>
      <c r="D585" s="0" t="s">
        <v>29</v>
      </c>
      <c r="E585" s="0" t="s">
        <v>123</v>
      </c>
      <c r="F585" s="0" t="s">
        <v>43</v>
      </c>
      <c r="G585" s="0" t="s">
        <v>23</v>
      </c>
      <c r="H585" s="0" t="s">
        <v>44</v>
      </c>
      <c r="I585" s="0" t="s">
        <v>25</v>
      </c>
      <c r="J585" s="0" t="s">
        <v>82</v>
      </c>
      <c r="K585" s="0" t="s">
        <v>35</v>
      </c>
      <c r="L585" s="0" t="n">
        <v>9</v>
      </c>
      <c r="M585" s="0" t="n">
        <v>6</v>
      </c>
      <c r="N585" s="0" t="n">
        <v>68</v>
      </c>
    </row>
    <row r="586" customFormat="false" ht="15" hidden="false" customHeight="false" outlineLevel="0" collapsed="false">
      <c r="A586" s="0" t="n">
        <v>88065565936</v>
      </c>
      <c r="B586" s="11" t="n">
        <v>44057</v>
      </c>
      <c r="C586" s="0" t="s">
        <v>224</v>
      </c>
      <c r="D586" s="0" t="s">
        <v>29</v>
      </c>
      <c r="E586" s="0" t="s">
        <v>42</v>
      </c>
      <c r="F586" s="0" t="s">
        <v>22</v>
      </c>
      <c r="G586" s="0" t="s">
        <v>23</v>
      </c>
      <c r="H586" s="0" t="s">
        <v>24</v>
      </c>
      <c r="I586" s="0" t="s">
        <v>25</v>
      </c>
      <c r="J586" s="0" t="s">
        <v>85</v>
      </c>
      <c r="K586" s="0" t="s">
        <v>35</v>
      </c>
      <c r="L586" s="0" t="n">
        <v>18</v>
      </c>
      <c r="M586" s="0" t="n">
        <v>15</v>
      </c>
      <c r="N586" s="0" t="n">
        <v>15</v>
      </c>
    </row>
    <row r="587" customFormat="false" ht="15" hidden="false" customHeight="false" outlineLevel="0" collapsed="false">
      <c r="A587" s="0" t="n">
        <v>88065565937</v>
      </c>
      <c r="B587" s="11" t="n">
        <v>44058</v>
      </c>
      <c r="C587" s="0" t="s">
        <v>225</v>
      </c>
      <c r="D587" s="0" t="s">
        <v>29</v>
      </c>
      <c r="E587" s="0" t="s">
        <v>69</v>
      </c>
      <c r="F587" s="0" t="s">
        <v>22</v>
      </c>
      <c r="G587" s="0" t="s">
        <v>23</v>
      </c>
      <c r="H587" s="0" t="s">
        <v>24</v>
      </c>
      <c r="I587" s="0" t="s">
        <v>25</v>
      </c>
      <c r="J587" s="0" t="s">
        <v>26</v>
      </c>
      <c r="K587" s="0" t="s">
        <v>27</v>
      </c>
      <c r="L587" s="0" t="n">
        <v>52</v>
      </c>
      <c r="M587" s="0" t="n">
        <v>49</v>
      </c>
      <c r="N587" s="0" t="n">
        <v>47</v>
      </c>
    </row>
    <row r="588" customFormat="false" ht="15" hidden="false" customHeight="false" outlineLevel="0" collapsed="false">
      <c r="A588" s="0" t="n">
        <v>88065565938</v>
      </c>
      <c r="B588" s="11" t="n">
        <v>44062</v>
      </c>
      <c r="C588" s="0" t="s">
        <v>213</v>
      </c>
      <c r="D588" s="0" t="s">
        <v>20</v>
      </c>
      <c r="E588" s="0" t="s">
        <v>69</v>
      </c>
      <c r="F588" s="0" t="s">
        <v>31</v>
      </c>
      <c r="G588" s="0" t="s">
        <v>32</v>
      </c>
      <c r="H588" s="0" t="s">
        <v>33</v>
      </c>
      <c r="I588" s="0" t="s">
        <v>25</v>
      </c>
      <c r="J588" s="0" t="s">
        <v>34</v>
      </c>
      <c r="K588" s="0" t="s">
        <v>35</v>
      </c>
      <c r="L588" s="0" t="n">
        <v>9</v>
      </c>
      <c r="M588" s="0" t="n">
        <v>6</v>
      </c>
      <c r="N588" s="0" t="n">
        <v>6</v>
      </c>
    </row>
    <row r="589" customFormat="false" ht="15" hidden="false" customHeight="false" outlineLevel="0" collapsed="false">
      <c r="A589" s="0" t="n">
        <v>88065565939</v>
      </c>
      <c r="B589" s="11" t="n">
        <v>44061</v>
      </c>
      <c r="C589" s="0" t="s">
        <v>214</v>
      </c>
      <c r="D589" s="0" t="s">
        <v>20</v>
      </c>
      <c r="E589" s="0" t="s">
        <v>104</v>
      </c>
      <c r="F589" s="0" t="s">
        <v>38</v>
      </c>
      <c r="G589" s="0" t="s">
        <v>32</v>
      </c>
      <c r="H589" s="0" t="s">
        <v>39</v>
      </c>
      <c r="I589" s="0" t="s">
        <v>25</v>
      </c>
      <c r="J589" s="0" t="s">
        <v>40</v>
      </c>
      <c r="K589" s="0" t="s">
        <v>35</v>
      </c>
      <c r="L589" s="0" t="n">
        <v>5</v>
      </c>
      <c r="M589" s="0" t="n">
        <v>2</v>
      </c>
      <c r="N589" s="0" t="n">
        <v>10</v>
      </c>
    </row>
    <row r="590" customFormat="false" ht="15" hidden="false" customHeight="false" outlineLevel="0" collapsed="false">
      <c r="A590" s="0" t="n">
        <v>88065565940</v>
      </c>
      <c r="B590" s="11" t="n">
        <v>44061</v>
      </c>
      <c r="C590" s="0" t="s">
        <v>215</v>
      </c>
      <c r="D590" s="0" t="s">
        <v>29</v>
      </c>
      <c r="E590" s="0" t="s">
        <v>149</v>
      </c>
      <c r="F590" s="0" t="s">
        <v>43</v>
      </c>
      <c r="G590" s="0" t="s">
        <v>23</v>
      </c>
      <c r="H590" s="0" t="s">
        <v>44</v>
      </c>
      <c r="I590" s="0" t="s">
        <v>25</v>
      </c>
      <c r="J590" s="0" t="s">
        <v>99</v>
      </c>
      <c r="K590" s="0" t="s">
        <v>27</v>
      </c>
      <c r="L590" s="0" t="n">
        <v>14</v>
      </c>
      <c r="M590" s="0" t="n">
        <v>11</v>
      </c>
      <c r="N590" s="0" t="n">
        <v>11</v>
      </c>
    </row>
    <row r="591" customFormat="false" ht="15" hidden="false" customHeight="false" outlineLevel="0" collapsed="false">
      <c r="A591" s="0" t="n">
        <v>88065565941</v>
      </c>
      <c r="B591" s="11" t="n">
        <v>44062</v>
      </c>
      <c r="C591" s="0" t="s">
        <v>216</v>
      </c>
      <c r="D591" s="0" t="s">
        <v>29</v>
      </c>
      <c r="E591" s="0" t="s">
        <v>110</v>
      </c>
      <c r="F591" s="0" t="s">
        <v>22</v>
      </c>
      <c r="G591" s="0" t="s">
        <v>23</v>
      </c>
      <c r="H591" s="0" t="s">
        <v>24</v>
      </c>
      <c r="I591" s="0" t="s">
        <v>25</v>
      </c>
      <c r="J591" s="0" t="s">
        <v>102</v>
      </c>
      <c r="K591" s="0" t="s">
        <v>27</v>
      </c>
      <c r="L591" s="0" t="n">
        <v>6</v>
      </c>
      <c r="M591" s="0" t="n">
        <v>3</v>
      </c>
      <c r="N591" s="0" t="n">
        <v>60</v>
      </c>
    </row>
    <row r="592" customFormat="false" ht="15" hidden="false" customHeight="false" outlineLevel="0" collapsed="false">
      <c r="A592" s="0" t="n">
        <v>88065565942</v>
      </c>
      <c r="B592" s="11" t="n">
        <v>44063</v>
      </c>
      <c r="C592" s="0" t="s">
        <v>217</v>
      </c>
      <c r="D592" s="0" t="s">
        <v>20</v>
      </c>
      <c r="E592" s="0" t="s">
        <v>112</v>
      </c>
      <c r="F592" s="0" t="s">
        <v>22</v>
      </c>
      <c r="G592" s="0" t="s">
        <v>23</v>
      </c>
      <c r="H592" s="0" t="s">
        <v>24</v>
      </c>
      <c r="I592" s="0" t="s">
        <v>25</v>
      </c>
      <c r="J592" s="0" t="s">
        <v>142</v>
      </c>
      <c r="K592" s="0" t="s">
        <v>35</v>
      </c>
      <c r="L592" s="0" t="n">
        <v>10</v>
      </c>
      <c r="M592" s="0" t="n">
        <v>7</v>
      </c>
      <c r="N592" s="0" t="n">
        <v>89</v>
      </c>
    </row>
    <row r="593" customFormat="false" ht="15" hidden="false" customHeight="false" outlineLevel="0" collapsed="false">
      <c r="A593" s="0" t="n">
        <v>88065565943</v>
      </c>
      <c r="B593" s="11" t="n">
        <v>44064</v>
      </c>
      <c r="C593" s="0" t="s">
        <v>218</v>
      </c>
      <c r="D593" s="0" t="s">
        <v>20</v>
      </c>
      <c r="E593" s="0" t="s">
        <v>114</v>
      </c>
      <c r="F593" s="0" t="s">
        <v>31</v>
      </c>
      <c r="G593" s="0" t="s">
        <v>32</v>
      </c>
      <c r="H593" s="0" t="s">
        <v>33</v>
      </c>
      <c r="I593" s="0" t="s">
        <v>25</v>
      </c>
      <c r="J593" s="0" t="s">
        <v>105</v>
      </c>
      <c r="K593" s="0" t="s">
        <v>27</v>
      </c>
      <c r="L593" s="0" t="n">
        <v>13</v>
      </c>
      <c r="M593" s="0" t="n">
        <v>10</v>
      </c>
      <c r="N593" s="0" t="n">
        <v>77</v>
      </c>
    </row>
    <row r="594" customFormat="false" ht="15" hidden="false" customHeight="false" outlineLevel="0" collapsed="false">
      <c r="A594" s="0" t="n">
        <v>88065565944</v>
      </c>
      <c r="B594" s="11" t="n">
        <v>44065</v>
      </c>
      <c r="C594" s="0" t="s">
        <v>219</v>
      </c>
      <c r="D594" s="0" t="s">
        <v>20</v>
      </c>
      <c r="E594" s="0" t="s">
        <v>69</v>
      </c>
      <c r="F594" s="0" t="s">
        <v>22</v>
      </c>
      <c r="G594" s="0" t="s">
        <v>23</v>
      </c>
      <c r="H594" s="0" t="s">
        <v>24</v>
      </c>
      <c r="I594" s="0" t="s">
        <v>25</v>
      </c>
      <c r="J594" s="0" t="s">
        <v>144</v>
      </c>
      <c r="K594" s="0" t="s">
        <v>35</v>
      </c>
      <c r="L594" s="0" t="n">
        <v>20</v>
      </c>
      <c r="M594" s="0" t="n">
        <v>17</v>
      </c>
      <c r="N594" s="0" t="n">
        <v>68</v>
      </c>
    </row>
    <row r="595" customFormat="false" ht="15" hidden="false" customHeight="false" outlineLevel="0" collapsed="false">
      <c r="A595" s="0" t="n">
        <v>88065565945</v>
      </c>
      <c r="B595" s="11" t="n">
        <v>44066</v>
      </c>
      <c r="C595" s="0" t="s">
        <v>220</v>
      </c>
      <c r="D595" s="0" t="s">
        <v>20</v>
      </c>
      <c r="E595" s="0" t="s">
        <v>117</v>
      </c>
      <c r="F595" s="0" t="s">
        <v>31</v>
      </c>
      <c r="G595" s="0" t="s">
        <v>32</v>
      </c>
      <c r="H595" s="0" t="s">
        <v>33</v>
      </c>
      <c r="I595" s="0" t="s">
        <v>25</v>
      </c>
      <c r="J595" s="0" t="s">
        <v>108</v>
      </c>
      <c r="K595" s="0" t="s">
        <v>27</v>
      </c>
      <c r="L595" s="0" t="n">
        <v>15</v>
      </c>
      <c r="M595" s="0" t="n">
        <v>12</v>
      </c>
      <c r="N595" s="0" t="n">
        <v>15</v>
      </c>
    </row>
    <row r="596" customFormat="false" ht="15" hidden="false" customHeight="false" outlineLevel="0" collapsed="false">
      <c r="A596" s="0" t="n">
        <v>88065565946</v>
      </c>
      <c r="B596" s="11" t="n">
        <v>44067</v>
      </c>
      <c r="C596" s="0" t="s">
        <v>221</v>
      </c>
      <c r="D596" s="0" t="s">
        <v>29</v>
      </c>
      <c r="E596" s="0" t="s">
        <v>69</v>
      </c>
      <c r="F596" s="0" t="s">
        <v>38</v>
      </c>
      <c r="G596" s="0" t="s">
        <v>32</v>
      </c>
      <c r="H596" s="0" t="s">
        <v>39</v>
      </c>
      <c r="I596" s="0" t="s">
        <v>25</v>
      </c>
      <c r="J596" s="0" t="s">
        <v>53</v>
      </c>
      <c r="K596" s="0" t="s">
        <v>27</v>
      </c>
      <c r="L596" s="0" t="n">
        <v>20</v>
      </c>
      <c r="M596" s="0" t="n">
        <v>17</v>
      </c>
      <c r="N596" s="0" t="n">
        <v>47</v>
      </c>
    </row>
    <row r="597" customFormat="false" ht="15" hidden="false" customHeight="false" outlineLevel="0" collapsed="false">
      <c r="A597" s="0" t="n">
        <v>88065565947</v>
      </c>
      <c r="B597" s="11" t="n">
        <v>44068</v>
      </c>
      <c r="C597" s="0" t="s">
        <v>222</v>
      </c>
      <c r="D597" s="0" t="s">
        <v>29</v>
      </c>
      <c r="E597" s="0" t="s">
        <v>69</v>
      </c>
      <c r="F597" s="0" t="s">
        <v>43</v>
      </c>
      <c r="G597" s="0" t="s">
        <v>23</v>
      </c>
      <c r="H597" s="0" t="s">
        <v>44</v>
      </c>
      <c r="I597" s="0" t="s">
        <v>25</v>
      </c>
      <c r="J597" s="0" t="s">
        <v>56</v>
      </c>
      <c r="K597" s="0" t="s">
        <v>27</v>
      </c>
      <c r="L597" s="0" t="n">
        <v>12</v>
      </c>
      <c r="M597" s="0" t="n">
        <v>9</v>
      </c>
      <c r="N597" s="0" t="n">
        <v>6</v>
      </c>
    </row>
    <row r="598" customFormat="false" ht="15" hidden="false" customHeight="false" outlineLevel="0" collapsed="false">
      <c r="A598" s="0" t="n">
        <v>88065565948</v>
      </c>
      <c r="B598" s="11" t="n">
        <v>44072</v>
      </c>
      <c r="C598" s="0" t="s">
        <v>223</v>
      </c>
      <c r="D598" s="0" t="s">
        <v>29</v>
      </c>
      <c r="E598" s="0" t="s">
        <v>123</v>
      </c>
      <c r="F598" s="0" t="s">
        <v>22</v>
      </c>
      <c r="G598" s="0" t="s">
        <v>23</v>
      </c>
      <c r="H598" s="0" t="s">
        <v>24</v>
      </c>
      <c r="I598" s="0" t="s">
        <v>25</v>
      </c>
      <c r="J598" s="0" t="s">
        <v>59</v>
      </c>
      <c r="K598" s="0" t="s">
        <v>27</v>
      </c>
      <c r="L598" s="0" t="n">
        <v>16</v>
      </c>
      <c r="M598" s="0" t="n">
        <v>13</v>
      </c>
      <c r="N598" s="0" t="n">
        <v>10</v>
      </c>
    </row>
    <row r="599" customFormat="false" ht="15" hidden="false" customHeight="false" outlineLevel="0" collapsed="false">
      <c r="A599" s="0" t="n">
        <v>88065565949</v>
      </c>
      <c r="B599" s="11" t="n">
        <v>44071</v>
      </c>
      <c r="C599" s="0" t="s">
        <v>224</v>
      </c>
      <c r="D599" s="0" t="s">
        <v>29</v>
      </c>
      <c r="E599" s="0" t="s">
        <v>42</v>
      </c>
      <c r="F599" s="0" t="s">
        <v>31</v>
      </c>
      <c r="G599" s="0" t="s">
        <v>32</v>
      </c>
      <c r="H599" s="0" t="s">
        <v>33</v>
      </c>
      <c r="I599" s="0" t="s">
        <v>25</v>
      </c>
      <c r="J599" s="0" t="s">
        <v>60</v>
      </c>
      <c r="K599" s="0" t="s">
        <v>35</v>
      </c>
      <c r="L599" s="0" t="n">
        <v>70</v>
      </c>
      <c r="M599" s="0" t="n">
        <v>67</v>
      </c>
      <c r="N599" s="0" t="n">
        <v>11</v>
      </c>
    </row>
    <row r="600" customFormat="false" ht="15" hidden="false" customHeight="false" outlineLevel="0" collapsed="false">
      <c r="A600" s="0" t="n">
        <v>88065565950</v>
      </c>
      <c r="B600" s="11" t="n">
        <v>44071</v>
      </c>
      <c r="C600" s="0" t="s">
        <v>225</v>
      </c>
      <c r="D600" s="0" t="s">
        <v>29</v>
      </c>
      <c r="E600" s="0" t="s">
        <v>69</v>
      </c>
      <c r="F600" s="0" t="s">
        <v>38</v>
      </c>
      <c r="G600" s="0" t="s">
        <v>32</v>
      </c>
      <c r="H600" s="0" t="s">
        <v>39</v>
      </c>
      <c r="I600" s="0" t="s">
        <v>25</v>
      </c>
      <c r="J600" s="0" t="s">
        <v>61</v>
      </c>
      <c r="K600" s="0" t="s">
        <v>35</v>
      </c>
      <c r="L600" s="0" t="n">
        <v>15</v>
      </c>
      <c r="M600" s="0" t="n">
        <v>12</v>
      </c>
      <c r="N600" s="0" t="n">
        <v>60</v>
      </c>
    </row>
    <row r="601" customFormat="false" ht="15" hidden="false" customHeight="false" outlineLevel="0" collapsed="false">
      <c r="A601" s="0" t="n">
        <v>88065565951</v>
      </c>
      <c r="B601" s="11" t="n">
        <v>44072</v>
      </c>
      <c r="C601" s="0" t="s">
        <v>213</v>
      </c>
      <c r="D601" s="0" t="s">
        <v>20</v>
      </c>
      <c r="E601" s="0" t="s">
        <v>69</v>
      </c>
      <c r="F601" s="0" t="s">
        <v>43</v>
      </c>
      <c r="G601" s="0" t="s">
        <v>23</v>
      </c>
      <c r="H601" s="0" t="s">
        <v>44</v>
      </c>
      <c r="I601" s="0" t="s">
        <v>25</v>
      </c>
      <c r="J601" s="0" t="s">
        <v>59</v>
      </c>
      <c r="K601" s="0" t="s">
        <v>27</v>
      </c>
      <c r="L601" s="0" t="n">
        <v>16</v>
      </c>
      <c r="M601" s="0" t="n">
        <v>13</v>
      </c>
      <c r="N601" s="0" t="n">
        <v>89</v>
      </c>
    </row>
    <row r="602" customFormat="false" ht="15" hidden="false" customHeight="false" outlineLevel="0" collapsed="false">
      <c r="A602" s="0" t="n">
        <v>88065565952</v>
      </c>
      <c r="B602" s="11" t="n">
        <v>44073</v>
      </c>
      <c r="C602" s="0" t="s">
        <v>214</v>
      </c>
      <c r="D602" s="0" t="s">
        <v>20</v>
      </c>
      <c r="E602" s="0" t="s">
        <v>104</v>
      </c>
      <c r="F602" s="0" t="s">
        <v>22</v>
      </c>
      <c r="G602" s="0" t="s">
        <v>23</v>
      </c>
      <c r="H602" s="0" t="s">
        <v>24</v>
      </c>
      <c r="I602" s="0" t="s">
        <v>25</v>
      </c>
      <c r="J602" s="0" t="s">
        <v>62</v>
      </c>
      <c r="K602" s="0" t="s">
        <v>27</v>
      </c>
      <c r="L602" s="0" t="n">
        <v>20</v>
      </c>
      <c r="M602" s="0" t="n">
        <v>17</v>
      </c>
      <c r="N602" s="0" t="n">
        <v>77</v>
      </c>
    </row>
    <row r="603" customFormat="false" ht="15" hidden="false" customHeight="false" outlineLevel="0" collapsed="false">
      <c r="A603" s="0" t="n">
        <v>88065565953</v>
      </c>
      <c r="B603" s="11" t="n">
        <v>44074</v>
      </c>
      <c r="C603" s="0" t="s">
        <v>215</v>
      </c>
      <c r="D603" s="0" t="s">
        <v>29</v>
      </c>
      <c r="E603" s="0" t="s">
        <v>149</v>
      </c>
      <c r="F603" s="0" t="s">
        <v>31</v>
      </c>
      <c r="G603" s="0" t="s">
        <v>32</v>
      </c>
      <c r="H603" s="0" t="s">
        <v>33</v>
      </c>
      <c r="I603" s="0" t="s">
        <v>25</v>
      </c>
      <c r="J603" s="0" t="s">
        <v>63</v>
      </c>
      <c r="K603" s="0" t="s">
        <v>27</v>
      </c>
      <c r="L603" s="0" t="n">
        <v>12</v>
      </c>
      <c r="M603" s="0" t="n">
        <v>9</v>
      </c>
      <c r="N603" s="0" t="n">
        <v>68</v>
      </c>
    </row>
    <row r="604" customFormat="false" ht="15" hidden="false" customHeight="false" outlineLevel="0" collapsed="false">
      <c r="A604" s="0" t="n">
        <v>88065565954</v>
      </c>
      <c r="B604" s="11" t="n">
        <v>44044</v>
      </c>
      <c r="C604" s="0" t="s">
        <v>216</v>
      </c>
      <c r="D604" s="0" t="s">
        <v>29</v>
      </c>
      <c r="E604" s="0" t="s">
        <v>110</v>
      </c>
      <c r="F604" s="0" t="s">
        <v>38</v>
      </c>
      <c r="G604" s="0" t="s">
        <v>32</v>
      </c>
      <c r="H604" s="0" t="s">
        <v>39</v>
      </c>
      <c r="I604" s="0" t="s">
        <v>25</v>
      </c>
      <c r="J604" s="0" t="s">
        <v>64</v>
      </c>
      <c r="K604" s="0" t="s">
        <v>35</v>
      </c>
      <c r="L604" s="0" t="n">
        <v>12</v>
      </c>
      <c r="M604" s="0" t="n">
        <v>9</v>
      </c>
      <c r="N604" s="0" t="n">
        <v>15</v>
      </c>
    </row>
    <row r="605" customFormat="false" ht="15" hidden="false" customHeight="false" outlineLevel="0" collapsed="false">
      <c r="A605" s="0" t="n">
        <v>88065565955</v>
      </c>
      <c r="B605" s="11" t="n">
        <v>44045</v>
      </c>
      <c r="C605" s="0" t="s">
        <v>217</v>
      </c>
      <c r="D605" s="0" t="s">
        <v>20</v>
      </c>
      <c r="E605" s="0" t="s">
        <v>112</v>
      </c>
      <c r="F605" s="0" t="s">
        <v>43</v>
      </c>
      <c r="G605" s="0" t="s">
        <v>23</v>
      </c>
      <c r="H605" s="0" t="s">
        <v>44</v>
      </c>
      <c r="I605" s="0" t="s">
        <v>25</v>
      </c>
      <c r="J605" s="0" t="s">
        <v>67</v>
      </c>
      <c r="K605" s="0" t="s">
        <v>35</v>
      </c>
      <c r="L605" s="0" t="n">
        <v>18</v>
      </c>
      <c r="M605" s="0" t="n">
        <v>15</v>
      </c>
      <c r="N605" s="0" t="n">
        <v>47</v>
      </c>
    </row>
    <row r="606" customFormat="false" ht="15" hidden="false" customHeight="false" outlineLevel="0" collapsed="false">
      <c r="A606" s="0" t="n">
        <v>88065565956</v>
      </c>
      <c r="B606" s="11" t="n">
        <v>44046</v>
      </c>
      <c r="C606" s="0" t="s">
        <v>218</v>
      </c>
      <c r="D606" s="0" t="s">
        <v>20</v>
      </c>
      <c r="E606" s="0" t="s">
        <v>114</v>
      </c>
      <c r="F606" s="0" t="s">
        <v>22</v>
      </c>
      <c r="G606" s="0" t="s">
        <v>23</v>
      </c>
      <c r="H606" s="0" t="s">
        <v>24</v>
      </c>
      <c r="I606" s="0" t="s">
        <v>25</v>
      </c>
      <c r="J606" s="0" t="s">
        <v>70</v>
      </c>
      <c r="K606" s="0" t="s">
        <v>27</v>
      </c>
      <c r="L606" s="0" t="n">
        <v>10</v>
      </c>
      <c r="M606" s="0" t="n">
        <v>7</v>
      </c>
      <c r="N606" s="0" t="n">
        <v>6</v>
      </c>
    </row>
    <row r="607" customFormat="false" ht="15" hidden="false" customHeight="false" outlineLevel="0" collapsed="false">
      <c r="A607" s="0" t="n">
        <v>88065565957</v>
      </c>
      <c r="B607" s="11" t="n">
        <v>44047</v>
      </c>
      <c r="C607" s="0" t="s">
        <v>219</v>
      </c>
      <c r="D607" s="0" t="s">
        <v>20</v>
      </c>
      <c r="E607" s="0" t="s">
        <v>69</v>
      </c>
      <c r="F607" s="0" t="s">
        <v>31</v>
      </c>
      <c r="G607" s="0" t="s">
        <v>32</v>
      </c>
      <c r="H607" s="0" t="s">
        <v>33</v>
      </c>
      <c r="I607" s="0" t="s">
        <v>25</v>
      </c>
      <c r="J607" s="0" t="s">
        <v>73</v>
      </c>
      <c r="K607" s="0" t="s">
        <v>27</v>
      </c>
      <c r="L607" s="0" t="n">
        <v>15</v>
      </c>
      <c r="M607" s="0" t="n">
        <v>12</v>
      </c>
      <c r="N607" s="0" t="n">
        <v>10</v>
      </c>
    </row>
    <row r="608" customFormat="false" ht="15" hidden="false" customHeight="false" outlineLevel="0" collapsed="false">
      <c r="A608" s="0" t="n">
        <v>88065565958</v>
      </c>
      <c r="B608" s="11" t="n">
        <v>44048</v>
      </c>
      <c r="C608" s="0" t="s">
        <v>220</v>
      </c>
      <c r="D608" s="0" t="s">
        <v>20</v>
      </c>
      <c r="E608" s="0" t="s">
        <v>117</v>
      </c>
      <c r="F608" s="0" t="s">
        <v>38</v>
      </c>
      <c r="G608" s="0" t="s">
        <v>32</v>
      </c>
      <c r="H608" s="0" t="s">
        <v>39</v>
      </c>
      <c r="I608" s="0" t="s">
        <v>25</v>
      </c>
      <c r="J608" s="0" t="s">
        <v>76</v>
      </c>
      <c r="K608" s="0" t="s">
        <v>27</v>
      </c>
      <c r="L608" s="0" t="n">
        <v>15</v>
      </c>
      <c r="M608" s="0" t="n">
        <v>12</v>
      </c>
      <c r="N608" s="0" t="n">
        <v>11</v>
      </c>
    </row>
    <row r="609" customFormat="false" ht="15" hidden="false" customHeight="false" outlineLevel="0" collapsed="false">
      <c r="A609" s="0" t="n">
        <v>88065565959</v>
      </c>
      <c r="B609" s="11" t="n">
        <v>44052</v>
      </c>
      <c r="C609" s="0" t="s">
        <v>221</v>
      </c>
      <c r="D609" s="0" t="s">
        <v>29</v>
      </c>
      <c r="E609" s="0" t="s">
        <v>69</v>
      </c>
      <c r="F609" s="0" t="s">
        <v>43</v>
      </c>
      <c r="G609" s="0" t="s">
        <v>23</v>
      </c>
      <c r="H609" s="0" t="s">
        <v>44</v>
      </c>
      <c r="I609" s="0" t="s">
        <v>25</v>
      </c>
      <c r="J609" s="0" t="s">
        <v>79</v>
      </c>
      <c r="K609" s="0" t="s">
        <v>35</v>
      </c>
      <c r="L609" s="0" t="n">
        <v>23</v>
      </c>
      <c r="M609" s="0" t="n">
        <v>20</v>
      </c>
      <c r="N609" s="0" t="n">
        <v>60</v>
      </c>
    </row>
    <row r="610" customFormat="false" ht="15" hidden="false" customHeight="false" outlineLevel="0" collapsed="false">
      <c r="A610" s="0" t="n">
        <v>88065565960</v>
      </c>
      <c r="B610" s="11" t="n">
        <v>44051</v>
      </c>
      <c r="C610" s="0" t="s">
        <v>222</v>
      </c>
      <c r="D610" s="0" t="s">
        <v>29</v>
      </c>
      <c r="E610" s="0" t="s">
        <v>69</v>
      </c>
      <c r="F610" s="0" t="s">
        <v>22</v>
      </c>
      <c r="G610" s="0" t="s">
        <v>23</v>
      </c>
      <c r="H610" s="0" t="s">
        <v>24</v>
      </c>
      <c r="I610" s="0" t="s">
        <v>25</v>
      </c>
      <c r="J610" s="0" t="s">
        <v>82</v>
      </c>
      <c r="K610" s="0" t="s">
        <v>35</v>
      </c>
      <c r="L610" s="0" t="n">
        <v>9</v>
      </c>
      <c r="M610" s="0" t="n">
        <v>6</v>
      </c>
      <c r="N610" s="0" t="n">
        <v>89</v>
      </c>
    </row>
    <row r="611" customFormat="false" ht="15" hidden="false" customHeight="false" outlineLevel="0" collapsed="false">
      <c r="A611" s="0" t="n">
        <v>88065565961</v>
      </c>
      <c r="B611" s="11" t="n">
        <v>44051</v>
      </c>
      <c r="C611" s="0" t="s">
        <v>223</v>
      </c>
      <c r="D611" s="0" t="s">
        <v>29</v>
      </c>
      <c r="E611" s="0" t="s">
        <v>123</v>
      </c>
      <c r="F611" s="0" t="s">
        <v>31</v>
      </c>
      <c r="G611" s="0" t="s">
        <v>32</v>
      </c>
      <c r="H611" s="0" t="s">
        <v>33</v>
      </c>
      <c r="I611" s="0" t="s">
        <v>25</v>
      </c>
      <c r="J611" s="0" t="s">
        <v>85</v>
      </c>
      <c r="K611" s="0" t="s">
        <v>35</v>
      </c>
      <c r="L611" s="0" t="n">
        <v>18</v>
      </c>
      <c r="M611" s="0" t="n">
        <v>15</v>
      </c>
      <c r="N611" s="0" t="n">
        <v>77</v>
      </c>
    </row>
    <row r="612" customFormat="false" ht="15" hidden="false" customHeight="false" outlineLevel="0" collapsed="false">
      <c r="A612" s="0" t="n">
        <v>88065565962</v>
      </c>
      <c r="B612" s="11" t="n">
        <v>44052</v>
      </c>
      <c r="C612" s="0" t="s">
        <v>224</v>
      </c>
      <c r="D612" s="0" t="s">
        <v>29</v>
      </c>
      <c r="E612" s="0" t="s">
        <v>42</v>
      </c>
      <c r="F612" s="0" t="s">
        <v>38</v>
      </c>
      <c r="G612" s="0" t="s">
        <v>32</v>
      </c>
      <c r="H612" s="0" t="s">
        <v>39</v>
      </c>
      <c r="I612" s="0" t="s">
        <v>25</v>
      </c>
      <c r="J612" s="0" t="s">
        <v>88</v>
      </c>
      <c r="K612" s="0" t="s">
        <v>27</v>
      </c>
      <c r="L612" s="0" t="n">
        <v>14</v>
      </c>
      <c r="M612" s="0" t="n">
        <v>11</v>
      </c>
      <c r="N612" s="0" t="n">
        <v>68</v>
      </c>
    </row>
    <row r="613" customFormat="false" ht="15" hidden="false" customHeight="false" outlineLevel="0" collapsed="false">
      <c r="A613" s="0" t="n">
        <v>88065565963</v>
      </c>
      <c r="B613" s="11" t="n">
        <v>44053</v>
      </c>
      <c r="C613" s="0" t="s">
        <v>225</v>
      </c>
      <c r="D613" s="0" t="s">
        <v>29</v>
      </c>
      <c r="E613" s="0" t="s">
        <v>69</v>
      </c>
      <c r="F613" s="0" t="s">
        <v>43</v>
      </c>
      <c r="G613" s="0" t="s">
        <v>23</v>
      </c>
      <c r="H613" s="0" t="s">
        <v>44</v>
      </c>
      <c r="I613" s="0" t="s">
        <v>25</v>
      </c>
      <c r="J613" s="0" t="s">
        <v>91</v>
      </c>
      <c r="K613" s="0" t="s">
        <v>27</v>
      </c>
      <c r="L613" s="0" t="n">
        <v>30</v>
      </c>
      <c r="M613" s="0" t="n">
        <v>27</v>
      </c>
      <c r="N613" s="0" t="n">
        <v>15</v>
      </c>
    </row>
    <row r="614" customFormat="false" ht="15" hidden="false" customHeight="false" outlineLevel="0" collapsed="false">
      <c r="A614" s="0" t="n">
        <v>88065565964</v>
      </c>
      <c r="B614" s="11" t="n">
        <v>44054</v>
      </c>
      <c r="C614" s="0" t="s">
        <v>213</v>
      </c>
      <c r="D614" s="0" t="s">
        <v>20</v>
      </c>
      <c r="E614" s="0" t="s">
        <v>69</v>
      </c>
      <c r="F614" s="0" t="s">
        <v>22</v>
      </c>
      <c r="G614" s="0" t="s">
        <v>23</v>
      </c>
      <c r="H614" s="0" t="s">
        <v>24</v>
      </c>
      <c r="I614" s="0" t="s">
        <v>25</v>
      </c>
      <c r="J614" s="0" t="s">
        <v>94</v>
      </c>
      <c r="K614" s="0" t="s">
        <v>27</v>
      </c>
      <c r="L614" s="0" t="n">
        <v>16</v>
      </c>
      <c r="M614" s="0" t="n">
        <v>13</v>
      </c>
      <c r="N614" s="0" t="n">
        <v>47</v>
      </c>
    </row>
    <row r="615" customFormat="false" ht="15" hidden="false" customHeight="false" outlineLevel="0" collapsed="false">
      <c r="A615" s="0" t="n">
        <v>88065565965</v>
      </c>
      <c r="B615" s="11" t="n">
        <v>44055</v>
      </c>
      <c r="C615" s="0" t="s">
        <v>214</v>
      </c>
      <c r="D615" s="0" t="s">
        <v>20</v>
      </c>
      <c r="E615" s="0" t="s">
        <v>104</v>
      </c>
      <c r="F615" s="0" t="s">
        <v>31</v>
      </c>
      <c r="G615" s="0" t="s">
        <v>32</v>
      </c>
      <c r="H615" s="0" t="s">
        <v>33</v>
      </c>
      <c r="I615" s="0" t="s">
        <v>25</v>
      </c>
      <c r="J615" s="0" t="s">
        <v>26</v>
      </c>
      <c r="K615" s="0" t="s">
        <v>27</v>
      </c>
      <c r="L615" s="0" t="n">
        <v>52</v>
      </c>
      <c r="M615" s="0" t="n">
        <v>49</v>
      </c>
      <c r="N615" s="0" t="n">
        <v>6</v>
      </c>
    </row>
    <row r="616" customFormat="false" ht="15" hidden="false" customHeight="false" outlineLevel="0" collapsed="false">
      <c r="A616" s="0" t="n">
        <v>88065565966</v>
      </c>
      <c r="B616" s="11" t="n">
        <v>44056</v>
      </c>
      <c r="C616" s="0" t="s">
        <v>215</v>
      </c>
      <c r="D616" s="0" t="s">
        <v>29</v>
      </c>
      <c r="E616" s="0" t="s">
        <v>149</v>
      </c>
      <c r="F616" s="0" t="s">
        <v>22</v>
      </c>
      <c r="G616" s="0" t="s">
        <v>23</v>
      </c>
      <c r="H616" s="0" t="s">
        <v>24</v>
      </c>
      <c r="I616" s="0" t="s">
        <v>25</v>
      </c>
      <c r="J616" s="0" t="s">
        <v>99</v>
      </c>
      <c r="K616" s="0" t="s">
        <v>27</v>
      </c>
      <c r="L616" s="0" t="n">
        <v>14</v>
      </c>
      <c r="M616" s="0" t="n">
        <v>11</v>
      </c>
      <c r="N616" s="0" t="n">
        <v>10</v>
      </c>
    </row>
    <row r="617" customFormat="false" ht="15" hidden="false" customHeight="false" outlineLevel="0" collapsed="false">
      <c r="A617" s="0" t="n">
        <v>88065565967</v>
      </c>
      <c r="B617" s="11" t="n">
        <v>44057</v>
      </c>
      <c r="C617" s="0" t="s">
        <v>216</v>
      </c>
      <c r="D617" s="0" t="s">
        <v>29</v>
      </c>
      <c r="E617" s="0" t="s">
        <v>110</v>
      </c>
      <c r="F617" s="0" t="s">
        <v>31</v>
      </c>
      <c r="G617" s="0" t="s">
        <v>32</v>
      </c>
      <c r="H617" s="0" t="s">
        <v>33</v>
      </c>
      <c r="I617" s="0" t="s">
        <v>25</v>
      </c>
      <c r="J617" s="0" t="s">
        <v>102</v>
      </c>
      <c r="K617" s="0" t="s">
        <v>27</v>
      </c>
      <c r="L617" s="0" t="n">
        <v>6</v>
      </c>
      <c r="M617" s="0" t="n">
        <v>3</v>
      </c>
      <c r="N617" s="0" t="n">
        <v>11</v>
      </c>
    </row>
    <row r="618" customFormat="false" ht="15" hidden="false" customHeight="false" outlineLevel="0" collapsed="false">
      <c r="A618" s="0" t="n">
        <v>88065565968</v>
      </c>
      <c r="B618" s="11" t="n">
        <v>44058</v>
      </c>
      <c r="C618" s="0" t="s">
        <v>217</v>
      </c>
      <c r="D618" s="0" t="s">
        <v>20</v>
      </c>
      <c r="E618" s="0" t="s">
        <v>112</v>
      </c>
      <c r="F618" s="0" t="s">
        <v>22</v>
      </c>
      <c r="G618" s="0" t="s">
        <v>23</v>
      </c>
      <c r="H618" s="0" t="s">
        <v>24</v>
      </c>
      <c r="I618" s="0" t="s">
        <v>25</v>
      </c>
      <c r="J618" s="0" t="s">
        <v>105</v>
      </c>
      <c r="K618" s="0" t="s">
        <v>27</v>
      </c>
      <c r="L618" s="0" t="n">
        <v>13</v>
      </c>
      <c r="M618" s="0" t="n">
        <v>10</v>
      </c>
      <c r="N618" s="0" t="n">
        <v>60</v>
      </c>
    </row>
    <row r="619" customFormat="false" ht="15" hidden="false" customHeight="false" outlineLevel="0" collapsed="false">
      <c r="A619" s="0" t="n">
        <v>88065565969</v>
      </c>
      <c r="B619" s="11" t="n">
        <v>44062</v>
      </c>
      <c r="C619" s="0" t="s">
        <v>218</v>
      </c>
      <c r="D619" s="0" t="s">
        <v>20</v>
      </c>
      <c r="E619" s="0" t="s">
        <v>114</v>
      </c>
      <c r="F619" s="0" t="s">
        <v>31</v>
      </c>
      <c r="G619" s="0" t="s">
        <v>32</v>
      </c>
      <c r="H619" s="0" t="s">
        <v>33</v>
      </c>
      <c r="I619" s="0" t="s">
        <v>25</v>
      </c>
      <c r="J619" s="0" t="s">
        <v>108</v>
      </c>
      <c r="K619" s="0" t="s">
        <v>27</v>
      </c>
      <c r="L619" s="0" t="n">
        <v>15</v>
      </c>
      <c r="M619" s="0" t="n">
        <v>12</v>
      </c>
      <c r="N619" s="0" t="n">
        <v>89</v>
      </c>
    </row>
    <row r="620" customFormat="false" ht="15" hidden="false" customHeight="false" outlineLevel="0" collapsed="false">
      <c r="A620" s="0" t="n">
        <v>88065565970</v>
      </c>
      <c r="B620" s="11" t="n">
        <v>44061</v>
      </c>
      <c r="C620" s="0" t="s">
        <v>219</v>
      </c>
      <c r="D620" s="0" t="s">
        <v>20</v>
      </c>
      <c r="E620" s="0" t="s">
        <v>69</v>
      </c>
      <c r="F620" s="0" t="s">
        <v>22</v>
      </c>
      <c r="G620" s="0" t="s">
        <v>23</v>
      </c>
      <c r="H620" s="0" t="s">
        <v>24</v>
      </c>
      <c r="I620" s="0" t="s">
        <v>25</v>
      </c>
      <c r="J620" s="0" t="s">
        <v>53</v>
      </c>
      <c r="K620" s="0" t="s">
        <v>27</v>
      </c>
      <c r="L620" s="0" t="n">
        <v>20</v>
      </c>
      <c r="M620" s="0" t="n">
        <v>17</v>
      </c>
      <c r="N620" s="0" t="n">
        <v>77</v>
      </c>
    </row>
    <row r="621" customFormat="false" ht="15" hidden="false" customHeight="false" outlineLevel="0" collapsed="false">
      <c r="A621" s="0" t="n">
        <v>88065565971</v>
      </c>
      <c r="B621" s="11" t="n">
        <v>44061</v>
      </c>
      <c r="C621" s="0" t="s">
        <v>220</v>
      </c>
      <c r="D621" s="0" t="s">
        <v>20</v>
      </c>
      <c r="E621" s="0" t="s">
        <v>117</v>
      </c>
      <c r="F621" s="0" t="s">
        <v>31</v>
      </c>
      <c r="G621" s="0" t="s">
        <v>32</v>
      </c>
      <c r="H621" s="0" t="s">
        <v>33</v>
      </c>
      <c r="I621" s="0" t="s">
        <v>25</v>
      </c>
      <c r="J621" s="0" t="s">
        <v>56</v>
      </c>
      <c r="K621" s="0" t="s">
        <v>27</v>
      </c>
      <c r="L621" s="0" t="n">
        <v>12</v>
      </c>
      <c r="M621" s="0" t="n">
        <v>9</v>
      </c>
      <c r="N621" s="0" t="n">
        <v>68</v>
      </c>
    </row>
    <row r="622" customFormat="false" ht="15" hidden="false" customHeight="false" outlineLevel="0" collapsed="false">
      <c r="A622" s="0" t="n">
        <v>88065565972</v>
      </c>
      <c r="B622" s="11" t="n">
        <v>44062</v>
      </c>
      <c r="C622" s="0" t="s">
        <v>221</v>
      </c>
      <c r="D622" s="0" t="s">
        <v>29</v>
      </c>
      <c r="E622" s="0" t="s">
        <v>69</v>
      </c>
      <c r="F622" s="0" t="s">
        <v>22</v>
      </c>
      <c r="G622" s="0" t="s">
        <v>23</v>
      </c>
      <c r="H622" s="0" t="s">
        <v>24</v>
      </c>
      <c r="I622" s="0" t="s">
        <v>25</v>
      </c>
      <c r="J622" s="0" t="s">
        <v>59</v>
      </c>
      <c r="K622" s="0" t="s">
        <v>27</v>
      </c>
      <c r="L622" s="0" t="n">
        <v>16</v>
      </c>
      <c r="M622" s="0" t="n">
        <v>13</v>
      </c>
      <c r="N622" s="0" t="n">
        <v>15</v>
      </c>
    </row>
    <row r="623" customFormat="false" ht="15" hidden="false" customHeight="false" outlineLevel="0" collapsed="false">
      <c r="A623" s="0" t="n">
        <v>88065565973</v>
      </c>
      <c r="B623" s="11" t="n">
        <v>44063</v>
      </c>
      <c r="C623" s="0" t="s">
        <v>222</v>
      </c>
      <c r="D623" s="0" t="s">
        <v>29</v>
      </c>
      <c r="E623" s="0" t="s">
        <v>69</v>
      </c>
      <c r="F623" s="0" t="s">
        <v>31</v>
      </c>
      <c r="G623" s="0" t="s">
        <v>32</v>
      </c>
      <c r="H623" s="0" t="s">
        <v>33</v>
      </c>
      <c r="I623" s="0" t="s">
        <v>25</v>
      </c>
      <c r="J623" s="0" t="s">
        <v>62</v>
      </c>
      <c r="K623" s="0" t="s">
        <v>27</v>
      </c>
      <c r="L623" s="0" t="n">
        <v>20</v>
      </c>
      <c r="M623" s="0" t="n">
        <v>17</v>
      </c>
      <c r="N623" s="0" t="n">
        <v>47</v>
      </c>
    </row>
    <row r="624" customFormat="false" ht="15" hidden="false" customHeight="false" outlineLevel="0" collapsed="false">
      <c r="A624" s="0" t="n">
        <v>88065565974</v>
      </c>
      <c r="B624" s="11" t="n">
        <v>44064</v>
      </c>
      <c r="C624" s="0" t="s">
        <v>223</v>
      </c>
      <c r="D624" s="0" t="s">
        <v>29</v>
      </c>
      <c r="E624" s="0" t="s">
        <v>123</v>
      </c>
      <c r="F624" s="0" t="s">
        <v>22</v>
      </c>
      <c r="G624" s="0" t="s">
        <v>23</v>
      </c>
      <c r="H624" s="0" t="s">
        <v>24</v>
      </c>
      <c r="I624" s="0" t="s">
        <v>25</v>
      </c>
      <c r="J624" s="0" t="s">
        <v>63</v>
      </c>
      <c r="K624" s="0" t="s">
        <v>27</v>
      </c>
      <c r="L624" s="0" t="n">
        <v>12</v>
      </c>
      <c r="M624" s="0" t="n">
        <v>9</v>
      </c>
      <c r="N624" s="0" t="n">
        <v>6</v>
      </c>
    </row>
    <row r="625" customFormat="false" ht="15" hidden="false" customHeight="false" outlineLevel="0" collapsed="false">
      <c r="A625" s="0" t="n">
        <v>88065565975</v>
      </c>
      <c r="B625" s="11" t="n">
        <v>44065</v>
      </c>
      <c r="C625" s="0" t="s">
        <v>224</v>
      </c>
      <c r="D625" s="0" t="s">
        <v>29</v>
      </c>
      <c r="E625" s="0" t="s">
        <v>42</v>
      </c>
      <c r="F625" s="0" t="s">
        <v>31</v>
      </c>
      <c r="G625" s="0" t="s">
        <v>32</v>
      </c>
      <c r="H625" s="0" t="s">
        <v>33</v>
      </c>
      <c r="I625" s="0" t="s">
        <v>25</v>
      </c>
      <c r="J625" s="0" t="s">
        <v>70</v>
      </c>
      <c r="K625" s="0" t="s">
        <v>27</v>
      </c>
      <c r="L625" s="0" t="n">
        <v>10</v>
      </c>
      <c r="M625" s="0" t="n">
        <v>7</v>
      </c>
      <c r="N625" s="0" t="n">
        <v>10</v>
      </c>
    </row>
    <row r="626" customFormat="false" ht="15" hidden="false" customHeight="false" outlineLevel="0" collapsed="false">
      <c r="A626" s="0" t="n">
        <v>88065565976</v>
      </c>
      <c r="B626" s="11" t="n">
        <v>44066</v>
      </c>
      <c r="C626" s="0" t="s">
        <v>225</v>
      </c>
      <c r="D626" s="0" t="s">
        <v>29</v>
      </c>
      <c r="E626" s="0" t="s">
        <v>69</v>
      </c>
      <c r="F626" s="0" t="s">
        <v>22</v>
      </c>
      <c r="G626" s="0" t="s">
        <v>23</v>
      </c>
      <c r="H626" s="0" t="s">
        <v>24</v>
      </c>
      <c r="I626" s="0" t="s">
        <v>25</v>
      </c>
      <c r="J626" s="0" t="s">
        <v>73</v>
      </c>
      <c r="K626" s="0" t="s">
        <v>27</v>
      </c>
      <c r="L626" s="0" t="n">
        <v>15</v>
      </c>
      <c r="M626" s="0" t="n">
        <v>12</v>
      </c>
      <c r="N626" s="0" t="n">
        <v>11</v>
      </c>
    </row>
    <row r="627" customFormat="false" ht="15" hidden="false" customHeight="false" outlineLevel="0" collapsed="false">
      <c r="A627" s="0" t="n">
        <v>88065565977</v>
      </c>
      <c r="B627" s="11" t="n">
        <v>44044</v>
      </c>
      <c r="C627" s="0" t="s">
        <v>622</v>
      </c>
      <c r="D627" s="0" t="s">
        <v>20</v>
      </c>
      <c r="E627" s="0" t="s">
        <v>110</v>
      </c>
      <c r="F627" s="0" t="s">
        <v>31</v>
      </c>
      <c r="G627" s="0" t="s">
        <v>32</v>
      </c>
      <c r="H627" s="0" t="s">
        <v>33</v>
      </c>
      <c r="I627" s="0" t="s">
        <v>25</v>
      </c>
      <c r="J627" s="0" t="s">
        <v>76</v>
      </c>
      <c r="K627" s="0" t="s">
        <v>27</v>
      </c>
      <c r="L627" s="0" t="n">
        <v>15</v>
      </c>
      <c r="M627" s="0" t="n">
        <v>12</v>
      </c>
      <c r="N627" s="0" t="n">
        <v>60</v>
      </c>
    </row>
    <row r="628" customFormat="false" ht="15" hidden="false" customHeight="false" outlineLevel="0" collapsed="false">
      <c r="A628" s="0" t="n">
        <v>88065565978</v>
      </c>
      <c r="B628" s="11" t="n">
        <v>44045</v>
      </c>
      <c r="C628" s="0" t="s">
        <v>623</v>
      </c>
      <c r="D628" s="0" t="s">
        <v>29</v>
      </c>
      <c r="E628" s="0" t="s">
        <v>112</v>
      </c>
      <c r="F628" s="0" t="s">
        <v>22</v>
      </c>
      <c r="G628" s="0" t="s">
        <v>23</v>
      </c>
      <c r="H628" s="0" t="s">
        <v>24</v>
      </c>
      <c r="I628" s="0" t="s">
        <v>25</v>
      </c>
      <c r="J628" s="0" t="s">
        <v>126</v>
      </c>
      <c r="K628" s="0" t="s">
        <v>27</v>
      </c>
      <c r="L628" s="0" t="n">
        <v>20</v>
      </c>
      <c r="M628" s="0" t="n">
        <v>17</v>
      </c>
      <c r="N628" s="0" t="n">
        <v>89</v>
      </c>
    </row>
    <row r="629" customFormat="false" ht="15" hidden="false" customHeight="false" outlineLevel="0" collapsed="false">
      <c r="A629" s="0" t="n">
        <v>88065565979</v>
      </c>
      <c r="B629" s="11" t="n">
        <v>44046</v>
      </c>
      <c r="C629" s="0" t="s">
        <v>624</v>
      </c>
      <c r="D629" s="0" t="s">
        <v>20</v>
      </c>
      <c r="E629" s="0" t="s">
        <v>114</v>
      </c>
      <c r="F629" s="0" t="s">
        <v>31</v>
      </c>
      <c r="G629" s="0" t="s">
        <v>32</v>
      </c>
      <c r="H629" s="0" t="s">
        <v>33</v>
      </c>
      <c r="I629" s="0" t="s">
        <v>25</v>
      </c>
      <c r="J629" s="0" t="s">
        <v>129</v>
      </c>
      <c r="K629" s="0" t="s">
        <v>27</v>
      </c>
      <c r="L629" s="0" t="n">
        <v>12</v>
      </c>
      <c r="M629" s="0" t="n">
        <v>9</v>
      </c>
      <c r="N629" s="0" t="n">
        <v>77</v>
      </c>
    </row>
    <row r="630" customFormat="false" ht="15" hidden="false" customHeight="false" outlineLevel="0" collapsed="false">
      <c r="A630" s="0" t="n">
        <v>88065565980</v>
      </c>
      <c r="B630" s="11" t="n">
        <v>44047</v>
      </c>
      <c r="C630" s="0" t="s">
        <v>625</v>
      </c>
      <c r="D630" s="0" t="s">
        <v>29</v>
      </c>
      <c r="E630" s="0" t="s">
        <v>69</v>
      </c>
      <c r="F630" s="0" t="s">
        <v>22</v>
      </c>
      <c r="G630" s="0" t="s">
        <v>23</v>
      </c>
      <c r="H630" s="0" t="s">
        <v>24</v>
      </c>
      <c r="I630" s="0" t="s">
        <v>25</v>
      </c>
      <c r="J630" s="0" t="s">
        <v>131</v>
      </c>
      <c r="K630" s="0" t="s">
        <v>27</v>
      </c>
      <c r="L630" s="0" t="n">
        <v>13</v>
      </c>
      <c r="M630" s="0" t="n">
        <v>10</v>
      </c>
      <c r="N630" s="0" t="n">
        <v>68</v>
      </c>
    </row>
    <row r="631" customFormat="false" ht="15" hidden="false" customHeight="false" outlineLevel="0" collapsed="false">
      <c r="A631" s="0" t="n">
        <v>88065565981</v>
      </c>
      <c r="B631" s="11" t="n">
        <v>44048</v>
      </c>
      <c r="C631" s="0" t="s">
        <v>626</v>
      </c>
      <c r="D631" s="0" t="s">
        <v>20</v>
      </c>
      <c r="E631" s="0" t="s">
        <v>117</v>
      </c>
      <c r="F631" s="0" t="s">
        <v>31</v>
      </c>
      <c r="G631" s="0" t="s">
        <v>32</v>
      </c>
      <c r="H631" s="0" t="s">
        <v>33</v>
      </c>
      <c r="I631" s="0" t="s">
        <v>25</v>
      </c>
      <c r="J631" s="0" t="s">
        <v>133</v>
      </c>
      <c r="K631" s="0" t="s">
        <v>27</v>
      </c>
      <c r="L631" s="0" t="n">
        <v>15</v>
      </c>
      <c r="M631" s="0" t="n">
        <v>12</v>
      </c>
      <c r="N631" s="0" t="n">
        <v>15</v>
      </c>
    </row>
    <row r="632" customFormat="false" ht="15" hidden="false" customHeight="false" outlineLevel="0" collapsed="false">
      <c r="A632" s="0" t="n">
        <v>88065565982</v>
      </c>
      <c r="B632" s="11" t="n">
        <v>44052</v>
      </c>
      <c r="C632" s="0" t="s">
        <v>627</v>
      </c>
      <c r="D632" s="0" t="s">
        <v>29</v>
      </c>
      <c r="E632" s="0" t="s">
        <v>119</v>
      </c>
      <c r="F632" s="0" t="s">
        <v>22</v>
      </c>
      <c r="G632" s="0" t="s">
        <v>23</v>
      </c>
      <c r="H632" s="0" t="s">
        <v>24</v>
      </c>
      <c r="I632" s="0" t="s">
        <v>25</v>
      </c>
      <c r="J632" s="0" t="s">
        <v>88</v>
      </c>
      <c r="K632" s="0" t="s">
        <v>27</v>
      </c>
      <c r="L632" s="0" t="n">
        <v>14</v>
      </c>
      <c r="M632" s="0" t="n">
        <v>11</v>
      </c>
      <c r="N632" s="0" t="n">
        <v>47</v>
      </c>
    </row>
    <row r="633" customFormat="false" ht="15" hidden="false" customHeight="false" outlineLevel="0" collapsed="false">
      <c r="A633" s="0" t="n">
        <v>88065565983</v>
      </c>
      <c r="B633" s="11" t="n">
        <v>44051</v>
      </c>
      <c r="C633" s="0" t="s">
        <v>628</v>
      </c>
      <c r="D633" s="0" t="s">
        <v>29</v>
      </c>
      <c r="E633" s="0" t="s">
        <v>121</v>
      </c>
      <c r="F633" s="0" t="s">
        <v>31</v>
      </c>
      <c r="G633" s="0" t="s">
        <v>32</v>
      </c>
      <c r="H633" s="0" t="s">
        <v>33</v>
      </c>
      <c r="I633" s="0" t="s">
        <v>25</v>
      </c>
      <c r="J633" s="0" t="s">
        <v>91</v>
      </c>
      <c r="K633" s="0" t="s">
        <v>27</v>
      </c>
      <c r="L633" s="0" t="n">
        <v>30</v>
      </c>
      <c r="M633" s="0" t="n">
        <v>27</v>
      </c>
      <c r="N633" s="0" t="n">
        <v>6</v>
      </c>
    </row>
    <row r="634" customFormat="false" ht="15" hidden="false" customHeight="false" outlineLevel="0" collapsed="false">
      <c r="A634" s="0" t="n">
        <v>88065565984</v>
      </c>
      <c r="B634" s="11" t="n">
        <v>44051</v>
      </c>
      <c r="C634" s="0" t="s">
        <v>629</v>
      </c>
      <c r="D634" s="0" t="s">
        <v>29</v>
      </c>
      <c r="E634" s="0" t="s">
        <v>123</v>
      </c>
      <c r="F634" s="0" t="s">
        <v>22</v>
      </c>
      <c r="G634" s="0" t="s">
        <v>23</v>
      </c>
      <c r="H634" s="0" t="s">
        <v>24</v>
      </c>
      <c r="I634" s="0" t="s">
        <v>25</v>
      </c>
      <c r="J634" s="0" t="s">
        <v>94</v>
      </c>
      <c r="K634" s="0" t="s">
        <v>27</v>
      </c>
      <c r="L634" s="0" t="n">
        <v>16</v>
      </c>
      <c r="M634" s="0" t="n">
        <v>13</v>
      </c>
      <c r="N634" s="0" t="n">
        <v>10</v>
      </c>
    </row>
    <row r="635" customFormat="false" ht="15" hidden="false" customHeight="false" outlineLevel="0" collapsed="false">
      <c r="A635" s="0" t="n">
        <v>88065565985</v>
      </c>
      <c r="B635" s="11" t="n">
        <v>44052</v>
      </c>
      <c r="C635" s="0" t="s">
        <v>630</v>
      </c>
      <c r="D635" s="0" t="s">
        <v>20</v>
      </c>
      <c r="E635" s="0" t="s">
        <v>125</v>
      </c>
      <c r="F635" s="0" t="s">
        <v>31</v>
      </c>
      <c r="G635" s="0" t="s">
        <v>32</v>
      </c>
      <c r="H635" s="0" t="s">
        <v>33</v>
      </c>
      <c r="I635" s="0" t="s">
        <v>25</v>
      </c>
      <c r="J635" s="0" t="s">
        <v>34</v>
      </c>
      <c r="K635" s="0" t="s">
        <v>35</v>
      </c>
      <c r="L635" s="0" t="n">
        <v>9</v>
      </c>
      <c r="M635" s="0" t="n">
        <v>6</v>
      </c>
      <c r="N635" s="0" t="n">
        <v>11</v>
      </c>
    </row>
    <row r="636" customFormat="false" ht="15" hidden="false" customHeight="false" outlineLevel="0" collapsed="false">
      <c r="A636" s="0" t="n">
        <v>88065565986</v>
      </c>
      <c r="B636" s="11" t="n">
        <v>44053</v>
      </c>
      <c r="C636" s="0" t="s">
        <v>631</v>
      </c>
      <c r="D636" s="0" t="s">
        <v>20</v>
      </c>
      <c r="E636" s="0" t="s">
        <v>30</v>
      </c>
      <c r="F636" s="0" t="s">
        <v>22</v>
      </c>
      <c r="G636" s="0" t="s">
        <v>23</v>
      </c>
      <c r="H636" s="0" t="s">
        <v>24</v>
      </c>
      <c r="I636" s="0" t="s">
        <v>128</v>
      </c>
      <c r="J636" s="0" t="s">
        <v>40</v>
      </c>
      <c r="K636" s="0" t="s">
        <v>35</v>
      </c>
      <c r="L636" s="0" t="n">
        <v>5</v>
      </c>
      <c r="M636" s="0" t="n">
        <v>2</v>
      </c>
      <c r="N636" s="0" t="n">
        <v>60</v>
      </c>
    </row>
    <row r="637" customFormat="false" ht="15" hidden="false" customHeight="false" outlineLevel="0" collapsed="false">
      <c r="A637" s="0" t="n">
        <v>88065565987</v>
      </c>
      <c r="B637" s="11" t="n">
        <v>44054</v>
      </c>
      <c r="C637" s="0" t="s">
        <v>632</v>
      </c>
      <c r="D637" s="0" t="s">
        <v>29</v>
      </c>
      <c r="E637" s="0" t="s">
        <v>37</v>
      </c>
      <c r="F637" s="0" t="s">
        <v>31</v>
      </c>
      <c r="G637" s="0" t="s">
        <v>32</v>
      </c>
      <c r="H637" s="0" t="s">
        <v>33</v>
      </c>
      <c r="I637" s="0" t="s">
        <v>128</v>
      </c>
      <c r="J637" s="0" t="s">
        <v>140</v>
      </c>
      <c r="K637" s="0" t="s">
        <v>35</v>
      </c>
      <c r="L637" s="0" t="n">
        <v>18</v>
      </c>
      <c r="M637" s="0" t="n">
        <v>15</v>
      </c>
      <c r="N637" s="0" t="n">
        <v>89</v>
      </c>
    </row>
    <row r="638" customFormat="false" ht="15" hidden="false" customHeight="false" outlineLevel="0" collapsed="false">
      <c r="A638" s="0" t="n">
        <v>88065565988</v>
      </c>
      <c r="B638" s="11" t="n">
        <v>44055</v>
      </c>
      <c r="C638" s="0" t="s">
        <v>633</v>
      </c>
      <c r="D638" s="0" t="s">
        <v>29</v>
      </c>
      <c r="E638" s="0" t="s">
        <v>42</v>
      </c>
      <c r="F638" s="0" t="s">
        <v>22</v>
      </c>
      <c r="G638" s="0" t="s">
        <v>23</v>
      </c>
      <c r="H638" s="0" t="s">
        <v>24</v>
      </c>
      <c r="I638" s="0" t="s">
        <v>128</v>
      </c>
      <c r="J638" s="0" t="s">
        <v>142</v>
      </c>
      <c r="K638" s="0" t="s">
        <v>35</v>
      </c>
      <c r="L638" s="0" t="n">
        <v>10</v>
      </c>
      <c r="M638" s="0" t="n">
        <v>7</v>
      </c>
      <c r="N638" s="0" t="n">
        <v>77</v>
      </c>
    </row>
    <row r="639" customFormat="false" ht="15" hidden="false" customHeight="false" outlineLevel="0" collapsed="false">
      <c r="A639" s="0" t="n">
        <v>88065565989</v>
      </c>
      <c r="B639" s="11" t="n">
        <v>44056</v>
      </c>
      <c r="C639" s="0" t="s">
        <v>634</v>
      </c>
      <c r="D639" s="0" t="s">
        <v>20</v>
      </c>
      <c r="E639" s="0" t="s">
        <v>48</v>
      </c>
      <c r="F639" s="0" t="s">
        <v>31</v>
      </c>
      <c r="G639" s="0" t="s">
        <v>32</v>
      </c>
      <c r="H639" s="0" t="s">
        <v>33</v>
      </c>
      <c r="I639" s="0" t="s">
        <v>128</v>
      </c>
      <c r="J639" s="0" t="s">
        <v>144</v>
      </c>
      <c r="K639" s="0" t="s">
        <v>35</v>
      </c>
      <c r="L639" s="0" t="n">
        <v>20</v>
      </c>
      <c r="M639" s="0" t="n">
        <v>17</v>
      </c>
      <c r="N639" s="0" t="n">
        <v>68</v>
      </c>
    </row>
    <row r="640" customFormat="false" ht="15" hidden="false" customHeight="false" outlineLevel="0" collapsed="false">
      <c r="A640" s="0" t="n">
        <v>88065565990</v>
      </c>
      <c r="B640" s="11" t="n">
        <v>44057</v>
      </c>
      <c r="C640" s="0" t="s">
        <v>635</v>
      </c>
      <c r="D640" s="0" t="s">
        <v>20</v>
      </c>
      <c r="E640" s="0" t="s">
        <v>50</v>
      </c>
      <c r="F640" s="0" t="s">
        <v>22</v>
      </c>
      <c r="G640" s="0" t="s">
        <v>23</v>
      </c>
      <c r="H640" s="0" t="s">
        <v>24</v>
      </c>
      <c r="I640" s="0" t="s">
        <v>128</v>
      </c>
      <c r="J640" s="0" t="s">
        <v>60</v>
      </c>
      <c r="K640" s="0" t="s">
        <v>35</v>
      </c>
      <c r="L640" s="0" t="n">
        <v>70</v>
      </c>
      <c r="M640" s="0" t="n">
        <v>67</v>
      </c>
      <c r="N640" s="0" t="n">
        <v>15</v>
      </c>
    </row>
    <row r="641" customFormat="false" ht="15" hidden="false" customHeight="false" outlineLevel="0" collapsed="false">
      <c r="A641" s="0" t="n">
        <v>88065565991</v>
      </c>
      <c r="B641" s="11" t="n">
        <v>44058</v>
      </c>
      <c r="C641" s="0" t="s">
        <v>636</v>
      </c>
      <c r="D641" s="0" t="s">
        <v>20</v>
      </c>
      <c r="E641" s="0" t="s">
        <v>69</v>
      </c>
      <c r="F641" s="0" t="s">
        <v>31</v>
      </c>
      <c r="G641" s="0" t="s">
        <v>32</v>
      </c>
      <c r="H641" s="0" t="s">
        <v>33</v>
      </c>
      <c r="I641" s="0" t="s">
        <v>128</v>
      </c>
      <c r="J641" s="0" t="s">
        <v>61</v>
      </c>
      <c r="K641" s="0" t="s">
        <v>35</v>
      </c>
      <c r="L641" s="0" t="n">
        <v>15</v>
      </c>
      <c r="M641" s="0" t="n">
        <v>12</v>
      </c>
      <c r="N641" s="0" t="n">
        <v>47</v>
      </c>
    </row>
    <row r="642" customFormat="false" ht="15" hidden="false" customHeight="false" outlineLevel="0" collapsed="false">
      <c r="A642" s="0" t="n">
        <v>88065565992</v>
      </c>
      <c r="B642" s="11" t="n">
        <v>44062</v>
      </c>
      <c r="C642" s="0" t="s">
        <v>637</v>
      </c>
      <c r="D642" s="0" t="s">
        <v>29</v>
      </c>
      <c r="E642" s="0" t="s">
        <v>117</v>
      </c>
      <c r="F642" s="0" t="s">
        <v>22</v>
      </c>
      <c r="G642" s="0" t="s">
        <v>23</v>
      </c>
      <c r="H642" s="0" t="s">
        <v>24</v>
      </c>
      <c r="I642" s="0" t="s">
        <v>128</v>
      </c>
      <c r="J642" s="0" t="s">
        <v>64</v>
      </c>
      <c r="K642" s="0" t="s">
        <v>35</v>
      </c>
      <c r="L642" s="0" t="n">
        <v>12</v>
      </c>
      <c r="M642" s="0" t="n">
        <v>9</v>
      </c>
      <c r="N642" s="0" t="n">
        <v>6</v>
      </c>
    </row>
    <row r="643" customFormat="false" ht="15" hidden="false" customHeight="false" outlineLevel="0" collapsed="false">
      <c r="A643" s="0" t="n">
        <v>88065565993</v>
      </c>
      <c r="B643" s="11" t="n">
        <v>44061</v>
      </c>
      <c r="C643" s="0" t="s">
        <v>638</v>
      </c>
      <c r="D643" s="0" t="s">
        <v>20</v>
      </c>
      <c r="E643" s="0" t="s">
        <v>119</v>
      </c>
      <c r="F643" s="0" t="s">
        <v>31</v>
      </c>
      <c r="G643" s="0" t="s">
        <v>32</v>
      </c>
      <c r="H643" s="0" t="s">
        <v>33</v>
      </c>
      <c r="I643" s="0" t="s">
        <v>128</v>
      </c>
      <c r="J643" s="0" t="s">
        <v>67</v>
      </c>
      <c r="K643" s="0" t="s">
        <v>35</v>
      </c>
      <c r="L643" s="0" t="n">
        <v>18</v>
      </c>
      <c r="M643" s="0" t="n">
        <v>15</v>
      </c>
      <c r="N643" s="0" t="n">
        <v>10</v>
      </c>
    </row>
    <row r="644" customFormat="false" ht="15" hidden="false" customHeight="false" outlineLevel="0" collapsed="false">
      <c r="A644" s="0" t="n">
        <v>88065565994</v>
      </c>
      <c r="B644" s="11" t="n">
        <v>44061</v>
      </c>
      <c r="C644" s="0" t="s">
        <v>639</v>
      </c>
      <c r="D644" s="0" t="s">
        <v>20</v>
      </c>
      <c r="E644" s="0" t="s">
        <v>50</v>
      </c>
      <c r="F644" s="0" t="s">
        <v>22</v>
      </c>
      <c r="G644" s="0" t="s">
        <v>23</v>
      </c>
      <c r="H644" s="0" t="s">
        <v>24</v>
      </c>
      <c r="I644" s="0" t="s">
        <v>128</v>
      </c>
      <c r="J644" s="0" t="s">
        <v>79</v>
      </c>
      <c r="K644" s="0" t="s">
        <v>35</v>
      </c>
      <c r="L644" s="0" t="n">
        <v>23</v>
      </c>
      <c r="M644" s="0" t="n">
        <v>20</v>
      </c>
      <c r="N644" s="0" t="n">
        <v>11</v>
      </c>
    </row>
    <row r="645" customFormat="false" ht="15" hidden="false" customHeight="false" outlineLevel="0" collapsed="false">
      <c r="A645" s="0" t="n">
        <v>88065565995</v>
      </c>
      <c r="B645" s="11" t="n">
        <v>44062</v>
      </c>
      <c r="C645" s="0" t="s">
        <v>640</v>
      </c>
      <c r="D645" s="0" t="s">
        <v>20</v>
      </c>
      <c r="E645" s="0" t="s">
        <v>52</v>
      </c>
      <c r="F645" s="0" t="s">
        <v>31</v>
      </c>
      <c r="G645" s="0" t="s">
        <v>32</v>
      </c>
      <c r="H645" s="0" t="s">
        <v>33</v>
      </c>
      <c r="I645" s="0" t="s">
        <v>128</v>
      </c>
      <c r="J645" s="0" t="s">
        <v>82</v>
      </c>
      <c r="K645" s="0" t="s">
        <v>35</v>
      </c>
      <c r="L645" s="0" t="n">
        <v>9</v>
      </c>
      <c r="M645" s="0" t="n">
        <v>6</v>
      </c>
      <c r="N645" s="0" t="n">
        <v>60</v>
      </c>
    </row>
    <row r="646" customFormat="false" ht="15" hidden="false" customHeight="false" outlineLevel="0" collapsed="false">
      <c r="A646" s="0" t="n">
        <v>88065565996</v>
      </c>
      <c r="B646" s="11" t="n">
        <v>44063</v>
      </c>
      <c r="C646" s="0" t="s">
        <v>641</v>
      </c>
      <c r="D646" s="0" t="s">
        <v>29</v>
      </c>
      <c r="E646" s="0" t="s">
        <v>55</v>
      </c>
      <c r="F646" s="0" t="s">
        <v>22</v>
      </c>
      <c r="G646" s="0" t="s">
        <v>23</v>
      </c>
      <c r="H646" s="0" t="s">
        <v>24</v>
      </c>
      <c r="I646" s="0" t="s">
        <v>128</v>
      </c>
      <c r="J646" s="0" t="s">
        <v>85</v>
      </c>
      <c r="K646" s="0" t="s">
        <v>35</v>
      </c>
      <c r="L646" s="0" t="n">
        <v>18</v>
      </c>
      <c r="M646" s="0" t="n">
        <v>15</v>
      </c>
      <c r="N646" s="0" t="n">
        <v>89</v>
      </c>
    </row>
    <row r="647" customFormat="false" ht="15" hidden="false" customHeight="false" outlineLevel="0" collapsed="false">
      <c r="A647" s="0" t="n">
        <v>88065565997</v>
      </c>
      <c r="B647" s="11" t="n">
        <v>44064</v>
      </c>
      <c r="C647" s="0" t="s">
        <v>642</v>
      </c>
      <c r="D647" s="0" t="s">
        <v>29</v>
      </c>
      <c r="E647" s="0" t="s">
        <v>58</v>
      </c>
      <c r="F647" s="0" t="s">
        <v>31</v>
      </c>
      <c r="G647" s="0" t="s">
        <v>32</v>
      </c>
      <c r="H647" s="0" t="s">
        <v>33</v>
      </c>
      <c r="I647" s="0" t="s">
        <v>128</v>
      </c>
      <c r="J647" s="0" t="s">
        <v>26</v>
      </c>
      <c r="K647" s="0" t="s">
        <v>27</v>
      </c>
      <c r="L647" s="0" t="n">
        <v>52</v>
      </c>
      <c r="M647" s="0" t="n">
        <v>49</v>
      </c>
      <c r="N647" s="0" t="n">
        <v>77</v>
      </c>
    </row>
    <row r="648" customFormat="false" ht="15" hidden="false" customHeight="false" outlineLevel="0" collapsed="false">
      <c r="A648" s="0" t="n">
        <v>88065565998</v>
      </c>
      <c r="B648" s="11" t="n">
        <v>44065</v>
      </c>
      <c r="C648" s="0" t="s">
        <v>643</v>
      </c>
      <c r="D648" s="0" t="s">
        <v>29</v>
      </c>
      <c r="E648" s="0" t="s">
        <v>147</v>
      </c>
      <c r="F648" s="0" t="s">
        <v>22</v>
      </c>
      <c r="G648" s="0" t="s">
        <v>23</v>
      </c>
      <c r="H648" s="0" t="s">
        <v>24</v>
      </c>
      <c r="I648" s="0" t="s">
        <v>128</v>
      </c>
      <c r="J648" s="0" t="s">
        <v>34</v>
      </c>
      <c r="K648" s="0" t="s">
        <v>35</v>
      </c>
      <c r="L648" s="0" t="n">
        <v>9</v>
      </c>
      <c r="M648" s="0" t="n">
        <v>6</v>
      </c>
      <c r="N648" s="0" t="n">
        <v>68</v>
      </c>
    </row>
    <row r="649" customFormat="false" ht="15" hidden="false" customHeight="false" outlineLevel="0" collapsed="false">
      <c r="A649" s="0" t="n">
        <v>88065565999</v>
      </c>
      <c r="B649" s="11" t="n">
        <v>44066</v>
      </c>
      <c r="C649" s="0" t="s">
        <v>644</v>
      </c>
      <c r="D649" s="0" t="s">
        <v>29</v>
      </c>
      <c r="E649" s="0" t="s">
        <v>149</v>
      </c>
      <c r="F649" s="0" t="s">
        <v>31</v>
      </c>
      <c r="G649" s="0" t="s">
        <v>32</v>
      </c>
      <c r="H649" s="0" t="s">
        <v>33</v>
      </c>
      <c r="I649" s="0" t="s">
        <v>128</v>
      </c>
      <c r="J649" s="0" t="s">
        <v>40</v>
      </c>
      <c r="K649" s="0" t="s">
        <v>35</v>
      </c>
      <c r="L649" s="0" t="n">
        <v>5</v>
      </c>
      <c r="M649" s="0" t="n">
        <v>2</v>
      </c>
      <c r="N649" s="0" t="n">
        <v>15</v>
      </c>
    </row>
    <row r="650" customFormat="false" ht="15" hidden="false" customHeight="false" outlineLevel="0" collapsed="false">
      <c r="A650" s="0" t="n">
        <v>88065566000</v>
      </c>
      <c r="B650" s="11" t="n">
        <v>44067</v>
      </c>
      <c r="C650" s="0" t="s">
        <v>645</v>
      </c>
      <c r="D650" s="0" t="s">
        <v>29</v>
      </c>
      <c r="E650" s="0" t="s">
        <v>21</v>
      </c>
      <c r="F650" s="0" t="s">
        <v>22</v>
      </c>
      <c r="G650" s="0" t="s">
        <v>23</v>
      </c>
      <c r="H650" s="0" t="s">
        <v>24</v>
      </c>
      <c r="I650" s="0" t="s">
        <v>128</v>
      </c>
      <c r="J650" s="0" t="s">
        <v>99</v>
      </c>
      <c r="K650" s="0" t="s">
        <v>27</v>
      </c>
      <c r="L650" s="0" t="n">
        <v>14</v>
      </c>
      <c r="M650" s="0" t="n">
        <v>11</v>
      </c>
      <c r="N650" s="0" t="n">
        <v>47</v>
      </c>
    </row>
    <row r="651" customFormat="false" ht="15" hidden="false" customHeight="false" outlineLevel="0" collapsed="false">
      <c r="A651" s="0" t="n">
        <v>88065566001</v>
      </c>
      <c r="B651" s="11" t="n">
        <v>44068</v>
      </c>
      <c r="C651" s="0" t="s">
        <v>646</v>
      </c>
      <c r="D651" s="0" t="s">
        <v>20</v>
      </c>
      <c r="E651" s="0" t="s">
        <v>152</v>
      </c>
      <c r="F651" s="0" t="s">
        <v>31</v>
      </c>
      <c r="G651" s="0" t="s">
        <v>32</v>
      </c>
      <c r="H651" s="0" t="s">
        <v>33</v>
      </c>
      <c r="I651" s="0" t="s">
        <v>128</v>
      </c>
      <c r="J651" s="0" t="s">
        <v>102</v>
      </c>
      <c r="K651" s="0" t="s">
        <v>27</v>
      </c>
      <c r="L651" s="0" t="n">
        <v>6</v>
      </c>
      <c r="M651" s="0" t="n">
        <v>3</v>
      </c>
      <c r="N651" s="0" t="n">
        <v>6</v>
      </c>
    </row>
    <row r="652" customFormat="false" ht="15" hidden="false" customHeight="false" outlineLevel="0" collapsed="false">
      <c r="A652" s="0" t="n">
        <v>88065566002</v>
      </c>
      <c r="B652" s="11" t="n">
        <v>44072</v>
      </c>
      <c r="C652" s="0" t="s">
        <v>647</v>
      </c>
      <c r="D652" s="0" t="s">
        <v>29</v>
      </c>
      <c r="E652" s="0" t="s">
        <v>154</v>
      </c>
      <c r="F652" s="0" t="s">
        <v>22</v>
      </c>
      <c r="G652" s="0" t="s">
        <v>23</v>
      </c>
      <c r="H652" s="0" t="s">
        <v>24</v>
      </c>
      <c r="I652" s="0" t="s">
        <v>128</v>
      </c>
      <c r="J652" s="0" t="s">
        <v>142</v>
      </c>
      <c r="K652" s="0" t="s">
        <v>35</v>
      </c>
      <c r="L652" s="0" t="n">
        <v>10</v>
      </c>
      <c r="M652" s="0" t="n">
        <v>7</v>
      </c>
      <c r="N652" s="0" t="n">
        <v>10</v>
      </c>
    </row>
    <row r="653" customFormat="false" ht="15" hidden="false" customHeight="false" outlineLevel="0" collapsed="false">
      <c r="A653" s="0" t="n">
        <v>88065566003</v>
      </c>
      <c r="B653" s="11" t="n">
        <v>44071</v>
      </c>
      <c r="C653" s="0" t="s">
        <v>648</v>
      </c>
      <c r="D653" s="0" t="s">
        <v>20</v>
      </c>
      <c r="E653" s="0" t="s">
        <v>156</v>
      </c>
      <c r="F653" s="0" t="s">
        <v>31</v>
      </c>
      <c r="G653" s="0" t="s">
        <v>32</v>
      </c>
      <c r="H653" s="0" t="s">
        <v>33</v>
      </c>
      <c r="I653" s="0" t="s">
        <v>128</v>
      </c>
      <c r="J653" s="0" t="s">
        <v>105</v>
      </c>
      <c r="K653" s="0" t="s">
        <v>27</v>
      </c>
      <c r="L653" s="0" t="n">
        <v>13</v>
      </c>
      <c r="M653" s="0" t="n">
        <v>10</v>
      </c>
      <c r="N653" s="0" t="n">
        <v>11</v>
      </c>
    </row>
    <row r="654" customFormat="false" ht="15" hidden="false" customHeight="false" outlineLevel="0" collapsed="false">
      <c r="A654" s="0" t="n">
        <v>88065566004</v>
      </c>
      <c r="B654" s="11" t="n">
        <v>44071</v>
      </c>
      <c r="C654" s="0" t="s">
        <v>649</v>
      </c>
      <c r="D654" s="0" t="s">
        <v>20</v>
      </c>
      <c r="E654" s="0" t="s">
        <v>66</v>
      </c>
      <c r="F654" s="0" t="s">
        <v>22</v>
      </c>
      <c r="G654" s="0" t="s">
        <v>23</v>
      </c>
      <c r="H654" s="0" t="s">
        <v>24</v>
      </c>
      <c r="I654" s="0" t="s">
        <v>128</v>
      </c>
      <c r="J654" s="0" t="s">
        <v>144</v>
      </c>
      <c r="K654" s="0" t="s">
        <v>35</v>
      </c>
      <c r="L654" s="0" t="n">
        <v>20</v>
      </c>
      <c r="M654" s="0" t="n">
        <v>17</v>
      </c>
      <c r="N654" s="0" t="n">
        <v>60</v>
      </c>
    </row>
    <row r="655" customFormat="false" ht="15" hidden="false" customHeight="false" outlineLevel="0" collapsed="false">
      <c r="A655" s="0" t="n">
        <v>88065566005</v>
      </c>
      <c r="B655" s="11" t="n">
        <v>44072</v>
      </c>
      <c r="C655" s="0" t="s">
        <v>650</v>
      </c>
      <c r="D655" s="0" t="s">
        <v>20</v>
      </c>
      <c r="E655" s="0" t="s">
        <v>69</v>
      </c>
      <c r="F655" s="0" t="s">
        <v>31</v>
      </c>
      <c r="G655" s="0" t="s">
        <v>32</v>
      </c>
      <c r="H655" s="0" t="s">
        <v>33</v>
      </c>
      <c r="I655" s="0" t="s">
        <v>128</v>
      </c>
      <c r="J655" s="0" t="s">
        <v>108</v>
      </c>
      <c r="K655" s="0" t="s">
        <v>27</v>
      </c>
      <c r="L655" s="0" t="n">
        <v>15</v>
      </c>
      <c r="M655" s="0" t="n">
        <v>12</v>
      </c>
      <c r="N655" s="0" t="n">
        <v>89</v>
      </c>
    </row>
    <row r="656" customFormat="false" ht="15" hidden="false" customHeight="false" outlineLevel="0" collapsed="false">
      <c r="A656" s="0" t="n">
        <v>88065566006</v>
      </c>
      <c r="B656" s="11" t="n">
        <v>44073</v>
      </c>
      <c r="C656" s="0" t="s">
        <v>651</v>
      </c>
      <c r="D656" s="0" t="s">
        <v>20</v>
      </c>
      <c r="E656" s="0" t="s">
        <v>96</v>
      </c>
      <c r="F656" s="0" t="s">
        <v>22</v>
      </c>
      <c r="G656" s="0" t="s">
        <v>23</v>
      </c>
      <c r="H656" s="0" t="s">
        <v>24</v>
      </c>
      <c r="I656" s="0" t="s">
        <v>128</v>
      </c>
      <c r="J656" s="0" t="s">
        <v>53</v>
      </c>
      <c r="K656" s="0" t="s">
        <v>27</v>
      </c>
      <c r="L656" s="0" t="n">
        <v>20</v>
      </c>
      <c r="M656" s="0" t="n">
        <v>17</v>
      </c>
      <c r="N656" s="0" t="n">
        <v>77</v>
      </c>
    </row>
    <row r="657" customFormat="false" ht="15" hidden="false" customHeight="false" outlineLevel="0" collapsed="false">
      <c r="A657" s="0" t="n">
        <v>88065566007</v>
      </c>
      <c r="B657" s="11" t="n">
        <v>44074</v>
      </c>
      <c r="C657" s="0" t="s">
        <v>652</v>
      </c>
      <c r="D657" s="0" t="s">
        <v>20</v>
      </c>
      <c r="E657" s="0" t="s">
        <v>98</v>
      </c>
      <c r="F657" s="0" t="s">
        <v>31</v>
      </c>
      <c r="G657" s="0" t="s">
        <v>32</v>
      </c>
      <c r="H657" s="0" t="s">
        <v>33</v>
      </c>
      <c r="I657" s="0" t="s">
        <v>128</v>
      </c>
      <c r="J657" s="0" t="s">
        <v>56</v>
      </c>
      <c r="K657" s="0" t="s">
        <v>27</v>
      </c>
      <c r="L657" s="0" t="n">
        <v>12</v>
      </c>
      <c r="M657" s="0" t="n">
        <v>9</v>
      </c>
      <c r="N657" s="0" t="n">
        <v>68</v>
      </c>
    </row>
    <row r="658" customFormat="false" ht="15" hidden="false" customHeight="false" outlineLevel="0" collapsed="false">
      <c r="A658" s="0" t="n">
        <v>88065566008</v>
      </c>
      <c r="B658" s="11" t="n">
        <v>44044</v>
      </c>
      <c r="C658" s="0" t="s">
        <v>653</v>
      </c>
      <c r="D658" s="0" t="s">
        <v>29</v>
      </c>
      <c r="E658" s="0" t="s">
        <v>101</v>
      </c>
      <c r="F658" s="0" t="s">
        <v>22</v>
      </c>
      <c r="G658" s="0" t="s">
        <v>23</v>
      </c>
      <c r="H658" s="0" t="s">
        <v>24</v>
      </c>
      <c r="I658" s="0" t="s">
        <v>128</v>
      </c>
      <c r="J658" s="0" t="s">
        <v>59</v>
      </c>
      <c r="K658" s="0" t="s">
        <v>27</v>
      </c>
      <c r="L658" s="0" t="n">
        <v>16</v>
      </c>
      <c r="M658" s="0" t="n">
        <v>13</v>
      </c>
      <c r="N658" s="0" t="n">
        <v>15</v>
      </c>
    </row>
    <row r="659" customFormat="false" ht="15" hidden="false" customHeight="false" outlineLevel="0" collapsed="false">
      <c r="A659" s="0" t="n">
        <v>88065566009</v>
      </c>
      <c r="B659" s="11" t="n">
        <v>44045</v>
      </c>
      <c r="C659" s="0" t="s">
        <v>654</v>
      </c>
      <c r="D659" s="0" t="s">
        <v>20</v>
      </c>
      <c r="E659" s="0" t="s">
        <v>104</v>
      </c>
      <c r="F659" s="0" t="s">
        <v>31</v>
      </c>
      <c r="G659" s="0" t="s">
        <v>32</v>
      </c>
      <c r="H659" s="0" t="s">
        <v>33</v>
      </c>
      <c r="I659" s="0" t="s">
        <v>128</v>
      </c>
      <c r="J659" s="0" t="s">
        <v>60</v>
      </c>
      <c r="K659" s="0" t="s">
        <v>35</v>
      </c>
      <c r="L659" s="0" t="n">
        <v>70</v>
      </c>
      <c r="M659" s="0" t="n">
        <v>67</v>
      </c>
      <c r="N659" s="0" t="n">
        <v>47</v>
      </c>
    </row>
    <row r="660" customFormat="false" ht="15" hidden="false" customHeight="false" outlineLevel="0" collapsed="false">
      <c r="A660" s="0" t="n">
        <v>88065566010</v>
      </c>
      <c r="B660" s="11" t="n">
        <v>44046</v>
      </c>
      <c r="C660" s="0" t="s">
        <v>655</v>
      </c>
      <c r="D660" s="0" t="s">
        <v>29</v>
      </c>
      <c r="E660" s="0" t="s">
        <v>107</v>
      </c>
      <c r="F660" s="0" t="s">
        <v>22</v>
      </c>
      <c r="G660" s="0" t="s">
        <v>23</v>
      </c>
      <c r="H660" s="0" t="s">
        <v>24</v>
      </c>
      <c r="I660" s="0" t="s">
        <v>128</v>
      </c>
      <c r="J660" s="0" t="s">
        <v>61</v>
      </c>
      <c r="K660" s="0" t="s">
        <v>35</v>
      </c>
      <c r="L660" s="0" t="n">
        <v>15</v>
      </c>
      <c r="M660" s="0" t="n">
        <v>12</v>
      </c>
      <c r="N660" s="0" t="n">
        <v>6</v>
      </c>
    </row>
    <row r="661" customFormat="false" ht="15" hidden="false" customHeight="false" outlineLevel="0" collapsed="false">
      <c r="A661" s="0" t="n">
        <v>88065566011</v>
      </c>
      <c r="B661" s="11" t="n">
        <v>44047</v>
      </c>
      <c r="C661" s="0" t="s">
        <v>656</v>
      </c>
      <c r="D661" s="0" t="s">
        <v>20</v>
      </c>
      <c r="E661" s="0" t="s">
        <v>75</v>
      </c>
      <c r="F661" s="0" t="s">
        <v>31</v>
      </c>
      <c r="G661" s="0" t="s">
        <v>32</v>
      </c>
      <c r="H661" s="0" t="s">
        <v>33</v>
      </c>
      <c r="I661" s="0" t="s">
        <v>128</v>
      </c>
      <c r="J661" s="0" t="s">
        <v>59</v>
      </c>
      <c r="K661" s="0" t="s">
        <v>27</v>
      </c>
      <c r="L661" s="0" t="n">
        <v>16</v>
      </c>
      <c r="M661" s="0" t="n">
        <v>13</v>
      </c>
      <c r="N661" s="0" t="n">
        <v>10</v>
      </c>
    </row>
    <row r="662" customFormat="false" ht="15" hidden="false" customHeight="false" outlineLevel="0" collapsed="false">
      <c r="A662" s="0" t="n">
        <v>88065566012</v>
      </c>
      <c r="B662" s="11" t="n">
        <v>44048</v>
      </c>
      <c r="C662" s="0" t="s">
        <v>657</v>
      </c>
      <c r="D662" s="0" t="s">
        <v>20</v>
      </c>
      <c r="E662" s="0" t="s">
        <v>78</v>
      </c>
      <c r="F662" s="0" t="s">
        <v>22</v>
      </c>
      <c r="G662" s="0" t="s">
        <v>23</v>
      </c>
      <c r="H662" s="0" t="s">
        <v>24</v>
      </c>
      <c r="I662" s="0" t="s">
        <v>128</v>
      </c>
      <c r="J662" s="0" t="s">
        <v>62</v>
      </c>
      <c r="K662" s="0" t="s">
        <v>27</v>
      </c>
      <c r="L662" s="0" t="n">
        <v>20</v>
      </c>
      <c r="M662" s="0" t="n">
        <v>17</v>
      </c>
      <c r="N662" s="0" t="n">
        <v>11</v>
      </c>
    </row>
    <row r="663" customFormat="false" ht="15" hidden="false" customHeight="false" outlineLevel="0" collapsed="false">
      <c r="A663" s="0" t="n">
        <v>88065566013</v>
      </c>
      <c r="B663" s="11" t="n">
        <v>44052</v>
      </c>
      <c r="C663" s="0" t="s">
        <v>658</v>
      </c>
      <c r="D663" s="0" t="s">
        <v>29</v>
      </c>
      <c r="E663" s="0" t="s">
        <v>81</v>
      </c>
      <c r="F663" s="0" t="s">
        <v>31</v>
      </c>
      <c r="G663" s="0" t="s">
        <v>32</v>
      </c>
      <c r="H663" s="0" t="s">
        <v>33</v>
      </c>
      <c r="I663" s="0" t="s">
        <v>128</v>
      </c>
      <c r="J663" s="0" t="s">
        <v>63</v>
      </c>
      <c r="K663" s="0" t="s">
        <v>27</v>
      </c>
      <c r="L663" s="0" t="n">
        <v>12</v>
      </c>
      <c r="M663" s="0" t="n">
        <v>9</v>
      </c>
      <c r="N663" s="0" t="n">
        <v>60</v>
      </c>
    </row>
    <row r="664" customFormat="false" ht="15" hidden="false" customHeight="false" outlineLevel="0" collapsed="false">
      <c r="A664" s="0" t="n">
        <v>88065566014</v>
      </c>
      <c r="B664" s="11" t="n">
        <v>44051</v>
      </c>
      <c r="C664" s="0" t="s">
        <v>659</v>
      </c>
      <c r="D664" s="0" t="s">
        <v>29</v>
      </c>
      <c r="E664" s="0" t="s">
        <v>149</v>
      </c>
      <c r="F664" s="0" t="s">
        <v>22</v>
      </c>
      <c r="G664" s="0" t="s">
        <v>23</v>
      </c>
      <c r="H664" s="0" t="s">
        <v>24</v>
      </c>
      <c r="I664" s="0" t="s">
        <v>128</v>
      </c>
      <c r="J664" s="0" t="s">
        <v>64</v>
      </c>
      <c r="K664" s="0" t="s">
        <v>35</v>
      </c>
      <c r="L664" s="0" t="n">
        <v>12</v>
      </c>
      <c r="M664" s="0" t="n">
        <v>9</v>
      </c>
      <c r="N664" s="0" t="n">
        <v>89</v>
      </c>
    </row>
    <row r="665" customFormat="false" ht="15" hidden="false" customHeight="false" outlineLevel="0" collapsed="false">
      <c r="A665" s="0" t="n">
        <v>88065566015</v>
      </c>
      <c r="B665" s="11" t="n">
        <v>44051</v>
      </c>
      <c r="C665" s="0" t="s">
        <v>660</v>
      </c>
      <c r="D665" s="0" t="s">
        <v>29</v>
      </c>
      <c r="E665" s="0" t="s">
        <v>21</v>
      </c>
      <c r="F665" s="0" t="s">
        <v>31</v>
      </c>
      <c r="G665" s="0" t="s">
        <v>32</v>
      </c>
      <c r="H665" s="0" t="s">
        <v>33</v>
      </c>
      <c r="I665" s="0" t="s">
        <v>128</v>
      </c>
      <c r="J665" s="0" t="s">
        <v>67</v>
      </c>
      <c r="K665" s="0" t="s">
        <v>35</v>
      </c>
      <c r="L665" s="0" t="n">
        <v>18</v>
      </c>
      <c r="M665" s="0" t="n">
        <v>15</v>
      </c>
      <c r="N665" s="0" t="n">
        <v>77</v>
      </c>
    </row>
    <row r="666" customFormat="false" ht="15" hidden="false" customHeight="false" outlineLevel="0" collapsed="false">
      <c r="A666" s="0" t="n">
        <v>88065566016</v>
      </c>
      <c r="B666" s="11" t="n">
        <v>44052</v>
      </c>
      <c r="C666" s="0" t="s">
        <v>661</v>
      </c>
      <c r="D666" s="0" t="s">
        <v>29</v>
      </c>
      <c r="E666" s="0" t="s">
        <v>152</v>
      </c>
      <c r="F666" s="0" t="s">
        <v>22</v>
      </c>
      <c r="G666" s="0" t="s">
        <v>23</v>
      </c>
      <c r="H666" s="0" t="s">
        <v>24</v>
      </c>
      <c r="I666" s="0" t="s">
        <v>128</v>
      </c>
      <c r="J666" s="0" t="s">
        <v>70</v>
      </c>
      <c r="K666" s="0" t="s">
        <v>27</v>
      </c>
      <c r="L666" s="0" t="n">
        <v>10</v>
      </c>
      <c r="M666" s="0" t="n">
        <v>7</v>
      </c>
      <c r="N666" s="0" t="n">
        <v>68</v>
      </c>
    </row>
    <row r="667" customFormat="false" ht="15" hidden="false" customHeight="false" outlineLevel="0" collapsed="false">
      <c r="A667" s="0" t="n">
        <v>88065566017</v>
      </c>
      <c r="B667" s="11" t="n">
        <v>44053</v>
      </c>
      <c r="C667" s="0" t="s">
        <v>662</v>
      </c>
      <c r="D667" s="0" t="s">
        <v>20</v>
      </c>
      <c r="E667" s="0" t="s">
        <v>154</v>
      </c>
      <c r="F667" s="0" t="s">
        <v>31</v>
      </c>
      <c r="G667" s="0" t="s">
        <v>32</v>
      </c>
      <c r="H667" s="0" t="s">
        <v>33</v>
      </c>
      <c r="I667" s="0" t="s">
        <v>128</v>
      </c>
      <c r="J667" s="0" t="s">
        <v>73</v>
      </c>
      <c r="K667" s="0" t="s">
        <v>27</v>
      </c>
      <c r="L667" s="0" t="n">
        <v>15</v>
      </c>
      <c r="M667" s="0" t="n">
        <v>12</v>
      </c>
      <c r="N667" s="0" t="n">
        <v>15</v>
      </c>
    </row>
    <row r="668" customFormat="false" ht="15" hidden="false" customHeight="false" outlineLevel="0" collapsed="false">
      <c r="A668" s="0" t="n">
        <v>88065566018</v>
      </c>
      <c r="B668" s="11" t="n">
        <v>44054</v>
      </c>
      <c r="C668" s="0" t="s">
        <v>663</v>
      </c>
      <c r="D668" s="0" t="s">
        <v>20</v>
      </c>
      <c r="E668" s="0" t="s">
        <v>156</v>
      </c>
      <c r="F668" s="0" t="s">
        <v>22</v>
      </c>
      <c r="G668" s="0" t="s">
        <v>23</v>
      </c>
      <c r="H668" s="0" t="s">
        <v>24</v>
      </c>
      <c r="I668" s="0" t="s">
        <v>128</v>
      </c>
      <c r="J668" s="0" t="s">
        <v>76</v>
      </c>
      <c r="K668" s="0" t="s">
        <v>27</v>
      </c>
      <c r="L668" s="0" t="n">
        <v>15</v>
      </c>
      <c r="M668" s="0" t="n">
        <v>12</v>
      </c>
      <c r="N668" s="0" t="n">
        <v>47</v>
      </c>
    </row>
    <row r="669" customFormat="false" ht="15" hidden="false" customHeight="false" outlineLevel="0" collapsed="false">
      <c r="A669" s="0" t="n">
        <v>88065566019</v>
      </c>
      <c r="B669" s="11" t="n">
        <v>44055</v>
      </c>
      <c r="C669" s="0" t="s">
        <v>664</v>
      </c>
      <c r="D669" s="0" t="s">
        <v>20</v>
      </c>
      <c r="E669" s="0" t="s">
        <v>112</v>
      </c>
      <c r="F669" s="0" t="s">
        <v>31</v>
      </c>
      <c r="G669" s="0" t="s">
        <v>32</v>
      </c>
      <c r="H669" s="0" t="s">
        <v>33</v>
      </c>
      <c r="I669" s="0" t="s">
        <v>128</v>
      </c>
      <c r="J669" s="0" t="s">
        <v>79</v>
      </c>
      <c r="K669" s="0" t="s">
        <v>35</v>
      </c>
      <c r="L669" s="0" t="n">
        <v>23</v>
      </c>
      <c r="M669" s="0" t="n">
        <v>20</v>
      </c>
      <c r="N669" s="0" t="n">
        <v>6</v>
      </c>
    </row>
    <row r="670" customFormat="false" ht="15" hidden="false" customHeight="false" outlineLevel="0" collapsed="false">
      <c r="A670" s="0" t="n">
        <v>88065566020</v>
      </c>
      <c r="B670" s="11" t="n">
        <v>44056</v>
      </c>
      <c r="C670" s="0" t="s">
        <v>665</v>
      </c>
      <c r="D670" s="0" t="s">
        <v>29</v>
      </c>
      <c r="E670" s="0" t="s">
        <v>114</v>
      </c>
      <c r="F670" s="0" t="s">
        <v>22</v>
      </c>
      <c r="G670" s="0" t="s">
        <v>23</v>
      </c>
      <c r="H670" s="0" t="s">
        <v>24</v>
      </c>
      <c r="I670" s="0" t="s">
        <v>128</v>
      </c>
      <c r="J670" s="0" t="s">
        <v>82</v>
      </c>
      <c r="K670" s="0" t="s">
        <v>35</v>
      </c>
      <c r="L670" s="0" t="n">
        <v>9</v>
      </c>
      <c r="M670" s="0" t="n">
        <v>6</v>
      </c>
      <c r="N670" s="0" t="n">
        <v>10</v>
      </c>
    </row>
    <row r="671" customFormat="false" ht="15" hidden="false" customHeight="false" outlineLevel="0" collapsed="false">
      <c r="A671" s="0" t="n">
        <v>88065566021</v>
      </c>
      <c r="B671" s="11" t="n">
        <v>44057</v>
      </c>
      <c r="C671" s="0" t="s">
        <v>666</v>
      </c>
      <c r="D671" s="0" t="s">
        <v>20</v>
      </c>
      <c r="E671" s="0" t="s">
        <v>69</v>
      </c>
      <c r="F671" s="0" t="s">
        <v>31</v>
      </c>
      <c r="G671" s="0" t="s">
        <v>32</v>
      </c>
      <c r="H671" s="0" t="s">
        <v>33</v>
      </c>
      <c r="I671" s="0" t="s">
        <v>128</v>
      </c>
      <c r="J671" s="0" t="s">
        <v>85</v>
      </c>
      <c r="K671" s="0" t="s">
        <v>35</v>
      </c>
      <c r="L671" s="0" t="n">
        <v>18</v>
      </c>
      <c r="M671" s="0" t="n">
        <v>15</v>
      </c>
      <c r="N671" s="0" t="n">
        <v>11</v>
      </c>
    </row>
    <row r="672" customFormat="false" ht="15" hidden="false" customHeight="false" outlineLevel="0" collapsed="false">
      <c r="A672" s="0" t="n">
        <v>88065566022</v>
      </c>
      <c r="B672" s="11" t="n">
        <v>44058</v>
      </c>
      <c r="C672" s="0" t="s">
        <v>667</v>
      </c>
      <c r="D672" s="0" t="s">
        <v>20</v>
      </c>
      <c r="E672" s="0" t="s">
        <v>117</v>
      </c>
      <c r="F672" s="0" t="s">
        <v>22</v>
      </c>
      <c r="G672" s="0" t="s">
        <v>23</v>
      </c>
      <c r="H672" s="0" t="s">
        <v>24</v>
      </c>
      <c r="I672" s="0" t="s">
        <v>128</v>
      </c>
      <c r="J672" s="0" t="s">
        <v>88</v>
      </c>
      <c r="K672" s="0" t="s">
        <v>27</v>
      </c>
      <c r="L672" s="0" t="n">
        <v>14</v>
      </c>
      <c r="M672" s="0" t="n">
        <v>11</v>
      </c>
      <c r="N672" s="0" t="n">
        <v>60</v>
      </c>
    </row>
    <row r="673" customFormat="false" ht="15" hidden="false" customHeight="false" outlineLevel="0" collapsed="false">
      <c r="A673" s="0" t="n">
        <v>88065566023</v>
      </c>
      <c r="B673" s="11" t="n">
        <v>44062</v>
      </c>
      <c r="C673" s="0" t="s">
        <v>668</v>
      </c>
      <c r="D673" s="0" t="s">
        <v>20</v>
      </c>
      <c r="E673" s="0" t="s">
        <v>69</v>
      </c>
      <c r="F673" s="0" t="s">
        <v>31</v>
      </c>
      <c r="G673" s="0" t="s">
        <v>32</v>
      </c>
      <c r="H673" s="0" t="s">
        <v>33</v>
      </c>
      <c r="I673" s="0" t="s">
        <v>128</v>
      </c>
      <c r="J673" s="0" t="s">
        <v>91</v>
      </c>
      <c r="K673" s="0" t="s">
        <v>27</v>
      </c>
      <c r="L673" s="0" t="n">
        <v>30</v>
      </c>
      <c r="M673" s="0" t="n">
        <v>27</v>
      </c>
      <c r="N673" s="0" t="n">
        <v>89</v>
      </c>
    </row>
    <row r="674" customFormat="false" ht="15" hidden="false" customHeight="false" outlineLevel="0" collapsed="false">
      <c r="A674" s="0" t="n">
        <v>88065566024</v>
      </c>
      <c r="B674" s="11" t="n">
        <v>44061</v>
      </c>
      <c r="C674" s="0" t="s">
        <v>669</v>
      </c>
      <c r="D674" s="0" t="s">
        <v>20</v>
      </c>
      <c r="E674" s="0" t="s">
        <v>117</v>
      </c>
      <c r="F674" s="0" t="s">
        <v>22</v>
      </c>
      <c r="G674" s="0" t="s">
        <v>23</v>
      </c>
      <c r="H674" s="0" t="s">
        <v>24</v>
      </c>
      <c r="I674" s="0" t="s">
        <v>128</v>
      </c>
      <c r="J674" s="0" t="s">
        <v>94</v>
      </c>
      <c r="K674" s="0" t="s">
        <v>27</v>
      </c>
      <c r="L674" s="0" t="n">
        <v>16</v>
      </c>
      <c r="M674" s="0" t="n">
        <v>13</v>
      </c>
      <c r="N674" s="0" t="n">
        <v>77</v>
      </c>
    </row>
    <row r="675" customFormat="false" ht="15" hidden="false" customHeight="false" outlineLevel="0" collapsed="false">
      <c r="A675" s="0" t="n">
        <v>88065566025</v>
      </c>
      <c r="B675" s="11" t="n">
        <v>44061</v>
      </c>
      <c r="C675" s="0" t="s">
        <v>670</v>
      </c>
      <c r="D675" s="0" t="s">
        <v>29</v>
      </c>
      <c r="E675" s="0" t="s">
        <v>119</v>
      </c>
      <c r="F675" s="0" t="s">
        <v>31</v>
      </c>
      <c r="G675" s="0" t="s">
        <v>32</v>
      </c>
      <c r="H675" s="0" t="s">
        <v>33</v>
      </c>
      <c r="I675" s="0" t="s">
        <v>128</v>
      </c>
      <c r="J675" s="0" t="s">
        <v>26</v>
      </c>
      <c r="K675" s="0" t="s">
        <v>27</v>
      </c>
      <c r="L675" s="0" t="n">
        <v>52</v>
      </c>
      <c r="M675" s="0" t="n">
        <v>49</v>
      </c>
      <c r="N675" s="0" t="n">
        <v>68</v>
      </c>
    </row>
    <row r="676" customFormat="false" ht="15" hidden="false" customHeight="false" outlineLevel="0" collapsed="false">
      <c r="A676" s="0" t="n">
        <v>88065566026</v>
      </c>
      <c r="B676" s="11" t="n">
        <v>44062</v>
      </c>
      <c r="C676" s="0" t="s">
        <v>671</v>
      </c>
      <c r="D676" s="0" t="s">
        <v>29</v>
      </c>
      <c r="E676" s="0" t="s">
        <v>121</v>
      </c>
      <c r="F676" s="0" t="s">
        <v>22</v>
      </c>
      <c r="G676" s="0" t="s">
        <v>23</v>
      </c>
      <c r="H676" s="0" t="s">
        <v>24</v>
      </c>
      <c r="I676" s="0" t="s">
        <v>128</v>
      </c>
      <c r="J676" s="0" t="s">
        <v>99</v>
      </c>
      <c r="K676" s="0" t="s">
        <v>27</v>
      </c>
      <c r="L676" s="0" t="n">
        <v>14</v>
      </c>
      <c r="M676" s="0" t="n">
        <v>11</v>
      </c>
      <c r="N676" s="0" t="n">
        <v>15</v>
      </c>
    </row>
    <row r="677" customFormat="false" ht="15" hidden="false" customHeight="false" outlineLevel="0" collapsed="false">
      <c r="A677" s="0" t="n">
        <v>88065566027</v>
      </c>
      <c r="B677" s="11" t="n">
        <v>44063</v>
      </c>
      <c r="C677" s="0" t="s">
        <v>672</v>
      </c>
      <c r="D677" s="0" t="s">
        <v>20</v>
      </c>
      <c r="E677" s="0" t="s">
        <v>123</v>
      </c>
      <c r="F677" s="0" t="s">
        <v>31</v>
      </c>
      <c r="G677" s="0" t="s">
        <v>32</v>
      </c>
      <c r="H677" s="0" t="s">
        <v>33</v>
      </c>
      <c r="I677" s="0" t="s">
        <v>128</v>
      </c>
      <c r="J677" s="0" t="s">
        <v>102</v>
      </c>
      <c r="K677" s="0" t="s">
        <v>27</v>
      </c>
      <c r="L677" s="0" t="n">
        <v>6</v>
      </c>
      <c r="M677" s="0" t="n">
        <v>3</v>
      </c>
      <c r="N677" s="0" t="n">
        <v>47</v>
      </c>
    </row>
    <row r="678" customFormat="false" ht="15" hidden="false" customHeight="false" outlineLevel="0" collapsed="false">
      <c r="A678" s="0" t="n">
        <v>88065566028</v>
      </c>
      <c r="B678" s="11" t="n">
        <v>44064</v>
      </c>
      <c r="C678" s="0" t="s">
        <v>673</v>
      </c>
      <c r="D678" s="0" t="s">
        <v>29</v>
      </c>
      <c r="E678" s="0" t="s">
        <v>125</v>
      </c>
      <c r="F678" s="0" t="s">
        <v>22</v>
      </c>
      <c r="G678" s="0" t="s">
        <v>23</v>
      </c>
      <c r="H678" s="0" t="s">
        <v>24</v>
      </c>
      <c r="I678" s="0" t="s">
        <v>128</v>
      </c>
      <c r="J678" s="0" t="s">
        <v>105</v>
      </c>
      <c r="K678" s="0" t="s">
        <v>27</v>
      </c>
      <c r="L678" s="0" t="n">
        <v>13</v>
      </c>
      <c r="M678" s="0" t="n">
        <v>10</v>
      </c>
      <c r="N678" s="0" t="n">
        <v>6</v>
      </c>
    </row>
    <row r="679" customFormat="false" ht="15" hidden="false" customHeight="false" outlineLevel="0" collapsed="false">
      <c r="A679" s="0" t="n">
        <v>88065566029</v>
      </c>
      <c r="B679" s="11" t="n">
        <v>44065</v>
      </c>
      <c r="C679" s="0" t="s">
        <v>674</v>
      </c>
      <c r="D679" s="0" t="s">
        <v>29</v>
      </c>
      <c r="E679" s="0" t="s">
        <v>30</v>
      </c>
      <c r="F679" s="0" t="s">
        <v>31</v>
      </c>
      <c r="G679" s="0" t="s">
        <v>32</v>
      </c>
      <c r="H679" s="0" t="s">
        <v>33</v>
      </c>
      <c r="I679" s="0" t="s">
        <v>128</v>
      </c>
      <c r="J679" s="0" t="s">
        <v>108</v>
      </c>
      <c r="K679" s="0" t="s">
        <v>27</v>
      </c>
      <c r="L679" s="0" t="n">
        <v>15</v>
      </c>
      <c r="M679" s="0" t="n">
        <v>12</v>
      </c>
      <c r="N679" s="0" t="n">
        <v>10</v>
      </c>
    </row>
    <row r="680" customFormat="false" ht="15" hidden="false" customHeight="false" outlineLevel="0" collapsed="false">
      <c r="A680" s="0" t="n">
        <v>88065566030</v>
      </c>
      <c r="B680" s="11" t="n">
        <v>44066</v>
      </c>
      <c r="C680" s="0" t="s">
        <v>675</v>
      </c>
      <c r="D680" s="0" t="s">
        <v>20</v>
      </c>
      <c r="E680" s="0" t="s">
        <v>37</v>
      </c>
      <c r="F680" s="0" t="s">
        <v>22</v>
      </c>
      <c r="G680" s="0" t="s">
        <v>23</v>
      </c>
      <c r="H680" s="0" t="s">
        <v>24</v>
      </c>
      <c r="I680" s="0" t="s">
        <v>128</v>
      </c>
      <c r="J680" s="0" t="s">
        <v>53</v>
      </c>
      <c r="K680" s="0" t="s">
        <v>27</v>
      </c>
      <c r="L680" s="0" t="n">
        <v>20</v>
      </c>
      <c r="M680" s="0" t="n">
        <v>17</v>
      </c>
      <c r="N680" s="0" t="n">
        <v>3</v>
      </c>
    </row>
    <row r="681" customFormat="false" ht="15" hidden="false" customHeight="false" outlineLevel="0" collapsed="false">
      <c r="A681" s="0" t="n">
        <v>88065566031</v>
      </c>
      <c r="B681" s="11" t="n">
        <v>44067</v>
      </c>
      <c r="C681" s="0" t="s">
        <v>676</v>
      </c>
      <c r="D681" s="0" t="s">
        <v>20</v>
      </c>
      <c r="E681" s="0" t="s">
        <v>42</v>
      </c>
      <c r="F681" s="0" t="s">
        <v>31</v>
      </c>
      <c r="G681" s="0" t="s">
        <v>32</v>
      </c>
      <c r="H681" s="0" t="s">
        <v>33</v>
      </c>
      <c r="I681" s="0" t="s">
        <v>128</v>
      </c>
      <c r="J681" s="0" t="s">
        <v>56</v>
      </c>
      <c r="K681" s="0" t="s">
        <v>27</v>
      </c>
      <c r="L681" s="0" t="n">
        <v>12</v>
      </c>
      <c r="M681" s="0" t="n">
        <v>9</v>
      </c>
      <c r="N681" s="0" t="n">
        <v>4</v>
      </c>
    </row>
    <row r="682" customFormat="false" ht="15" hidden="false" customHeight="false" outlineLevel="0" collapsed="false">
      <c r="A682" s="0" t="n">
        <v>88065566032</v>
      </c>
      <c r="B682" s="11" t="n">
        <v>44068</v>
      </c>
      <c r="C682" s="0" t="s">
        <v>677</v>
      </c>
      <c r="D682" s="0" t="s">
        <v>29</v>
      </c>
      <c r="E682" s="0" t="s">
        <v>186</v>
      </c>
      <c r="F682" s="0" t="s">
        <v>22</v>
      </c>
      <c r="G682" s="0" t="s">
        <v>23</v>
      </c>
      <c r="H682" s="0" t="s">
        <v>24</v>
      </c>
      <c r="I682" s="0" t="s">
        <v>128</v>
      </c>
      <c r="J682" s="0" t="s">
        <v>59</v>
      </c>
      <c r="K682" s="0" t="s">
        <v>27</v>
      </c>
      <c r="L682" s="0" t="n">
        <v>16</v>
      </c>
      <c r="M682" s="0" t="n">
        <v>13</v>
      </c>
      <c r="N682" s="0" t="n">
        <v>5</v>
      </c>
    </row>
    <row r="683" customFormat="false" ht="15" hidden="false" customHeight="false" outlineLevel="0" collapsed="false">
      <c r="A683" s="0" t="n">
        <v>88065566033</v>
      </c>
      <c r="B683" s="11" t="n">
        <v>44072</v>
      </c>
      <c r="C683" s="0" t="s">
        <v>678</v>
      </c>
      <c r="D683" s="0" t="s">
        <v>20</v>
      </c>
      <c r="E683" s="0" t="s">
        <v>188</v>
      </c>
      <c r="F683" s="0" t="s">
        <v>31</v>
      </c>
      <c r="G683" s="0" t="s">
        <v>32</v>
      </c>
      <c r="H683" s="0" t="s">
        <v>33</v>
      </c>
      <c r="I683" s="0" t="s">
        <v>128</v>
      </c>
      <c r="J683" s="0" t="s">
        <v>62</v>
      </c>
      <c r="K683" s="0" t="s">
        <v>27</v>
      </c>
      <c r="L683" s="0" t="n">
        <v>20</v>
      </c>
      <c r="M683" s="0" t="n">
        <v>17</v>
      </c>
      <c r="N683" s="0" t="n">
        <v>6</v>
      </c>
    </row>
    <row r="684" customFormat="false" ht="15" hidden="false" customHeight="false" outlineLevel="0" collapsed="false">
      <c r="A684" s="0" t="n">
        <v>88065566034</v>
      </c>
      <c r="B684" s="11" t="n">
        <v>44071</v>
      </c>
      <c r="C684" s="0" t="s">
        <v>679</v>
      </c>
      <c r="D684" s="0" t="s">
        <v>20</v>
      </c>
      <c r="E684" s="0" t="s">
        <v>46</v>
      </c>
      <c r="F684" s="0" t="s">
        <v>22</v>
      </c>
      <c r="G684" s="0" t="s">
        <v>23</v>
      </c>
      <c r="H684" s="0" t="s">
        <v>24</v>
      </c>
      <c r="I684" s="0" t="s">
        <v>128</v>
      </c>
      <c r="J684" s="0" t="s">
        <v>63</v>
      </c>
      <c r="K684" s="0" t="s">
        <v>27</v>
      </c>
      <c r="L684" s="0" t="n">
        <v>12</v>
      </c>
      <c r="M684" s="0" t="n">
        <v>9</v>
      </c>
      <c r="N684" s="0" t="n">
        <v>3</v>
      </c>
    </row>
    <row r="685" customFormat="false" ht="15" hidden="false" customHeight="false" outlineLevel="0" collapsed="false">
      <c r="A685" s="0" t="n">
        <v>88065566035</v>
      </c>
      <c r="B685" s="11" t="n">
        <v>44071</v>
      </c>
      <c r="C685" s="0" t="s">
        <v>680</v>
      </c>
      <c r="D685" s="0" t="s">
        <v>29</v>
      </c>
      <c r="E685" s="0" t="s">
        <v>48</v>
      </c>
      <c r="F685" s="0" t="s">
        <v>31</v>
      </c>
      <c r="G685" s="0" t="s">
        <v>32</v>
      </c>
      <c r="H685" s="0" t="s">
        <v>33</v>
      </c>
      <c r="I685" s="0" t="s">
        <v>128</v>
      </c>
      <c r="J685" s="0" t="s">
        <v>70</v>
      </c>
      <c r="K685" s="0" t="s">
        <v>27</v>
      </c>
      <c r="L685" s="0" t="n">
        <v>10</v>
      </c>
      <c r="M685" s="0" t="n">
        <v>7</v>
      </c>
      <c r="N685" s="0" t="n">
        <v>7</v>
      </c>
    </row>
    <row r="686" customFormat="false" ht="15" hidden="false" customHeight="false" outlineLevel="0" collapsed="false">
      <c r="A686" s="0" t="n">
        <v>88065566036</v>
      </c>
      <c r="B686" s="11" t="n">
        <v>44072</v>
      </c>
      <c r="C686" s="0" t="s">
        <v>681</v>
      </c>
      <c r="D686" s="0" t="s">
        <v>20</v>
      </c>
      <c r="E686" s="0" t="s">
        <v>50</v>
      </c>
      <c r="F686" s="0" t="s">
        <v>22</v>
      </c>
      <c r="G686" s="0" t="s">
        <v>23</v>
      </c>
      <c r="H686" s="0" t="s">
        <v>24</v>
      </c>
      <c r="I686" s="0" t="s">
        <v>128</v>
      </c>
      <c r="J686" s="0" t="s">
        <v>73</v>
      </c>
      <c r="K686" s="0" t="s">
        <v>27</v>
      </c>
      <c r="L686" s="0" t="n">
        <v>15</v>
      </c>
      <c r="M686" s="0" t="n">
        <v>12</v>
      </c>
      <c r="N686" s="0" t="n">
        <v>5</v>
      </c>
    </row>
    <row r="687" customFormat="false" ht="15" hidden="false" customHeight="false" outlineLevel="0" collapsed="false">
      <c r="A687" s="0" t="n">
        <v>88065566037</v>
      </c>
      <c r="B687" s="11" t="n">
        <v>44073</v>
      </c>
      <c r="C687" s="0" t="s">
        <v>682</v>
      </c>
      <c r="D687" s="0" t="s">
        <v>20</v>
      </c>
      <c r="E687" s="0" t="s">
        <v>52</v>
      </c>
      <c r="F687" s="0" t="s">
        <v>31</v>
      </c>
      <c r="G687" s="0" t="s">
        <v>32</v>
      </c>
      <c r="H687" s="0" t="s">
        <v>33</v>
      </c>
      <c r="I687" s="0" t="s">
        <v>128</v>
      </c>
      <c r="J687" s="0" t="s">
        <v>76</v>
      </c>
      <c r="K687" s="0" t="s">
        <v>27</v>
      </c>
      <c r="L687" s="0" t="n">
        <v>15</v>
      </c>
      <c r="M687" s="0" t="n">
        <v>12</v>
      </c>
      <c r="N687" s="0" t="n">
        <v>8</v>
      </c>
    </row>
    <row r="688" customFormat="false" ht="15" hidden="false" customHeight="false" outlineLevel="0" collapsed="false">
      <c r="A688" s="0" t="n">
        <v>88065566038</v>
      </c>
      <c r="B688" s="11" t="n">
        <v>44074</v>
      </c>
      <c r="C688" s="0" t="s">
        <v>683</v>
      </c>
      <c r="D688" s="0" t="s">
        <v>20</v>
      </c>
      <c r="E688" s="0" t="s">
        <v>55</v>
      </c>
      <c r="F688" s="0" t="s">
        <v>22</v>
      </c>
      <c r="G688" s="0" t="s">
        <v>23</v>
      </c>
      <c r="H688" s="0" t="s">
        <v>24</v>
      </c>
      <c r="I688" s="0" t="s">
        <v>128</v>
      </c>
      <c r="J688" s="0" t="s">
        <v>126</v>
      </c>
      <c r="K688" s="0" t="s">
        <v>27</v>
      </c>
      <c r="L688" s="0" t="n">
        <v>20</v>
      </c>
      <c r="M688" s="0" t="n">
        <v>17</v>
      </c>
      <c r="N688" s="0" t="n">
        <v>9</v>
      </c>
    </row>
    <row r="689" customFormat="false" ht="15" hidden="false" customHeight="false" outlineLevel="0" collapsed="false">
      <c r="A689" s="0" t="n">
        <v>88065566039</v>
      </c>
      <c r="B689" s="11" t="n">
        <v>44075</v>
      </c>
      <c r="C689" s="0" t="s">
        <v>684</v>
      </c>
      <c r="D689" s="0" t="s">
        <v>29</v>
      </c>
      <c r="E689" s="0" t="s">
        <v>58</v>
      </c>
      <c r="F689" s="0" t="s">
        <v>31</v>
      </c>
      <c r="G689" s="0" t="s">
        <v>32</v>
      </c>
      <c r="H689" s="0" t="s">
        <v>33</v>
      </c>
      <c r="I689" s="0" t="s">
        <v>128</v>
      </c>
      <c r="J689" s="0" t="s">
        <v>129</v>
      </c>
      <c r="K689" s="0" t="s">
        <v>27</v>
      </c>
      <c r="L689" s="0" t="n">
        <v>12</v>
      </c>
      <c r="M689" s="0" t="n">
        <v>9</v>
      </c>
      <c r="N689" s="0" t="n">
        <v>2</v>
      </c>
    </row>
    <row r="690" customFormat="false" ht="15" hidden="false" customHeight="false" outlineLevel="0" collapsed="false">
      <c r="A690" s="0" t="n">
        <v>88065566040</v>
      </c>
      <c r="B690" s="11" t="n">
        <v>44076</v>
      </c>
      <c r="C690" s="0" t="s">
        <v>685</v>
      </c>
      <c r="D690" s="0" t="s">
        <v>29</v>
      </c>
      <c r="E690" s="0" t="s">
        <v>147</v>
      </c>
      <c r="F690" s="0" t="s">
        <v>22</v>
      </c>
      <c r="G690" s="0" t="s">
        <v>23</v>
      </c>
      <c r="H690" s="0" t="s">
        <v>24</v>
      </c>
      <c r="I690" s="0" t="s">
        <v>128</v>
      </c>
      <c r="J690" s="0" t="s">
        <v>131</v>
      </c>
      <c r="K690" s="0" t="s">
        <v>27</v>
      </c>
      <c r="L690" s="0" t="n">
        <v>13</v>
      </c>
      <c r="M690" s="0" t="n">
        <v>10</v>
      </c>
      <c r="N690" s="0" t="n">
        <v>5</v>
      </c>
    </row>
    <row r="691" customFormat="false" ht="15" hidden="false" customHeight="false" outlineLevel="0" collapsed="false">
      <c r="A691" s="0" t="n">
        <v>88065566041</v>
      </c>
      <c r="B691" s="11" t="n">
        <v>44077</v>
      </c>
      <c r="C691" s="0" t="s">
        <v>686</v>
      </c>
      <c r="D691" s="0" t="s">
        <v>29</v>
      </c>
      <c r="E691" s="0" t="s">
        <v>149</v>
      </c>
      <c r="F691" s="0" t="s">
        <v>31</v>
      </c>
      <c r="G691" s="0" t="s">
        <v>32</v>
      </c>
      <c r="H691" s="0" t="s">
        <v>33</v>
      </c>
      <c r="I691" s="0" t="s">
        <v>128</v>
      </c>
      <c r="J691" s="0" t="s">
        <v>133</v>
      </c>
      <c r="K691" s="0" t="s">
        <v>27</v>
      </c>
      <c r="L691" s="0" t="n">
        <v>15</v>
      </c>
      <c r="M691" s="0" t="n">
        <v>12</v>
      </c>
      <c r="N691" s="0" t="n">
        <v>7</v>
      </c>
    </row>
    <row r="692" customFormat="false" ht="15" hidden="false" customHeight="false" outlineLevel="0" collapsed="false">
      <c r="A692" s="0" t="n">
        <v>88065566042</v>
      </c>
      <c r="B692" s="11" t="n">
        <v>44078</v>
      </c>
      <c r="C692" s="0" t="s">
        <v>687</v>
      </c>
      <c r="D692" s="0" t="s">
        <v>29</v>
      </c>
      <c r="E692" s="0" t="s">
        <v>21</v>
      </c>
      <c r="F692" s="0" t="s">
        <v>22</v>
      </c>
      <c r="G692" s="0" t="s">
        <v>23</v>
      </c>
      <c r="H692" s="0" t="s">
        <v>24</v>
      </c>
      <c r="I692" s="0" t="s">
        <v>128</v>
      </c>
      <c r="J692" s="0" t="s">
        <v>88</v>
      </c>
      <c r="K692" s="0" t="s">
        <v>27</v>
      </c>
      <c r="L692" s="0" t="n">
        <v>14</v>
      </c>
      <c r="M692" s="0" t="n">
        <v>11</v>
      </c>
      <c r="N692" s="0" t="n">
        <v>7</v>
      </c>
    </row>
    <row r="693" customFormat="false" ht="15" hidden="false" customHeight="false" outlineLevel="0" collapsed="false">
      <c r="A693" s="0" t="n">
        <v>88065566043</v>
      </c>
      <c r="B693" s="11" t="n">
        <v>44079</v>
      </c>
      <c r="C693" s="0" t="s">
        <v>688</v>
      </c>
      <c r="D693" s="0" t="s">
        <v>20</v>
      </c>
      <c r="E693" s="0" t="s">
        <v>152</v>
      </c>
      <c r="F693" s="0" t="s">
        <v>31</v>
      </c>
      <c r="G693" s="0" t="s">
        <v>32</v>
      </c>
      <c r="H693" s="0" t="s">
        <v>33</v>
      </c>
      <c r="I693" s="0" t="s">
        <v>128</v>
      </c>
      <c r="J693" s="0" t="s">
        <v>91</v>
      </c>
      <c r="K693" s="0" t="s">
        <v>27</v>
      </c>
      <c r="L693" s="0" t="n">
        <v>30</v>
      </c>
      <c r="M693" s="0" t="n">
        <v>27</v>
      </c>
      <c r="N693" s="0" t="n">
        <v>15</v>
      </c>
    </row>
    <row r="694" customFormat="false" ht="15" hidden="false" customHeight="false" outlineLevel="0" collapsed="false">
      <c r="A694" s="0" t="n">
        <v>88065566044</v>
      </c>
      <c r="B694" s="11" t="n">
        <v>44083</v>
      </c>
      <c r="C694" s="0" t="s">
        <v>689</v>
      </c>
      <c r="D694" s="0" t="s">
        <v>29</v>
      </c>
      <c r="E694" s="0" t="s">
        <v>154</v>
      </c>
      <c r="F694" s="0" t="s">
        <v>22</v>
      </c>
      <c r="G694" s="0" t="s">
        <v>23</v>
      </c>
      <c r="H694" s="0" t="s">
        <v>24</v>
      </c>
      <c r="I694" s="0" t="s">
        <v>128</v>
      </c>
      <c r="J694" s="0" t="s">
        <v>94</v>
      </c>
      <c r="K694" s="0" t="s">
        <v>27</v>
      </c>
      <c r="L694" s="0" t="n">
        <v>16</v>
      </c>
      <c r="M694" s="0" t="n">
        <v>13</v>
      </c>
      <c r="N694" s="0" t="n">
        <v>3</v>
      </c>
    </row>
    <row r="695" customFormat="false" ht="15" hidden="false" customHeight="false" outlineLevel="0" collapsed="false">
      <c r="A695" s="0" t="n">
        <v>88065566045</v>
      </c>
      <c r="B695" s="11" t="n">
        <v>44082</v>
      </c>
      <c r="C695" s="0" t="s">
        <v>690</v>
      </c>
      <c r="D695" s="0" t="s">
        <v>29</v>
      </c>
      <c r="E695" s="0" t="s">
        <v>156</v>
      </c>
      <c r="F695" s="0" t="s">
        <v>31</v>
      </c>
      <c r="G695" s="0" t="s">
        <v>32</v>
      </c>
      <c r="H695" s="0" t="s">
        <v>33</v>
      </c>
      <c r="I695" s="0" t="s">
        <v>128</v>
      </c>
      <c r="J695" s="0" t="s">
        <v>34</v>
      </c>
      <c r="K695" s="0" t="s">
        <v>35</v>
      </c>
      <c r="L695" s="0" t="n">
        <v>9</v>
      </c>
      <c r="M695" s="0" t="n">
        <v>6</v>
      </c>
      <c r="N695" s="0" t="n">
        <v>6</v>
      </c>
    </row>
    <row r="696" customFormat="false" ht="15" hidden="false" customHeight="false" outlineLevel="0" collapsed="false">
      <c r="A696" s="0" t="n">
        <v>88065566046</v>
      </c>
      <c r="B696" s="11" t="n">
        <v>44082</v>
      </c>
      <c r="C696" s="0" t="s">
        <v>691</v>
      </c>
      <c r="D696" s="0" t="s">
        <v>20</v>
      </c>
      <c r="E696" s="0" t="s">
        <v>66</v>
      </c>
      <c r="F696" s="0" t="s">
        <v>22</v>
      </c>
      <c r="G696" s="0" t="s">
        <v>23</v>
      </c>
      <c r="H696" s="0" t="s">
        <v>24</v>
      </c>
      <c r="I696" s="0" t="s">
        <v>128</v>
      </c>
      <c r="J696" s="0" t="s">
        <v>40</v>
      </c>
      <c r="K696" s="0" t="s">
        <v>35</v>
      </c>
      <c r="L696" s="0" t="n">
        <v>5</v>
      </c>
      <c r="M696" s="0" t="n">
        <v>2</v>
      </c>
      <c r="N696" s="0" t="n">
        <v>10</v>
      </c>
    </row>
    <row r="697" customFormat="false" ht="15" hidden="false" customHeight="false" outlineLevel="0" collapsed="false">
      <c r="A697" s="0" t="n">
        <v>88065566047</v>
      </c>
      <c r="B697" s="11" t="n">
        <v>44083</v>
      </c>
      <c r="C697" s="0" t="s">
        <v>692</v>
      </c>
      <c r="D697" s="0" t="s">
        <v>20</v>
      </c>
      <c r="E697" s="0" t="s">
        <v>69</v>
      </c>
      <c r="F697" s="0" t="s">
        <v>31</v>
      </c>
      <c r="G697" s="0" t="s">
        <v>32</v>
      </c>
      <c r="H697" s="0" t="s">
        <v>33</v>
      </c>
      <c r="I697" s="0" t="s">
        <v>25</v>
      </c>
      <c r="J697" s="0" t="s">
        <v>140</v>
      </c>
      <c r="K697" s="0" t="s">
        <v>35</v>
      </c>
      <c r="L697" s="0" t="n">
        <v>18</v>
      </c>
      <c r="M697" s="0" t="n">
        <v>15</v>
      </c>
      <c r="N697" s="0" t="n">
        <v>11</v>
      </c>
    </row>
    <row r="698" customFormat="false" ht="15" hidden="false" customHeight="false" outlineLevel="0" collapsed="false">
      <c r="A698" s="0" t="n">
        <v>88065566048</v>
      </c>
      <c r="B698" s="11" t="n">
        <v>44084</v>
      </c>
      <c r="C698" s="0" t="s">
        <v>693</v>
      </c>
      <c r="D698" s="0" t="s">
        <v>20</v>
      </c>
      <c r="E698" s="0" t="s">
        <v>72</v>
      </c>
      <c r="F698" s="0" t="s">
        <v>22</v>
      </c>
      <c r="G698" s="0" t="s">
        <v>23</v>
      </c>
      <c r="H698" s="0" t="s">
        <v>24</v>
      </c>
      <c r="I698" s="0" t="s">
        <v>25</v>
      </c>
      <c r="J698" s="0" t="s">
        <v>142</v>
      </c>
      <c r="K698" s="0" t="s">
        <v>35</v>
      </c>
      <c r="L698" s="0" t="n">
        <v>10</v>
      </c>
      <c r="M698" s="0" t="n">
        <v>7</v>
      </c>
      <c r="N698" s="0" t="n">
        <v>3</v>
      </c>
    </row>
    <row r="699" customFormat="false" ht="15" hidden="false" customHeight="false" outlineLevel="0" collapsed="false">
      <c r="A699" s="0" t="n">
        <v>88065566049</v>
      </c>
      <c r="B699" s="11" t="n">
        <v>44085</v>
      </c>
      <c r="C699" s="0" t="s">
        <v>694</v>
      </c>
      <c r="D699" s="0" t="s">
        <v>29</v>
      </c>
      <c r="E699" s="0" t="s">
        <v>75</v>
      </c>
      <c r="F699" s="0" t="s">
        <v>31</v>
      </c>
      <c r="G699" s="0" t="s">
        <v>32</v>
      </c>
      <c r="H699" s="0" t="s">
        <v>33</v>
      </c>
      <c r="I699" s="0" t="s">
        <v>25</v>
      </c>
      <c r="J699" s="0" t="s">
        <v>62</v>
      </c>
      <c r="K699" s="0" t="s">
        <v>27</v>
      </c>
      <c r="L699" s="0" t="n">
        <v>20</v>
      </c>
      <c r="M699" s="0" t="n">
        <v>17</v>
      </c>
      <c r="N699" s="0" t="n">
        <v>1</v>
      </c>
    </row>
    <row r="700" customFormat="false" ht="15" hidden="false" customHeight="false" outlineLevel="0" collapsed="false">
      <c r="A700" s="0" t="n">
        <v>88065566050</v>
      </c>
      <c r="B700" s="11" t="n">
        <v>44086</v>
      </c>
      <c r="C700" s="0" t="s">
        <v>695</v>
      </c>
      <c r="D700" s="0" t="s">
        <v>29</v>
      </c>
      <c r="E700" s="0" t="s">
        <v>78</v>
      </c>
      <c r="F700" s="0" t="s">
        <v>22</v>
      </c>
      <c r="G700" s="0" t="s">
        <v>23</v>
      </c>
      <c r="H700" s="0" t="s">
        <v>24</v>
      </c>
      <c r="I700" s="0" t="s">
        <v>25</v>
      </c>
      <c r="J700" s="0" t="s">
        <v>63</v>
      </c>
      <c r="K700" s="0" t="s">
        <v>27</v>
      </c>
      <c r="L700" s="0" t="n">
        <v>12</v>
      </c>
      <c r="M700" s="0" t="n">
        <v>9</v>
      </c>
      <c r="N700" s="0" t="n">
        <v>1</v>
      </c>
    </row>
    <row r="701" customFormat="false" ht="15" hidden="false" customHeight="false" outlineLevel="0" collapsed="false">
      <c r="A701" s="0" t="n">
        <v>88065566051</v>
      </c>
      <c r="B701" s="11" t="n">
        <v>44087</v>
      </c>
      <c r="C701" s="0" t="s">
        <v>696</v>
      </c>
      <c r="D701" s="0" t="s">
        <v>20</v>
      </c>
      <c r="E701" s="0" t="s">
        <v>81</v>
      </c>
      <c r="F701" s="0" t="s">
        <v>31</v>
      </c>
      <c r="G701" s="0" t="s">
        <v>32</v>
      </c>
      <c r="H701" s="0" t="s">
        <v>33</v>
      </c>
      <c r="I701" s="0" t="s">
        <v>25</v>
      </c>
      <c r="J701" s="0" t="s">
        <v>70</v>
      </c>
      <c r="K701" s="0" t="s">
        <v>27</v>
      </c>
      <c r="L701" s="0" t="n">
        <v>10</v>
      </c>
      <c r="M701" s="0" t="n">
        <v>7</v>
      </c>
      <c r="N701" s="0" t="n">
        <v>1</v>
      </c>
    </row>
    <row r="702" customFormat="false" ht="15" hidden="false" customHeight="false" outlineLevel="0" collapsed="false">
      <c r="A702" s="0" t="n">
        <v>88065566052</v>
      </c>
      <c r="B702" s="11" t="n">
        <v>44088</v>
      </c>
      <c r="C702" s="0" t="s">
        <v>697</v>
      </c>
      <c r="D702" s="0" t="s">
        <v>20</v>
      </c>
      <c r="E702" s="0" t="s">
        <v>84</v>
      </c>
      <c r="F702" s="0" t="s">
        <v>22</v>
      </c>
      <c r="G702" s="0" t="s">
        <v>23</v>
      </c>
      <c r="H702" s="0" t="s">
        <v>24</v>
      </c>
      <c r="I702" s="0" t="s">
        <v>25</v>
      </c>
      <c r="J702" s="0" t="s">
        <v>73</v>
      </c>
      <c r="K702" s="0" t="s">
        <v>27</v>
      </c>
      <c r="L702" s="0" t="n">
        <v>15</v>
      </c>
      <c r="M702" s="0" t="n">
        <v>12</v>
      </c>
      <c r="N702" s="0" t="n">
        <v>3</v>
      </c>
    </row>
    <row r="703" customFormat="false" ht="15" hidden="false" customHeight="false" outlineLevel="0" collapsed="false">
      <c r="A703" s="0" t="n">
        <v>88065566053</v>
      </c>
      <c r="B703" s="11" t="n">
        <v>44089</v>
      </c>
      <c r="C703" s="0" t="s">
        <v>698</v>
      </c>
      <c r="D703" s="0" t="s">
        <v>20</v>
      </c>
      <c r="E703" s="0" t="s">
        <v>87</v>
      </c>
      <c r="F703" s="0" t="s">
        <v>38</v>
      </c>
      <c r="G703" s="0" t="s">
        <v>32</v>
      </c>
      <c r="H703" s="0" t="s">
        <v>39</v>
      </c>
      <c r="I703" s="0" t="s">
        <v>25</v>
      </c>
      <c r="J703" s="0" t="s">
        <v>76</v>
      </c>
      <c r="K703" s="0" t="s">
        <v>27</v>
      </c>
      <c r="L703" s="0" t="n">
        <v>15</v>
      </c>
      <c r="M703" s="0" t="n">
        <v>12</v>
      </c>
      <c r="N703" s="0" t="n">
        <v>4</v>
      </c>
    </row>
    <row r="704" customFormat="false" ht="15" hidden="false" customHeight="false" outlineLevel="0" collapsed="false">
      <c r="A704" s="0" t="n">
        <v>88065566054</v>
      </c>
      <c r="B704" s="11" t="n">
        <v>44093</v>
      </c>
      <c r="C704" s="0" t="s">
        <v>699</v>
      </c>
      <c r="D704" s="0" t="s">
        <v>20</v>
      </c>
      <c r="E704" s="0" t="s">
        <v>90</v>
      </c>
      <c r="F704" s="0" t="s">
        <v>43</v>
      </c>
      <c r="G704" s="0" t="s">
        <v>23</v>
      </c>
      <c r="H704" s="0" t="s">
        <v>44</v>
      </c>
      <c r="I704" s="0" t="s">
        <v>25</v>
      </c>
      <c r="J704" s="0" t="s">
        <v>126</v>
      </c>
      <c r="K704" s="0" t="s">
        <v>27</v>
      </c>
      <c r="L704" s="0" t="n">
        <v>20</v>
      </c>
      <c r="M704" s="0" t="n">
        <v>17</v>
      </c>
      <c r="N704" s="0" t="n">
        <v>5</v>
      </c>
    </row>
    <row r="705" customFormat="false" ht="15" hidden="false" customHeight="false" outlineLevel="0" collapsed="false">
      <c r="A705" s="0" t="n">
        <v>88065566055</v>
      </c>
      <c r="B705" s="11" t="n">
        <v>44092</v>
      </c>
      <c r="C705" s="0" t="s">
        <v>700</v>
      </c>
      <c r="D705" s="0" t="s">
        <v>29</v>
      </c>
      <c r="E705" s="0" t="s">
        <v>93</v>
      </c>
      <c r="F705" s="0" t="s">
        <v>38</v>
      </c>
      <c r="G705" s="0" t="s">
        <v>32</v>
      </c>
      <c r="H705" s="0" t="s">
        <v>39</v>
      </c>
      <c r="I705" s="0" t="s">
        <v>25</v>
      </c>
      <c r="J705" s="0" t="s">
        <v>129</v>
      </c>
      <c r="K705" s="0" t="s">
        <v>27</v>
      </c>
      <c r="L705" s="0" t="n">
        <v>12</v>
      </c>
      <c r="M705" s="0" t="n">
        <v>9</v>
      </c>
      <c r="N705" s="0" t="n">
        <v>6</v>
      </c>
    </row>
    <row r="706" customFormat="false" ht="15" hidden="false" customHeight="false" outlineLevel="0" collapsed="false">
      <c r="A706" s="0" t="n">
        <v>88065566056</v>
      </c>
      <c r="B706" s="11" t="n">
        <v>44092</v>
      </c>
      <c r="C706" s="0" t="s">
        <v>701</v>
      </c>
      <c r="D706" s="0" t="s">
        <v>29</v>
      </c>
      <c r="E706" s="0" t="s">
        <v>96</v>
      </c>
      <c r="F706" s="0" t="s">
        <v>43</v>
      </c>
      <c r="G706" s="0" t="s">
        <v>23</v>
      </c>
      <c r="H706" s="0" t="s">
        <v>44</v>
      </c>
      <c r="I706" s="0" t="s">
        <v>25</v>
      </c>
      <c r="J706" s="0" t="s">
        <v>131</v>
      </c>
      <c r="K706" s="0" t="s">
        <v>27</v>
      </c>
      <c r="L706" s="0" t="n">
        <v>13</v>
      </c>
      <c r="M706" s="0" t="n">
        <v>10</v>
      </c>
      <c r="N706" s="0" t="n">
        <v>7</v>
      </c>
    </row>
    <row r="707" customFormat="false" ht="15" hidden="false" customHeight="false" outlineLevel="0" collapsed="false">
      <c r="A707" s="0" t="n">
        <v>88065566057</v>
      </c>
      <c r="B707" s="11" t="n">
        <v>44093</v>
      </c>
      <c r="C707" s="0" t="s">
        <v>702</v>
      </c>
      <c r="D707" s="0" t="s">
        <v>20</v>
      </c>
      <c r="E707" s="0" t="s">
        <v>98</v>
      </c>
      <c r="F707" s="0" t="s">
        <v>38</v>
      </c>
      <c r="G707" s="0" t="s">
        <v>32</v>
      </c>
      <c r="H707" s="0" t="s">
        <v>39</v>
      </c>
      <c r="I707" s="0" t="s">
        <v>25</v>
      </c>
      <c r="J707" s="0" t="s">
        <v>133</v>
      </c>
      <c r="K707" s="0" t="s">
        <v>27</v>
      </c>
      <c r="L707" s="0" t="n">
        <v>15</v>
      </c>
      <c r="M707" s="0" t="n">
        <v>12</v>
      </c>
      <c r="N707" s="0" t="n">
        <v>11</v>
      </c>
    </row>
    <row r="708" customFormat="false" ht="15" hidden="false" customHeight="false" outlineLevel="0" collapsed="false">
      <c r="A708" s="0" t="n">
        <v>88065566058</v>
      </c>
      <c r="B708" s="11" t="n">
        <v>44094</v>
      </c>
      <c r="C708" s="0" t="s">
        <v>703</v>
      </c>
      <c r="D708" s="0" t="s">
        <v>29</v>
      </c>
      <c r="E708" s="0" t="s">
        <v>101</v>
      </c>
      <c r="F708" s="0" t="s">
        <v>43</v>
      </c>
      <c r="G708" s="0" t="s">
        <v>23</v>
      </c>
      <c r="H708" s="0" t="s">
        <v>44</v>
      </c>
      <c r="I708" s="0" t="s">
        <v>25</v>
      </c>
      <c r="J708" s="0" t="s">
        <v>88</v>
      </c>
      <c r="K708" s="0" t="s">
        <v>27</v>
      </c>
      <c r="L708" s="0" t="n">
        <v>14</v>
      </c>
      <c r="M708" s="0" t="n">
        <v>11</v>
      </c>
      <c r="N708" s="0" t="n">
        <v>2</v>
      </c>
    </row>
    <row r="709" customFormat="false" ht="15" hidden="false" customHeight="false" outlineLevel="0" collapsed="false">
      <c r="A709" s="0" t="n">
        <v>88065566059</v>
      </c>
      <c r="B709" s="11" t="n">
        <v>44095</v>
      </c>
      <c r="C709" s="0" t="s">
        <v>704</v>
      </c>
      <c r="D709" s="0" t="s">
        <v>20</v>
      </c>
      <c r="E709" s="0" t="s">
        <v>104</v>
      </c>
      <c r="F709" s="0" t="s">
        <v>38</v>
      </c>
      <c r="G709" s="0" t="s">
        <v>32</v>
      </c>
      <c r="H709" s="0" t="s">
        <v>39</v>
      </c>
      <c r="I709" s="0" t="s">
        <v>25</v>
      </c>
      <c r="J709" s="0" t="s">
        <v>91</v>
      </c>
      <c r="K709" s="0" t="s">
        <v>27</v>
      </c>
      <c r="L709" s="0" t="n">
        <v>30</v>
      </c>
      <c r="M709" s="0" t="n">
        <v>27</v>
      </c>
      <c r="N709" s="0" t="n">
        <v>3</v>
      </c>
    </row>
    <row r="710" customFormat="false" ht="15" hidden="false" customHeight="false" outlineLevel="0" collapsed="false">
      <c r="A710" s="0" t="n">
        <v>88065566060</v>
      </c>
      <c r="B710" s="11" t="n">
        <v>44096</v>
      </c>
      <c r="C710" s="0" t="s">
        <v>705</v>
      </c>
      <c r="D710" s="0" t="s">
        <v>20</v>
      </c>
      <c r="E710" s="0" t="s">
        <v>107</v>
      </c>
      <c r="F710" s="0" t="s">
        <v>43</v>
      </c>
      <c r="G710" s="0" t="s">
        <v>23</v>
      </c>
      <c r="H710" s="0" t="s">
        <v>44</v>
      </c>
      <c r="I710" s="0" t="s">
        <v>25</v>
      </c>
      <c r="J710" s="0" t="s">
        <v>94</v>
      </c>
      <c r="K710" s="0" t="s">
        <v>27</v>
      </c>
      <c r="L710" s="0" t="n">
        <v>16</v>
      </c>
      <c r="M710" s="0" t="n">
        <v>13</v>
      </c>
      <c r="N710" s="0" t="n">
        <v>5</v>
      </c>
    </row>
    <row r="711" customFormat="false" ht="15" hidden="false" customHeight="false" outlineLevel="0" collapsed="false">
      <c r="A711" s="0" t="n">
        <v>88065566061</v>
      </c>
      <c r="B711" s="11" t="n">
        <v>44097</v>
      </c>
      <c r="C711" s="0" t="s">
        <v>706</v>
      </c>
      <c r="D711" s="0" t="s">
        <v>20</v>
      </c>
      <c r="E711" s="0" t="s">
        <v>110</v>
      </c>
      <c r="F711" s="0" t="s">
        <v>38</v>
      </c>
      <c r="G711" s="0" t="s">
        <v>32</v>
      </c>
      <c r="H711" s="0" t="s">
        <v>39</v>
      </c>
      <c r="I711" s="0" t="s">
        <v>25</v>
      </c>
      <c r="J711" s="0" t="s">
        <v>34</v>
      </c>
      <c r="K711" s="0" t="s">
        <v>35</v>
      </c>
      <c r="L711" s="0" t="n">
        <v>9</v>
      </c>
      <c r="M711" s="0" t="n">
        <v>6</v>
      </c>
      <c r="N711" s="0" t="n">
        <v>2</v>
      </c>
    </row>
    <row r="712" customFormat="false" ht="15" hidden="false" customHeight="false" outlineLevel="0" collapsed="false">
      <c r="A712" s="0" t="n">
        <v>88065566062</v>
      </c>
      <c r="B712" s="11" t="n">
        <v>44098</v>
      </c>
      <c r="C712" s="0" t="s">
        <v>707</v>
      </c>
      <c r="D712" s="0" t="s">
        <v>29</v>
      </c>
      <c r="E712" s="0" t="s">
        <v>112</v>
      </c>
      <c r="F712" s="0" t="s">
        <v>43</v>
      </c>
      <c r="G712" s="0" t="s">
        <v>23</v>
      </c>
      <c r="H712" s="0" t="s">
        <v>44</v>
      </c>
      <c r="I712" s="0" t="s">
        <v>25</v>
      </c>
      <c r="J712" s="0" t="s">
        <v>40</v>
      </c>
      <c r="K712" s="0" t="s">
        <v>35</v>
      </c>
      <c r="L712" s="0" t="n">
        <v>5</v>
      </c>
      <c r="M712" s="0" t="n">
        <v>2</v>
      </c>
      <c r="N712" s="0" t="n">
        <v>1</v>
      </c>
    </row>
    <row r="713" customFormat="false" ht="15" hidden="false" customHeight="false" outlineLevel="0" collapsed="false">
      <c r="A713" s="0" t="n">
        <v>88065566063</v>
      </c>
      <c r="B713" s="11" t="n">
        <v>44099</v>
      </c>
      <c r="C713" s="0" t="s">
        <v>708</v>
      </c>
      <c r="D713" s="0" t="s">
        <v>20</v>
      </c>
      <c r="E713" s="0" t="s">
        <v>114</v>
      </c>
      <c r="F713" s="0" t="s">
        <v>38</v>
      </c>
      <c r="G713" s="0" t="s">
        <v>32</v>
      </c>
      <c r="H713" s="0" t="s">
        <v>39</v>
      </c>
      <c r="I713" s="0" t="s">
        <v>25</v>
      </c>
      <c r="J713" s="0" t="s">
        <v>140</v>
      </c>
      <c r="K713" s="0" t="s">
        <v>35</v>
      </c>
      <c r="L713" s="0" t="n">
        <v>18</v>
      </c>
      <c r="M713" s="0" t="n">
        <v>15</v>
      </c>
      <c r="N713" s="0" t="n">
        <v>6</v>
      </c>
    </row>
    <row r="714" customFormat="false" ht="15" hidden="false" customHeight="false" outlineLevel="0" collapsed="false">
      <c r="A714" s="0" t="n">
        <v>88065566064</v>
      </c>
      <c r="B714" s="11" t="n">
        <v>44103</v>
      </c>
      <c r="C714" s="0" t="s">
        <v>709</v>
      </c>
      <c r="D714" s="0" t="s">
        <v>29</v>
      </c>
      <c r="E714" s="0" t="s">
        <v>69</v>
      </c>
      <c r="F714" s="0" t="s">
        <v>43</v>
      </c>
      <c r="G714" s="0" t="s">
        <v>23</v>
      </c>
      <c r="H714" s="0" t="s">
        <v>44</v>
      </c>
      <c r="I714" s="0" t="s">
        <v>25</v>
      </c>
      <c r="J714" s="0" t="s">
        <v>142</v>
      </c>
      <c r="K714" s="0" t="s">
        <v>35</v>
      </c>
      <c r="L714" s="0" t="n">
        <v>10</v>
      </c>
      <c r="M714" s="0" t="n">
        <v>7</v>
      </c>
      <c r="N714" s="0" t="n">
        <v>9</v>
      </c>
    </row>
    <row r="715" customFormat="false" ht="15" hidden="false" customHeight="false" outlineLevel="0" collapsed="false">
      <c r="A715" s="0" t="n">
        <v>88065566065</v>
      </c>
      <c r="B715" s="11" t="n">
        <v>44102</v>
      </c>
      <c r="C715" s="0" t="s">
        <v>710</v>
      </c>
      <c r="D715" s="0" t="s">
        <v>29</v>
      </c>
      <c r="E715" s="0" t="s">
        <v>117</v>
      </c>
      <c r="F715" s="0" t="s">
        <v>38</v>
      </c>
      <c r="G715" s="0" t="s">
        <v>32</v>
      </c>
      <c r="H715" s="0" t="s">
        <v>39</v>
      </c>
      <c r="I715" s="0" t="s">
        <v>25</v>
      </c>
      <c r="J715" s="0" t="s">
        <v>144</v>
      </c>
      <c r="K715" s="0" t="s">
        <v>35</v>
      </c>
      <c r="L715" s="0" t="n">
        <v>20</v>
      </c>
      <c r="M715" s="0" t="n">
        <v>17</v>
      </c>
      <c r="N715" s="0" t="n">
        <v>10</v>
      </c>
    </row>
    <row r="716" customFormat="false" ht="15" hidden="false" customHeight="false" outlineLevel="0" collapsed="false">
      <c r="A716" s="0" t="n">
        <v>88065566066</v>
      </c>
      <c r="B716" s="11" t="n">
        <v>44102</v>
      </c>
      <c r="C716" s="0" t="s">
        <v>711</v>
      </c>
      <c r="D716" s="0" t="s">
        <v>20</v>
      </c>
      <c r="E716" s="0" t="s">
        <v>119</v>
      </c>
      <c r="F716" s="0" t="s">
        <v>43</v>
      </c>
      <c r="G716" s="0" t="s">
        <v>23</v>
      </c>
      <c r="H716" s="0" t="s">
        <v>44</v>
      </c>
      <c r="I716" s="0" t="s">
        <v>25</v>
      </c>
      <c r="J716" s="0" t="s">
        <v>60</v>
      </c>
      <c r="K716" s="0" t="s">
        <v>35</v>
      </c>
      <c r="L716" s="0" t="n">
        <v>70</v>
      </c>
      <c r="M716" s="0" t="n">
        <v>67</v>
      </c>
      <c r="N716" s="0" t="n">
        <v>3</v>
      </c>
    </row>
    <row r="717" customFormat="false" ht="15" hidden="false" customHeight="false" outlineLevel="0" collapsed="false">
      <c r="A717" s="0" t="n">
        <v>88065566067</v>
      </c>
      <c r="B717" s="11" t="n">
        <v>44103</v>
      </c>
      <c r="C717" s="0" t="s">
        <v>712</v>
      </c>
      <c r="D717" s="0" t="s">
        <v>29</v>
      </c>
      <c r="E717" s="0" t="s">
        <v>121</v>
      </c>
      <c r="F717" s="0" t="s">
        <v>38</v>
      </c>
      <c r="G717" s="0" t="s">
        <v>32</v>
      </c>
      <c r="H717" s="0" t="s">
        <v>39</v>
      </c>
      <c r="I717" s="0" t="s">
        <v>25</v>
      </c>
      <c r="J717" s="0" t="s">
        <v>61</v>
      </c>
      <c r="K717" s="0" t="s">
        <v>35</v>
      </c>
      <c r="L717" s="0" t="n">
        <v>15</v>
      </c>
      <c r="M717" s="0" t="n">
        <v>12</v>
      </c>
      <c r="N717" s="0" t="n">
        <v>4</v>
      </c>
    </row>
    <row r="718" customFormat="false" ht="15" hidden="false" customHeight="false" outlineLevel="0" collapsed="false">
      <c r="A718" s="0" t="n">
        <v>88065566068</v>
      </c>
      <c r="B718" s="11" t="n">
        <v>44058</v>
      </c>
      <c r="C718" s="0" t="s">
        <v>713</v>
      </c>
      <c r="D718" s="0" t="s">
        <v>29</v>
      </c>
      <c r="E718" s="0" t="s">
        <v>123</v>
      </c>
      <c r="F718" s="0" t="s">
        <v>43</v>
      </c>
      <c r="G718" s="0" t="s">
        <v>23</v>
      </c>
      <c r="H718" s="0" t="s">
        <v>44</v>
      </c>
      <c r="I718" s="0" t="s">
        <v>25</v>
      </c>
      <c r="J718" s="0" t="s">
        <v>64</v>
      </c>
      <c r="K718" s="0" t="s">
        <v>35</v>
      </c>
      <c r="L718" s="0" t="n">
        <v>12</v>
      </c>
      <c r="M718" s="0" t="n">
        <v>9</v>
      </c>
      <c r="N718" s="0" t="n">
        <v>5</v>
      </c>
    </row>
    <row r="719" customFormat="false" ht="15" hidden="false" customHeight="false" outlineLevel="0" collapsed="false">
      <c r="A719" s="0" t="n">
        <v>88065566069</v>
      </c>
      <c r="B719" s="11" t="n">
        <v>44062</v>
      </c>
      <c r="C719" s="0" t="s">
        <v>714</v>
      </c>
      <c r="D719" s="0" t="s">
        <v>20</v>
      </c>
      <c r="E719" s="0" t="s">
        <v>125</v>
      </c>
      <c r="F719" s="0" t="s">
        <v>38</v>
      </c>
      <c r="G719" s="0" t="s">
        <v>32</v>
      </c>
      <c r="H719" s="0" t="s">
        <v>39</v>
      </c>
      <c r="I719" s="0" t="s">
        <v>25</v>
      </c>
      <c r="J719" s="0" t="s">
        <v>67</v>
      </c>
      <c r="K719" s="0" t="s">
        <v>35</v>
      </c>
      <c r="L719" s="0" t="n">
        <v>18</v>
      </c>
      <c r="M719" s="0" t="n">
        <v>15</v>
      </c>
      <c r="N719" s="0" t="n">
        <v>6</v>
      </c>
    </row>
    <row r="720" customFormat="false" ht="15" hidden="false" customHeight="false" outlineLevel="0" collapsed="false">
      <c r="A720" s="0" t="n">
        <v>88065566070</v>
      </c>
      <c r="B720" s="11" t="n">
        <v>44061</v>
      </c>
      <c r="C720" s="0" t="s">
        <v>715</v>
      </c>
      <c r="D720" s="0" t="s">
        <v>20</v>
      </c>
      <c r="E720" s="0" t="s">
        <v>30</v>
      </c>
      <c r="F720" s="0" t="s">
        <v>43</v>
      </c>
      <c r="G720" s="0" t="s">
        <v>23</v>
      </c>
      <c r="H720" s="0" t="s">
        <v>44</v>
      </c>
      <c r="I720" s="0" t="s">
        <v>25</v>
      </c>
      <c r="J720" s="0" t="s">
        <v>79</v>
      </c>
      <c r="K720" s="0" t="s">
        <v>35</v>
      </c>
      <c r="L720" s="0" t="n">
        <v>23</v>
      </c>
      <c r="M720" s="0" t="n">
        <v>20</v>
      </c>
      <c r="N720" s="0" t="n">
        <v>3</v>
      </c>
    </row>
    <row r="721" customFormat="false" ht="15" hidden="false" customHeight="false" outlineLevel="0" collapsed="false">
      <c r="A721" s="0" t="n">
        <v>88065566071</v>
      </c>
      <c r="B721" s="11" t="n">
        <v>44061</v>
      </c>
      <c r="C721" s="0" t="s">
        <v>716</v>
      </c>
      <c r="D721" s="0" t="s">
        <v>29</v>
      </c>
      <c r="E721" s="0" t="s">
        <v>37</v>
      </c>
      <c r="F721" s="0" t="s">
        <v>38</v>
      </c>
      <c r="G721" s="0" t="s">
        <v>32</v>
      </c>
      <c r="H721" s="0" t="s">
        <v>39</v>
      </c>
      <c r="I721" s="0" t="s">
        <v>25</v>
      </c>
      <c r="J721" s="0" t="s">
        <v>82</v>
      </c>
      <c r="K721" s="0" t="s">
        <v>35</v>
      </c>
      <c r="L721" s="0" t="n">
        <v>9</v>
      </c>
      <c r="M721" s="0" t="n">
        <v>6</v>
      </c>
      <c r="N721" s="0" t="n">
        <v>7</v>
      </c>
    </row>
    <row r="722" customFormat="false" ht="15" hidden="false" customHeight="false" outlineLevel="0" collapsed="false">
      <c r="A722" s="0" t="n">
        <v>88065566072</v>
      </c>
      <c r="B722" s="11" t="n">
        <v>44062</v>
      </c>
      <c r="C722" s="0" t="s">
        <v>717</v>
      </c>
      <c r="D722" s="0" t="s">
        <v>20</v>
      </c>
      <c r="E722" s="0" t="s">
        <v>42</v>
      </c>
      <c r="F722" s="0" t="s">
        <v>43</v>
      </c>
      <c r="G722" s="0" t="s">
        <v>23</v>
      </c>
      <c r="H722" s="0" t="s">
        <v>44</v>
      </c>
      <c r="I722" s="0" t="s">
        <v>25</v>
      </c>
      <c r="J722" s="0" t="s">
        <v>85</v>
      </c>
      <c r="K722" s="0" t="s">
        <v>35</v>
      </c>
      <c r="L722" s="0" t="n">
        <v>18</v>
      </c>
      <c r="M722" s="0" t="n">
        <v>15</v>
      </c>
      <c r="N722" s="0" t="n">
        <v>5</v>
      </c>
    </row>
    <row r="723" customFormat="false" ht="15" hidden="false" customHeight="false" outlineLevel="0" collapsed="false">
      <c r="A723" s="0" t="n">
        <v>88065566073</v>
      </c>
      <c r="B723" s="11" t="n">
        <v>44063</v>
      </c>
      <c r="C723" s="0" t="s">
        <v>718</v>
      </c>
      <c r="D723" s="0" t="s">
        <v>20</v>
      </c>
      <c r="E723" s="0" t="s">
        <v>48</v>
      </c>
      <c r="F723" s="0" t="s">
        <v>22</v>
      </c>
      <c r="G723" s="0" t="s">
        <v>23</v>
      </c>
      <c r="H723" s="0" t="s">
        <v>24</v>
      </c>
      <c r="I723" s="0" t="s">
        <v>25</v>
      </c>
      <c r="J723" s="0" t="s">
        <v>26</v>
      </c>
      <c r="K723" s="0" t="s">
        <v>27</v>
      </c>
      <c r="L723" s="0" t="n">
        <v>52</v>
      </c>
      <c r="M723" s="0" t="n">
        <v>49</v>
      </c>
      <c r="N723" s="0" t="n">
        <v>8</v>
      </c>
    </row>
    <row r="724" customFormat="false" ht="15" hidden="false" customHeight="false" outlineLevel="0" collapsed="false">
      <c r="A724" s="0" t="n">
        <v>88065566074</v>
      </c>
      <c r="B724" s="11" t="n">
        <v>44064</v>
      </c>
      <c r="C724" s="0" t="s">
        <v>719</v>
      </c>
      <c r="D724" s="0" t="s">
        <v>20</v>
      </c>
      <c r="E724" s="0" t="s">
        <v>50</v>
      </c>
      <c r="F724" s="0" t="s">
        <v>31</v>
      </c>
      <c r="G724" s="0" t="s">
        <v>32</v>
      </c>
      <c r="H724" s="0" t="s">
        <v>33</v>
      </c>
      <c r="I724" s="0" t="s">
        <v>25</v>
      </c>
      <c r="J724" s="0" t="s">
        <v>34</v>
      </c>
      <c r="K724" s="0" t="s">
        <v>35</v>
      </c>
      <c r="L724" s="0" t="n">
        <v>9</v>
      </c>
      <c r="M724" s="0" t="n">
        <v>6</v>
      </c>
      <c r="N724" s="0" t="n">
        <v>9</v>
      </c>
    </row>
    <row r="725" customFormat="false" ht="15" hidden="false" customHeight="false" outlineLevel="0" collapsed="false">
      <c r="A725" s="0" t="n">
        <v>88065566075</v>
      </c>
      <c r="B725" s="11" t="n">
        <v>44065</v>
      </c>
      <c r="C725" s="0" t="s">
        <v>720</v>
      </c>
      <c r="D725" s="0" t="s">
        <v>20</v>
      </c>
      <c r="E725" s="0" t="s">
        <v>69</v>
      </c>
      <c r="F725" s="0" t="s">
        <v>38</v>
      </c>
      <c r="G725" s="0" t="s">
        <v>32</v>
      </c>
      <c r="H725" s="0" t="s">
        <v>39</v>
      </c>
      <c r="I725" s="0" t="s">
        <v>25</v>
      </c>
      <c r="J725" s="0" t="s">
        <v>40</v>
      </c>
      <c r="K725" s="0" t="s">
        <v>35</v>
      </c>
      <c r="L725" s="0" t="n">
        <v>5</v>
      </c>
      <c r="M725" s="0" t="n">
        <v>2</v>
      </c>
      <c r="N725" s="0" t="n">
        <v>2</v>
      </c>
    </row>
    <row r="726" customFormat="false" ht="15" hidden="false" customHeight="false" outlineLevel="0" collapsed="false">
      <c r="A726" s="0" t="n">
        <v>88065566076</v>
      </c>
      <c r="B726" s="11" t="n">
        <v>44066</v>
      </c>
      <c r="C726" s="0" t="s">
        <v>721</v>
      </c>
      <c r="D726" s="0" t="s">
        <v>20</v>
      </c>
      <c r="E726" s="0" t="s">
        <v>117</v>
      </c>
      <c r="F726" s="0" t="s">
        <v>43</v>
      </c>
      <c r="G726" s="0" t="s">
        <v>23</v>
      </c>
      <c r="H726" s="0" t="s">
        <v>44</v>
      </c>
      <c r="I726" s="0" t="s">
        <v>25</v>
      </c>
      <c r="J726" s="0" t="s">
        <v>99</v>
      </c>
      <c r="K726" s="0" t="s">
        <v>27</v>
      </c>
      <c r="L726" s="0" t="n">
        <v>14</v>
      </c>
      <c r="M726" s="0" t="n">
        <v>11</v>
      </c>
      <c r="N726" s="0" t="n">
        <v>5</v>
      </c>
    </row>
    <row r="727" customFormat="false" ht="15" hidden="false" customHeight="false" outlineLevel="0" collapsed="false">
      <c r="A727" s="0" t="n">
        <v>88065566077</v>
      </c>
      <c r="B727" s="11" t="n">
        <v>44067</v>
      </c>
      <c r="C727" s="0" t="s">
        <v>722</v>
      </c>
      <c r="D727" s="0" t="s">
        <v>20</v>
      </c>
      <c r="E727" s="0" t="s">
        <v>119</v>
      </c>
      <c r="F727" s="0" t="s">
        <v>22</v>
      </c>
      <c r="G727" s="0" t="s">
        <v>23</v>
      </c>
      <c r="H727" s="0" t="s">
        <v>24</v>
      </c>
      <c r="I727" s="0" t="s">
        <v>25</v>
      </c>
      <c r="J727" s="0" t="s">
        <v>102</v>
      </c>
      <c r="K727" s="0" t="s">
        <v>27</v>
      </c>
      <c r="L727" s="0" t="n">
        <v>6</v>
      </c>
      <c r="M727" s="0" t="n">
        <v>3</v>
      </c>
      <c r="N727" s="0" t="n">
        <v>7</v>
      </c>
    </row>
    <row r="728" customFormat="false" ht="15" hidden="false" customHeight="false" outlineLevel="0" collapsed="false">
      <c r="A728" s="0" t="n">
        <v>88065566078</v>
      </c>
      <c r="B728" s="11" t="n">
        <v>44068</v>
      </c>
      <c r="C728" s="0" t="s">
        <v>723</v>
      </c>
      <c r="D728" s="0" t="s">
        <v>29</v>
      </c>
      <c r="E728" s="0" t="s">
        <v>50</v>
      </c>
      <c r="F728" s="0" t="s">
        <v>31</v>
      </c>
      <c r="G728" s="0" t="s">
        <v>32</v>
      </c>
      <c r="H728" s="0" t="s">
        <v>33</v>
      </c>
      <c r="I728" s="0" t="s">
        <v>25</v>
      </c>
      <c r="J728" s="0" t="s">
        <v>142</v>
      </c>
      <c r="K728" s="0" t="s">
        <v>35</v>
      </c>
      <c r="L728" s="0" t="n">
        <v>10</v>
      </c>
      <c r="M728" s="0" t="n">
        <v>7</v>
      </c>
      <c r="N728" s="0" t="n">
        <v>7</v>
      </c>
    </row>
    <row r="729" customFormat="false" ht="15" hidden="false" customHeight="false" outlineLevel="0" collapsed="false">
      <c r="A729" s="0" t="n">
        <v>88065566079</v>
      </c>
      <c r="B729" s="11" t="n">
        <v>44072</v>
      </c>
      <c r="C729" s="0" t="s">
        <v>724</v>
      </c>
      <c r="D729" s="0" t="s">
        <v>20</v>
      </c>
      <c r="E729" s="0" t="s">
        <v>52</v>
      </c>
      <c r="F729" s="0" t="s">
        <v>38</v>
      </c>
      <c r="G729" s="0" t="s">
        <v>32</v>
      </c>
      <c r="H729" s="0" t="s">
        <v>39</v>
      </c>
      <c r="I729" s="0" t="s">
        <v>25</v>
      </c>
      <c r="J729" s="0" t="s">
        <v>105</v>
      </c>
      <c r="K729" s="0" t="s">
        <v>27</v>
      </c>
      <c r="L729" s="0" t="n">
        <v>13</v>
      </c>
      <c r="M729" s="0" t="n">
        <v>10</v>
      </c>
      <c r="N729" s="0" t="n">
        <v>15</v>
      </c>
    </row>
    <row r="730" customFormat="false" ht="15" hidden="false" customHeight="false" outlineLevel="0" collapsed="false">
      <c r="A730" s="0" t="n">
        <v>88065566080</v>
      </c>
      <c r="B730" s="11" t="n">
        <v>44071</v>
      </c>
      <c r="C730" s="0" t="s">
        <v>725</v>
      </c>
      <c r="D730" s="0" t="s">
        <v>20</v>
      </c>
      <c r="E730" s="0" t="s">
        <v>55</v>
      </c>
      <c r="F730" s="0" t="s">
        <v>43</v>
      </c>
      <c r="G730" s="0" t="s">
        <v>23</v>
      </c>
      <c r="H730" s="0" t="s">
        <v>44</v>
      </c>
      <c r="I730" s="0" t="s">
        <v>25</v>
      </c>
      <c r="J730" s="0" t="s">
        <v>144</v>
      </c>
      <c r="K730" s="0" t="s">
        <v>35</v>
      </c>
      <c r="L730" s="0" t="n">
        <v>20</v>
      </c>
      <c r="M730" s="0" t="n">
        <v>17</v>
      </c>
      <c r="N730" s="0" t="n">
        <v>3</v>
      </c>
    </row>
    <row r="731" customFormat="false" ht="15" hidden="false" customHeight="false" outlineLevel="0" collapsed="false">
      <c r="A731" s="0" t="n">
        <v>88065566081</v>
      </c>
      <c r="B731" s="11" t="n">
        <v>44071</v>
      </c>
      <c r="C731" s="0" t="s">
        <v>726</v>
      </c>
      <c r="D731" s="0" t="s">
        <v>29</v>
      </c>
      <c r="E731" s="0" t="s">
        <v>58</v>
      </c>
      <c r="F731" s="0" t="s">
        <v>22</v>
      </c>
      <c r="G731" s="0" t="s">
        <v>23</v>
      </c>
      <c r="H731" s="0" t="s">
        <v>24</v>
      </c>
      <c r="I731" s="0" t="s">
        <v>25</v>
      </c>
      <c r="J731" s="0" t="s">
        <v>108</v>
      </c>
      <c r="K731" s="0" t="s">
        <v>27</v>
      </c>
      <c r="L731" s="0" t="n">
        <v>15</v>
      </c>
      <c r="M731" s="0" t="n">
        <v>12</v>
      </c>
      <c r="N731" s="0" t="n">
        <v>6</v>
      </c>
    </row>
    <row r="732" customFormat="false" ht="15" hidden="false" customHeight="false" outlineLevel="0" collapsed="false">
      <c r="A732" s="0" t="n">
        <v>88065566082</v>
      </c>
      <c r="B732" s="11" t="n">
        <v>44072</v>
      </c>
      <c r="C732" s="0" t="s">
        <v>727</v>
      </c>
      <c r="D732" s="0" t="s">
        <v>20</v>
      </c>
      <c r="E732" s="0" t="s">
        <v>147</v>
      </c>
      <c r="F732" s="0" t="s">
        <v>31</v>
      </c>
      <c r="G732" s="0" t="s">
        <v>32</v>
      </c>
      <c r="H732" s="0" t="s">
        <v>33</v>
      </c>
      <c r="I732" s="0" t="s">
        <v>25</v>
      </c>
      <c r="J732" s="0" t="s">
        <v>53</v>
      </c>
      <c r="K732" s="0" t="s">
        <v>27</v>
      </c>
      <c r="L732" s="0" t="n">
        <v>20</v>
      </c>
      <c r="M732" s="0" t="n">
        <v>17</v>
      </c>
      <c r="N732" s="0" t="n">
        <v>10</v>
      </c>
    </row>
    <row r="733" customFormat="false" ht="15" hidden="false" customHeight="false" outlineLevel="0" collapsed="false">
      <c r="A733" s="0" t="n">
        <v>88065566083</v>
      </c>
      <c r="B733" s="11" t="n">
        <v>44073</v>
      </c>
      <c r="C733" s="0" t="s">
        <v>728</v>
      </c>
      <c r="D733" s="0" t="s">
        <v>20</v>
      </c>
      <c r="E733" s="0" t="s">
        <v>149</v>
      </c>
      <c r="F733" s="0" t="s">
        <v>38</v>
      </c>
      <c r="G733" s="0" t="s">
        <v>32</v>
      </c>
      <c r="H733" s="0" t="s">
        <v>39</v>
      </c>
      <c r="I733" s="0" t="s">
        <v>25</v>
      </c>
      <c r="J733" s="0" t="s">
        <v>56</v>
      </c>
      <c r="K733" s="0" t="s">
        <v>27</v>
      </c>
      <c r="L733" s="0" t="n">
        <v>12</v>
      </c>
      <c r="M733" s="0" t="n">
        <v>9</v>
      </c>
      <c r="N733" s="0" t="n">
        <v>11</v>
      </c>
    </row>
    <row r="734" customFormat="false" ht="15" hidden="false" customHeight="false" outlineLevel="0" collapsed="false">
      <c r="A734" s="0" t="n">
        <v>88065566084</v>
      </c>
      <c r="B734" s="11" t="n">
        <v>44074</v>
      </c>
      <c r="C734" s="0" t="s">
        <v>729</v>
      </c>
      <c r="D734" s="0" t="s">
        <v>20</v>
      </c>
      <c r="E734" s="0" t="s">
        <v>21</v>
      </c>
      <c r="F734" s="0" t="s">
        <v>43</v>
      </c>
      <c r="G734" s="0" t="s">
        <v>23</v>
      </c>
      <c r="H734" s="0" t="s">
        <v>44</v>
      </c>
      <c r="I734" s="0" t="s">
        <v>25</v>
      </c>
      <c r="J734" s="0" t="s">
        <v>59</v>
      </c>
      <c r="K734" s="0" t="s">
        <v>27</v>
      </c>
      <c r="L734" s="0" t="n">
        <v>16</v>
      </c>
      <c r="M734" s="0" t="n">
        <v>13</v>
      </c>
      <c r="N734" s="0" t="n">
        <v>3</v>
      </c>
    </row>
    <row r="735" customFormat="false" ht="15" hidden="false" customHeight="false" outlineLevel="0" collapsed="false">
      <c r="A735" s="0" t="n">
        <v>88065566085</v>
      </c>
      <c r="B735" s="11" t="n">
        <v>44044</v>
      </c>
      <c r="C735" s="0" t="s">
        <v>730</v>
      </c>
      <c r="D735" s="0" t="s">
        <v>20</v>
      </c>
      <c r="E735" s="0" t="s">
        <v>152</v>
      </c>
      <c r="F735" s="0" t="s">
        <v>22</v>
      </c>
      <c r="G735" s="0" t="s">
        <v>23</v>
      </c>
      <c r="H735" s="0" t="s">
        <v>24</v>
      </c>
      <c r="I735" s="0" t="s">
        <v>25</v>
      </c>
      <c r="J735" s="0" t="s">
        <v>60</v>
      </c>
      <c r="K735" s="0" t="s">
        <v>35</v>
      </c>
      <c r="L735" s="0" t="n">
        <v>70</v>
      </c>
      <c r="M735" s="0" t="n">
        <v>67</v>
      </c>
      <c r="N735" s="0" t="n">
        <v>1</v>
      </c>
    </row>
    <row r="736" customFormat="false" ht="15" hidden="false" customHeight="false" outlineLevel="0" collapsed="false">
      <c r="A736" s="0" t="n">
        <v>88065566086</v>
      </c>
      <c r="B736" s="11" t="n">
        <v>44045</v>
      </c>
      <c r="C736" s="0" t="s">
        <v>731</v>
      </c>
      <c r="D736" s="0" t="s">
        <v>20</v>
      </c>
      <c r="E736" s="0" t="s">
        <v>154</v>
      </c>
      <c r="F736" s="0" t="s">
        <v>31</v>
      </c>
      <c r="G736" s="0" t="s">
        <v>32</v>
      </c>
      <c r="H736" s="0" t="s">
        <v>33</v>
      </c>
      <c r="I736" s="0" t="s">
        <v>25</v>
      </c>
      <c r="J736" s="0" t="s">
        <v>61</v>
      </c>
      <c r="K736" s="0" t="s">
        <v>35</v>
      </c>
      <c r="L736" s="0" t="n">
        <v>15</v>
      </c>
      <c r="M736" s="0" t="n">
        <v>12</v>
      </c>
      <c r="N736" s="0" t="n">
        <v>1</v>
      </c>
    </row>
    <row r="737" customFormat="false" ht="15" hidden="false" customHeight="false" outlineLevel="0" collapsed="false">
      <c r="A737" s="0" t="n">
        <v>88065566087</v>
      </c>
      <c r="B737" s="11" t="n">
        <v>44046</v>
      </c>
      <c r="C737" s="0" t="s">
        <v>732</v>
      </c>
      <c r="D737" s="0" t="s">
        <v>20</v>
      </c>
      <c r="E737" s="0" t="s">
        <v>156</v>
      </c>
      <c r="F737" s="0" t="s">
        <v>38</v>
      </c>
      <c r="G737" s="0" t="s">
        <v>32</v>
      </c>
      <c r="H737" s="0" t="s">
        <v>39</v>
      </c>
      <c r="I737" s="0" t="s">
        <v>25</v>
      </c>
      <c r="J737" s="0" t="s">
        <v>59</v>
      </c>
      <c r="K737" s="0" t="s">
        <v>27</v>
      </c>
      <c r="L737" s="0" t="n">
        <v>16</v>
      </c>
      <c r="M737" s="0" t="n">
        <v>13</v>
      </c>
      <c r="N737" s="0" t="n">
        <v>1</v>
      </c>
    </row>
    <row r="738" customFormat="false" ht="15" hidden="false" customHeight="false" outlineLevel="0" collapsed="false">
      <c r="A738" s="0" t="n">
        <v>88065566088</v>
      </c>
      <c r="B738" s="11" t="n">
        <v>44047</v>
      </c>
      <c r="C738" s="0" t="s">
        <v>733</v>
      </c>
      <c r="D738" s="0" t="s">
        <v>29</v>
      </c>
      <c r="E738" s="0" t="s">
        <v>66</v>
      </c>
      <c r="F738" s="0" t="s">
        <v>43</v>
      </c>
      <c r="G738" s="0" t="s">
        <v>23</v>
      </c>
      <c r="H738" s="0" t="s">
        <v>44</v>
      </c>
      <c r="I738" s="0" t="s">
        <v>25</v>
      </c>
      <c r="J738" s="0" t="s">
        <v>62</v>
      </c>
      <c r="K738" s="0" t="s">
        <v>27</v>
      </c>
      <c r="L738" s="0" t="n">
        <v>20</v>
      </c>
      <c r="M738" s="0" t="n">
        <v>17</v>
      </c>
      <c r="N738" s="0" t="n">
        <v>3</v>
      </c>
    </row>
    <row r="739" customFormat="false" ht="15" hidden="false" customHeight="false" outlineLevel="0" collapsed="false">
      <c r="A739" s="0" t="n">
        <v>88065566089</v>
      </c>
      <c r="B739" s="11" t="n">
        <v>44048</v>
      </c>
      <c r="C739" s="0" t="s">
        <v>734</v>
      </c>
      <c r="D739" s="0" t="s">
        <v>20</v>
      </c>
      <c r="E739" s="0" t="s">
        <v>69</v>
      </c>
      <c r="F739" s="0" t="s">
        <v>22</v>
      </c>
      <c r="G739" s="0" t="s">
        <v>23</v>
      </c>
      <c r="H739" s="0" t="s">
        <v>24</v>
      </c>
      <c r="I739" s="0" t="s">
        <v>128</v>
      </c>
      <c r="J739" s="0" t="s">
        <v>63</v>
      </c>
      <c r="K739" s="0" t="s">
        <v>27</v>
      </c>
      <c r="L739" s="0" t="n">
        <v>12</v>
      </c>
      <c r="M739" s="0" t="n">
        <v>9</v>
      </c>
      <c r="N739" s="0" t="n">
        <v>4</v>
      </c>
    </row>
    <row r="740" customFormat="false" ht="15" hidden="false" customHeight="false" outlineLevel="0" collapsed="false">
      <c r="A740" s="0" t="n">
        <v>88065566090</v>
      </c>
      <c r="B740" s="11" t="n">
        <v>44052</v>
      </c>
      <c r="C740" s="0" t="s">
        <v>735</v>
      </c>
      <c r="D740" s="0" t="s">
        <v>29</v>
      </c>
      <c r="E740" s="0" t="s">
        <v>96</v>
      </c>
      <c r="F740" s="0" t="s">
        <v>31</v>
      </c>
      <c r="G740" s="0" t="s">
        <v>32</v>
      </c>
      <c r="H740" s="0" t="s">
        <v>33</v>
      </c>
      <c r="I740" s="0" t="s">
        <v>128</v>
      </c>
      <c r="J740" s="0" t="s">
        <v>64</v>
      </c>
      <c r="K740" s="0" t="s">
        <v>35</v>
      </c>
      <c r="L740" s="0" t="n">
        <v>12</v>
      </c>
      <c r="M740" s="0" t="n">
        <v>9</v>
      </c>
      <c r="N740" s="0" t="n">
        <v>5</v>
      </c>
    </row>
    <row r="741" customFormat="false" ht="15" hidden="false" customHeight="false" outlineLevel="0" collapsed="false">
      <c r="A741" s="0" t="n">
        <v>88065566091</v>
      </c>
      <c r="B741" s="11" t="n">
        <v>44051</v>
      </c>
      <c r="C741" s="0" t="s">
        <v>736</v>
      </c>
      <c r="D741" s="0" t="s">
        <v>20</v>
      </c>
      <c r="E741" s="0" t="s">
        <v>98</v>
      </c>
      <c r="F741" s="0" t="s">
        <v>38</v>
      </c>
      <c r="G741" s="0" t="s">
        <v>32</v>
      </c>
      <c r="H741" s="0" t="s">
        <v>39</v>
      </c>
      <c r="I741" s="0" t="s">
        <v>128</v>
      </c>
      <c r="J741" s="0" t="s">
        <v>67</v>
      </c>
      <c r="K741" s="0" t="s">
        <v>35</v>
      </c>
      <c r="L741" s="0" t="n">
        <v>18</v>
      </c>
      <c r="M741" s="0" t="n">
        <v>15</v>
      </c>
      <c r="N741" s="0" t="n">
        <v>6</v>
      </c>
    </row>
    <row r="742" customFormat="false" ht="15" hidden="false" customHeight="false" outlineLevel="0" collapsed="false">
      <c r="A742" s="0" t="n">
        <v>88065566092</v>
      </c>
      <c r="B742" s="11" t="n">
        <v>44051</v>
      </c>
      <c r="C742" s="0" t="s">
        <v>737</v>
      </c>
      <c r="D742" s="0" t="s">
        <v>29</v>
      </c>
      <c r="E742" s="0" t="s">
        <v>101</v>
      </c>
      <c r="F742" s="0" t="s">
        <v>43</v>
      </c>
      <c r="G742" s="0" t="s">
        <v>23</v>
      </c>
      <c r="H742" s="0" t="s">
        <v>44</v>
      </c>
      <c r="I742" s="0" t="s">
        <v>128</v>
      </c>
      <c r="J742" s="0" t="s">
        <v>70</v>
      </c>
      <c r="K742" s="0" t="s">
        <v>27</v>
      </c>
      <c r="L742" s="0" t="n">
        <v>10</v>
      </c>
      <c r="M742" s="0" t="n">
        <v>7</v>
      </c>
      <c r="N742" s="0" t="n">
        <v>7</v>
      </c>
    </row>
    <row r="743" customFormat="false" ht="15" hidden="false" customHeight="false" outlineLevel="0" collapsed="false">
      <c r="A743" s="0" t="n">
        <v>88065566093</v>
      </c>
      <c r="B743" s="11" t="n">
        <v>44052</v>
      </c>
      <c r="C743" s="0" t="s">
        <v>738</v>
      </c>
      <c r="D743" s="0" t="s">
        <v>20</v>
      </c>
      <c r="E743" s="0" t="s">
        <v>104</v>
      </c>
      <c r="F743" s="0" t="s">
        <v>22</v>
      </c>
      <c r="G743" s="0" t="s">
        <v>23</v>
      </c>
      <c r="H743" s="0" t="s">
        <v>24</v>
      </c>
      <c r="I743" s="0" t="s">
        <v>128</v>
      </c>
      <c r="J743" s="0" t="s">
        <v>73</v>
      </c>
      <c r="K743" s="0" t="s">
        <v>27</v>
      </c>
      <c r="L743" s="0" t="n">
        <v>15</v>
      </c>
      <c r="M743" s="0" t="n">
        <v>12</v>
      </c>
      <c r="N743" s="0" t="n">
        <v>11</v>
      </c>
    </row>
    <row r="744" customFormat="false" ht="15" hidden="false" customHeight="false" outlineLevel="0" collapsed="false">
      <c r="A744" s="0" t="n">
        <v>88065566094</v>
      </c>
      <c r="B744" s="11" t="n">
        <v>44053</v>
      </c>
      <c r="C744" s="0" t="s">
        <v>739</v>
      </c>
      <c r="D744" s="0" t="s">
        <v>20</v>
      </c>
      <c r="E744" s="0" t="s">
        <v>107</v>
      </c>
      <c r="F744" s="0" t="s">
        <v>31</v>
      </c>
      <c r="G744" s="0" t="s">
        <v>32</v>
      </c>
      <c r="H744" s="0" t="s">
        <v>33</v>
      </c>
      <c r="I744" s="0" t="s">
        <v>128</v>
      </c>
      <c r="J744" s="0" t="s">
        <v>76</v>
      </c>
      <c r="K744" s="0" t="s">
        <v>27</v>
      </c>
      <c r="L744" s="0" t="n">
        <v>15</v>
      </c>
      <c r="M744" s="0" t="n">
        <v>12</v>
      </c>
      <c r="N744" s="0" t="n">
        <v>2</v>
      </c>
    </row>
    <row r="745" customFormat="false" ht="15" hidden="false" customHeight="false" outlineLevel="0" collapsed="false">
      <c r="A745" s="0" t="n">
        <v>88065566095</v>
      </c>
      <c r="B745" s="11" t="n">
        <v>44054</v>
      </c>
      <c r="C745" s="0" t="s">
        <v>740</v>
      </c>
      <c r="D745" s="0" t="s">
        <v>20</v>
      </c>
      <c r="E745" s="0" t="s">
        <v>75</v>
      </c>
      <c r="F745" s="0" t="s">
        <v>38</v>
      </c>
      <c r="G745" s="0" t="s">
        <v>32</v>
      </c>
      <c r="H745" s="0" t="s">
        <v>39</v>
      </c>
      <c r="I745" s="0" t="s">
        <v>128</v>
      </c>
      <c r="J745" s="0" t="s">
        <v>79</v>
      </c>
      <c r="K745" s="0" t="s">
        <v>35</v>
      </c>
      <c r="L745" s="0" t="n">
        <v>23</v>
      </c>
      <c r="M745" s="0" t="n">
        <v>20</v>
      </c>
      <c r="N745" s="0" t="n">
        <v>3</v>
      </c>
    </row>
    <row r="746" customFormat="false" ht="15" hidden="false" customHeight="false" outlineLevel="0" collapsed="false">
      <c r="A746" s="0" t="n">
        <v>88065566096</v>
      </c>
      <c r="B746" s="11" t="n">
        <v>44055</v>
      </c>
      <c r="C746" s="0" t="s">
        <v>741</v>
      </c>
      <c r="D746" s="0" t="s">
        <v>29</v>
      </c>
      <c r="E746" s="0" t="s">
        <v>78</v>
      </c>
      <c r="F746" s="0" t="s">
        <v>43</v>
      </c>
      <c r="G746" s="0" t="s">
        <v>23</v>
      </c>
      <c r="H746" s="0" t="s">
        <v>44</v>
      </c>
      <c r="I746" s="0" t="s">
        <v>128</v>
      </c>
      <c r="J746" s="0" t="s">
        <v>82</v>
      </c>
      <c r="K746" s="0" t="s">
        <v>35</v>
      </c>
      <c r="L746" s="0" t="n">
        <v>9</v>
      </c>
      <c r="M746" s="0" t="n">
        <v>6</v>
      </c>
      <c r="N746" s="0" t="n">
        <v>5</v>
      </c>
    </row>
    <row r="747" customFormat="false" ht="15" hidden="false" customHeight="false" outlineLevel="0" collapsed="false">
      <c r="A747" s="0" t="n">
        <v>88065566097</v>
      </c>
      <c r="B747" s="11" t="n">
        <v>44056</v>
      </c>
      <c r="C747" s="0" t="s">
        <v>742</v>
      </c>
      <c r="D747" s="0" t="s">
        <v>20</v>
      </c>
      <c r="E747" s="0" t="s">
        <v>81</v>
      </c>
      <c r="F747" s="0" t="s">
        <v>22</v>
      </c>
      <c r="G747" s="0" t="s">
        <v>23</v>
      </c>
      <c r="H747" s="0" t="s">
        <v>24</v>
      </c>
      <c r="I747" s="0" t="s">
        <v>128</v>
      </c>
      <c r="J747" s="0" t="s">
        <v>85</v>
      </c>
      <c r="K747" s="0" t="s">
        <v>35</v>
      </c>
      <c r="L747" s="0" t="n">
        <v>18</v>
      </c>
      <c r="M747" s="0" t="n">
        <v>15</v>
      </c>
      <c r="N747" s="0" t="n">
        <v>2</v>
      </c>
    </row>
    <row r="748" customFormat="false" ht="15" hidden="false" customHeight="false" outlineLevel="0" collapsed="false">
      <c r="A748" s="0" t="n">
        <v>88065566098</v>
      </c>
      <c r="B748" s="11" t="n">
        <v>44057</v>
      </c>
      <c r="C748" s="0" t="s">
        <v>743</v>
      </c>
      <c r="D748" s="0" t="s">
        <v>20</v>
      </c>
      <c r="E748" s="0" t="s">
        <v>149</v>
      </c>
      <c r="F748" s="0" t="s">
        <v>31</v>
      </c>
      <c r="G748" s="0" t="s">
        <v>32</v>
      </c>
      <c r="H748" s="0" t="s">
        <v>33</v>
      </c>
      <c r="I748" s="0" t="s">
        <v>128</v>
      </c>
      <c r="J748" s="0" t="s">
        <v>88</v>
      </c>
      <c r="K748" s="0" t="s">
        <v>27</v>
      </c>
      <c r="L748" s="0" t="n">
        <v>14</v>
      </c>
      <c r="M748" s="0" t="n">
        <v>11</v>
      </c>
      <c r="N748" s="0" t="n">
        <v>1</v>
      </c>
    </row>
    <row r="749" customFormat="false" ht="15" hidden="false" customHeight="false" outlineLevel="0" collapsed="false">
      <c r="A749" s="0" t="n">
        <v>88065566099</v>
      </c>
      <c r="B749" s="11" t="n">
        <v>44058</v>
      </c>
      <c r="C749" s="0" t="s">
        <v>744</v>
      </c>
      <c r="D749" s="0" t="s">
        <v>29</v>
      </c>
      <c r="E749" s="0" t="s">
        <v>21</v>
      </c>
      <c r="F749" s="0" t="s">
        <v>38</v>
      </c>
      <c r="G749" s="0" t="s">
        <v>32</v>
      </c>
      <c r="H749" s="0" t="s">
        <v>39</v>
      </c>
      <c r="I749" s="0" t="s">
        <v>128</v>
      </c>
      <c r="J749" s="0" t="s">
        <v>91</v>
      </c>
      <c r="K749" s="0" t="s">
        <v>27</v>
      </c>
      <c r="L749" s="0" t="n">
        <v>30</v>
      </c>
      <c r="M749" s="0" t="n">
        <v>27</v>
      </c>
      <c r="N749" s="0" t="n">
        <v>6</v>
      </c>
    </row>
    <row r="750" customFormat="false" ht="15" hidden="false" customHeight="false" outlineLevel="0" collapsed="false">
      <c r="A750" s="0" t="n">
        <v>88065566100</v>
      </c>
      <c r="B750" s="11" t="n">
        <v>44062</v>
      </c>
      <c r="C750" s="0" t="s">
        <v>745</v>
      </c>
      <c r="D750" s="0" t="s">
        <v>29</v>
      </c>
      <c r="E750" s="0" t="s">
        <v>152</v>
      </c>
      <c r="F750" s="0" t="s">
        <v>43</v>
      </c>
      <c r="G750" s="0" t="s">
        <v>23</v>
      </c>
      <c r="H750" s="0" t="s">
        <v>44</v>
      </c>
      <c r="I750" s="0" t="s">
        <v>128</v>
      </c>
      <c r="J750" s="0" t="s">
        <v>94</v>
      </c>
      <c r="K750" s="0" t="s">
        <v>27</v>
      </c>
      <c r="L750" s="0" t="n">
        <v>16</v>
      </c>
      <c r="M750" s="0" t="n">
        <v>13</v>
      </c>
      <c r="N750" s="0" t="n">
        <v>9</v>
      </c>
    </row>
    <row r="751" customFormat="false" ht="15" hidden="false" customHeight="false" outlineLevel="0" collapsed="false">
      <c r="A751" s="0" t="n">
        <v>88065566101</v>
      </c>
      <c r="B751" s="11" t="n">
        <v>44061</v>
      </c>
      <c r="C751" s="0" t="s">
        <v>746</v>
      </c>
      <c r="D751" s="0" t="s">
        <v>20</v>
      </c>
      <c r="E751" s="0" t="s">
        <v>154</v>
      </c>
      <c r="F751" s="0" t="s">
        <v>22</v>
      </c>
      <c r="G751" s="0" t="s">
        <v>23</v>
      </c>
      <c r="H751" s="0" t="s">
        <v>24</v>
      </c>
      <c r="I751" s="0" t="s">
        <v>128</v>
      </c>
      <c r="J751" s="0" t="s">
        <v>26</v>
      </c>
      <c r="K751" s="0" t="s">
        <v>27</v>
      </c>
      <c r="L751" s="0" t="n">
        <v>52</v>
      </c>
      <c r="M751" s="0" t="n">
        <v>49</v>
      </c>
      <c r="N751" s="0" t="n">
        <v>10</v>
      </c>
    </row>
    <row r="752" customFormat="false" ht="15" hidden="false" customHeight="false" outlineLevel="0" collapsed="false">
      <c r="A752" s="0" t="n">
        <v>88065566102</v>
      </c>
      <c r="B752" s="11" t="n">
        <v>44061</v>
      </c>
      <c r="C752" s="0" t="s">
        <v>747</v>
      </c>
      <c r="D752" s="0" t="s">
        <v>29</v>
      </c>
      <c r="E752" s="0" t="s">
        <v>156</v>
      </c>
      <c r="F752" s="0" t="s">
        <v>31</v>
      </c>
      <c r="G752" s="0" t="s">
        <v>32</v>
      </c>
      <c r="H752" s="0" t="s">
        <v>33</v>
      </c>
      <c r="I752" s="0" t="s">
        <v>128</v>
      </c>
      <c r="J752" s="0" t="s">
        <v>99</v>
      </c>
      <c r="K752" s="0" t="s">
        <v>27</v>
      </c>
      <c r="L752" s="0" t="n">
        <v>14</v>
      </c>
      <c r="M752" s="0" t="n">
        <v>11</v>
      </c>
      <c r="N752" s="0" t="n">
        <v>3</v>
      </c>
    </row>
    <row r="753" customFormat="false" ht="15" hidden="false" customHeight="false" outlineLevel="0" collapsed="false">
      <c r="A753" s="0" t="n">
        <v>88065566103</v>
      </c>
      <c r="B753" s="11" t="n">
        <v>44062</v>
      </c>
      <c r="C753" s="0" t="s">
        <v>748</v>
      </c>
      <c r="D753" s="0" t="s">
        <v>29</v>
      </c>
      <c r="E753" s="0" t="s">
        <v>112</v>
      </c>
      <c r="F753" s="0" t="s">
        <v>38</v>
      </c>
      <c r="G753" s="0" t="s">
        <v>32</v>
      </c>
      <c r="H753" s="0" t="s">
        <v>39</v>
      </c>
      <c r="I753" s="0" t="s">
        <v>128</v>
      </c>
      <c r="J753" s="0" t="s">
        <v>102</v>
      </c>
      <c r="K753" s="0" t="s">
        <v>27</v>
      </c>
      <c r="L753" s="0" t="n">
        <v>6</v>
      </c>
      <c r="M753" s="0" t="n">
        <v>3</v>
      </c>
      <c r="N753" s="0" t="n">
        <v>4</v>
      </c>
    </row>
    <row r="754" customFormat="false" ht="15" hidden="false" customHeight="false" outlineLevel="0" collapsed="false">
      <c r="A754" s="0" t="n">
        <v>88065566104</v>
      </c>
      <c r="B754" s="11" t="n">
        <v>44063</v>
      </c>
      <c r="C754" s="0" t="s">
        <v>749</v>
      </c>
      <c r="D754" s="0" t="s">
        <v>20</v>
      </c>
      <c r="E754" s="0" t="s">
        <v>114</v>
      </c>
      <c r="F754" s="0" t="s">
        <v>43</v>
      </c>
      <c r="G754" s="0" t="s">
        <v>23</v>
      </c>
      <c r="H754" s="0" t="s">
        <v>44</v>
      </c>
      <c r="I754" s="0" t="s">
        <v>128</v>
      </c>
      <c r="J754" s="0" t="s">
        <v>105</v>
      </c>
      <c r="K754" s="0" t="s">
        <v>27</v>
      </c>
      <c r="L754" s="0" t="n">
        <v>13</v>
      </c>
      <c r="M754" s="0" t="n">
        <v>10</v>
      </c>
      <c r="N754" s="0" t="n">
        <v>5</v>
      </c>
    </row>
    <row r="755" customFormat="false" ht="15" hidden="false" customHeight="false" outlineLevel="0" collapsed="false">
      <c r="A755" s="0" t="n">
        <v>88065566105</v>
      </c>
      <c r="B755" s="11" t="n">
        <v>44064</v>
      </c>
      <c r="C755" s="0" t="s">
        <v>750</v>
      </c>
      <c r="D755" s="0" t="s">
        <v>20</v>
      </c>
      <c r="E755" s="0" t="s">
        <v>69</v>
      </c>
      <c r="F755" s="0" t="s">
        <v>22</v>
      </c>
      <c r="G755" s="0" t="s">
        <v>23</v>
      </c>
      <c r="H755" s="0" t="s">
        <v>24</v>
      </c>
      <c r="I755" s="0" t="s">
        <v>128</v>
      </c>
      <c r="J755" s="0" t="s">
        <v>108</v>
      </c>
      <c r="K755" s="0" t="s">
        <v>27</v>
      </c>
      <c r="L755" s="0" t="n">
        <v>15</v>
      </c>
      <c r="M755" s="0" t="n">
        <v>12</v>
      </c>
      <c r="N755" s="0" t="n">
        <v>6</v>
      </c>
    </row>
    <row r="756" customFormat="false" ht="15" hidden="false" customHeight="false" outlineLevel="0" collapsed="false">
      <c r="A756" s="0" t="n">
        <v>88065566106</v>
      </c>
      <c r="B756" s="11" t="n">
        <v>44065</v>
      </c>
      <c r="C756" s="0" t="s">
        <v>751</v>
      </c>
      <c r="D756" s="0" t="s">
        <v>29</v>
      </c>
      <c r="E756" s="0" t="s">
        <v>117</v>
      </c>
      <c r="F756" s="0" t="s">
        <v>31</v>
      </c>
      <c r="G756" s="0" t="s">
        <v>32</v>
      </c>
      <c r="H756" s="0" t="s">
        <v>33</v>
      </c>
      <c r="I756" s="0" t="s">
        <v>128</v>
      </c>
      <c r="J756" s="0" t="s">
        <v>53</v>
      </c>
      <c r="K756" s="0" t="s">
        <v>27</v>
      </c>
      <c r="L756" s="0" t="n">
        <v>20</v>
      </c>
      <c r="M756" s="0" t="n">
        <v>17</v>
      </c>
      <c r="N756" s="0" t="n">
        <v>3</v>
      </c>
    </row>
    <row r="757" customFormat="false" ht="15" hidden="false" customHeight="false" outlineLevel="0" collapsed="false">
      <c r="A757" s="0" t="n">
        <v>88065566107</v>
      </c>
      <c r="B757" s="11" t="n">
        <v>44066</v>
      </c>
      <c r="C757" s="0" t="s">
        <v>752</v>
      </c>
      <c r="D757" s="0" t="s">
        <v>29</v>
      </c>
      <c r="E757" s="0" t="s">
        <v>69</v>
      </c>
      <c r="F757" s="0" t="s">
        <v>38</v>
      </c>
      <c r="G757" s="0" t="s">
        <v>32</v>
      </c>
      <c r="H757" s="0" t="s">
        <v>39</v>
      </c>
      <c r="I757" s="0" t="s">
        <v>128</v>
      </c>
      <c r="J757" s="0" t="s">
        <v>56</v>
      </c>
      <c r="K757" s="0" t="s">
        <v>27</v>
      </c>
      <c r="L757" s="0" t="n">
        <v>12</v>
      </c>
      <c r="M757" s="0" t="n">
        <v>9</v>
      </c>
      <c r="N757" s="0" t="n">
        <v>7</v>
      </c>
    </row>
    <row r="758" customFormat="false" ht="15" hidden="false" customHeight="false" outlineLevel="0" collapsed="false">
      <c r="A758" s="0" t="n">
        <v>88065566108</v>
      </c>
      <c r="B758" s="11" t="n">
        <v>44067</v>
      </c>
      <c r="C758" s="0" t="s">
        <v>753</v>
      </c>
      <c r="D758" s="0" t="s">
        <v>29</v>
      </c>
      <c r="E758" s="0" t="s">
        <v>117</v>
      </c>
      <c r="F758" s="0" t="s">
        <v>43</v>
      </c>
      <c r="G758" s="0" t="s">
        <v>23</v>
      </c>
      <c r="H758" s="0" t="s">
        <v>44</v>
      </c>
      <c r="I758" s="0" t="s">
        <v>128</v>
      </c>
      <c r="J758" s="0" t="s">
        <v>59</v>
      </c>
      <c r="K758" s="0" t="s">
        <v>27</v>
      </c>
      <c r="L758" s="0" t="n">
        <v>16</v>
      </c>
      <c r="M758" s="0" t="n">
        <v>13</v>
      </c>
      <c r="N758" s="0" t="n">
        <v>5</v>
      </c>
    </row>
    <row r="759" customFormat="false" ht="15" hidden="false" customHeight="false" outlineLevel="0" collapsed="false">
      <c r="A759" s="0" t="n">
        <v>88065566109</v>
      </c>
      <c r="B759" s="11" t="n">
        <v>44068</v>
      </c>
      <c r="C759" s="0" t="s">
        <v>754</v>
      </c>
      <c r="D759" s="0" t="s">
        <v>29</v>
      </c>
      <c r="E759" s="0" t="s">
        <v>119</v>
      </c>
      <c r="F759" s="0" t="s">
        <v>22</v>
      </c>
      <c r="G759" s="0" t="s">
        <v>23</v>
      </c>
      <c r="H759" s="0" t="s">
        <v>24</v>
      </c>
      <c r="I759" s="0" t="s">
        <v>128</v>
      </c>
      <c r="J759" s="0" t="s">
        <v>62</v>
      </c>
      <c r="K759" s="0" t="s">
        <v>27</v>
      </c>
      <c r="L759" s="0" t="n">
        <v>20</v>
      </c>
      <c r="M759" s="0" t="n">
        <v>17</v>
      </c>
      <c r="N759" s="0" t="n">
        <v>8</v>
      </c>
    </row>
    <row r="760" customFormat="false" ht="15" hidden="false" customHeight="false" outlineLevel="0" collapsed="false">
      <c r="A760" s="0" t="n">
        <v>88065566110</v>
      </c>
      <c r="B760" s="11" t="n">
        <v>44072</v>
      </c>
      <c r="C760" s="0" t="s">
        <v>755</v>
      </c>
      <c r="D760" s="0" t="s">
        <v>29</v>
      </c>
      <c r="E760" s="0" t="s">
        <v>121</v>
      </c>
      <c r="F760" s="0" t="s">
        <v>31</v>
      </c>
      <c r="G760" s="0" t="s">
        <v>32</v>
      </c>
      <c r="H760" s="0" t="s">
        <v>33</v>
      </c>
      <c r="I760" s="0" t="s">
        <v>128</v>
      </c>
      <c r="J760" s="0" t="s">
        <v>63</v>
      </c>
      <c r="K760" s="0" t="s">
        <v>27</v>
      </c>
      <c r="L760" s="0" t="n">
        <v>12</v>
      </c>
      <c r="M760" s="0" t="n">
        <v>9</v>
      </c>
      <c r="N760" s="0" t="n">
        <v>9</v>
      </c>
    </row>
    <row r="761" customFormat="false" ht="15" hidden="false" customHeight="false" outlineLevel="0" collapsed="false">
      <c r="A761" s="0" t="n">
        <v>88065566111</v>
      </c>
      <c r="B761" s="11" t="n">
        <v>44071</v>
      </c>
      <c r="C761" s="0" t="s">
        <v>756</v>
      </c>
      <c r="D761" s="0" t="s">
        <v>29</v>
      </c>
      <c r="E761" s="0" t="s">
        <v>123</v>
      </c>
      <c r="F761" s="0" t="s">
        <v>38</v>
      </c>
      <c r="G761" s="0" t="s">
        <v>32</v>
      </c>
      <c r="H761" s="0" t="s">
        <v>39</v>
      </c>
      <c r="I761" s="0" t="s">
        <v>128</v>
      </c>
      <c r="J761" s="0" t="s">
        <v>70</v>
      </c>
      <c r="K761" s="0" t="s">
        <v>27</v>
      </c>
      <c r="L761" s="0" t="n">
        <v>10</v>
      </c>
      <c r="M761" s="0" t="n">
        <v>7</v>
      </c>
      <c r="N761" s="0" t="n">
        <v>2</v>
      </c>
    </row>
    <row r="762" customFormat="false" ht="15" hidden="false" customHeight="false" outlineLevel="0" collapsed="false">
      <c r="A762" s="0" t="n">
        <v>88065566112</v>
      </c>
      <c r="B762" s="11" t="n">
        <v>44071</v>
      </c>
      <c r="C762" s="0" t="s">
        <v>757</v>
      </c>
      <c r="D762" s="0" t="s">
        <v>29</v>
      </c>
      <c r="E762" s="0" t="s">
        <v>125</v>
      </c>
      <c r="F762" s="0" t="s">
        <v>43</v>
      </c>
      <c r="G762" s="0" t="s">
        <v>23</v>
      </c>
      <c r="H762" s="0" t="s">
        <v>44</v>
      </c>
      <c r="I762" s="0" t="s">
        <v>128</v>
      </c>
      <c r="J762" s="0" t="s">
        <v>73</v>
      </c>
      <c r="K762" s="0" t="s">
        <v>27</v>
      </c>
      <c r="L762" s="0" t="n">
        <v>15</v>
      </c>
      <c r="M762" s="0" t="n">
        <v>12</v>
      </c>
      <c r="N762" s="0" t="n">
        <v>5</v>
      </c>
    </row>
    <row r="763" customFormat="false" ht="15" hidden="false" customHeight="false" outlineLevel="0" collapsed="false">
      <c r="A763" s="0" t="n">
        <v>88065566113</v>
      </c>
      <c r="B763" s="11" t="n">
        <v>44072</v>
      </c>
      <c r="C763" s="0" t="s">
        <v>758</v>
      </c>
      <c r="D763" s="0" t="s">
        <v>20</v>
      </c>
      <c r="E763" s="0" t="s">
        <v>30</v>
      </c>
      <c r="F763" s="0" t="s">
        <v>22</v>
      </c>
      <c r="G763" s="0" t="s">
        <v>23</v>
      </c>
      <c r="H763" s="0" t="s">
        <v>24</v>
      </c>
      <c r="I763" s="0" t="s">
        <v>128</v>
      </c>
      <c r="J763" s="0" t="s">
        <v>76</v>
      </c>
      <c r="K763" s="0" t="s">
        <v>27</v>
      </c>
      <c r="L763" s="0" t="n">
        <v>15</v>
      </c>
      <c r="M763" s="0" t="n">
        <v>12</v>
      </c>
      <c r="N763" s="0" t="n">
        <v>7</v>
      </c>
    </row>
    <row r="764" customFormat="false" ht="15" hidden="false" customHeight="false" outlineLevel="0" collapsed="false">
      <c r="A764" s="0" t="n">
        <v>88065566114</v>
      </c>
      <c r="B764" s="11" t="n">
        <v>44073</v>
      </c>
      <c r="C764" s="0" t="s">
        <v>759</v>
      </c>
      <c r="D764" s="0" t="s">
        <v>20</v>
      </c>
      <c r="E764" s="0" t="s">
        <v>37</v>
      </c>
      <c r="F764" s="0" t="s">
        <v>31</v>
      </c>
      <c r="G764" s="0" t="s">
        <v>32</v>
      </c>
      <c r="H764" s="0" t="s">
        <v>33</v>
      </c>
      <c r="I764" s="0" t="s">
        <v>128</v>
      </c>
      <c r="J764" s="0" t="s">
        <v>126</v>
      </c>
      <c r="K764" s="0" t="s">
        <v>27</v>
      </c>
      <c r="L764" s="0" t="n">
        <v>20</v>
      </c>
      <c r="M764" s="0" t="n">
        <v>17</v>
      </c>
      <c r="N764" s="0" t="n">
        <v>7</v>
      </c>
    </row>
    <row r="765" customFormat="false" ht="15" hidden="false" customHeight="false" outlineLevel="0" collapsed="false">
      <c r="A765" s="0" t="n">
        <v>88065566115</v>
      </c>
      <c r="B765" s="11" t="n">
        <v>44074</v>
      </c>
      <c r="C765" s="0" t="s">
        <v>760</v>
      </c>
      <c r="D765" s="0" t="s">
        <v>20</v>
      </c>
      <c r="E765" s="0" t="s">
        <v>42</v>
      </c>
      <c r="F765" s="0" t="s">
        <v>38</v>
      </c>
      <c r="G765" s="0" t="s">
        <v>32</v>
      </c>
      <c r="H765" s="0" t="s">
        <v>39</v>
      </c>
      <c r="I765" s="0" t="s">
        <v>128</v>
      </c>
      <c r="J765" s="0" t="s">
        <v>129</v>
      </c>
      <c r="K765" s="0" t="s">
        <v>27</v>
      </c>
      <c r="L765" s="0" t="n">
        <v>12</v>
      </c>
      <c r="M765" s="0" t="n">
        <v>9</v>
      </c>
      <c r="N765" s="0" t="n">
        <v>15</v>
      </c>
    </row>
    <row r="766" customFormat="false" ht="15" hidden="false" customHeight="false" outlineLevel="0" collapsed="false">
      <c r="A766" s="0" t="n">
        <v>88065566116</v>
      </c>
      <c r="B766" s="11" t="n">
        <v>44075</v>
      </c>
      <c r="C766" s="0" t="s">
        <v>761</v>
      </c>
      <c r="D766" s="0" t="s">
        <v>20</v>
      </c>
      <c r="E766" s="0" t="s">
        <v>186</v>
      </c>
      <c r="F766" s="0" t="s">
        <v>43</v>
      </c>
      <c r="G766" s="0" t="s">
        <v>23</v>
      </c>
      <c r="H766" s="0" t="s">
        <v>44</v>
      </c>
      <c r="I766" s="0" t="s">
        <v>128</v>
      </c>
      <c r="J766" s="0" t="s">
        <v>131</v>
      </c>
      <c r="K766" s="0" t="s">
        <v>27</v>
      </c>
      <c r="L766" s="0" t="n">
        <v>13</v>
      </c>
      <c r="M766" s="0" t="n">
        <v>10</v>
      </c>
      <c r="N766" s="0" t="n">
        <v>3</v>
      </c>
    </row>
    <row r="767" customFormat="false" ht="15" hidden="false" customHeight="false" outlineLevel="0" collapsed="false">
      <c r="A767" s="0" t="n">
        <v>88065566117</v>
      </c>
      <c r="B767" s="11" t="n">
        <v>44076</v>
      </c>
      <c r="C767" s="0" t="s">
        <v>762</v>
      </c>
      <c r="D767" s="0" t="s">
        <v>20</v>
      </c>
      <c r="E767" s="0" t="s">
        <v>188</v>
      </c>
      <c r="F767" s="0" t="s">
        <v>22</v>
      </c>
      <c r="G767" s="0" t="s">
        <v>23</v>
      </c>
      <c r="H767" s="0" t="s">
        <v>24</v>
      </c>
      <c r="I767" s="0" t="s">
        <v>128</v>
      </c>
      <c r="J767" s="0" t="s">
        <v>133</v>
      </c>
      <c r="K767" s="0" t="s">
        <v>27</v>
      </c>
      <c r="L767" s="0" t="n">
        <v>15</v>
      </c>
      <c r="M767" s="0" t="n">
        <v>12</v>
      </c>
      <c r="N767" s="0" t="n">
        <v>6</v>
      </c>
    </row>
    <row r="768" customFormat="false" ht="15" hidden="false" customHeight="false" outlineLevel="0" collapsed="false">
      <c r="A768" s="0" t="n">
        <v>88065566118</v>
      </c>
      <c r="B768" s="11" t="n">
        <v>44077</v>
      </c>
      <c r="C768" s="0" t="s">
        <v>763</v>
      </c>
      <c r="D768" s="0" t="s">
        <v>29</v>
      </c>
      <c r="E768" s="0" t="s">
        <v>46</v>
      </c>
      <c r="F768" s="0" t="s">
        <v>31</v>
      </c>
      <c r="G768" s="0" t="s">
        <v>32</v>
      </c>
      <c r="H768" s="0" t="s">
        <v>33</v>
      </c>
      <c r="I768" s="0" t="s">
        <v>128</v>
      </c>
      <c r="J768" s="0" t="s">
        <v>88</v>
      </c>
      <c r="K768" s="0" t="s">
        <v>27</v>
      </c>
      <c r="L768" s="0" t="n">
        <v>14</v>
      </c>
      <c r="M768" s="0" t="n">
        <v>11</v>
      </c>
      <c r="N768" s="0" t="n">
        <v>10</v>
      </c>
    </row>
    <row r="769" customFormat="false" ht="15" hidden="false" customHeight="false" outlineLevel="0" collapsed="false">
      <c r="A769" s="0" t="n">
        <v>88065566119</v>
      </c>
      <c r="B769" s="11" t="n">
        <v>44078</v>
      </c>
      <c r="C769" s="0" t="s">
        <v>764</v>
      </c>
      <c r="D769" s="0" t="s">
        <v>29</v>
      </c>
      <c r="E769" s="0" t="s">
        <v>48</v>
      </c>
      <c r="F769" s="0" t="s">
        <v>38</v>
      </c>
      <c r="G769" s="0" t="s">
        <v>32</v>
      </c>
      <c r="H769" s="0" t="s">
        <v>39</v>
      </c>
      <c r="I769" s="0" t="s">
        <v>128</v>
      </c>
      <c r="J769" s="0" t="s">
        <v>91</v>
      </c>
      <c r="K769" s="0" t="s">
        <v>27</v>
      </c>
      <c r="L769" s="0" t="n">
        <v>30</v>
      </c>
      <c r="M769" s="0" t="n">
        <v>27</v>
      </c>
      <c r="N769" s="0" t="n">
        <v>11</v>
      </c>
    </row>
    <row r="770" customFormat="false" ht="15" hidden="false" customHeight="false" outlineLevel="0" collapsed="false">
      <c r="A770" s="0" t="n">
        <v>88065566120</v>
      </c>
      <c r="B770" s="11" t="n">
        <v>44079</v>
      </c>
      <c r="C770" s="0" t="s">
        <v>765</v>
      </c>
      <c r="D770" s="0" t="s">
        <v>29</v>
      </c>
      <c r="E770" s="0" t="s">
        <v>50</v>
      </c>
      <c r="F770" s="0" t="s">
        <v>43</v>
      </c>
      <c r="G770" s="0" t="s">
        <v>23</v>
      </c>
      <c r="H770" s="0" t="s">
        <v>44</v>
      </c>
      <c r="I770" s="0" t="s">
        <v>128</v>
      </c>
      <c r="J770" s="0" t="s">
        <v>94</v>
      </c>
      <c r="K770" s="0" t="s">
        <v>27</v>
      </c>
      <c r="L770" s="0" t="n">
        <v>16</v>
      </c>
      <c r="M770" s="0" t="n">
        <v>13</v>
      </c>
      <c r="N770" s="0" t="n">
        <v>3</v>
      </c>
    </row>
    <row r="771" customFormat="false" ht="15" hidden="false" customHeight="false" outlineLevel="0" collapsed="false">
      <c r="A771" s="0" t="n">
        <v>88065566121</v>
      </c>
      <c r="B771" s="11" t="n">
        <v>44083</v>
      </c>
      <c r="C771" s="0" t="s">
        <v>766</v>
      </c>
      <c r="D771" s="0" t="s">
        <v>29</v>
      </c>
      <c r="E771" s="0" t="s">
        <v>52</v>
      </c>
      <c r="F771" s="0" t="s">
        <v>22</v>
      </c>
      <c r="G771" s="0" t="s">
        <v>23</v>
      </c>
      <c r="H771" s="0" t="s">
        <v>24</v>
      </c>
      <c r="I771" s="0" t="s">
        <v>128</v>
      </c>
      <c r="J771" s="0" t="s">
        <v>34</v>
      </c>
      <c r="K771" s="0" t="s">
        <v>35</v>
      </c>
      <c r="L771" s="0" t="n">
        <v>9</v>
      </c>
      <c r="M771" s="0" t="n">
        <v>6</v>
      </c>
      <c r="N771" s="0" t="n">
        <v>1</v>
      </c>
    </row>
    <row r="772" customFormat="false" ht="15" hidden="false" customHeight="false" outlineLevel="0" collapsed="false">
      <c r="A772" s="0" t="n">
        <v>88065566122</v>
      </c>
      <c r="B772" s="11" t="n">
        <v>44082</v>
      </c>
      <c r="C772" s="0" t="s">
        <v>767</v>
      </c>
      <c r="D772" s="0" t="s">
        <v>20</v>
      </c>
      <c r="E772" s="0" t="s">
        <v>55</v>
      </c>
      <c r="F772" s="0" t="s">
        <v>31</v>
      </c>
      <c r="G772" s="0" t="s">
        <v>32</v>
      </c>
      <c r="H772" s="0" t="s">
        <v>33</v>
      </c>
      <c r="I772" s="0" t="s">
        <v>128</v>
      </c>
      <c r="J772" s="0" t="s">
        <v>40</v>
      </c>
      <c r="K772" s="0" t="s">
        <v>35</v>
      </c>
      <c r="L772" s="0" t="n">
        <v>5</v>
      </c>
      <c r="M772" s="0" t="n">
        <v>2</v>
      </c>
      <c r="N772" s="0" t="n">
        <v>1</v>
      </c>
    </row>
    <row r="773" customFormat="false" ht="15" hidden="false" customHeight="false" outlineLevel="0" collapsed="false">
      <c r="A773" s="0" t="n">
        <v>88065566123</v>
      </c>
      <c r="B773" s="11" t="n">
        <v>44082</v>
      </c>
      <c r="C773" s="0" t="s">
        <v>768</v>
      </c>
      <c r="D773" s="0" t="s">
        <v>20</v>
      </c>
      <c r="E773" s="0" t="s">
        <v>58</v>
      </c>
      <c r="F773" s="0" t="s">
        <v>38</v>
      </c>
      <c r="G773" s="0" t="s">
        <v>32</v>
      </c>
      <c r="H773" s="0" t="s">
        <v>39</v>
      </c>
      <c r="I773" s="0" t="s">
        <v>128</v>
      </c>
      <c r="J773" s="0" t="s">
        <v>140</v>
      </c>
      <c r="K773" s="0" t="s">
        <v>35</v>
      </c>
      <c r="L773" s="0" t="n">
        <v>18</v>
      </c>
      <c r="M773" s="0" t="n">
        <v>15</v>
      </c>
      <c r="N773" s="0" t="n">
        <v>1</v>
      </c>
    </row>
    <row r="774" customFormat="false" ht="15" hidden="false" customHeight="false" outlineLevel="0" collapsed="false">
      <c r="A774" s="0" t="n">
        <v>88065566124</v>
      </c>
      <c r="B774" s="11" t="n">
        <v>44083</v>
      </c>
      <c r="C774" s="0" t="s">
        <v>769</v>
      </c>
      <c r="D774" s="0" t="s">
        <v>29</v>
      </c>
      <c r="E774" s="0" t="s">
        <v>147</v>
      </c>
      <c r="F774" s="0" t="s">
        <v>43</v>
      </c>
      <c r="G774" s="0" t="s">
        <v>23</v>
      </c>
      <c r="H774" s="0" t="s">
        <v>44</v>
      </c>
      <c r="I774" s="0" t="s">
        <v>128</v>
      </c>
      <c r="J774" s="0" t="s">
        <v>142</v>
      </c>
      <c r="K774" s="0" t="s">
        <v>35</v>
      </c>
      <c r="L774" s="0" t="n">
        <v>10</v>
      </c>
      <c r="M774" s="0" t="n">
        <v>7</v>
      </c>
      <c r="N774" s="0" t="n">
        <v>3</v>
      </c>
    </row>
    <row r="775" customFormat="false" ht="15" hidden="false" customHeight="false" outlineLevel="0" collapsed="false">
      <c r="A775" s="0" t="n">
        <v>88065566125</v>
      </c>
      <c r="B775" s="11" t="n">
        <v>44084</v>
      </c>
      <c r="C775" s="0" t="s">
        <v>770</v>
      </c>
      <c r="D775" s="0" t="s">
        <v>20</v>
      </c>
      <c r="E775" s="0" t="s">
        <v>149</v>
      </c>
      <c r="F775" s="0" t="s">
        <v>22</v>
      </c>
      <c r="G775" s="0" t="s">
        <v>23</v>
      </c>
      <c r="H775" s="0" t="s">
        <v>24</v>
      </c>
      <c r="I775" s="0" t="s">
        <v>128</v>
      </c>
      <c r="J775" s="0" t="s">
        <v>144</v>
      </c>
      <c r="K775" s="0" t="s">
        <v>35</v>
      </c>
      <c r="L775" s="0" t="n">
        <v>20</v>
      </c>
      <c r="M775" s="0" t="n">
        <v>17</v>
      </c>
      <c r="N775" s="0" t="n">
        <v>4</v>
      </c>
    </row>
    <row r="776" customFormat="false" ht="15" hidden="false" customHeight="false" outlineLevel="0" collapsed="false">
      <c r="A776" s="0" t="n">
        <v>88065566126</v>
      </c>
      <c r="B776" s="11" t="n">
        <v>44085</v>
      </c>
      <c r="C776" s="0" t="s">
        <v>771</v>
      </c>
      <c r="D776" s="0" t="s">
        <v>20</v>
      </c>
      <c r="E776" s="0" t="s">
        <v>21</v>
      </c>
      <c r="F776" s="0" t="s">
        <v>31</v>
      </c>
      <c r="G776" s="0" t="s">
        <v>32</v>
      </c>
      <c r="H776" s="0" t="s">
        <v>33</v>
      </c>
      <c r="I776" s="0" t="s">
        <v>128</v>
      </c>
      <c r="J776" s="0" t="s">
        <v>60</v>
      </c>
      <c r="K776" s="0" t="s">
        <v>35</v>
      </c>
      <c r="L776" s="0" t="n">
        <v>70</v>
      </c>
      <c r="M776" s="0" t="n">
        <v>67</v>
      </c>
      <c r="N776" s="0" t="n">
        <v>5</v>
      </c>
    </row>
    <row r="777" customFormat="false" ht="15" hidden="false" customHeight="false" outlineLevel="0" collapsed="false">
      <c r="A777" s="0" t="n">
        <v>88065566127</v>
      </c>
      <c r="B777" s="11" t="n">
        <v>44086</v>
      </c>
      <c r="C777" s="0" t="s">
        <v>772</v>
      </c>
      <c r="D777" s="0" t="s">
        <v>20</v>
      </c>
      <c r="E777" s="0" t="s">
        <v>152</v>
      </c>
      <c r="F777" s="0" t="s">
        <v>38</v>
      </c>
      <c r="G777" s="0" t="s">
        <v>32</v>
      </c>
      <c r="H777" s="0" t="s">
        <v>39</v>
      </c>
      <c r="I777" s="0" t="s">
        <v>128</v>
      </c>
      <c r="J777" s="0" t="s">
        <v>61</v>
      </c>
      <c r="K777" s="0" t="s">
        <v>35</v>
      </c>
      <c r="L777" s="0" t="n">
        <v>15</v>
      </c>
      <c r="M777" s="0" t="n">
        <v>12</v>
      </c>
      <c r="N777" s="0" t="n">
        <v>6</v>
      </c>
    </row>
    <row r="778" customFormat="false" ht="15" hidden="false" customHeight="false" outlineLevel="0" collapsed="false">
      <c r="A778" s="0" t="n">
        <v>88065566128</v>
      </c>
      <c r="B778" s="11" t="n">
        <v>44087</v>
      </c>
      <c r="C778" s="0" t="s">
        <v>773</v>
      </c>
      <c r="D778" s="0" t="s">
        <v>29</v>
      </c>
      <c r="E778" s="0" t="s">
        <v>154</v>
      </c>
      <c r="F778" s="0" t="s">
        <v>43</v>
      </c>
      <c r="G778" s="0" t="s">
        <v>23</v>
      </c>
      <c r="H778" s="0" t="s">
        <v>44</v>
      </c>
      <c r="I778" s="0" t="s">
        <v>128</v>
      </c>
      <c r="J778" s="0" t="s">
        <v>64</v>
      </c>
      <c r="K778" s="0" t="s">
        <v>35</v>
      </c>
      <c r="L778" s="0" t="n">
        <v>12</v>
      </c>
      <c r="M778" s="0" t="n">
        <v>9</v>
      </c>
      <c r="N778" s="0" t="n">
        <v>7</v>
      </c>
    </row>
    <row r="779" customFormat="false" ht="15" hidden="false" customHeight="false" outlineLevel="0" collapsed="false">
      <c r="A779" s="0" t="n">
        <v>88065566129</v>
      </c>
      <c r="B779" s="11" t="n">
        <v>44088</v>
      </c>
      <c r="C779" s="0" t="s">
        <v>774</v>
      </c>
      <c r="D779" s="0" t="s">
        <v>20</v>
      </c>
      <c r="E779" s="0" t="s">
        <v>156</v>
      </c>
      <c r="F779" s="0" t="s">
        <v>22</v>
      </c>
      <c r="G779" s="0" t="s">
        <v>23</v>
      </c>
      <c r="H779" s="0" t="s">
        <v>24</v>
      </c>
      <c r="I779" s="0" t="s">
        <v>128</v>
      </c>
      <c r="J779" s="0" t="s">
        <v>67</v>
      </c>
      <c r="K779" s="0" t="s">
        <v>35</v>
      </c>
      <c r="L779" s="0" t="n">
        <v>18</v>
      </c>
      <c r="M779" s="0" t="n">
        <v>15</v>
      </c>
      <c r="N779" s="0" t="n">
        <v>11</v>
      </c>
    </row>
    <row r="780" customFormat="false" ht="15" hidden="false" customHeight="false" outlineLevel="0" collapsed="false">
      <c r="A780" s="0" t="n">
        <v>88065566130</v>
      </c>
      <c r="B780" s="11" t="n">
        <v>44089</v>
      </c>
      <c r="C780" s="0" t="s">
        <v>775</v>
      </c>
      <c r="D780" s="0" t="s">
        <v>29</v>
      </c>
      <c r="E780" s="0" t="s">
        <v>66</v>
      </c>
      <c r="F780" s="0" t="s">
        <v>31</v>
      </c>
      <c r="G780" s="0" t="s">
        <v>32</v>
      </c>
      <c r="H780" s="0" t="s">
        <v>33</v>
      </c>
      <c r="I780" s="0" t="s">
        <v>128</v>
      </c>
      <c r="J780" s="0" t="s">
        <v>79</v>
      </c>
      <c r="K780" s="0" t="s">
        <v>35</v>
      </c>
      <c r="L780" s="0" t="n">
        <v>23</v>
      </c>
      <c r="M780" s="0" t="n">
        <v>20</v>
      </c>
      <c r="N780" s="0" t="n">
        <v>2</v>
      </c>
    </row>
    <row r="781" customFormat="false" ht="15" hidden="false" customHeight="false" outlineLevel="0" collapsed="false">
      <c r="A781" s="0" t="n">
        <v>88065566131</v>
      </c>
      <c r="B781" s="11" t="n">
        <v>44093</v>
      </c>
      <c r="C781" s="0" t="s">
        <v>776</v>
      </c>
      <c r="D781" s="0" t="s">
        <v>20</v>
      </c>
      <c r="E781" s="0" t="s">
        <v>69</v>
      </c>
      <c r="F781" s="0" t="s">
        <v>38</v>
      </c>
      <c r="G781" s="0" t="s">
        <v>32</v>
      </c>
      <c r="H781" s="0" t="s">
        <v>39</v>
      </c>
      <c r="I781" s="0" t="s">
        <v>128</v>
      </c>
      <c r="J781" s="0" t="s">
        <v>82</v>
      </c>
      <c r="K781" s="0" t="s">
        <v>35</v>
      </c>
      <c r="L781" s="0" t="n">
        <v>9</v>
      </c>
      <c r="M781" s="0" t="n">
        <v>6</v>
      </c>
      <c r="N781" s="0" t="n">
        <v>3</v>
      </c>
    </row>
    <row r="782" customFormat="false" ht="15" hidden="false" customHeight="false" outlineLevel="0" collapsed="false">
      <c r="A782" s="0" t="n">
        <v>88065566132</v>
      </c>
      <c r="B782" s="11" t="n">
        <v>44092</v>
      </c>
      <c r="C782" s="0" t="s">
        <v>777</v>
      </c>
      <c r="D782" s="0" t="s">
        <v>29</v>
      </c>
      <c r="E782" s="0" t="s">
        <v>72</v>
      </c>
      <c r="F782" s="0" t="s">
        <v>43</v>
      </c>
      <c r="G782" s="0" t="s">
        <v>23</v>
      </c>
      <c r="H782" s="0" t="s">
        <v>44</v>
      </c>
      <c r="I782" s="0" t="s">
        <v>128</v>
      </c>
      <c r="J782" s="0" t="s">
        <v>85</v>
      </c>
      <c r="K782" s="0" t="s">
        <v>35</v>
      </c>
      <c r="L782" s="0" t="n">
        <v>18</v>
      </c>
      <c r="M782" s="0" t="n">
        <v>15</v>
      </c>
      <c r="N782" s="0" t="n">
        <v>5</v>
      </c>
    </row>
    <row r="783" customFormat="false" ht="15" hidden="false" customHeight="false" outlineLevel="0" collapsed="false">
      <c r="A783" s="0" t="n">
        <v>88065566133</v>
      </c>
      <c r="B783" s="11" t="n">
        <v>44092</v>
      </c>
      <c r="C783" s="0" t="s">
        <v>778</v>
      </c>
      <c r="D783" s="0" t="s">
        <v>29</v>
      </c>
      <c r="E783" s="0" t="s">
        <v>75</v>
      </c>
      <c r="F783" s="0" t="s">
        <v>22</v>
      </c>
      <c r="G783" s="0" t="s">
        <v>23</v>
      </c>
      <c r="H783" s="0" t="s">
        <v>24</v>
      </c>
      <c r="I783" s="0" t="s">
        <v>128</v>
      </c>
      <c r="J783" s="0" t="s">
        <v>26</v>
      </c>
      <c r="K783" s="0" t="s">
        <v>27</v>
      </c>
      <c r="L783" s="0" t="n">
        <v>52</v>
      </c>
      <c r="M783" s="0" t="n">
        <v>49</v>
      </c>
      <c r="N783" s="0" t="n">
        <v>2</v>
      </c>
    </row>
    <row r="784" customFormat="false" ht="15" hidden="false" customHeight="false" outlineLevel="0" collapsed="false">
      <c r="A784" s="0" t="n">
        <v>88065566134</v>
      </c>
      <c r="B784" s="11" t="n">
        <v>44093</v>
      </c>
      <c r="C784" s="0" t="s">
        <v>779</v>
      </c>
      <c r="D784" s="0" t="s">
        <v>29</v>
      </c>
      <c r="E784" s="0" t="s">
        <v>78</v>
      </c>
      <c r="F784" s="0" t="s">
        <v>31</v>
      </c>
      <c r="G784" s="0" t="s">
        <v>32</v>
      </c>
      <c r="H784" s="0" t="s">
        <v>33</v>
      </c>
      <c r="I784" s="0" t="s">
        <v>128</v>
      </c>
      <c r="J784" s="0" t="s">
        <v>34</v>
      </c>
      <c r="K784" s="0" t="s">
        <v>35</v>
      </c>
      <c r="L784" s="0" t="n">
        <v>9</v>
      </c>
      <c r="M784" s="0" t="n">
        <v>6</v>
      </c>
      <c r="N784" s="0" t="n">
        <v>1</v>
      </c>
    </row>
    <row r="785" customFormat="false" ht="15" hidden="false" customHeight="false" outlineLevel="0" collapsed="false">
      <c r="A785" s="0" t="n">
        <v>88065566135</v>
      </c>
      <c r="B785" s="11" t="n">
        <v>44094</v>
      </c>
      <c r="C785" s="0" t="s">
        <v>780</v>
      </c>
      <c r="D785" s="0" t="s">
        <v>20</v>
      </c>
      <c r="E785" s="0" t="s">
        <v>81</v>
      </c>
      <c r="F785" s="0" t="s">
        <v>38</v>
      </c>
      <c r="G785" s="0" t="s">
        <v>32</v>
      </c>
      <c r="H785" s="0" t="s">
        <v>39</v>
      </c>
      <c r="I785" s="0" t="s">
        <v>128</v>
      </c>
      <c r="J785" s="0" t="s">
        <v>40</v>
      </c>
      <c r="K785" s="0" t="s">
        <v>35</v>
      </c>
      <c r="L785" s="0" t="n">
        <v>5</v>
      </c>
      <c r="M785" s="0" t="n">
        <v>2</v>
      </c>
      <c r="N785" s="0" t="n">
        <v>6</v>
      </c>
    </row>
    <row r="786" customFormat="false" ht="15" hidden="false" customHeight="false" outlineLevel="0" collapsed="false">
      <c r="A786" s="0" t="n">
        <v>88065566136</v>
      </c>
      <c r="B786" s="11" t="n">
        <v>44095</v>
      </c>
      <c r="C786" s="0" t="s">
        <v>781</v>
      </c>
      <c r="D786" s="0" t="s">
        <v>20</v>
      </c>
      <c r="E786" s="0" t="s">
        <v>84</v>
      </c>
      <c r="F786" s="0" t="s">
        <v>43</v>
      </c>
      <c r="G786" s="0" t="s">
        <v>23</v>
      </c>
      <c r="H786" s="0" t="s">
        <v>44</v>
      </c>
      <c r="I786" s="0" t="s">
        <v>128</v>
      </c>
      <c r="J786" s="0" t="s">
        <v>99</v>
      </c>
      <c r="K786" s="0" t="s">
        <v>27</v>
      </c>
      <c r="L786" s="0" t="n">
        <v>14</v>
      </c>
      <c r="M786" s="0" t="n">
        <v>11</v>
      </c>
      <c r="N786" s="0" t="n">
        <v>9</v>
      </c>
    </row>
    <row r="787" customFormat="false" ht="15" hidden="false" customHeight="false" outlineLevel="0" collapsed="false">
      <c r="A787" s="0" t="n">
        <v>88065566137</v>
      </c>
      <c r="B787" s="11" t="n">
        <v>44096</v>
      </c>
      <c r="C787" s="0" t="s">
        <v>782</v>
      </c>
      <c r="D787" s="0" t="s">
        <v>20</v>
      </c>
      <c r="E787" s="0" t="s">
        <v>87</v>
      </c>
      <c r="F787" s="0" t="s">
        <v>22</v>
      </c>
      <c r="G787" s="0" t="s">
        <v>23</v>
      </c>
      <c r="H787" s="0" t="s">
        <v>24</v>
      </c>
      <c r="I787" s="0" t="s">
        <v>128</v>
      </c>
      <c r="J787" s="0" t="s">
        <v>102</v>
      </c>
      <c r="K787" s="0" t="s">
        <v>27</v>
      </c>
      <c r="L787" s="0" t="n">
        <v>6</v>
      </c>
      <c r="M787" s="0" t="n">
        <v>3</v>
      </c>
      <c r="N787" s="0" t="n">
        <v>10</v>
      </c>
    </row>
    <row r="788" customFormat="false" ht="15" hidden="false" customHeight="false" outlineLevel="0" collapsed="false">
      <c r="A788" s="0" t="n">
        <v>88065566138</v>
      </c>
      <c r="B788" s="11" t="n">
        <v>44097</v>
      </c>
      <c r="C788" s="0" t="s">
        <v>783</v>
      </c>
      <c r="D788" s="0" t="s">
        <v>20</v>
      </c>
      <c r="E788" s="0" t="s">
        <v>90</v>
      </c>
      <c r="F788" s="0" t="s">
        <v>31</v>
      </c>
      <c r="G788" s="0" t="s">
        <v>32</v>
      </c>
      <c r="H788" s="0" t="s">
        <v>33</v>
      </c>
      <c r="I788" s="0" t="s">
        <v>128</v>
      </c>
      <c r="J788" s="0" t="s">
        <v>142</v>
      </c>
      <c r="K788" s="0" t="s">
        <v>35</v>
      </c>
      <c r="L788" s="0" t="n">
        <v>10</v>
      </c>
      <c r="M788" s="0" t="n">
        <v>7</v>
      </c>
      <c r="N788" s="0" t="n">
        <v>3</v>
      </c>
    </row>
    <row r="789" customFormat="false" ht="15" hidden="false" customHeight="false" outlineLevel="0" collapsed="false">
      <c r="A789" s="0" t="n">
        <v>88065566139</v>
      </c>
      <c r="B789" s="11" t="n">
        <v>44098</v>
      </c>
      <c r="C789" s="0" t="s">
        <v>784</v>
      </c>
      <c r="D789" s="0" t="s">
        <v>20</v>
      </c>
      <c r="E789" s="0" t="s">
        <v>93</v>
      </c>
      <c r="F789" s="0" t="s">
        <v>38</v>
      </c>
      <c r="G789" s="0" t="s">
        <v>32</v>
      </c>
      <c r="H789" s="0" t="s">
        <v>39</v>
      </c>
      <c r="I789" s="0" t="s">
        <v>128</v>
      </c>
      <c r="J789" s="0" t="s">
        <v>105</v>
      </c>
      <c r="K789" s="0" t="s">
        <v>27</v>
      </c>
      <c r="L789" s="0" t="n">
        <v>13</v>
      </c>
      <c r="M789" s="0" t="n">
        <v>10</v>
      </c>
      <c r="N789" s="0" t="n">
        <v>4</v>
      </c>
    </row>
    <row r="790" customFormat="false" ht="15" hidden="false" customHeight="false" outlineLevel="0" collapsed="false">
      <c r="A790" s="0" t="n">
        <v>88065566140</v>
      </c>
      <c r="B790" s="11" t="n">
        <v>44099</v>
      </c>
      <c r="C790" s="0" t="s">
        <v>785</v>
      </c>
      <c r="D790" s="0" t="s">
        <v>20</v>
      </c>
      <c r="E790" s="0" t="s">
        <v>96</v>
      </c>
      <c r="F790" s="0" t="s">
        <v>43</v>
      </c>
      <c r="G790" s="0" t="s">
        <v>23</v>
      </c>
      <c r="H790" s="0" t="s">
        <v>44</v>
      </c>
      <c r="I790" s="0" t="s">
        <v>128</v>
      </c>
      <c r="J790" s="0" t="s">
        <v>144</v>
      </c>
      <c r="K790" s="0" t="s">
        <v>35</v>
      </c>
      <c r="L790" s="0" t="n">
        <v>20</v>
      </c>
      <c r="M790" s="0" t="n">
        <v>17</v>
      </c>
      <c r="N790" s="0" t="n">
        <v>5</v>
      </c>
    </row>
    <row r="791" customFormat="false" ht="15" hidden="false" customHeight="false" outlineLevel="0" collapsed="false">
      <c r="A791" s="0" t="n">
        <v>88065566141</v>
      </c>
      <c r="B791" s="11" t="n">
        <v>44103</v>
      </c>
      <c r="C791" s="0" t="s">
        <v>786</v>
      </c>
      <c r="D791" s="0" t="s">
        <v>20</v>
      </c>
      <c r="E791" s="0" t="s">
        <v>98</v>
      </c>
      <c r="F791" s="0" t="s">
        <v>22</v>
      </c>
      <c r="G791" s="0" t="s">
        <v>23</v>
      </c>
      <c r="H791" s="0" t="s">
        <v>24</v>
      </c>
      <c r="I791" s="0" t="s">
        <v>128</v>
      </c>
      <c r="J791" s="0" t="s">
        <v>108</v>
      </c>
      <c r="K791" s="0" t="s">
        <v>27</v>
      </c>
      <c r="L791" s="0" t="n">
        <v>15</v>
      </c>
      <c r="M791" s="0" t="n">
        <v>12</v>
      </c>
      <c r="N791" s="0" t="n">
        <v>6</v>
      </c>
    </row>
    <row r="792" customFormat="false" ht="15" hidden="false" customHeight="false" outlineLevel="0" collapsed="false">
      <c r="A792" s="0" t="n">
        <v>88065566142</v>
      </c>
      <c r="B792" s="11" t="n">
        <v>44102</v>
      </c>
      <c r="C792" s="0" t="s">
        <v>787</v>
      </c>
      <c r="D792" s="0" t="s">
        <v>20</v>
      </c>
      <c r="E792" s="0" t="s">
        <v>101</v>
      </c>
      <c r="F792" s="0" t="s">
        <v>31</v>
      </c>
      <c r="G792" s="0" t="s">
        <v>32</v>
      </c>
      <c r="H792" s="0" t="s">
        <v>33</v>
      </c>
      <c r="I792" s="0" t="s">
        <v>128</v>
      </c>
      <c r="J792" s="0" t="s">
        <v>53</v>
      </c>
      <c r="K792" s="0" t="s">
        <v>27</v>
      </c>
      <c r="L792" s="0" t="n">
        <v>20</v>
      </c>
      <c r="M792" s="0" t="n">
        <v>17</v>
      </c>
      <c r="N792" s="0" t="n">
        <v>3</v>
      </c>
    </row>
    <row r="793" customFormat="false" ht="15" hidden="false" customHeight="false" outlineLevel="0" collapsed="false">
      <c r="A793" s="0" t="n">
        <v>88065566143</v>
      </c>
      <c r="B793" s="11" t="n">
        <v>44102</v>
      </c>
      <c r="C793" s="0" t="s">
        <v>788</v>
      </c>
      <c r="D793" s="0" t="s">
        <v>29</v>
      </c>
      <c r="E793" s="0" t="s">
        <v>104</v>
      </c>
      <c r="F793" s="0" t="s">
        <v>38</v>
      </c>
      <c r="G793" s="0" t="s">
        <v>32</v>
      </c>
      <c r="H793" s="0" t="s">
        <v>39</v>
      </c>
      <c r="I793" s="0" t="s">
        <v>128</v>
      </c>
      <c r="J793" s="0" t="s">
        <v>56</v>
      </c>
      <c r="K793" s="0" t="s">
        <v>27</v>
      </c>
      <c r="L793" s="0" t="n">
        <v>12</v>
      </c>
      <c r="M793" s="0" t="n">
        <v>9</v>
      </c>
      <c r="N793" s="0" t="n">
        <v>7</v>
      </c>
    </row>
    <row r="794" customFormat="false" ht="15" hidden="false" customHeight="false" outlineLevel="0" collapsed="false">
      <c r="A794" s="0" t="n">
        <v>88065566144</v>
      </c>
      <c r="B794" s="11" t="n">
        <v>44103</v>
      </c>
      <c r="C794" s="0" t="s">
        <v>789</v>
      </c>
      <c r="D794" s="0" t="s">
        <v>20</v>
      </c>
      <c r="E794" s="0" t="s">
        <v>107</v>
      </c>
      <c r="F794" s="0" t="s">
        <v>43</v>
      </c>
      <c r="G794" s="0" t="s">
        <v>23</v>
      </c>
      <c r="H794" s="0" t="s">
        <v>44</v>
      </c>
      <c r="I794" s="0" t="s">
        <v>128</v>
      </c>
      <c r="J794" s="0" t="s">
        <v>59</v>
      </c>
      <c r="K794" s="0" t="s">
        <v>27</v>
      </c>
      <c r="L794" s="0" t="n">
        <v>16</v>
      </c>
      <c r="M794" s="0" t="n">
        <v>13</v>
      </c>
      <c r="N794" s="0" t="n">
        <v>5</v>
      </c>
    </row>
    <row r="795" customFormat="false" ht="15" hidden="false" customHeight="false" outlineLevel="0" collapsed="false">
      <c r="A795" s="0" t="n">
        <v>88065566145</v>
      </c>
      <c r="B795" s="11" t="n">
        <v>44073</v>
      </c>
      <c r="C795" s="0" t="s">
        <v>790</v>
      </c>
      <c r="D795" s="0" t="s">
        <v>29</v>
      </c>
      <c r="E795" s="0" t="s">
        <v>110</v>
      </c>
      <c r="F795" s="0" t="s">
        <v>22</v>
      </c>
      <c r="G795" s="0" t="s">
        <v>23</v>
      </c>
      <c r="H795" s="0" t="s">
        <v>24</v>
      </c>
      <c r="I795" s="0" t="s">
        <v>128</v>
      </c>
      <c r="J795" s="0" t="s">
        <v>60</v>
      </c>
      <c r="K795" s="0" t="s">
        <v>35</v>
      </c>
      <c r="L795" s="0" t="n">
        <v>70</v>
      </c>
      <c r="M795" s="0" t="n">
        <v>67</v>
      </c>
      <c r="N795" s="0" t="n">
        <v>8</v>
      </c>
    </row>
    <row r="796" customFormat="false" ht="15" hidden="false" customHeight="false" outlineLevel="0" collapsed="false">
      <c r="A796" s="0" t="n">
        <v>88065566146</v>
      </c>
      <c r="B796" s="11" t="n">
        <v>44074</v>
      </c>
      <c r="C796" s="0" t="s">
        <v>791</v>
      </c>
      <c r="D796" s="0" t="s">
        <v>29</v>
      </c>
      <c r="E796" s="0" t="s">
        <v>112</v>
      </c>
      <c r="F796" s="0" t="s">
        <v>31</v>
      </c>
      <c r="G796" s="0" t="s">
        <v>32</v>
      </c>
      <c r="H796" s="0" t="s">
        <v>33</v>
      </c>
      <c r="I796" s="0" t="s">
        <v>128</v>
      </c>
      <c r="J796" s="0" t="s">
        <v>61</v>
      </c>
      <c r="K796" s="0" t="s">
        <v>35</v>
      </c>
      <c r="L796" s="0" t="n">
        <v>15</v>
      </c>
      <c r="M796" s="0" t="n">
        <v>12</v>
      </c>
      <c r="N796" s="0" t="n">
        <v>9</v>
      </c>
    </row>
    <row r="797" customFormat="false" ht="15" hidden="false" customHeight="false" outlineLevel="0" collapsed="false">
      <c r="A797" s="0" t="n">
        <v>88065566147</v>
      </c>
      <c r="B797" s="11" t="n">
        <v>44044</v>
      </c>
      <c r="C797" s="0" t="s">
        <v>792</v>
      </c>
      <c r="D797" s="0" t="s">
        <v>29</v>
      </c>
      <c r="E797" s="0" t="s">
        <v>114</v>
      </c>
      <c r="F797" s="0" t="s">
        <v>38</v>
      </c>
      <c r="G797" s="0" t="s">
        <v>32</v>
      </c>
      <c r="H797" s="0" t="s">
        <v>39</v>
      </c>
      <c r="I797" s="0" t="s">
        <v>128</v>
      </c>
      <c r="J797" s="0" t="s">
        <v>59</v>
      </c>
      <c r="K797" s="0" t="s">
        <v>27</v>
      </c>
      <c r="L797" s="0" t="n">
        <v>16</v>
      </c>
      <c r="M797" s="0" t="n">
        <v>13</v>
      </c>
      <c r="N797" s="0" t="n">
        <v>2</v>
      </c>
    </row>
    <row r="798" customFormat="false" ht="15" hidden="false" customHeight="false" outlineLevel="0" collapsed="false">
      <c r="A798" s="0" t="n">
        <v>88065566148</v>
      </c>
      <c r="B798" s="11" t="n">
        <v>44045</v>
      </c>
      <c r="C798" s="0" t="s">
        <v>793</v>
      </c>
      <c r="D798" s="0" t="s">
        <v>29</v>
      </c>
      <c r="E798" s="0" t="s">
        <v>69</v>
      </c>
      <c r="F798" s="0" t="s">
        <v>43</v>
      </c>
      <c r="G798" s="0" t="s">
        <v>23</v>
      </c>
      <c r="H798" s="0" t="s">
        <v>44</v>
      </c>
      <c r="I798" s="0" t="s">
        <v>128</v>
      </c>
      <c r="J798" s="0" t="s">
        <v>62</v>
      </c>
      <c r="K798" s="0" t="s">
        <v>27</v>
      </c>
      <c r="L798" s="0" t="n">
        <v>20</v>
      </c>
      <c r="M798" s="0" t="n">
        <v>17</v>
      </c>
      <c r="N798" s="0" t="n">
        <v>5</v>
      </c>
    </row>
    <row r="799" customFormat="false" ht="15" hidden="false" customHeight="false" outlineLevel="0" collapsed="false">
      <c r="A799" s="0" t="n">
        <v>88065566149</v>
      </c>
      <c r="B799" s="11" t="n">
        <v>44046</v>
      </c>
      <c r="C799" s="0" t="s">
        <v>794</v>
      </c>
      <c r="D799" s="0" t="s">
        <v>20</v>
      </c>
      <c r="E799" s="0" t="s">
        <v>117</v>
      </c>
      <c r="F799" s="0" t="s">
        <v>22</v>
      </c>
      <c r="G799" s="0" t="s">
        <v>23</v>
      </c>
      <c r="H799" s="0" t="s">
        <v>24</v>
      </c>
      <c r="I799" s="0" t="s">
        <v>128</v>
      </c>
      <c r="J799" s="0" t="s">
        <v>63</v>
      </c>
      <c r="K799" s="0" t="s">
        <v>27</v>
      </c>
      <c r="L799" s="0" t="n">
        <v>12</v>
      </c>
      <c r="M799" s="0" t="n">
        <v>9</v>
      </c>
      <c r="N799" s="0" t="n">
        <v>7</v>
      </c>
    </row>
    <row r="800" customFormat="false" ht="15" hidden="false" customHeight="false" outlineLevel="0" collapsed="false">
      <c r="A800" s="0" t="n">
        <v>88065566150</v>
      </c>
      <c r="B800" s="11" t="n">
        <v>44047</v>
      </c>
      <c r="C800" s="0" t="s">
        <v>795</v>
      </c>
      <c r="D800" s="0" t="s">
        <v>29</v>
      </c>
      <c r="E800" s="0" t="s">
        <v>119</v>
      </c>
      <c r="F800" s="0" t="s">
        <v>31</v>
      </c>
      <c r="G800" s="0" t="s">
        <v>32</v>
      </c>
      <c r="H800" s="0" t="s">
        <v>33</v>
      </c>
      <c r="I800" s="0" t="s">
        <v>25</v>
      </c>
      <c r="J800" s="0" t="s">
        <v>64</v>
      </c>
      <c r="K800" s="0" t="s">
        <v>35</v>
      </c>
      <c r="L800" s="0" t="n">
        <v>12</v>
      </c>
      <c r="M800" s="0" t="n">
        <v>9</v>
      </c>
      <c r="N800" s="0" t="n">
        <v>7</v>
      </c>
    </row>
    <row r="801" customFormat="false" ht="15" hidden="false" customHeight="false" outlineLevel="0" collapsed="false">
      <c r="A801" s="0" t="n">
        <v>88065566151</v>
      </c>
      <c r="B801" s="11" t="n">
        <v>44048</v>
      </c>
      <c r="C801" s="0" t="s">
        <v>796</v>
      </c>
      <c r="D801" s="0" t="s">
        <v>20</v>
      </c>
      <c r="E801" s="0" t="s">
        <v>121</v>
      </c>
      <c r="F801" s="0" t="s">
        <v>38</v>
      </c>
      <c r="G801" s="0" t="s">
        <v>32</v>
      </c>
      <c r="H801" s="0" t="s">
        <v>39</v>
      </c>
      <c r="I801" s="0" t="s">
        <v>25</v>
      </c>
      <c r="J801" s="0" t="s">
        <v>67</v>
      </c>
      <c r="K801" s="0" t="s">
        <v>35</v>
      </c>
      <c r="L801" s="0" t="n">
        <v>18</v>
      </c>
      <c r="M801" s="0" t="n">
        <v>15</v>
      </c>
      <c r="N801" s="0" t="n">
        <v>15</v>
      </c>
    </row>
    <row r="802" customFormat="false" ht="15" hidden="false" customHeight="false" outlineLevel="0" collapsed="false">
      <c r="A802" s="0" t="n">
        <v>88065566152</v>
      </c>
      <c r="B802" s="11" t="n">
        <v>44052</v>
      </c>
      <c r="C802" s="0" t="s">
        <v>797</v>
      </c>
      <c r="D802" s="0" t="s">
        <v>20</v>
      </c>
      <c r="E802" s="0" t="s">
        <v>123</v>
      </c>
      <c r="F802" s="0" t="s">
        <v>43</v>
      </c>
      <c r="G802" s="0" t="s">
        <v>23</v>
      </c>
      <c r="H802" s="0" t="s">
        <v>44</v>
      </c>
      <c r="I802" s="0" t="s">
        <v>25</v>
      </c>
      <c r="J802" s="0" t="s">
        <v>70</v>
      </c>
      <c r="K802" s="0" t="s">
        <v>27</v>
      </c>
      <c r="L802" s="0" t="n">
        <v>10</v>
      </c>
      <c r="M802" s="0" t="n">
        <v>7</v>
      </c>
      <c r="N802" s="0" t="n">
        <v>3</v>
      </c>
    </row>
    <row r="803" customFormat="false" ht="15" hidden="false" customHeight="false" outlineLevel="0" collapsed="false">
      <c r="A803" s="0" t="n">
        <v>88065566153</v>
      </c>
      <c r="B803" s="11" t="n">
        <v>44051</v>
      </c>
      <c r="C803" s="0" t="s">
        <v>798</v>
      </c>
      <c r="D803" s="0" t="s">
        <v>20</v>
      </c>
      <c r="E803" s="0" t="s">
        <v>125</v>
      </c>
      <c r="F803" s="0" t="s">
        <v>22</v>
      </c>
      <c r="G803" s="0" t="s">
        <v>23</v>
      </c>
      <c r="H803" s="0" t="s">
        <v>24</v>
      </c>
      <c r="I803" s="0" t="s">
        <v>25</v>
      </c>
      <c r="J803" s="0" t="s">
        <v>73</v>
      </c>
      <c r="K803" s="0" t="s">
        <v>27</v>
      </c>
      <c r="L803" s="0" t="n">
        <v>15</v>
      </c>
      <c r="M803" s="0" t="n">
        <v>12</v>
      </c>
      <c r="N803" s="0" t="n">
        <v>6</v>
      </c>
    </row>
    <row r="804" customFormat="false" ht="15" hidden="false" customHeight="false" outlineLevel="0" collapsed="false">
      <c r="A804" s="0" t="n">
        <v>88065566154</v>
      </c>
      <c r="B804" s="11" t="n">
        <v>44051</v>
      </c>
      <c r="C804" s="0" t="s">
        <v>799</v>
      </c>
      <c r="D804" s="0" t="s">
        <v>29</v>
      </c>
      <c r="E804" s="0" t="s">
        <v>30</v>
      </c>
      <c r="F804" s="0" t="s">
        <v>31</v>
      </c>
      <c r="G804" s="0" t="s">
        <v>32</v>
      </c>
      <c r="H804" s="0" t="s">
        <v>33</v>
      </c>
      <c r="I804" s="0" t="s">
        <v>25</v>
      </c>
      <c r="J804" s="0" t="s">
        <v>76</v>
      </c>
      <c r="K804" s="0" t="s">
        <v>27</v>
      </c>
      <c r="L804" s="0" t="n">
        <v>15</v>
      </c>
      <c r="M804" s="0" t="n">
        <v>12</v>
      </c>
      <c r="N804" s="0" t="n">
        <v>10</v>
      </c>
    </row>
    <row r="805" customFormat="false" ht="15" hidden="false" customHeight="false" outlineLevel="0" collapsed="false">
      <c r="A805" s="0" t="n">
        <v>88065566155</v>
      </c>
      <c r="B805" s="11" t="n">
        <v>44052</v>
      </c>
      <c r="C805" s="0" t="s">
        <v>800</v>
      </c>
      <c r="D805" s="0" t="s">
        <v>29</v>
      </c>
      <c r="E805" s="0" t="s">
        <v>37</v>
      </c>
      <c r="F805" s="0" t="s">
        <v>38</v>
      </c>
      <c r="G805" s="0" t="s">
        <v>32</v>
      </c>
      <c r="H805" s="0" t="s">
        <v>39</v>
      </c>
      <c r="I805" s="0" t="s">
        <v>25</v>
      </c>
      <c r="J805" s="0" t="s">
        <v>79</v>
      </c>
      <c r="K805" s="0" t="s">
        <v>35</v>
      </c>
      <c r="L805" s="0" t="n">
        <v>23</v>
      </c>
      <c r="M805" s="0" t="n">
        <v>20</v>
      </c>
      <c r="N805" s="0" t="n">
        <v>11</v>
      </c>
    </row>
    <row r="806" customFormat="false" ht="15" hidden="false" customHeight="false" outlineLevel="0" collapsed="false">
      <c r="A806" s="0" t="n">
        <v>88065566156</v>
      </c>
      <c r="B806" s="11" t="n">
        <v>44053</v>
      </c>
      <c r="C806" s="0" t="s">
        <v>801</v>
      </c>
      <c r="D806" s="0" t="s">
        <v>29</v>
      </c>
      <c r="E806" s="0" t="s">
        <v>42</v>
      </c>
      <c r="F806" s="0" t="s">
        <v>43</v>
      </c>
      <c r="G806" s="0" t="s">
        <v>23</v>
      </c>
      <c r="H806" s="0" t="s">
        <v>44</v>
      </c>
      <c r="I806" s="0" t="s">
        <v>25</v>
      </c>
      <c r="J806" s="0" t="s">
        <v>82</v>
      </c>
      <c r="K806" s="0" t="s">
        <v>35</v>
      </c>
      <c r="L806" s="0" t="n">
        <v>9</v>
      </c>
      <c r="M806" s="0" t="n">
        <v>6</v>
      </c>
      <c r="N806" s="0" t="n">
        <v>3</v>
      </c>
    </row>
    <row r="807" customFormat="false" ht="15" hidden="false" customHeight="false" outlineLevel="0" collapsed="false">
      <c r="A807" s="0" t="n">
        <v>88065566157</v>
      </c>
      <c r="B807" s="11" t="n">
        <v>44054</v>
      </c>
      <c r="C807" s="0" t="s">
        <v>802</v>
      </c>
      <c r="D807" s="0" t="s">
        <v>29</v>
      </c>
      <c r="E807" s="0" t="s">
        <v>48</v>
      </c>
      <c r="F807" s="0" t="s">
        <v>22</v>
      </c>
      <c r="G807" s="0" t="s">
        <v>23</v>
      </c>
      <c r="H807" s="0" t="s">
        <v>24</v>
      </c>
      <c r="I807" s="0" t="s">
        <v>25</v>
      </c>
      <c r="J807" s="0" t="s">
        <v>85</v>
      </c>
      <c r="K807" s="0" t="s">
        <v>35</v>
      </c>
      <c r="L807" s="0" t="n">
        <v>18</v>
      </c>
      <c r="M807" s="0" t="n">
        <v>15</v>
      </c>
      <c r="N807" s="0" t="n">
        <v>1</v>
      </c>
    </row>
    <row r="808" customFormat="false" ht="15" hidden="false" customHeight="false" outlineLevel="0" collapsed="false">
      <c r="A808" s="0" t="n">
        <v>88065566158</v>
      </c>
      <c r="B808" s="11" t="n">
        <v>44055</v>
      </c>
      <c r="C808" s="0" t="s">
        <v>803</v>
      </c>
      <c r="D808" s="0" t="s">
        <v>29</v>
      </c>
      <c r="E808" s="0" t="s">
        <v>50</v>
      </c>
      <c r="F808" s="0" t="s">
        <v>31</v>
      </c>
      <c r="G808" s="0" t="s">
        <v>32</v>
      </c>
      <c r="H808" s="0" t="s">
        <v>33</v>
      </c>
      <c r="I808" s="0" t="s">
        <v>25</v>
      </c>
      <c r="J808" s="0" t="s">
        <v>88</v>
      </c>
      <c r="K808" s="0" t="s">
        <v>27</v>
      </c>
      <c r="L808" s="0" t="n">
        <v>14</v>
      </c>
      <c r="M808" s="0" t="n">
        <v>11</v>
      </c>
      <c r="N808" s="0" t="n">
        <v>1</v>
      </c>
    </row>
    <row r="809" customFormat="false" ht="15" hidden="false" customHeight="false" outlineLevel="0" collapsed="false">
      <c r="A809" s="0" t="n">
        <v>88065566159</v>
      </c>
      <c r="B809" s="11" t="n">
        <v>44056</v>
      </c>
      <c r="C809" s="0" t="s">
        <v>804</v>
      </c>
      <c r="D809" s="0" t="s">
        <v>20</v>
      </c>
      <c r="E809" s="0" t="s">
        <v>69</v>
      </c>
      <c r="F809" s="0" t="s">
        <v>38</v>
      </c>
      <c r="G809" s="0" t="s">
        <v>32</v>
      </c>
      <c r="H809" s="0" t="s">
        <v>39</v>
      </c>
      <c r="I809" s="0" t="s">
        <v>25</v>
      </c>
      <c r="J809" s="0" t="s">
        <v>91</v>
      </c>
      <c r="K809" s="0" t="s">
        <v>27</v>
      </c>
      <c r="L809" s="0" t="n">
        <v>30</v>
      </c>
      <c r="M809" s="0" t="n">
        <v>27</v>
      </c>
      <c r="N809" s="0" t="n">
        <v>1</v>
      </c>
    </row>
    <row r="810" customFormat="false" ht="15" hidden="false" customHeight="false" outlineLevel="0" collapsed="false">
      <c r="A810" s="0" t="n">
        <v>88065566160</v>
      </c>
      <c r="B810" s="11" t="n">
        <v>44057</v>
      </c>
      <c r="C810" s="0" t="s">
        <v>805</v>
      </c>
      <c r="D810" s="0" t="s">
        <v>20</v>
      </c>
      <c r="E810" s="0" t="s">
        <v>117</v>
      </c>
      <c r="F810" s="0" t="s">
        <v>43</v>
      </c>
      <c r="G810" s="0" t="s">
        <v>23</v>
      </c>
      <c r="H810" s="0" t="s">
        <v>44</v>
      </c>
      <c r="I810" s="0" t="s">
        <v>25</v>
      </c>
      <c r="J810" s="0" t="s">
        <v>94</v>
      </c>
      <c r="K810" s="0" t="s">
        <v>27</v>
      </c>
      <c r="L810" s="0" t="n">
        <v>16</v>
      </c>
      <c r="M810" s="0" t="n">
        <v>13</v>
      </c>
      <c r="N810" s="0" t="n">
        <v>3</v>
      </c>
    </row>
    <row r="811" customFormat="false" ht="15" hidden="false" customHeight="false" outlineLevel="0" collapsed="false">
      <c r="A811" s="0" t="n">
        <v>88065566161</v>
      </c>
      <c r="B811" s="11" t="n">
        <v>44058</v>
      </c>
      <c r="C811" s="0" t="s">
        <v>806</v>
      </c>
      <c r="D811" s="0" t="s">
        <v>20</v>
      </c>
      <c r="E811" s="0" t="s">
        <v>119</v>
      </c>
      <c r="F811" s="0" t="s">
        <v>22</v>
      </c>
      <c r="G811" s="0" t="s">
        <v>23</v>
      </c>
      <c r="H811" s="0" t="s">
        <v>24</v>
      </c>
      <c r="I811" s="0" t="s">
        <v>25</v>
      </c>
      <c r="J811" s="0" t="s">
        <v>26</v>
      </c>
      <c r="K811" s="0" t="s">
        <v>27</v>
      </c>
      <c r="L811" s="0" t="n">
        <v>52</v>
      </c>
      <c r="M811" s="0" t="n">
        <v>49</v>
      </c>
      <c r="N811" s="0" t="n">
        <v>4</v>
      </c>
    </row>
    <row r="812" customFormat="false" ht="15" hidden="false" customHeight="false" outlineLevel="0" collapsed="false">
      <c r="A812" s="0" t="n">
        <v>88065566162</v>
      </c>
      <c r="B812" s="11" t="n">
        <v>44062</v>
      </c>
      <c r="C812" s="0" t="s">
        <v>807</v>
      </c>
      <c r="D812" s="0" t="s">
        <v>20</v>
      </c>
      <c r="E812" s="0" t="s">
        <v>50</v>
      </c>
      <c r="F812" s="0" t="s">
        <v>31</v>
      </c>
      <c r="G812" s="0" t="s">
        <v>32</v>
      </c>
      <c r="H812" s="0" t="s">
        <v>33</v>
      </c>
      <c r="I812" s="0" t="s">
        <v>25</v>
      </c>
      <c r="J812" s="0" t="s">
        <v>99</v>
      </c>
      <c r="K812" s="0" t="s">
        <v>27</v>
      </c>
      <c r="L812" s="0" t="n">
        <v>14</v>
      </c>
      <c r="M812" s="0" t="n">
        <v>11</v>
      </c>
      <c r="N812" s="0" t="n">
        <v>5</v>
      </c>
    </row>
    <row r="813" customFormat="false" ht="15" hidden="false" customHeight="false" outlineLevel="0" collapsed="false">
      <c r="A813" s="0" t="n">
        <v>88065566163</v>
      </c>
      <c r="B813" s="11" t="n">
        <v>44061</v>
      </c>
      <c r="C813" s="0" t="s">
        <v>808</v>
      </c>
      <c r="D813" s="0" t="s">
        <v>20</v>
      </c>
      <c r="E813" s="0" t="s">
        <v>52</v>
      </c>
      <c r="F813" s="0" t="s">
        <v>38</v>
      </c>
      <c r="G813" s="0" t="s">
        <v>32</v>
      </c>
      <c r="H813" s="0" t="s">
        <v>39</v>
      </c>
      <c r="I813" s="0" t="s">
        <v>25</v>
      </c>
      <c r="J813" s="0" t="s">
        <v>102</v>
      </c>
      <c r="K813" s="0" t="s">
        <v>27</v>
      </c>
      <c r="L813" s="0" t="n">
        <v>6</v>
      </c>
      <c r="M813" s="0" t="n">
        <v>3</v>
      </c>
      <c r="N813" s="0" t="n">
        <v>6</v>
      </c>
    </row>
    <row r="814" customFormat="false" ht="15" hidden="false" customHeight="false" outlineLevel="0" collapsed="false">
      <c r="A814" s="0" t="n">
        <v>88065566164</v>
      </c>
      <c r="B814" s="11" t="n">
        <v>44061</v>
      </c>
      <c r="C814" s="0" t="s">
        <v>809</v>
      </c>
      <c r="D814" s="0" t="s">
        <v>20</v>
      </c>
      <c r="E814" s="0" t="s">
        <v>55</v>
      </c>
      <c r="F814" s="0" t="s">
        <v>43</v>
      </c>
      <c r="G814" s="0" t="s">
        <v>23</v>
      </c>
      <c r="H814" s="0" t="s">
        <v>44</v>
      </c>
      <c r="I814" s="0" t="s">
        <v>25</v>
      </c>
      <c r="J814" s="0" t="s">
        <v>105</v>
      </c>
      <c r="K814" s="0" t="s">
        <v>27</v>
      </c>
      <c r="L814" s="0" t="n">
        <v>13</v>
      </c>
      <c r="M814" s="0" t="n">
        <v>10</v>
      </c>
      <c r="N814" s="0" t="n">
        <v>7</v>
      </c>
    </row>
    <row r="815" customFormat="false" ht="15" hidden="false" customHeight="false" outlineLevel="0" collapsed="false">
      <c r="A815" s="0" t="n">
        <v>88065566165</v>
      </c>
      <c r="B815" s="11" t="n">
        <v>44062</v>
      </c>
      <c r="C815" s="0" t="s">
        <v>810</v>
      </c>
      <c r="D815" s="0" t="s">
        <v>20</v>
      </c>
      <c r="E815" s="0" t="s">
        <v>58</v>
      </c>
      <c r="F815" s="0" t="s">
        <v>22</v>
      </c>
      <c r="G815" s="0" t="s">
        <v>23</v>
      </c>
      <c r="H815" s="0" t="s">
        <v>24</v>
      </c>
      <c r="I815" s="0" t="s">
        <v>25</v>
      </c>
      <c r="J815" s="0" t="s">
        <v>108</v>
      </c>
      <c r="K815" s="0" t="s">
        <v>27</v>
      </c>
      <c r="L815" s="0" t="n">
        <v>15</v>
      </c>
      <c r="M815" s="0" t="n">
        <v>12</v>
      </c>
      <c r="N815" s="0" t="n">
        <v>11</v>
      </c>
    </row>
    <row r="816" customFormat="false" ht="15" hidden="false" customHeight="false" outlineLevel="0" collapsed="false">
      <c r="A816" s="0" t="n">
        <v>88065566166</v>
      </c>
      <c r="B816" s="11" t="n">
        <v>44063</v>
      </c>
      <c r="C816" s="0" t="s">
        <v>811</v>
      </c>
      <c r="D816" s="0" t="s">
        <v>20</v>
      </c>
      <c r="E816" s="0" t="s">
        <v>147</v>
      </c>
      <c r="F816" s="0" t="s">
        <v>31</v>
      </c>
      <c r="G816" s="0" t="s">
        <v>32</v>
      </c>
      <c r="H816" s="0" t="s">
        <v>33</v>
      </c>
      <c r="I816" s="0" t="s">
        <v>25</v>
      </c>
      <c r="J816" s="0" t="s">
        <v>53</v>
      </c>
      <c r="K816" s="0" t="s">
        <v>27</v>
      </c>
      <c r="L816" s="0" t="n">
        <v>20</v>
      </c>
      <c r="M816" s="0" t="n">
        <v>17</v>
      </c>
      <c r="N816" s="0" t="n">
        <v>2</v>
      </c>
    </row>
    <row r="817" customFormat="false" ht="15" hidden="false" customHeight="false" outlineLevel="0" collapsed="false">
      <c r="A817" s="0" t="n">
        <v>88065566167</v>
      </c>
      <c r="B817" s="11" t="n">
        <v>44064</v>
      </c>
      <c r="C817" s="0" t="s">
        <v>812</v>
      </c>
      <c r="D817" s="0" t="s">
        <v>20</v>
      </c>
      <c r="E817" s="0" t="s">
        <v>149</v>
      </c>
      <c r="F817" s="0" t="s">
        <v>38</v>
      </c>
      <c r="G817" s="0" t="s">
        <v>32</v>
      </c>
      <c r="H817" s="0" t="s">
        <v>39</v>
      </c>
      <c r="I817" s="0" t="s">
        <v>25</v>
      </c>
      <c r="J817" s="0" t="s">
        <v>56</v>
      </c>
      <c r="K817" s="0" t="s">
        <v>27</v>
      </c>
      <c r="L817" s="0" t="n">
        <v>12</v>
      </c>
      <c r="M817" s="0" t="n">
        <v>9</v>
      </c>
      <c r="N817" s="0" t="n">
        <v>3</v>
      </c>
    </row>
    <row r="818" customFormat="false" ht="15" hidden="false" customHeight="false" outlineLevel="0" collapsed="false">
      <c r="A818" s="0" t="n">
        <v>88065566168</v>
      </c>
      <c r="B818" s="11" t="n">
        <v>44065</v>
      </c>
      <c r="C818" s="0" t="s">
        <v>813</v>
      </c>
      <c r="D818" s="0" t="s">
        <v>29</v>
      </c>
      <c r="E818" s="0" t="s">
        <v>21</v>
      </c>
      <c r="F818" s="0" t="s">
        <v>43</v>
      </c>
      <c r="G818" s="0" t="s">
        <v>23</v>
      </c>
      <c r="H818" s="0" t="s">
        <v>44</v>
      </c>
      <c r="I818" s="0" t="s">
        <v>25</v>
      </c>
      <c r="J818" s="0" t="s">
        <v>59</v>
      </c>
      <c r="K818" s="0" t="s">
        <v>27</v>
      </c>
      <c r="L818" s="0" t="n">
        <v>16</v>
      </c>
      <c r="M818" s="0" t="n">
        <v>13</v>
      </c>
      <c r="N818" s="0" t="n">
        <v>5</v>
      </c>
    </row>
    <row r="819" customFormat="false" ht="15" hidden="false" customHeight="false" outlineLevel="0" collapsed="false">
      <c r="A819" s="0" t="n">
        <v>88065566169</v>
      </c>
      <c r="B819" s="11" t="n">
        <v>44066</v>
      </c>
      <c r="C819" s="0" t="s">
        <v>814</v>
      </c>
      <c r="D819" s="0" t="s">
        <v>29</v>
      </c>
      <c r="E819" s="0" t="s">
        <v>152</v>
      </c>
      <c r="F819" s="0" t="s">
        <v>22</v>
      </c>
      <c r="G819" s="0" t="s">
        <v>23</v>
      </c>
      <c r="H819" s="0" t="s">
        <v>24</v>
      </c>
      <c r="I819" s="0" t="s">
        <v>25</v>
      </c>
      <c r="J819" s="0" t="s">
        <v>62</v>
      </c>
      <c r="K819" s="0" t="s">
        <v>27</v>
      </c>
      <c r="L819" s="0" t="n">
        <v>20</v>
      </c>
      <c r="M819" s="0" t="n">
        <v>17</v>
      </c>
      <c r="N819" s="0" t="n">
        <v>2</v>
      </c>
    </row>
    <row r="820" customFormat="false" ht="15" hidden="false" customHeight="false" outlineLevel="0" collapsed="false">
      <c r="A820" s="0" t="n">
        <v>88065566170</v>
      </c>
      <c r="B820" s="11" t="n">
        <v>44067</v>
      </c>
      <c r="C820" s="0" t="s">
        <v>815</v>
      </c>
      <c r="D820" s="0" t="s">
        <v>20</v>
      </c>
      <c r="E820" s="0" t="s">
        <v>154</v>
      </c>
      <c r="F820" s="0" t="s">
        <v>31</v>
      </c>
      <c r="G820" s="0" t="s">
        <v>32</v>
      </c>
      <c r="H820" s="0" t="s">
        <v>33</v>
      </c>
      <c r="I820" s="0" t="s">
        <v>25</v>
      </c>
      <c r="J820" s="0" t="s">
        <v>63</v>
      </c>
      <c r="K820" s="0" t="s">
        <v>27</v>
      </c>
      <c r="L820" s="0" t="n">
        <v>12</v>
      </c>
      <c r="M820" s="0" t="n">
        <v>9</v>
      </c>
      <c r="N820" s="0" t="n">
        <v>1</v>
      </c>
    </row>
    <row r="821" customFormat="false" ht="15" hidden="false" customHeight="false" outlineLevel="0" collapsed="false">
      <c r="A821" s="0" t="n">
        <v>88065566171</v>
      </c>
      <c r="B821" s="11" t="n">
        <v>44068</v>
      </c>
      <c r="C821" s="0" t="s">
        <v>816</v>
      </c>
      <c r="D821" s="0" t="s">
        <v>29</v>
      </c>
      <c r="E821" s="0" t="s">
        <v>156</v>
      </c>
      <c r="F821" s="0" t="s">
        <v>38</v>
      </c>
      <c r="G821" s="0" t="s">
        <v>32</v>
      </c>
      <c r="H821" s="0" t="s">
        <v>39</v>
      </c>
      <c r="I821" s="0" t="s">
        <v>25</v>
      </c>
      <c r="J821" s="0" t="s">
        <v>70</v>
      </c>
      <c r="K821" s="0" t="s">
        <v>27</v>
      </c>
      <c r="L821" s="0" t="n">
        <v>10</v>
      </c>
      <c r="M821" s="0" t="n">
        <v>7</v>
      </c>
      <c r="N821" s="0" t="n">
        <v>6</v>
      </c>
    </row>
    <row r="822" customFormat="false" ht="15" hidden="false" customHeight="false" outlineLevel="0" collapsed="false">
      <c r="A822" s="0" t="n">
        <v>88065566172</v>
      </c>
      <c r="B822" s="11" t="n">
        <v>44072</v>
      </c>
      <c r="C822" s="0" t="s">
        <v>817</v>
      </c>
      <c r="D822" s="0" t="s">
        <v>29</v>
      </c>
      <c r="E822" s="0" t="s">
        <v>66</v>
      </c>
      <c r="F822" s="0" t="s">
        <v>43</v>
      </c>
      <c r="G822" s="0" t="s">
        <v>23</v>
      </c>
      <c r="H822" s="0" t="s">
        <v>44</v>
      </c>
      <c r="I822" s="0" t="s">
        <v>25</v>
      </c>
      <c r="J822" s="0" t="s">
        <v>73</v>
      </c>
      <c r="K822" s="0" t="s">
        <v>27</v>
      </c>
      <c r="L822" s="0" t="n">
        <v>15</v>
      </c>
      <c r="M822" s="0" t="n">
        <v>12</v>
      </c>
      <c r="N822" s="0" t="n">
        <v>9</v>
      </c>
    </row>
    <row r="823" customFormat="false" ht="15" hidden="false" customHeight="false" outlineLevel="0" collapsed="false">
      <c r="A823" s="0" t="n">
        <v>88065566173</v>
      </c>
      <c r="B823" s="11" t="n">
        <v>44071</v>
      </c>
      <c r="C823" s="0" t="s">
        <v>818</v>
      </c>
      <c r="D823" s="0" t="s">
        <v>29</v>
      </c>
      <c r="E823" s="0" t="s">
        <v>69</v>
      </c>
      <c r="F823" s="0" t="s">
        <v>22</v>
      </c>
      <c r="G823" s="0" t="s">
        <v>23</v>
      </c>
      <c r="H823" s="0" t="s">
        <v>24</v>
      </c>
      <c r="I823" s="0" t="s">
        <v>25</v>
      </c>
      <c r="J823" s="0" t="s">
        <v>76</v>
      </c>
      <c r="K823" s="0" t="s">
        <v>27</v>
      </c>
      <c r="L823" s="0" t="n">
        <v>15</v>
      </c>
      <c r="M823" s="0" t="n">
        <v>12</v>
      </c>
      <c r="N823" s="0" t="n">
        <v>10</v>
      </c>
    </row>
    <row r="824" customFormat="false" ht="15" hidden="false" customHeight="false" outlineLevel="0" collapsed="false">
      <c r="A824" s="0" t="n">
        <v>88065566174</v>
      </c>
      <c r="B824" s="11" t="n">
        <v>44071</v>
      </c>
      <c r="C824" s="0" t="s">
        <v>819</v>
      </c>
      <c r="D824" s="0" t="s">
        <v>29</v>
      </c>
      <c r="E824" s="0" t="s">
        <v>96</v>
      </c>
      <c r="F824" s="0" t="s">
        <v>31</v>
      </c>
      <c r="G824" s="0" t="s">
        <v>32</v>
      </c>
      <c r="H824" s="0" t="s">
        <v>33</v>
      </c>
      <c r="I824" s="0" t="s">
        <v>25</v>
      </c>
      <c r="J824" s="0" t="s">
        <v>126</v>
      </c>
      <c r="K824" s="0" t="s">
        <v>27</v>
      </c>
      <c r="L824" s="0" t="n">
        <v>20</v>
      </c>
      <c r="M824" s="0" t="n">
        <v>17</v>
      </c>
      <c r="N824" s="0" t="n">
        <v>3</v>
      </c>
    </row>
    <row r="825" customFormat="false" ht="15" hidden="false" customHeight="false" outlineLevel="0" collapsed="false">
      <c r="A825" s="0" t="n">
        <v>88065566175</v>
      </c>
      <c r="B825" s="11" t="n">
        <v>44072</v>
      </c>
      <c r="C825" s="0" t="s">
        <v>820</v>
      </c>
      <c r="D825" s="0" t="s">
        <v>29</v>
      </c>
      <c r="E825" s="0" t="s">
        <v>98</v>
      </c>
      <c r="F825" s="0" t="s">
        <v>38</v>
      </c>
      <c r="G825" s="0" t="s">
        <v>32</v>
      </c>
      <c r="H825" s="0" t="s">
        <v>39</v>
      </c>
      <c r="I825" s="0" t="s">
        <v>25</v>
      </c>
      <c r="J825" s="0" t="s">
        <v>129</v>
      </c>
      <c r="K825" s="0" t="s">
        <v>27</v>
      </c>
      <c r="L825" s="0" t="n">
        <v>12</v>
      </c>
      <c r="M825" s="0" t="n">
        <v>9</v>
      </c>
      <c r="N825" s="0" t="n">
        <v>4</v>
      </c>
    </row>
    <row r="826" customFormat="false" ht="15" hidden="false" customHeight="false" outlineLevel="0" collapsed="false">
      <c r="A826" s="0" t="n">
        <v>88065566176</v>
      </c>
      <c r="B826" s="11" t="n">
        <v>44073</v>
      </c>
      <c r="C826" s="0" t="s">
        <v>821</v>
      </c>
      <c r="D826" s="0" t="s">
        <v>20</v>
      </c>
      <c r="E826" s="0" t="s">
        <v>101</v>
      </c>
      <c r="F826" s="0" t="s">
        <v>43</v>
      </c>
      <c r="G826" s="0" t="s">
        <v>23</v>
      </c>
      <c r="H826" s="0" t="s">
        <v>44</v>
      </c>
      <c r="I826" s="0" t="s">
        <v>25</v>
      </c>
      <c r="J826" s="0" t="s">
        <v>131</v>
      </c>
      <c r="K826" s="0" t="s">
        <v>27</v>
      </c>
      <c r="L826" s="0" t="n">
        <v>13</v>
      </c>
      <c r="M826" s="0" t="n">
        <v>10</v>
      </c>
      <c r="N826" s="0" t="n">
        <v>5</v>
      </c>
    </row>
    <row r="827" customFormat="false" ht="15" hidden="false" customHeight="false" outlineLevel="0" collapsed="false">
      <c r="A827" s="0" t="n">
        <v>88065566177</v>
      </c>
      <c r="B827" s="11" t="n">
        <v>44074</v>
      </c>
      <c r="C827" s="0" t="s">
        <v>822</v>
      </c>
      <c r="D827" s="0" t="s">
        <v>29</v>
      </c>
      <c r="E827" s="0" t="s">
        <v>104</v>
      </c>
      <c r="F827" s="0" t="s">
        <v>22</v>
      </c>
      <c r="G827" s="0" t="s">
        <v>23</v>
      </c>
      <c r="H827" s="0" t="s">
        <v>24</v>
      </c>
      <c r="I827" s="0" t="s">
        <v>25</v>
      </c>
      <c r="J827" s="0" t="s">
        <v>133</v>
      </c>
      <c r="K827" s="0" t="s">
        <v>27</v>
      </c>
      <c r="L827" s="0" t="n">
        <v>15</v>
      </c>
      <c r="M827" s="0" t="n">
        <v>12</v>
      </c>
      <c r="N827" s="0" t="n">
        <v>6</v>
      </c>
    </row>
    <row r="828" customFormat="false" ht="15" hidden="false" customHeight="false" outlineLevel="0" collapsed="false">
      <c r="A828" s="0" t="n">
        <v>88065566178</v>
      </c>
      <c r="B828" s="11" t="n">
        <v>44075</v>
      </c>
      <c r="C828" s="0" t="s">
        <v>823</v>
      </c>
      <c r="D828" s="0" t="s">
        <v>20</v>
      </c>
      <c r="E828" s="0" t="s">
        <v>107</v>
      </c>
      <c r="F828" s="0" t="s">
        <v>31</v>
      </c>
      <c r="G828" s="0" t="s">
        <v>32</v>
      </c>
      <c r="H828" s="0" t="s">
        <v>33</v>
      </c>
      <c r="I828" s="0" t="s">
        <v>25</v>
      </c>
      <c r="J828" s="0" t="s">
        <v>88</v>
      </c>
      <c r="K828" s="0" t="s">
        <v>27</v>
      </c>
      <c r="L828" s="0" t="n">
        <v>14</v>
      </c>
      <c r="M828" s="0" t="n">
        <v>11</v>
      </c>
      <c r="N828" s="0" t="n">
        <v>3</v>
      </c>
    </row>
    <row r="829" customFormat="false" ht="15" hidden="false" customHeight="false" outlineLevel="0" collapsed="false">
      <c r="A829" s="0" t="n">
        <v>88065566179</v>
      </c>
      <c r="B829" s="11" t="n">
        <v>44076</v>
      </c>
      <c r="C829" s="0" t="s">
        <v>824</v>
      </c>
      <c r="D829" s="0" t="s">
        <v>29</v>
      </c>
      <c r="E829" s="0" t="s">
        <v>75</v>
      </c>
      <c r="F829" s="0" t="s">
        <v>38</v>
      </c>
      <c r="G829" s="0" t="s">
        <v>32</v>
      </c>
      <c r="H829" s="0" t="s">
        <v>39</v>
      </c>
      <c r="I829" s="0" t="s">
        <v>25</v>
      </c>
      <c r="J829" s="0" t="s">
        <v>91</v>
      </c>
      <c r="K829" s="0" t="s">
        <v>27</v>
      </c>
      <c r="L829" s="0" t="n">
        <v>30</v>
      </c>
      <c r="M829" s="0" t="n">
        <v>27</v>
      </c>
      <c r="N829" s="0" t="n">
        <v>7</v>
      </c>
    </row>
    <row r="830" customFormat="false" ht="15" hidden="false" customHeight="false" outlineLevel="0" collapsed="false">
      <c r="A830" s="0" t="n">
        <v>88065566180</v>
      </c>
      <c r="B830" s="11" t="n">
        <v>44077</v>
      </c>
      <c r="C830" s="0" t="s">
        <v>825</v>
      </c>
      <c r="D830" s="0" t="s">
        <v>20</v>
      </c>
      <c r="E830" s="0" t="s">
        <v>78</v>
      </c>
      <c r="F830" s="0" t="s">
        <v>43</v>
      </c>
      <c r="G830" s="0" t="s">
        <v>23</v>
      </c>
      <c r="H830" s="0" t="s">
        <v>44</v>
      </c>
      <c r="I830" s="0" t="s">
        <v>25</v>
      </c>
      <c r="J830" s="0" t="s">
        <v>94</v>
      </c>
      <c r="K830" s="0" t="s">
        <v>27</v>
      </c>
      <c r="L830" s="0" t="n">
        <v>16</v>
      </c>
      <c r="M830" s="0" t="n">
        <v>13</v>
      </c>
      <c r="N830" s="0" t="n">
        <v>5</v>
      </c>
    </row>
    <row r="831" customFormat="false" ht="15" hidden="false" customHeight="false" outlineLevel="0" collapsed="false">
      <c r="A831" s="0" t="n">
        <v>88065566181</v>
      </c>
      <c r="B831" s="11" t="n">
        <v>44078</v>
      </c>
      <c r="C831" s="0" t="s">
        <v>826</v>
      </c>
      <c r="D831" s="0" t="s">
        <v>29</v>
      </c>
      <c r="E831" s="0" t="s">
        <v>81</v>
      </c>
      <c r="F831" s="0" t="s">
        <v>22</v>
      </c>
      <c r="G831" s="0" t="s">
        <v>23</v>
      </c>
      <c r="H831" s="0" t="s">
        <v>24</v>
      </c>
      <c r="I831" s="0" t="s">
        <v>25</v>
      </c>
      <c r="J831" s="0" t="s">
        <v>34</v>
      </c>
      <c r="K831" s="0" t="s">
        <v>35</v>
      </c>
      <c r="L831" s="0" t="n">
        <v>9</v>
      </c>
      <c r="M831" s="0" t="n">
        <v>6</v>
      </c>
      <c r="N831" s="0" t="n">
        <v>8</v>
      </c>
    </row>
    <row r="832" customFormat="false" ht="15" hidden="false" customHeight="false" outlineLevel="0" collapsed="false">
      <c r="A832" s="0" t="n">
        <v>88065566182</v>
      </c>
      <c r="B832" s="11" t="n">
        <v>44079</v>
      </c>
      <c r="C832" s="0" t="s">
        <v>827</v>
      </c>
      <c r="D832" s="0" t="s">
        <v>20</v>
      </c>
      <c r="E832" s="0" t="s">
        <v>149</v>
      </c>
      <c r="F832" s="0" t="s">
        <v>31</v>
      </c>
      <c r="G832" s="0" t="s">
        <v>32</v>
      </c>
      <c r="H832" s="0" t="s">
        <v>33</v>
      </c>
      <c r="I832" s="0" t="s">
        <v>25</v>
      </c>
      <c r="J832" s="0" t="s">
        <v>40</v>
      </c>
      <c r="K832" s="0" t="s">
        <v>35</v>
      </c>
      <c r="L832" s="0" t="n">
        <v>5</v>
      </c>
      <c r="M832" s="0" t="n">
        <v>2</v>
      </c>
      <c r="N832" s="0" t="n">
        <v>9</v>
      </c>
    </row>
    <row r="833" customFormat="false" ht="15" hidden="false" customHeight="false" outlineLevel="0" collapsed="false">
      <c r="A833" s="0" t="n">
        <v>88065566183</v>
      </c>
      <c r="B833" s="11" t="n">
        <v>44083</v>
      </c>
      <c r="C833" s="0" t="s">
        <v>828</v>
      </c>
      <c r="D833" s="0" t="s">
        <v>20</v>
      </c>
      <c r="E833" s="0" t="s">
        <v>21</v>
      </c>
      <c r="F833" s="0" t="s">
        <v>38</v>
      </c>
      <c r="G833" s="0" t="s">
        <v>32</v>
      </c>
      <c r="H833" s="0" t="s">
        <v>39</v>
      </c>
      <c r="I833" s="0" t="s">
        <v>25</v>
      </c>
      <c r="J833" s="0" t="s">
        <v>140</v>
      </c>
      <c r="K833" s="0" t="s">
        <v>35</v>
      </c>
      <c r="L833" s="0" t="n">
        <v>18</v>
      </c>
      <c r="M833" s="0" t="n">
        <v>15</v>
      </c>
      <c r="N833" s="0" t="n">
        <v>2</v>
      </c>
    </row>
    <row r="834" customFormat="false" ht="15" hidden="false" customHeight="false" outlineLevel="0" collapsed="false">
      <c r="A834" s="0" t="n">
        <v>88065566184</v>
      </c>
      <c r="B834" s="11" t="n">
        <v>44082</v>
      </c>
      <c r="C834" s="0" t="s">
        <v>829</v>
      </c>
      <c r="D834" s="0" t="s">
        <v>20</v>
      </c>
      <c r="E834" s="0" t="s">
        <v>152</v>
      </c>
      <c r="F834" s="0" t="s">
        <v>43</v>
      </c>
      <c r="G834" s="0" t="s">
        <v>23</v>
      </c>
      <c r="H834" s="0" t="s">
        <v>44</v>
      </c>
      <c r="I834" s="0" t="s">
        <v>25</v>
      </c>
      <c r="J834" s="0" t="s">
        <v>142</v>
      </c>
      <c r="K834" s="0" t="s">
        <v>35</v>
      </c>
      <c r="L834" s="0" t="n">
        <v>10</v>
      </c>
      <c r="M834" s="0" t="n">
        <v>7</v>
      </c>
      <c r="N834" s="0" t="n">
        <v>5</v>
      </c>
    </row>
    <row r="835" customFormat="false" ht="15" hidden="false" customHeight="false" outlineLevel="0" collapsed="false">
      <c r="A835" s="0" t="n">
        <v>88065566185</v>
      </c>
      <c r="B835" s="11" t="n">
        <v>44082</v>
      </c>
      <c r="C835" s="0" t="s">
        <v>830</v>
      </c>
      <c r="D835" s="0" t="s">
        <v>29</v>
      </c>
      <c r="E835" s="0" t="s">
        <v>154</v>
      </c>
      <c r="F835" s="0" t="s">
        <v>22</v>
      </c>
      <c r="G835" s="0" t="s">
        <v>23</v>
      </c>
      <c r="H835" s="0" t="s">
        <v>24</v>
      </c>
      <c r="I835" s="0" t="s">
        <v>25</v>
      </c>
      <c r="J835" s="0" t="s">
        <v>62</v>
      </c>
      <c r="K835" s="0" t="s">
        <v>27</v>
      </c>
      <c r="L835" s="0" t="n">
        <v>20</v>
      </c>
      <c r="M835" s="0" t="n">
        <v>17</v>
      </c>
      <c r="N835" s="0" t="n">
        <v>7</v>
      </c>
    </row>
    <row r="836" customFormat="false" ht="15" hidden="false" customHeight="false" outlineLevel="0" collapsed="false">
      <c r="A836" s="0" t="n">
        <v>88065566186</v>
      </c>
      <c r="B836" s="11" t="n">
        <v>44083</v>
      </c>
      <c r="C836" s="0" t="s">
        <v>831</v>
      </c>
      <c r="D836" s="0" t="s">
        <v>29</v>
      </c>
      <c r="E836" s="0" t="s">
        <v>156</v>
      </c>
      <c r="F836" s="0" t="s">
        <v>31</v>
      </c>
      <c r="G836" s="0" t="s">
        <v>32</v>
      </c>
      <c r="H836" s="0" t="s">
        <v>33</v>
      </c>
      <c r="I836" s="0" t="s">
        <v>25</v>
      </c>
      <c r="J836" s="0" t="s">
        <v>63</v>
      </c>
      <c r="K836" s="0" t="s">
        <v>27</v>
      </c>
      <c r="L836" s="0" t="n">
        <v>12</v>
      </c>
      <c r="M836" s="0" t="n">
        <v>9</v>
      </c>
      <c r="N836" s="0" t="n">
        <v>7</v>
      </c>
    </row>
    <row r="837" customFormat="false" ht="15" hidden="false" customHeight="false" outlineLevel="0" collapsed="false">
      <c r="A837" s="0" t="n">
        <v>88065566187</v>
      </c>
      <c r="B837" s="11" t="n">
        <v>44084</v>
      </c>
      <c r="C837" s="0" t="s">
        <v>832</v>
      </c>
      <c r="D837" s="0" t="s">
        <v>20</v>
      </c>
      <c r="E837" s="0" t="s">
        <v>112</v>
      </c>
      <c r="F837" s="0" t="s">
        <v>38</v>
      </c>
      <c r="G837" s="0" t="s">
        <v>32</v>
      </c>
      <c r="H837" s="0" t="s">
        <v>39</v>
      </c>
      <c r="I837" s="0" t="s">
        <v>25</v>
      </c>
      <c r="J837" s="0" t="s">
        <v>70</v>
      </c>
      <c r="K837" s="0" t="s">
        <v>27</v>
      </c>
      <c r="L837" s="0" t="n">
        <v>10</v>
      </c>
      <c r="M837" s="0" t="n">
        <v>7</v>
      </c>
      <c r="N837" s="0" t="n">
        <v>15</v>
      </c>
    </row>
    <row r="838" customFormat="false" ht="15" hidden="false" customHeight="false" outlineLevel="0" collapsed="false">
      <c r="A838" s="0" t="n">
        <v>88065566188</v>
      </c>
      <c r="B838" s="11" t="n">
        <v>44085</v>
      </c>
      <c r="C838" s="0" t="s">
        <v>833</v>
      </c>
      <c r="D838" s="0" t="s">
        <v>29</v>
      </c>
      <c r="E838" s="0" t="s">
        <v>114</v>
      </c>
      <c r="F838" s="0" t="s">
        <v>43</v>
      </c>
      <c r="G838" s="0" t="s">
        <v>23</v>
      </c>
      <c r="H838" s="0" t="s">
        <v>44</v>
      </c>
      <c r="I838" s="0" t="s">
        <v>25</v>
      </c>
      <c r="J838" s="0" t="s">
        <v>73</v>
      </c>
      <c r="K838" s="0" t="s">
        <v>27</v>
      </c>
      <c r="L838" s="0" t="n">
        <v>15</v>
      </c>
      <c r="M838" s="0" t="n">
        <v>12</v>
      </c>
      <c r="N838" s="0" t="n">
        <v>3</v>
      </c>
    </row>
    <row r="839" customFormat="false" ht="15" hidden="false" customHeight="false" outlineLevel="0" collapsed="false">
      <c r="A839" s="0" t="n">
        <v>88065566189</v>
      </c>
      <c r="B839" s="11" t="n">
        <v>44086</v>
      </c>
      <c r="C839" s="0" t="s">
        <v>834</v>
      </c>
      <c r="D839" s="0" t="s">
        <v>29</v>
      </c>
      <c r="E839" s="0" t="s">
        <v>69</v>
      </c>
      <c r="F839" s="0" t="s">
        <v>22</v>
      </c>
      <c r="G839" s="0" t="s">
        <v>23</v>
      </c>
      <c r="H839" s="0" t="s">
        <v>24</v>
      </c>
      <c r="I839" s="0" t="s">
        <v>25</v>
      </c>
      <c r="J839" s="0" t="s">
        <v>76</v>
      </c>
      <c r="K839" s="0" t="s">
        <v>27</v>
      </c>
      <c r="L839" s="0" t="n">
        <v>15</v>
      </c>
      <c r="M839" s="0" t="n">
        <v>12</v>
      </c>
      <c r="N839" s="0" t="n">
        <v>6</v>
      </c>
    </row>
    <row r="840" customFormat="false" ht="15" hidden="false" customHeight="false" outlineLevel="0" collapsed="false">
      <c r="A840" s="0" t="n">
        <v>88065566190</v>
      </c>
      <c r="B840" s="11" t="n">
        <v>44087</v>
      </c>
      <c r="C840" s="0" t="s">
        <v>835</v>
      </c>
      <c r="D840" s="0" t="s">
        <v>29</v>
      </c>
      <c r="E840" s="0" t="s">
        <v>117</v>
      </c>
      <c r="F840" s="0" t="s">
        <v>31</v>
      </c>
      <c r="G840" s="0" t="s">
        <v>32</v>
      </c>
      <c r="H840" s="0" t="s">
        <v>33</v>
      </c>
      <c r="I840" s="0" t="s">
        <v>25</v>
      </c>
      <c r="J840" s="0" t="s">
        <v>126</v>
      </c>
      <c r="K840" s="0" t="s">
        <v>27</v>
      </c>
      <c r="L840" s="0" t="n">
        <v>20</v>
      </c>
      <c r="M840" s="0" t="n">
        <v>17</v>
      </c>
      <c r="N840" s="0" t="n">
        <v>10</v>
      </c>
    </row>
    <row r="841" customFormat="false" ht="15" hidden="false" customHeight="false" outlineLevel="0" collapsed="false">
      <c r="A841" s="0" t="n">
        <v>88065566191</v>
      </c>
      <c r="B841" s="11" t="n">
        <v>44088</v>
      </c>
      <c r="C841" s="0" t="s">
        <v>836</v>
      </c>
      <c r="D841" s="0" t="s">
        <v>29</v>
      </c>
      <c r="E841" s="0" t="s">
        <v>69</v>
      </c>
      <c r="F841" s="0" t="s">
        <v>38</v>
      </c>
      <c r="G841" s="0" t="s">
        <v>32</v>
      </c>
      <c r="H841" s="0" t="s">
        <v>39</v>
      </c>
      <c r="I841" s="0" t="s">
        <v>25</v>
      </c>
      <c r="J841" s="0" t="s">
        <v>129</v>
      </c>
      <c r="K841" s="0" t="s">
        <v>27</v>
      </c>
      <c r="L841" s="0" t="n">
        <v>12</v>
      </c>
      <c r="M841" s="0" t="n">
        <v>9</v>
      </c>
      <c r="N841" s="0" t="n">
        <v>11</v>
      </c>
    </row>
    <row r="842" customFormat="false" ht="15" hidden="false" customHeight="false" outlineLevel="0" collapsed="false">
      <c r="A842" s="0" t="n">
        <v>88065566192</v>
      </c>
      <c r="B842" s="11" t="n">
        <v>44089</v>
      </c>
      <c r="C842" s="0" t="s">
        <v>837</v>
      </c>
      <c r="D842" s="0" t="s">
        <v>20</v>
      </c>
      <c r="E842" s="0" t="s">
        <v>117</v>
      </c>
      <c r="F842" s="0" t="s">
        <v>43</v>
      </c>
      <c r="G842" s="0" t="s">
        <v>23</v>
      </c>
      <c r="H842" s="0" t="s">
        <v>44</v>
      </c>
      <c r="I842" s="0" t="s">
        <v>128</v>
      </c>
      <c r="J842" s="0" t="s">
        <v>131</v>
      </c>
      <c r="K842" s="0" t="s">
        <v>27</v>
      </c>
      <c r="L842" s="0" t="n">
        <v>13</v>
      </c>
      <c r="M842" s="0" t="n">
        <v>10</v>
      </c>
      <c r="N842" s="0" t="n">
        <v>3</v>
      </c>
    </row>
    <row r="843" customFormat="false" ht="15" hidden="false" customHeight="false" outlineLevel="0" collapsed="false">
      <c r="A843" s="0" t="n">
        <v>88065566193</v>
      </c>
      <c r="B843" s="11" t="n">
        <v>44093</v>
      </c>
      <c r="C843" s="0" t="s">
        <v>838</v>
      </c>
      <c r="D843" s="0" t="s">
        <v>20</v>
      </c>
      <c r="E843" s="0" t="s">
        <v>119</v>
      </c>
      <c r="F843" s="0" t="s">
        <v>22</v>
      </c>
      <c r="G843" s="0" t="s">
        <v>23</v>
      </c>
      <c r="H843" s="0" t="s">
        <v>24</v>
      </c>
      <c r="I843" s="0" t="s">
        <v>128</v>
      </c>
      <c r="J843" s="0" t="s">
        <v>133</v>
      </c>
      <c r="K843" s="0" t="s">
        <v>27</v>
      </c>
      <c r="L843" s="0" t="n">
        <v>15</v>
      </c>
      <c r="M843" s="0" t="n">
        <v>12</v>
      </c>
      <c r="N843" s="0" t="n">
        <v>1</v>
      </c>
    </row>
    <row r="844" customFormat="false" ht="15" hidden="false" customHeight="false" outlineLevel="0" collapsed="false">
      <c r="A844" s="0" t="n">
        <v>88065566194</v>
      </c>
      <c r="B844" s="11" t="n">
        <v>44092</v>
      </c>
      <c r="C844" s="0" t="s">
        <v>839</v>
      </c>
      <c r="D844" s="0" t="s">
        <v>20</v>
      </c>
      <c r="E844" s="0" t="s">
        <v>121</v>
      </c>
      <c r="F844" s="0" t="s">
        <v>31</v>
      </c>
      <c r="G844" s="0" t="s">
        <v>32</v>
      </c>
      <c r="H844" s="0" t="s">
        <v>33</v>
      </c>
      <c r="I844" s="0" t="s">
        <v>128</v>
      </c>
      <c r="J844" s="0" t="s">
        <v>88</v>
      </c>
      <c r="K844" s="0" t="s">
        <v>27</v>
      </c>
      <c r="L844" s="0" t="n">
        <v>14</v>
      </c>
      <c r="M844" s="0" t="n">
        <v>11</v>
      </c>
      <c r="N844" s="0" t="n">
        <v>1</v>
      </c>
    </row>
    <row r="845" customFormat="false" ht="15" hidden="false" customHeight="false" outlineLevel="0" collapsed="false">
      <c r="A845" s="0" t="n">
        <v>88065566195</v>
      </c>
      <c r="B845" s="11" t="n">
        <v>44092</v>
      </c>
      <c r="C845" s="0" t="s">
        <v>840</v>
      </c>
      <c r="D845" s="0" t="s">
        <v>29</v>
      </c>
      <c r="E845" s="0" t="s">
        <v>123</v>
      </c>
      <c r="F845" s="0" t="s">
        <v>38</v>
      </c>
      <c r="G845" s="0" t="s">
        <v>32</v>
      </c>
      <c r="H845" s="0" t="s">
        <v>39</v>
      </c>
      <c r="I845" s="0" t="s">
        <v>128</v>
      </c>
      <c r="J845" s="0" t="s">
        <v>91</v>
      </c>
      <c r="K845" s="0" t="s">
        <v>27</v>
      </c>
      <c r="L845" s="0" t="n">
        <v>30</v>
      </c>
      <c r="M845" s="0" t="n">
        <v>27</v>
      </c>
      <c r="N845" s="0" t="n">
        <v>1</v>
      </c>
    </row>
    <row r="846" customFormat="false" ht="15" hidden="false" customHeight="false" outlineLevel="0" collapsed="false">
      <c r="A846" s="0" t="n">
        <v>88065566196</v>
      </c>
      <c r="B846" s="11" t="n">
        <v>44093</v>
      </c>
      <c r="C846" s="0" t="s">
        <v>841</v>
      </c>
      <c r="D846" s="0" t="s">
        <v>20</v>
      </c>
      <c r="E846" s="0" t="s">
        <v>125</v>
      </c>
      <c r="F846" s="0" t="s">
        <v>43</v>
      </c>
      <c r="G846" s="0" t="s">
        <v>23</v>
      </c>
      <c r="H846" s="0" t="s">
        <v>44</v>
      </c>
      <c r="I846" s="0" t="s">
        <v>128</v>
      </c>
      <c r="J846" s="0" t="s">
        <v>94</v>
      </c>
      <c r="K846" s="0" t="s">
        <v>27</v>
      </c>
      <c r="L846" s="0" t="n">
        <v>16</v>
      </c>
      <c r="M846" s="0" t="n">
        <v>13</v>
      </c>
      <c r="N846" s="0" t="n">
        <v>3</v>
      </c>
    </row>
    <row r="847" customFormat="false" ht="15" hidden="false" customHeight="false" outlineLevel="0" collapsed="false">
      <c r="A847" s="0" t="n">
        <v>88065566197</v>
      </c>
      <c r="B847" s="11" t="n">
        <v>44094</v>
      </c>
      <c r="C847" s="0" t="s">
        <v>842</v>
      </c>
      <c r="D847" s="0" t="s">
        <v>29</v>
      </c>
      <c r="E847" s="0" t="s">
        <v>30</v>
      </c>
      <c r="F847" s="0" t="s">
        <v>22</v>
      </c>
      <c r="G847" s="0" t="s">
        <v>23</v>
      </c>
      <c r="H847" s="0" t="s">
        <v>24</v>
      </c>
      <c r="I847" s="0" t="s">
        <v>128</v>
      </c>
      <c r="J847" s="0" t="s">
        <v>34</v>
      </c>
      <c r="K847" s="0" t="s">
        <v>35</v>
      </c>
      <c r="L847" s="0" t="n">
        <v>9</v>
      </c>
      <c r="M847" s="0" t="n">
        <v>6</v>
      </c>
      <c r="N847" s="0" t="n">
        <v>4</v>
      </c>
    </row>
    <row r="848" customFormat="false" ht="15" hidden="false" customHeight="false" outlineLevel="0" collapsed="false">
      <c r="A848" s="0" t="n">
        <v>88065566198</v>
      </c>
      <c r="B848" s="11" t="n">
        <v>44095</v>
      </c>
      <c r="C848" s="0" t="s">
        <v>843</v>
      </c>
      <c r="D848" s="0" t="s">
        <v>20</v>
      </c>
      <c r="E848" s="0" t="s">
        <v>37</v>
      </c>
      <c r="F848" s="0" t="s">
        <v>31</v>
      </c>
      <c r="G848" s="0" t="s">
        <v>32</v>
      </c>
      <c r="H848" s="0" t="s">
        <v>33</v>
      </c>
      <c r="I848" s="0" t="s">
        <v>128</v>
      </c>
      <c r="J848" s="0" t="s">
        <v>40</v>
      </c>
      <c r="K848" s="0" t="s">
        <v>35</v>
      </c>
      <c r="L848" s="0" t="n">
        <v>5</v>
      </c>
      <c r="M848" s="0" t="n">
        <v>2</v>
      </c>
      <c r="N848" s="0" t="n">
        <v>5</v>
      </c>
    </row>
    <row r="849" customFormat="false" ht="15" hidden="false" customHeight="false" outlineLevel="0" collapsed="false">
      <c r="A849" s="0" t="n">
        <v>88065566199</v>
      </c>
      <c r="B849" s="11" t="n">
        <v>44096</v>
      </c>
      <c r="C849" s="0" t="s">
        <v>844</v>
      </c>
      <c r="D849" s="0" t="s">
        <v>29</v>
      </c>
      <c r="E849" s="0" t="s">
        <v>42</v>
      </c>
      <c r="F849" s="0" t="s">
        <v>38</v>
      </c>
      <c r="G849" s="0" t="s">
        <v>32</v>
      </c>
      <c r="H849" s="0" t="s">
        <v>39</v>
      </c>
      <c r="I849" s="0" t="s">
        <v>128</v>
      </c>
      <c r="J849" s="0" t="s">
        <v>140</v>
      </c>
      <c r="K849" s="0" t="s">
        <v>35</v>
      </c>
      <c r="L849" s="0" t="n">
        <v>18</v>
      </c>
      <c r="M849" s="0" t="n">
        <v>15</v>
      </c>
      <c r="N849" s="0" t="n">
        <v>6</v>
      </c>
    </row>
    <row r="850" customFormat="false" ht="15" hidden="false" customHeight="false" outlineLevel="0" collapsed="false">
      <c r="A850" s="0" t="n">
        <v>88065566200</v>
      </c>
      <c r="B850" s="11" t="n">
        <v>44097</v>
      </c>
      <c r="C850" s="0" t="s">
        <v>845</v>
      </c>
      <c r="D850" s="0" t="s">
        <v>20</v>
      </c>
      <c r="E850" s="0" t="s">
        <v>186</v>
      </c>
      <c r="F850" s="0" t="s">
        <v>43</v>
      </c>
      <c r="G850" s="0" t="s">
        <v>23</v>
      </c>
      <c r="H850" s="0" t="s">
        <v>44</v>
      </c>
      <c r="I850" s="0" t="s">
        <v>128</v>
      </c>
      <c r="J850" s="0" t="s">
        <v>142</v>
      </c>
      <c r="K850" s="0" t="s">
        <v>35</v>
      </c>
      <c r="L850" s="0" t="n">
        <v>10</v>
      </c>
      <c r="M850" s="0" t="n">
        <v>7</v>
      </c>
      <c r="N850" s="0" t="n">
        <v>7</v>
      </c>
    </row>
    <row r="851" customFormat="false" ht="15" hidden="false" customHeight="false" outlineLevel="0" collapsed="false">
      <c r="A851" s="0" t="n">
        <v>88065566201</v>
      </c>
      <c r="B851" s="11" t="n">
        <v>44098</v>
      </c>
      <c r="C851" s="0" t="s">
        <v>846</v>
      </c>
      <c r="D851" s="0" t="s">
        <v>20</v>
      </c>
      <c r="E851" s="0" t="s">
        <v>188</v>
      </c>
      <c r="F851" s="0" t="s">
        <v>22</v>
      </c>
      <c r="G851" s="0" t="s">
        <v>23</v>
      </c>
      <c r="H851" s="0" t="s">
        <v>24</v>
      </c>
      <c r="I851" s="0" t="s">
        <v>128</v>
      </c>
      <c r="J851" s="0" t="s">
        <v>144</v>
      </c>
      <c r="K851" s="0" t="s">
        <v>35</v>
      </c>
      <c r="L851" s="0" t="n">
        <v>20</v>
      </c>
      <c r="M851" s="0" t="n">
        <v>17</v>
      </c>
      <c r="N851" s="0" t="n">
        <v>11</v>
      </c>
    </row>
    <row r="852" customFormat="false" ht="15" hidden="false" customHeight="false" outlineLevel="0" collapsed="false">
      <c r="A852" s="0" t="n">
        <v>88065566202</v>
      </c>
      <c r="B852" s="11" t="n">
        <v>44099</v>
      </c>
      <c r="C852" s="0" t="s">
        <v>847</v>
      </c>
      <c r="D852" s="0" t="s">
        <v>20</v>
      </c>
      <c r="E852" s="0" t="s">
        <v>46</v>
      </c>
      <c r="F852" s="0" t="s">
        <v>31</v>
      </c>
      <c r="G852" s="0" t="s">
        <v>32</v>
      </c>
      <c r="H852" s="0" t="s">
        <v>33</v>
      </c>
      <c r="I852" s="0" t="s">
        <v>128</v>
      </c>
      <c r="J852" s="0" t="s">
        <v>60</v>
      </c>
      <c r="K852" s="0" t="s">
        <v>35</v>
      </c>
      <c r="L852" s="0" t="n">
        <v>70</v>
      </c>
      <c r="M852" s="0" t="n">
        <v>67</v>
      </c>
      <c r="N852" s="0" t="n">
        <v>2</v>
      </c>
    </row>
    <row r="853" customFormat="false" ht="15" hidden="false" customHeight="false" outlineLevel="0" collapsed="false">
      <c r="A853" s="0" t="n">
        <v>88065566203</v>
      </c>
      <c r="B853" s="11" t="n">
        <v>44103</v>
      </c>
      <c r="C853" s="0" t="s">
        <v>848</v>
      </c>
      <c r="D853" s="0" t="s">
        <v>29</v>
      </c>
      <c r="E853" s="0" t="s">
        <v>48</v>
      </c>
      <c r="F853" s="0" t="s">
        <v>38</v>
      </c>
      <c r="G853" s="0" t="s">
        <v>32</v>
      </c>
      <c r="H853" s="0" t="s">
        <v>39</v>
      </c>
      <c r="I853" s="0" t="s">
        <v>128</v>
      </c>
      <c r="J853" s="0" t="s">
        <v>61</v>
      </c>
      <c r="K853" s="0" t="s">
        <v>35</v>
      </c>
      <c r="L853" s="0" t="n">
        <v>15</v>
      </c>
      <c r="M853" s="0" t="n">
        <v>12</v>
      </c>
      <c r="N853" s="0" t="n">
        <v>3</v>
      </c>
    </row>
    <row r="854" customFormat="false" ht="15" hidden="false" customHeight="false" outlineLevel="0" collapsed="false">
      <c r="A854" s="0" t="n">
        <v>88065566204</v>
      </c>
      <c r="B854" s="11" t="n">
        <v>44102</v>
      </c>
      <c r="C854" s="0" t="s">
        <v>849</v>
      </c>
      <c r="D854" s="0" t="s">
        <v>29</v>
      </c>
      <c r="E854" s="0" t="s">
        <v>37</v>
      </c>
      <c r="F854" s="0" t="s">
        <v>38</v>
      </c>
      <c r="G854" s="0" t="s">
        <v>32</v>
      </c>
      <c r="H854" s="0" t="s">
        <v>39</v>
      </c>
      <c r="I854" s="0" t="s">
        <v>25</v>
      </c>
      <c r="J854" s="0" t="s">
        <v>64</v>
      </c>
      <c r="K854" s="0" t="s">
        <v>35</v>
      </c>
      <c r="L854" s="0" t="n">
        <v>12</v>
      </c>
      <c r="M854" s="0" t="n">
        <v>9</v>
      </c>
      <c r="N854" s="0" t="n">
        <v>5</v>
      </c>
    </row>
    <row r="855" customFormat="false" ht="15" hidden="false" customHeight="false" outlineLevel="0" collapsed="false">
      <c r="A855" s="0" t="n">
        <v>88065566205</v>
      </c>
      <c r="B855" s="11" t="n">
        <v>44102</v>
      </c>
      <c r="C855" s="0" t="s">
        <v>850</v>
      </c>
      <c r="D855" s="0" t="s">
        <v>29</v>
      </c>
      <c r="E855" s="0" t="s">
        <v>42</v>
      </c>
      <c r="F855" s="0" t="s">
        <v>43</v>
      </c>
      <c r="G855" s="0" t="s">
        <v>23</v>
      </c>
      <c r="H855" s="0" t="s">
        <v>44</v>
      </c>
      <c r="I855" s="0" t="s">
        <v>25</v>
      </c>
      <c r="J855" s="0" t="s">
        <v>67</v>
      </c>
      <c r="K855" s="0" t="s">
        <v>35</v>
      </c>
      <c r="L855" s="0" t="n">
        <v>18</v>
      </c>
      <c r="M855" s="0" t="n">
        <v>15</v>
      </c>
      <c r="N855" s="0" t="n">
        <v>2</v>
      </c>
    </row>
    <row r="856" customFormat="false" ht="15" hidden="false" customHeight="false" outlineLevel="0" collapsed="false">
      <c r="A856" s="0" t="n">
        <v>88065566206</v>
      </c>
      <c r="B856" s="11" t="n">
        <v>44103</v>
      </c>
      <c r="C856" s="0" t="s">
        <v>851</v>
      </c>
      <c r="D856" s="0" t="s">
        <v>20</v>
      </c>
      <c r="E856" s="0" t="s">
        <v>48</v>
      </c>
      <c r="F856" s="0" t="s">
        <v>38</v>
      </c>
      <c r="G856" s="0" t="s">
        <v>32</v>
      </c>
      <c r="H856" s="0" t="s">
        <v>39</v>
      </c>
      <c r="I856" s="0" t="s">
        <v>25</v>
      </c>
      <c r="J856" s="0" t="s">
        <v>79</v>
      </c>
      <c r="K856" s="0" t="s">
        <v>35</v>
      </c>
      <c r="L856" s="0" t="n">
        <v>23</v>
      </c>
      <c r="M856" s="0" t="n">
        <v>20</v>
      </c>
      <c r="N856" s="0" t="n">
        <v>1</v>
      </c>
    </row>
    <row r="857" customFormat="false" ht="15" hidden="false" customHeight="false" outlineLevel="0" collapsed="false">
      <c r="A857" s="0" t="n">
        <v>88065566207</v>
      </c>
      <c r="B857" s="11" t="n">
        <v>44073</v>
      </c>
      <c r="C857" s="0" t="s">
        <v>852</v>
      </c>
      <c r="D857" s="0" t="s">
        <v>29</v>
      </c>
      <c r="E857" s="0" t="s">
        <v>50</v>
      </c>
      <c r="F857" s="0" t="s">
        <v>43</v>
      </c>
      <c r="G857" s="0" t="s">
        <v>23</v>
      </c>
      <c r="H857" s="0" t="s">
        <v>44</v>
      </c>
      <c r="I857" s="0" t="s">
        <v>25</v>
      </c>
      <c r="J857" s="0" t="s">
        <v>82</v>
      </c>
      <c r="K857" s="0" t="s">
        <v>35</v>
      </c>
      <c r="L857" s="0" t="n">
        <v>9</v>
      </c>
      <c r="M857" s="0" t="n">
        <v>6</v>
      </c>
      <c r="N857" s="0" t="n">
        <v>6</v>
      </c>
    </row>
    <row r="858" customFormat="false" ht="15" hidden="false" customHeight="false" outlineLevel="0" collapsed="false">
      <c r="A858" s="0" t="n">
        <v>88065566208</v>
      </c>
      <c r="B858" s="11" t="n">
        <v>44074</v>
      </c>
      <c r="C858" s="0" t="s">
        <v>853</v>
      </c>
      <c r="D858" s="0" t="s">
        <v>20</v>
      </c>
      <c r="E858" s="0" t="s">
        <v>69</v>
      </c>
      <c r="F858" s="0" t="s">
        <v>38</v>
      </c>
      <c r="G858" s="0" t="s">
        <v>32</v>
      </c>
      <c r="H858" s="0" t="s">
        <v>39</v>
      </c>
      <c r="I858" s="0" t="s">
        <v>128</v>
      </c>
      <c r="J858" s="0" t="s">
        <v>85</v>
      </c>
      <c r="K858" s="0" t="s">
        <v>35</v>
      </c>
      <c r="L858" s="0" t="n">
        <v>18</v>
      </c>
      <c r="M858" s="0" t="n">
        <v>15</v>
      </c>
      <c r="N858" s="0" t="n">
        <v>9</v>
      </c>
    </row>
    <row r="859" customFormat="false" ht="15" hidden="false" customHeight="false" outlineLevel="0" collapsed="false">
      <c r="A859" s="0" t="n">
        <v>88065566209</v>
      </c>
      <c r="B859" s="11" t="n">
        <v>44075</v>
      </c>
      <c r="C859" s="0" t="s">
        <v>854</v>
      </c>
      <c r="D859" s="0" t="s">
        <v>29</v>
      </c>
      <c r="E859" s="0" t="s">
        <v>117</v>
      </c>
      <c r="F859" s="0" t="s">
        <v>43</v>
      </c>
      <c r="G859" s="0" t="s">
        <v>23</v>
      </c>
      <c r="H859" s="0" t="s">
        <v>44</v>
      </c>
      <c r="I859" s="0" t="s">
        <v>128</v>
      </c>
      <c r="J859" s="0" t="s">
        <v>26</v>
      </c>
      <c r="K859" s="0" t="s">
        <v>27</v>
      </c>
      <c r="L859" s="0" t="n">
        <v>52</v>
      </c>
      <c r="M859" s="0" t="n">
        <v>49</v>
      </c>
      <c r="N859" s="0" t="n">
        <v>10</v>
      </c>
    </row>
    <row r="860" customFormat="false" ht="15" hidden="false" customHeight="false" outlineLevel="0" collapsed="false">
      <c r="A860" s="0" t="n">
        <v>88065566210</v>
      </c>
      <c r="B860" s="11" t="n">
        <v>44076</v>
      </c>
      <c r="C860" s="0" t="s">
        <v>855</v>
      </c>
      <c r="D860" s="0" t="s">
        <v>20</v>
      </c>
      <c r="E860" s="0" t="s">
        <v>119</v>
      </c>
      <c r="F860" s="0" t="s">
        <v>38</v>
      </c>
      <c r="G860" s="0" t="s">
        <v>32</v>
      </c>
      <c r="H860" s="0" t="s">
        <v>39</v>
      </c>
      <c r="I860" s="0" t="s">
        <v>128</v>
      </c>
      <c r="J860" s="0" t="s">
        <v>34</v>
      </c>
      <c r="K860" s="0" t="s">
        <v>35</v>
      </c>
      <c r="L860" s="0" t="n">
        <v>9</v>
      </c>
      <c r="M860" s="0" t="n">
        <v>6</v>
      </c>
      <c r="N860" s="0" t="n">
        <v>3</v>
      </c>
    </row>
    <row r="861" customFormat="false" ht="15" hidden="false" customHeight="false" outlineLevel="0" collapsed="false">
      <c r="A861" s="0" t="n">
        <v>88065566211</v>
      </c>
      <c r="B861" s="11" t="n">
        <v>44077</v>
      </c>
      <c r="C861" s="0" t="s">
        <v>856</v>
      </c>
      <c r="D861" s="0" t="s">
        <v>20</v>
      </c>
      <c r="E861" s="0" t="s">
        <v>50</v>
      </c>
      <c r="F861" s="0" t="s">
        <v>43</v>
      </c>
      <c r="G861" s="0" t="s">
        <v>23</v>
      </c>
      <c r="H861" s="0" t="s">
        <v>44</v>
      </c>
      <c r="I861" s="0" t="s">
        <v>128</v>
      </c>
      <c r="J861" s="0" t="s">
        <v>40</v>
      </c>
      <c r="K861" s="0" t="s">
        <v>35</v>
      </c>
      <c r="L861" s="0" t="n">
        <v>5</v>
      </c>
      <c r="M861" s="0" t="n">
        <v>2</v>
      </c>
      <c r="N861" s="0" t="n">
        <v>4</v>
      </c>
    </row>
    <row r="862" customFormat="false" ht="15" hidden="false" customHeight="false" outlineLevel="0" collapsed="false">
      <c r="A862" s="0" t="n">
        <v>88065566212</v>
      </c>
      <c r="B862" s="11" t="n">
        <v>44078</v>
      </c>
      <c r="C862" s="0" t="s">
        <v>857</v>
      </c>
      <c r="D862" s="0" t="s">
        <v>29</v>
      </c>
      <c r="E862" s="0" t="s">
        <v>52</v>
      </c>
      <c r="F862" s="0" t="s">
        <v>38</v>
      </c>
      <c r="G862" s="0" t="s">
        <v>32</v>
      </c>
      <c r="H862" s="0" t="s">
        <v>39</v>
      </c>
      <c r="I862" s="0" t="s">
        <v>128</v>
      </c>
      <c r="J862" s="0" t="s">
        <v>99</v>
      </c>
      <c r="K862" s="0" t="s">
        <v>27</v>
      </c>
      <c r="L862" s="0" t="n">
        <v>14</v>
      </c>
      <c r="M862" s="0" t="n">
        <v>11</v>
      </c>
      <c r="N862" s="0" t="n">
        <v>5</v>
      </c>
    </row>
    <row r="863" customFormat="false" ht="15" hidden="false" customHeight="false" outlineLevel="0" collapsed="false">
      <c r="A863" s="0" t="n">
        <v>88065566213</v>
      </c>
      <c r="B863" s="11" t="n">
        <v>44079</v>
      </c>
      <c r="C863" s="0" t="s">
        <v>858</v>
      </c>
      <c r="D863" s="0" t="s">
        <v>20</v>
      </c>
      <c r="E863" s="0" t="s">
        <v>55</v>
      </c>
      <c r="F863" s="0" t="s">
        <v>43</v>
      </c>
      <c r="G863" s="0" t="s">
        <v>23</v>
      </c>
      <c r="H863" s="0" t="s">
        <v>44</v>
      </c>
      <c r="I863" s="0" t="s">
        <v>128</v>
      </c>
      <c r="J863" s="0" t="s">
        <v>102</v>
      </c>
      <c r="K863" s="0" t="s">
        <v>27</v>
      </c>
      <c r="L863" s="0" t="n">
        <v>6</v>
      </c>
      <c r="M863" s="0" t="n">
        <v>3</v>
      </c>
      <c r="N863" s="0" t="n">
        <v>6</v>
      </c>
    </row>
    <row r="864" customFormat="false" ht="15" hidden="false" customHeight="false" outlineLevel="0" collapsed="false">
      <c r="A864" s="0" t="n">
        <v>88065566214</v>
      </c>
      <c r="B864" s="11" t="n">
        <v>44083</v>
      </c>
      <c r="C864" s="0" t="s">
        <v>859</v>
      </c>
      <c r="D864" s="0" t="s">
        <v>20</v>
      </c>
      <c r="E864" s="0" t="s">
        <v>58</v>
      </c>
      <c r="F864" s="0" t="s">
        <v>38</v>
      </c>
      <c r="G864" s="0" t="s">
        <v>32</v>
      </c>
      <c r="H864" s="0" t="s">
        <v>39</v>
      </c>
      <c r="I864" s="0" t="s">
        <v>128</v>
      </c>
      <c r="J864" s="0" t="s">
        <v>142</v>
      </c>
      <c r="K864" s="0" t="s">
        <v>35</v>
      </c>
      <c r="L864" s="0" t="n">
        <v>10</v>
      </c>
      <c r="M864" s="0" t="n">
        <v>7</v>
      </c>
      <c r="N864" s="0" t="n">
        <v>3</v>
      </c>
    </row>
    <row r="865" customFormat="false" ht="15" hidden="false" customHeight="false" outlineLevel="0" collapsed="false">
      <c r="A865" s="0" t="n">
        <v>88065566215</v>
      </c>
      <c r="B865" s="11" t="n">
        <v>44082</v>
      </c>
      <c r="C865" s="0" t="s">
        <v>860</v>
      </c>
      <c r="D865" s="0" t="s">
        <v>20</v>
      </c>
      <c r="E865" s="0" t="s">
        <v>147</v>
      </c>
      <c r="F865" s="0" t="s">
        <v>43</v>
      </c>
      <c r="G865" s="0" t="s">
        <v>23</v>
      </c>
      <c r="H865" s="0" t="s">
        <v>44</v>
      </c>
      <c r="I865" s="0" t="s">
        <v>128</v>
      </c>
      <c r="J865" s="0" t="s">
        <v>105</v>
      </c>
      <c r="K865" s="0" t="s">
        <v>27</v>
      </c>
      <c r="L865" s="0" t="n">
        <v>13</v>
      </c>
      <c r="M865" s="0" t="n">
        <v>10</v>
      </c>
      <c r="N865" s="0" t="n">
        <v>7</v>
      </c>
    </row>
    <row r="866" customFormat="false" ht="15" hidden="false" customHeight="false" outlineLevel="0" collapsed="false">
      <c r="A866" s="0" t="n">
        <v>88065566216</v>
      </c>
      <c r="B866" s="11" t="n">
        <v>44082</v>
      </c>
      <c r="C866" s="0" t="s">
        <v>861</v>
      </c>
      <c r="D866" s="0" t="s">
        <v>20</v>
      </c>
      <c r="E866" s="0" t="s">
        <v>149</v>
      </c>
      <c r="F866" s="0" t="s">
        <v>38</v>
      </c>
      <c r="G866" s="0" t="s">
        <v>32</v>
      </c>
      <c r="H866" s="0" t="s">
        <v>39</v>
      </c>
      <c r="I866" s="0" t="s">
        <v>128</v>
      </c>
      <c r="J866" s="0" t="s">
        <v>144</v>
      </c>
      <c r="K866" s="0" t="s">
        <v>35</v>
      </c>
      <c r="L866" s="0" t="n">
        <v>20</v>
      </c>
      <c r="M866" s="0" t="n">
        <v>17</v>
      </c>
      <c r="N866" s="0" t="n">
        <v>5</v>
      </c>
    </row>
    <row r="867" customFormat="false" ht="15" hidden="false" customHeight="false" outlineLevel="0" collapsed="false">
      <c r="A867" s="0" t="n">
        <v>88065566217</v>
      </c>
      <c r="B867" s="11" t="n">
        <v>44083</v>
      </c>
      <c r="C867" s="0" t="s">
        <v>862</v>
      </c>
      <c r="D867" s="0" t="s">
        <v>29</v>
      </c>
      <c r="E867" s="0" t="s">
        <v>21</v>
      </c>
      <c r="F867" s="0" t="s">
        <v>43</v>
      </c>
      <c r="G867" s="0" t="s">
        <v>23</v>
      </c>
      <c r="H867" s="0" t="s">
        <v>44</v>
      </c>
      <c r="I867" s="0" t="s">
        <v>128</v>
      </c>
      <c r="J867" s="0" t="s">
        <v>108</v>
      </c>
      <c r="K867" s="0" t="s">
        <v>27</v>
      </c>
      <c r="L867" s="0" t="n">
        <v>15</v>
      </c>
      <c r="M867" s="0" t="n">
        <v>12</v>
      </c>
      <c r="N867" s="0" t="n">
        <v>8</v>
      </c>
    </row>
    <row r="868" customFormat="false" ht="15" hidden="false" customHeight="false" outlineLevel="0" collapsed="false">
      <c r="A868" s="0" t="n">
        <v>88065566218</v>
      </c>
      <c r="B868" s="11" t="n">
        <v>44084</v>
      </c>
      <c r="C868" s="0" t="s">
        <v>863</v>
      </c>
      <c r="D868" s="0" t="s">
        <v>20</v>
      </c>
      <c r="E868" s="0" t="s">
        <v>152</v>
      </c>
      <c r="F868" s="0" t="s">
        <v>43</v>
      </c>
      <c r="G868" s="0" t="s">
        <v>23</v>
      </c>
      <c r="H868" s="0" t="s">
        <v>44</v>
      </c>
      <c r="I868" s="0" t="s">
        <v>128</v>
      </c>
      <c r="J868" s="0" t="s">
        <v>53</v>
      </c>
      <c r="K868" s="0" t="s">
        <v>27</v>
      </c>
      <c r="L868" s="0" t="n">
        <v>20</v>
      </c>
      <c r="M868" s="0" t="n">
        <v>17</v>
      </c>
      <c r="N868" s="0" t="n">
        <v>9</v>
      </c>
    </row>
    <row r="869" customFormat="false" ht="15" hidden="false" customHeight="false" outlineLevel="0" collapsed="false">
      <c r="A869" s="0" t="n">
        <v>88065566219</v>
      </c>
      <c r="B869" s="11" t="n">
        <v>44085</v>
      </c>
      <c r="C869" s="0" t="s">
        <v>864</v>
      </c>
      <c r="D869" s="0" t="s">
        <v>29</v>
      </c>
      <c r="E869" s="0" t="s">
        <v>154</v>
      </c>
      <c r="F869" s="0" t="s">
        <v>38</v>
      </c>
      <c r="G869" s="0" t="s">
        <v>32</v>
      </c>
      <c r="H869" s="0" t="s">
        <v>39</v>
      </c>
      <c r="I869" s="0" t="s">
        <v>128</v>
      </c>
      <c r="J869" s="0" t="s">
        <v>56</v>
      </c>
      <c r="K869" s="0" t="s">
        <v>27</v>
      </c>
      <c r="L869" s="0" t="n">
        <v>12</v>
      </c>
      <c r="M869" s="0" t="n">
        <v>9</v>
      </c>
      <c r="N869" s="0" t="n">
        <v>2</v>
      </c>
    </row>
    <row r="870" customFormat="false" ht="15" hidden="false" customHeight="false" outlineLevel="0" collapsed="false">
      <c r="A870" s="0" t="n">
        <v>88065566220</v>
      </c>
      <c r="B870" s="11" t="n">
        <v>44086</v>
      </c>
      <c r="C870" s="0" t="s">
        <v>865</v>
      </c>
      <c r="D870" s="0" t="s">
        <v>29</v>
      </c>
      <c r="E870" s="0" t="s">
        <v>156</v>
      </c>
      <c r="F870" s="0" t="s">
        <v>43</v>
      </c>
      <c r="G870" s="0" t="s">
        <v>23</v>
      </c>
      <c r="H870" s="0" t="s">
        <v>44</v>
      </c>
      <c r="I870" s="0" t="s">
        <v>128</v>
      </c>
      <c r="J870" s="0" t="s">
        <v>59</v>
      </c>
      <c r="K870" s="0" t="s">
        <v>27</v>
      </c>
      <c r="L870" s="0" t="n">
        <v>16</v>
      </c>
      <c r="M870" s="0" t="n">
        <v>13</v>
      </c>
      <c r="N870" s="0" t="n">
        <v>5</v>
      </c>
    </row>
    <row r="871" customFormat="false" ht="15" hidden="false" customHeight="false" outlineLevel="0" collapsed="false">
      <c r="A871" s="0" t="n">
        <v>88065566221</v>
      </c>
      <c r="B871" s="11" t="n">
        <v>44087</v>
      </c>
      <c r="C871" s="0" t="s">
        <v>866</v>
      </c>
      <c r="D871" s="0" t="s">
        <v>29</v>
      </c>
      <c r="E871" s="0" t="s">
        <v>66</v>
      </c>
      <c r="F871" s="0" t="s">
        <v>43</v>
      </c>
      <c r="G871" s="0" t="s">
        <v>23</v>
      </c>
      <c r="H871" s="0" t="s">
        <v>44</v>
      </c>
      <c r="I871" s="0" t="s">
        <v>128</v>
      </c>
      <c r="J871" s="0" t="s">
        <v>60</v>
      </c>
      <c r="K871" s="0" t="s">
        <v>35</v>
      </c>
      <c r="L871" s="0" t="n">
        <v>70</v>
      </c>
      <c r="M871" s="0" t="n">
        <v>67</v>
      </c>
      <c r="N871" s="0" t="n">
        <v>7</v>
      </c>
    </row>
    <row r="872" customFormat="false" ht="15" hidden="false" customHeight="false" outlineLevel="0" collapsed="false">
      <c r="A872" s="0" t="n">
        <v>88065566222</v>
      </c>
      <c r="B872" s="11" t="n">
        <v>44088</v>
      </c>
      <c r="C872" s="0" t="s">
        <v>867</v>
      </c>
      <c r="D872" s="0" t="s">
        <v>20</v>
      </c>
      <c r="E872" s="0" t="s">
        <v>69</v>
      </c>
      <c r="F872" s="0" t="s">
        <v>43</v>
      </c>
      <c r="G872" s="0" t="s">
        <v>23</v>
      </c>
      <c r="H872" s="0" t="s">
        <v>44</v>
      </c>
      <c r="I872" s="0" t="s">
        <v>128</v>
      </c>
      <c r="J872" s="0" t="s">
        <v>61</v>
      </c>
      <c r="K872" s="0" t="s">
        <v>35</v>
      </c>
      <c r="L872" s="0" t="n">
        <v>15</v>
      </c>
      <c r="M872" s="0" t="n">
        <v>12</v>
      </c>
      <c r="N872" s="0" t="n">
        <v>7</v>
      </c>
    </row>
    <row r="873" customFormat="false" ht="15" hidden="false" customHeight="false" outlineLevel="0" collapsed="false">
      <c r="A873" s="0" t="n">
        <v>88065566223</v>
      </c>
      <c r="B873" s="11" t="n">
        <v>44089</v>
      </c>
      <c r="C873" s="0" t="s">
        <v>868</v>
      </c>
      <c r="D873" s="0" t="s">
        <v>20</v>
      </c>
      <c r="E873" s="0" t="s">
        <v>69</v>
      </c>
      <c r="F873" s="0" t="s">
        <v>22</v>
      </c>
      <c r="G873" s="0" t="s">
        <v>23</v>
      </c>
      <c r="H873" s="0" t="s">
        <v>24</v>
      </c>
      <c r="I873" s="0" t="s">
        <v>25</v>
      </c>
      <c r="J873" s="0" t="s">
        <v>59</v>
      </c>
      <c r="K873" s="0" t="s">
        <v>27</v>
      </c>
      <c r="L873" s="0" t="n">
        <v>16</v>
      </c>
      <c r="M873" s="0" t="n">
        <v>13</v>
      </c>
      <c r="N873" s="0" t="n">
        <v>15</v>
      </c>
    </row>
    <row r="874" customFormat="false" ht="15" hidden="false" customHeight="false" outlineLevel="0" collapsed="false">
      <c r="A874" s="0" t="n">
        <v>88065566224</v>
      </c>
      <c r="B874" s="11" t="n">
        <v>44093</v>
      </c>
      <c r="C874" s="0" t="s">
        <v>869</v>
      </c>
      <c r="D874" s="0" t="s">
        <v>29</v>
      </c>
      <c r="E874" s="0" t="s">
        <v>117</v>
      </c>
      <c r="F874" s="0" t="s">
        <v>22</v>
      </c>
      <c r="G874" s="0" t="s">
        <v>23</v>
      </c>
      <c r="H874" s="0" t="s">
        <v>24</v>
      </c>
      <c r="I874" s="0" t="s">
        <v>25</v>
      </c>
      <c r="J874" s="0" t="s">
        <v>62</v>
      </c>
      <c r="K874" s="0" t="s">
        <v>27</v>
      </c>
      <c r="L874" s="0" t="n">
        <v>20</v>
      </c>
      <c r="M874" s="0" t="n">
        <v>17</v>
      </c>
      <c r="N874" s="0" t="n">
        <v>3</v>
      </c>
    </row>
    <row r="875" customFormat="false" ht="15" hidden="false" customHeight="false" outlineLevel="0" collapsed="false">
      <c r="A875" s="0" t="n">
        <v>88065566225</v>
      </c>
      <c r="B875" s="11" t="n">
        <v>44092</v>
      </c>
      <c r="C875" s="0" t="s">
        <v>870</v>
      </c>
      <c r="D875" s="0" t="s">
        <v>29</v>
      </c>
      <c r="E875" s="0" t="s">
        <v>119</v>
      </c>
      <c r="F875" s="0" t="s">
        <v>31</v>
      </c>
      <c r="G875" s="0" t="s">
        <v>32</v>
      </c>
      <c r="H875" s="0" t="s">
        <v>33</v>
      </c>
      <c r="I875" s="0" t="s">
        <v>25</v>
      </c>
      <c r="J875" s="0" t="s">
        <v>63</v>
      </c>
      <c r="K875" s="0" t="s">
        <v>27</v>
      </c>
      <c r="L875" s="0" t="n">
        <v>12</v>
      </c>
      <c r="M875" s="0" t="n">
        <v>9</v>
      </c>
      <c r="N875" s="0" t="n">
        <v>6</v>
      </c>
    </row>
    <row r="876" customFormat="false" ht="15" hidden="false" customHeight="false" outlineLevel="0" collapsed="false">
      <c r="A876" s="0" t="n">
        <v>88065566226</v>
      </c>
      <c r="B876" s="11" t="n">
        <v>44092</v>
      </c>
      <c r="C876" s="0" t="s">
        <v>871</v>
      </c>
      <c r="D876" s="0" t="s">
        <v>29</v>
      </c>
      <c r="E876" s="0" t="s">
        <v>121</v>
      </c>
      <c r="F876" s="0" t="s">
        <v>38</v>
      </c>
      <c r="G876" s="0" t="s">
        <v>32</v>
      </c>
      <c r="H876" s="0" t="s">
        <v>39</v>
      </c>
      <c r="I876" s="0" t="s">
        <v>25</v>
      </c>
      <c r="J876" s="0" t="s">
        <v>64</v>
      </c>
      <c r="K876" s="0" t="s">
        <v>35</v>
      </c>
      <c r="L876" s="0" t="n">
        <v>12</v>
      </c>
      <c r="M876" s="0" t="n">
        <v>9</v>
      </c>
      <c r="N876" s="0" t="n">
        <v>10</v>
      </c>
    </row>
    <row r="877" customFormat="false" ht="15" hidden="false" customHeight="false" outlineLevel="0" collapsed="false">
      <c r="A877" s="0" t="n">
        <v>88065566227</v>
      </c>
      <c r="B877" s="11" t="n">
        <v>44093</v>
      </c>
      <c r="C877" s="0" t="s">
        <v>872</v>
      </c>
      <c r="D877" s="0" t="s">
        <v>20</v>
      </c>
      <c r="E877" s="0" t="s">
        <v>123</v>
      </c>
      <c r="F877" s="0" t="s">
        <v>43</v>
      </c>
      <c r="G877" s="0" t="s">
        <v>23</v>
      </c>
      <c r="H877" s="0" t="s">
        <v>44</v>
      </c>
      <c r="I877" s="0" t="s">
        <v>25</v>
      </c>
      <c r="J877" s="0" t="s">
        <v>67</v>
      </c>
      <c r="K877" s="0" t="s">
        <v>35</v>
      </c>
      <c r="L877" s="0" t="n">
        <v>18</v>
      </c>
      <c r="M877" s="0" t="n">
        <v>15</v>
      </c>
      <c r="N877" s="0" t="n">
        <v>11</v>
      </c>
    </row>
    <row r="878" customFormat="false" ht="15" hidden="false" customHeight="false" outlineLevel="0" collapsed="false">
      <c r="A878" s="0" t="n">
        <v>88065566228</v>
      </c>
      <c r="B878" s="11" t="n">
        <v>44094</v>
      </c>
      <c r="C878" s="0" t="s">
        <v>873</v>
      </c>
      <c r="D878" s="0" t="s">
        <v>29</v>
      </c>
      <c r="E878" s="0" t="s">
        <v>125</v>
      </c>
      <c r="F878" s="0" t="s">
        <v>22</v>
      </c>
      <c r="G878" s="0" t="s">
        <v>23</v>
      </c>
      <c r="H878" s="0" t="s">
        <v>24</v>
      </c>
      <c r="I878" s="0" t="s">
        <v>25</v>
      </c>
      <c r="J878" s="0" t="s">
        <v>70</v>
      </c>
      <c r="K878" s="0" t="s">
        <v>27</v>
      </c>
      <c r="L878" s="0" t="n">
        <v>10</v>
      </c>
      <c r="M878" s="0" t="n">
        <v>7</v>
      </c>
      <c r="N878" s="0" t="n">
        <v>3</v>
      </c>
    </row>
    <row r="879" customFormat="false" ht="15" hidden="false" customHeight="false" outlineLevel="0" collapsed="false">
      <c r="A879" s="0" t="n">
        <v>88065566229</v>
      </c>
      <c r="B879" s="11" t="n">
        <v>44095</v>
      </c>
      <c r="C879" s="0" t="s">
        <v>874</v>
      </c>
      <c r="D879" s="0" t="s">
        <v>20</v>
      </c>
      <c r="E879" s="0" t="s">
        <v>30</v>
      </c>
      <c r="F879" s="0" t="s">
        <v>22</v>
      </c>
      <c r="G879" s="0" t="s">
        <v>23</v>
      </c>
      <c r="H879" s="0" t="s">
        <v>24</v>
      </c>
      <c r="I879" s="0" t="s">
        <v>25</v>
      </c>
      <c r="J879" s="0" t="s">
        <v>73</v>
      </c>
      <c r="K879" s="0" t="s">
        <v>27</v>
      </c>
      <c r="L879" s="0" t="n">
        <v>15</v>
      </c>
      <c r="M879" s="0" t="n">
        <v>12</v>
      </c>
      <c r="N879" s="0" t="n">
        <v>1</v>
      </c>
    </row>
    <row r="880" customFormat="false" ht="15" hidden="false" customHeight="false" outlineLevel="0" collapsed="false">
      <c r="A880" s="0" t="n">
        <v>88065566230</v>
      </c>
      <c r="B880" s="11" t="n">
        <v>44096</v>
      </c>
      <c r="C880" s="0" t="s">
        <v>875</v>
      </c>
      <c r="D880" s="0" t="s">
        <v>29</v>
      </c>
      <c r="E880" s="0" t="s">
        <v>37</v>
      </c>
      <c r="F880" s="0" t="s">
        <v>31</v>
      </c>
      <c r="G880" s="0" t="s">
        <v>32</v>
      </c>
      <c r="H880" s="0" t="s">
        <v>33</v>
      </c>
      <c r="I880" s="0" t="s">
        <v>25</v>
      </c>
      <c r="J880" s="0" t="s">
        <v>76</v>
      </c>
      <c r="K880" s="0" t="s">
        <v>27</v>
      </c>
      <c r="L880" s="0" t="n">
        <v>15</v>
      </c>
      <c r="M880" s="0" t="n">
        <v>12</v>
      </c>
      <c r="N880" s="0" t="n">
        <v>1</v>
      </c>
    </row>
    <row r="881" customFormat="false" ht="15" hidden="false" customHeight="false" outlineLevel="0" collapsed="false">
      <c r="A881" s="0" t="n">
        <v>88065566231</v>
      </c>
      <c r="B881" s="11" t="n">
        <v>44097</v>
      </c>
      <c r="C881" s="0" t="s">
        <v>876</v>
      </c>
      <c r="D881" s="0" t="s">
        <v>29</v>
      </c>
      <c r="E881" s="0" t="s">
        <v>42</v>
      </c>
      <c r="F881" s="0" t="s">
        <v>38</v>
      </c>
      <c r="G881" s="0" t="s">
        <v>32</v>
      </c>
      <c r="H881" s="0" t="s">
        <v>39</v>
      </c>
      <c r="I881" s="0" t="s">
        <v>25</v>
      </c>
      <c r="J881" s="0" t="s">
        <v>79</v>
      </c>
      <c r="K881" s="0" t="s">
        <v>35</v>
      </c>
      <c r="L881" s="0" t="n">
        <v>23</v>
      </c>
      <c r="M881" s="0" t="n">
        <v>20</v>
      </c>
      <c r="N881" s="0" t="n">
        <v>1</v>
      </c>
    </row>
    <row r="882" customFormat="false" ht="15" hidden="false" customHeight="false" outlineLevel="0" collapsed="false">
      <c r="A882" s="0" t="n">
        <v>88065566232</v>
      </c>
      <c r="B882" s="11" t="n">
        <v>44098</v>
      </c>
      <c r="C882" s="0" t="s">
        <v>877</v>
      </c>
      <c r="D882" s="0" t="s">
        <v>20</v>
      </c>
      <c r="E882" s="0" t="s">
        <v>186</v>
      </c>
      <c r="F882" s="0" t="s">
        <v>43</v>
      </c>
      <c r="G882" s="0" t="s">
        <v>23</v>
      </c>
      <c r="H882" s="0" t="s">
        <v>44</v>
      </c>
      <c r="I882" s="0" t="s">
        <v>25</v>
      </c>
      <c r="J882" s="0" t="s">
        <v>82</v>
      </c>
      <c r="K882" s="0" t="s">
        <v>35</v>
      </c>
      <c r="L882" s="0" t="n">
        <v>9</v>
      </c>
      <c r="M882" s="0" t="n">
        <v>6</v>
      </c>
      <c r="N882" s="0" t="n">
        <v>3</v>
      </c>
    </row>
    <row r="883" customFormat="false" ht="15" hidden="false" customHeight="false" outlineLevel="0" collapsed="false">
      <c r="A883" s="0" t="n">
        <v>88065566233</v>
      </c>
      <c r="B883" s="11" t="n">
        <v>44099</v>
      </c>
      <c r="C883" s="0" t="s">
        <v>878</v>
      </c>
      <c r="D883" s="0" t="s">
        <v>20</v>
      </c>
      <c r="E883" s="0" t="s">
        <v>188</v>
      </c>
      <c r="F883" s="0" t="s">
        <v>22</v>
      </c>
      <c r="G883" s="0" t="s">
        <v>23</v>
      </c>
      <c r="H883" s="0" t="s">
        <v>24</v>
      </c>
      <c r="I883" s="0" t="s">
        <v>25</v>
      </c>
      <c r="J883" s="0" t="s">
        <v>85</v>
      </c>
      <c r="K883" s="0" t="s">
        <v>35</v>
      </c>
      <c r="L883" s="0" t="n">
        <v>18</v>
      </c>
      <c r="M883" s="0" t="n">
        <v>15</v>
      </c>
      <c r="N883" s="0" t="n">
        <v>4</v>
      </c>
    </row>
    <row r="884" customFormat="false" ht="15" hidden="false" customHeight="false" outlineLevel="0" collapsed="false">
      <c r="A884" s="0" t="n">
        <v>88065566234</v>
      </c>
      <c r="B884" s="11" t="n">
        <v>44103</v>
      </c>
      <c r="C884" s="0" t="s">
        <v>879</v>
      </c>
      <c r="D884" s="0" t="s">
        <v>29</v>
      </c>
      <c r="E884" s="0" t="s">
        <v>42</v>
      </c>
      <c r="F884" s="0" t="s">
        <v>38</v>
      </c>
      <c r="G884" s="0" t="s">
        <v>32</v>
      </c>
      <c r="H884" s="0" t="s">
        <v>39</v>
      </c>
      <c r="I884" s="0" t="s">
        <v>25</v>
      </c>
      <c r="J884" s="0" t="s">
        <v>88</v>
      </c>
      <c r="K884" s="0" t="s">
        <v>27</v>
      </c>
      <c r="L884" s="0" t="n">
        <v>14</v>
      </c>
      <c r="M884" s="0" t="n">
        <v>11</v>
      </c>
      <c r="N884" s="0" t="n">
        <v>5</v>
      </c>
    </row>
    <row r="885" customFormat="false" ht="15" hidden="false" customHeight="false" outlineLevel="0" collapsed="false">
      <c r="A885" s="0" t="n">
        <v>88065566235</v>
      </c>
      <c r="B885" s="11" t="n">
        <v>44102</v>
      </c>
      <c r="C885" s="0" t="s">
        <v>880</v>
      </c>
      <c r="D885" s="0" t="s">
        <v>29</v>
      </c>
      <c r="E885" s="0" t="s">
        <v>186</v>
      </c>
      <c r="F885" s="0" t="s">
        <v>43</v>
      </c>
      <c r="G885" s="0" t="s">
        <v>23</v>
      </c>
      <c r="H885" s="0" t="s">
        <v>44</v>
      </c>
      <c r="I885" s="0" t="s">
        <v>25</v>
      </c>
      <c r="J885" s="0" t="s">
        <v>91</v>
      </c>
      <c r="K885" s="0" t="s">
        <v>27</v>
      </c>
      <c r="L885" s="0" t="n">
        <v>30</v>
      </c>
      <c r="M885" s="0" t="n">
        <v>27</v>
      </c>
      <c r="N885" s="0" t="n">
        <v>6</v>
      </c>
    </row>
    <row r="886" customFormat="false" ht="15" hidden="false" customHeight="false" outlineLevel="0" collapsed="false">
      <c r="A886" s="0" t="n">
        <v>88065566236</v>
      </c>
      <c r="B886" s="11" t="n">
        <v>44102</v>
      </c>
      <c r="C886" s="0" t="s">
        <v>881</v>
      </c>
      <c r="D886" s="0" t="s">
        <v>29</v>
      </c>
      <c r="E886" s="0" t="s">
        <v>188</v>
      </c>
      <c r="F886" s="0" t="s">
        <v>22</v>
      </c>
      <c r="G886" s="0" t="s">
        <v>23</v>
      </c>
      <c r="H886" s="0" t="s">
        <v>24</v>
      </c>
      <c r="I886" s="0" t="s">
        <v>25</v>
      </c>
      <c r="J886" s="0" t="s">
        <v>94</v>
      </c>
      <c r="K886" s="0" t="s">
        <v>27</v>
      </c>
      <c r="L886" s="0" t="n">
        <v>16</v>
      </c>
      <c r="M886" s="0" t="n">
        <v>13</v>
      </c>
      <c r="N886" s="0" t="n">
        <v>7</v>
      </c>
    </row>
    <row r="887" customFormat="false" ht="15" hidden="false" customHeight="false" outlineLevel="0" collapsed="false">
      <c r="A887" s="0" t="n">
        <v>88065566237</v>
      </c>
      <c r="B887" s="11" t="n">
        <v>44103</v>
      </c>
      <c r="C887" s="0" t="s">
        <v>882</v>
      </c>
      <c r="D887" s="0" t="s">
        <v>20</v>
      </c>
      <c r="E887" s="0" t="s">
        <v>42</v>
      </c>
      <c r="F887" s="0" t="s">
        <v>38</v>
      </c>
      <c r="G887" s="0" t="s">
        <v>32</v>
      </c>
      <c r="H887" s="0" t="s">
        <v>39</v>
      </c>
      <c r="I887" s="0" t="s">
        <v>25</v>
      </c>
      <c r="J887" s="0" t="s">
        <v>26</v>
      </c>
      <c r="K887" s="0" t="s">
        <v>27</v>
      </c>
      <c r="L887" s="0" t="n">
        <v>52</v>
      </c>
      <c r="M887" s="0" t="n">
        <v>49</v>
      </c>
      <c r="N887" s="0" t="n">
        <v>11</v>
      </c>
    </row>
    <row r="888" customFormat="false" ht="15" hidden="false" customHeight="false" outlineLevel="0" collapsed="false">
      <c r="A888" s="0" t="n">
        <v>88065566238</v>
      </c>
      <c r="B888" s="11" t="n">
        <v>44073</v>
      </c>
      <c r="C888" s="0" t="s">
        <v>883</v>
      </c>
      <c r="D888" s="0" t="s">
        <v>29</v>
      </c>
      <c r="E888" s="0" t="s">
        <v>186</v>
      </c>
      <c r="F888" s="0" t="s">
        <v>43</v>
      </c>
      <c r="G888" s="0" t="s">
        <v>23</v>
      </c>
      <c r="H888" s="0" t="s">
        <v>44</v>
      </c>
      <c r="I888" s="0" t="s">
        <v>25</v>
      </c>
      <c r="J888" s="0" t="s">
        <v>99</v>
      </c>
      <c r="K888" s="0" t="s">
        <v>27</v>
      </c>
      <c r="L888" s="0" t="n">
        <v>14</v>
      </c>
      <c r="M888" s="0" t="n">
        <v>11</v>
      </c>
      <c r="N888" s="0" t="n">
        <v>2</v>
      </c>
    </row>
    <row r="889" customFormat="false" ht="15" hidden="false" customHeight="false" outlineLevel="0" collapsed="false">
      <c r="A889" s="0" t="n">
        <v>88065566239</v>
      </c>
      <c r="B889" s="11" t="n">
        <v>44074</v>
      </c>
      <c r="C889" s="0" t="s">
        <v>884</v>
      </c>
      <c r="D889" s="0" t="s">
        <v>29</v>
      </c>
      <c r="E889" s="0" t="s">
        <v>188</v>
      </c>
      <c r="F889" s="0" t="s">
        <v>22</v>
      </c>
      <c r="G889" s="0" t="s">
        <v>23</v>
      </c>
      <c r="H889" s="0" t="s">
        <v>24</v>
      </c>
      <c r="I889" s="0" t="s">
        <v>25</v>
      </c>
      <c r="J889" s="0" t="s">
        <v>102</v>
      </c>
      <c r="K889" s="0" t="s">
        <v>27</v>
      </c>
      <c r="L889" s="0" t="n">
        <v>6</v>
      </c>
      <c r="M889" s="0" t="n">
        <v>3</v>
      </c>
      <c r="N889" s="0" t="n">
        <v>3</v>
      </c>
    </row>
    <row r="890" customFormat="false" ht="15" hidden="false" customHeight="false" outlineLevel="0" collapsed="false">
      <c r="A890" s="0" t="n">
        <v>88065566240</v>
      </c>
      <c r="B890" s="11" t="n">
        <v>44075</v>
      </c>
      <c r="C890" s="0" t="s">
        <v>885</v>
      </c>
      <c r="D890" s="0" t="s">
        <v>20</v>
      </c>
      <c r="E890" s="0" t="s">
        <v>42</v>
      </c>
      <c r="F890" s="0" t="s">
        <v>38</v>
      </c>
      <c r="G890" s="0" t="s">
        <v>32</v>
      </c>
      <c r="H890" s="0" t="s">
        <v>39</v>
      </c>
      <c r="I890" s="0" t="s">
        <v>25</v>
      </c>
      <c r="J890" s="0" t="s">
        <v>105</v>
      </c>
      <c r="K890" s="0" t="s">
        <v>27</v>
      </c>
      <c r="L890" s="0" t="n">
        <v>13</v>
      </c>
      <c r="M890" s="0" t="n">
        <v>10</v>
      </c>
      <c r="N890" s="0" t="n">
        <v>5</v>
      </c>
    </row>
    <row r="891" customFormat="false" ht="15" hidden="false" customHeight="false" outlineLevel="0" collapsed="false">
      <c r="A891" s="0" t="n">
        <v>88065566241</v>
      </c>
      <c r="B891" s="11" t="n">
        <v>44076</v>
      </c>
      <c r="C891" s="0" t="s">
        <v>886</v>
      </c>
      <c r="D891" s="0" t="s">
        <v>20</v>
      </c>
      <c r="E891" s="0" t="s">
        <v>186</v>
      </c>
      <c r="F891" s="0" t="s">
        <v>43</v>
      </c>
      <c r="G891" s="0" t="s">
        <v>23</v>
      </c>
      <c r="H891" s="0" t="s">
        <v>44</v>
      </c>
      <c r="I891" s="0" t="s">
        <v>25</v>
      </c>
      <c r="J891" s="0" t="s">
        <v>108</v>
      </c>
      <c r="K891" s="0" t="s">
        <v>27</v>
      </c>
      <c r="L891" s="0" t="n">
        <v>15</v>
      </c>
      <c r="M891" s="0" t="n">
        <v>12</v>
      </c>
      <c r="N891" s="0" t="n">
        <v>2</v>
      </c>
    </row>
    <row r="892" customFormat="false" ht="15" hidden="false" customHeight="false" outlineLevel="0" collapsed="false">
      <c r="A892" s="0" t="n">
        <v>88065566242</v>
      </c>
      <c r="B892" s="11" t="n">
        <v>44077</v>
      </c>
      <c r="C892" s="0" t="s">
        <v>887</v>
      </c>
      <c r="D892" s="0" t="s">
        <v>20</v>
      </c>
      <c r="E892" s="0" t="s">
        <v>188</v>
      </c>
      <c r="F892" s="0" t="s">
        <v>22</v>
      </c>
      <c r="G892" s="0" t="s">
        <v>23</v>
      </c>
      <c r="H892" s="0" t="s">
        <v>24</v>
      </c>
      <c r="I892" s="0" t="s">
        <v>25</v>
      </c>
      <c r="J892" s="0" t="s">
        <v>53</v>
      </c>
      <c r="K892" s="0" t="s">
        <v>27</v>
      </c>
      <c r="L892" s="0" t="n">
        <v>20</v>
      </c>
      <c r="M892" s="0" t="n">
        <v>17</v>
      </c>
      <c r="N892" s="0" t="n">
        <v>1</v>
      </c>
    </row>
    <row r="893" customFormat="false" ht="15" hidden="false" customHeight="false" outlineLevel="0" collapsed="false">
      <c r="A893" s="0" t="n">
        <v>88065566243</v>
      </c>
      <c r="B893" s="11" t="n">
        <v>44078</v>
      </c>
      <c r="C893" s="0" t="s">
        <v>888</v>
      </c>
      <c r="D893" s="0" t="s">
        <v>29</v>
      </c>
      <c r="E893" s="0" t="s">
        <v>42</v>
      </c>
      <c r="F893" s="0" t="s">
        <v>38</v>
      </c>
      <c r="G893" s="0" t="s">
        <v>32</v>
      </c>
      <c r="H893" s="0" t="s">
        <v>39</v>
      </c>
      <c r="I893" s="0" t="s">
        <v>25</v>
      </c>
      <c r="J893" s="0" t="s">
        <v>56</v>
      </c>
      <c r="K893" s="0" t="s">
        <v>27</v>
      </c>
      <c r="L893" s="0" t="n">
        <v>12</v>
      </c>
      <c r="M893" s="0" t="n">
        <v>9</v>
      </c>
      <c r="N893" s="0" t="n">
        <v>6</v>
      </c>
    </row>
    <row r="894" customFormat="false" ht="15" hidden="false" customHeight="false" outlineLevel="0" collapsed="false">
      <c r="A894" s="0" t="n">
        <v>88065566244</v>
      </c>
      <c r="B894" s="11" t="n">
        <v>44092</v>
      </c>
      <c r="C894" s="0" t="s">
        <v>889</v>
      </c>
      <c r="D894" s="0" t="s">
        <v>29</v>
      </c>
      <c r="E894" s="0" t="s">
        <v>186</v>
      </c>
      <c r="F894" s="0" t="s">
        <v>43</v>
      </c>
      <c r="G894" s="0" t="s">
        <v>23</v>
      </c>
      <c r="H894" s="0" t="s">
        <v>44</v>
      </c>
      <c r="I894" s="0" t="s">
        <v>25</v>
      </c>
      <c r="J894" s="0" t="s">
        <v>59</v>
      </c>
      <c r="K894" s="0" t="s">
        <v>27</v>
      </c>
      <c r="L894" s="0" t="n">
        <v>16</v>
      </c>
      <c r="M894" s="0" t="n">
        <v>13</v>
      </c>
      <c r="N894" s="0" t="n">
        <v>9</v>
      </c>
    </row>
    <row r="895" customFormat="false" ht="15" hidden="false" customHeight="false" outlineLevel="0" collapsed="false">
      <c r="A895" s="0" t="n">
        <v>88065566245</v>
      </c>
      <c r="B895" s="11" t="n">
        <v>44092</v>
      </c>
      <c r="C895" s="0" t="s">
        <v>890</v>
      </c>
      <c r="D895" s="0" t="s">
        <v>29</v>
      </c>
      <c r="E895" s="0" t="s">
        <v>188</v>
      </c>
      <c r="F895" s="0" t="s">
        <v>22</v>
      </c>
      <c r="G895" s="0" t="s">
        <v>23</v>
      </c>
      <c r="H895" s="0" t="s">
        <v>24</v>
      </c>
      <c r="I895" s="0" t="s">
        <v>25</v>
      </c>
      <c r="J895" s="0" t="s">
        <v>62</v>
      </c>
      <c r="K895" s="0" t="s">
        <v>27</v>
      </c>
      <c r="L895" s="0" t="n">
        <v>20</v>
      </c>
      <c r="M895" s="0" t="n">
        <v>17</v>
      </c>
      <c r="N895" s="0" t="n">
        <v>10</v>
      </c>
    </row>
    <row r="896" customFormat="false" ht="15" hidden="false" customHeight="false" outlineLevel="0" collapsed="false">
      <c r="A896" s="0" t="n">
        <v>88065566246</v>
      </c>
      <c r="B896" s="11" t="n">
        <v>44093</v>
      </c>
      <c r="C896" s="0" t="s">
        <v>891</v>
      </c>
      <c r="D896" s="0" t="s">
        <v>20</v>
      </c>
      <c r="E896" s="0" t="s">
        <v>42</v>
      </c>
      <c r="F896" s="0" t="s">
        <v>38</v>
      </c>
      <c r="G896" s="0" t="s">
        <v>32</v>
      </c>
      <c r="H896" s="0" t="s">
        <v>39</v>
      </c>
      <c r="I896" s="0" t="s">
        <v>25</v>
      </c>
      <c r="J896" s="0" t="s">
        <v>63</v>
      </c>
      <c r="K896" s="0" t="s">
        <v>27</v>
      </c>
      <c r="L896" s="0" t="n">
        <v>12</v>
      </c>
      <c r="M896" s="0" t="n">
        <v>9</v>
      </c>
      <c r="N896" s="0" t="n">
        <v>3</v>
      </c>
    </row>
    <row r="897" customFormat="false" ht="15" hidden="false" customHeight="false" outlineLevel="0" collapsed="false">
      <c r="A897" s="0" t="n">
        <v>88065566247</v>
      </c>
      <c r="B897" s="11" t="n">
        <v>44094</v>
      </c>
      <c r="C897" s="0" t="s">
        <v>892</v>
      </c>
      <c r="D897" s="0" t="s">
        <v>20</v>
      </c>
      <c r="E897" s="0" t="s">
        <v>186</v>
      </c>
      <c r="F897" s="0" t="s">
        <v>43</v>
      </c>
      <c r="G897" s="0" t="s">
        <v>23</v>
      </c>
      <c r="H897" s="0" t="s">
        <v>44</v>
      </c>
      <c r="I897" s="0" t="s">
        <v>25</v>
      </c>
      <c r="J897" s="0" t="s">
        <v>70</v>
      </c>
      <c r="K897" s="0" t="s">
        <v>27</v>
      </c>
      <c r="L897" s="0" t="n">
        <v>10</v>
      </c>
      <c r="M897" s="0" t="n">
        <v>7</v>
      </c>
      <c r="N897" s="0" t="n">
        <v>4</v>
      </c>
    </row>
    <row r="898" customFormat="false" ht="15" hidden="false" customHeight="false" outlineLevel="0" collapsed="false">
      <c r="A898" s="0" t="n">
        <v>88065566248</v>
      </c>
      <c r="B898" s="11" t="n">
        <v>44095</v>
      </c>
      <c r="C898" s="0" t="s">
        <v>893</v>
      </c>
      <c r="D898" s="0" t="s">
        <v>29</v>
      </c>
      <c r="E898" s="0" t="s">
        <v>188</v>
      </c>
      <c r="F898" s="0" t="s">
        <v>22</v>
      </c>
      <c r="G898" s="0" t="s">
        <v>23</v>
      </c>
      <c r="H898" s="0" t="s">
        <v>24</v>
      </c>
      <c r="I898" s="0" t="s">
        <v>25</v>
      </c>
      <c r="J898" s="0" t="s">
        <v>73</v>
      </c>
      <c r="K898" s="0" t="s">
        <v>27</v>
      </c>
      <c r="L898" s="0" t="n">
        <v>15</v>
      </c>
      <c r="M898" s="0" t="n">
        <v>12</v>
      </c>
      <c r="N898" s="0" t="n">
        <v>5</v>
      </c>
    </row>
    <row r="899" customFormat="false" ht="15" hidden="false" customHeight="false" outlineLevel="0" collapsed="false">
      <c r="A899" s="0" t="n">
        <v>88065566249</v>
      </c>
      <c r="B899" s="11" t="n">
        <v>44096</v>
      </c>
      <c r="C899" s="0" t="s">
        <v>894</v>
      </c>
      <c r="D899" s="0" t="s">
        <v>20</v>
      </c>
      <c r="E899" s="0" t="s">
        <v>42</v>
      </c>
      <c r="F899" s="0" t="s">
        <v>38</v>
      </c>
      <c r="G899" s="0" t="s">
        <v>32</v>
      </c>
      <c r="H899" s="0" t="s">
        <v>39</v>
      </c>
      <c r="I899" s="0" t="s">
        <v>25</v>
      </c>
      <c r="J899" s="0" t="s">
        <v>76</v>
      </c>
      <c r="K899" s="0" t="s">
        <v>27</v>
      </c>
      <c r="L899" s="0" t="n">
        <v>15</v>
      </c>
      <c r="M899" s="0" t="n">
        <v>12</v>
      </c>
      <c r="N899" s="0" t="n">
        <v>6</v>
      </c>
    </row>
    <row r="900" customFormat="false" ht="15" hidden="false" customHeight="false" outlineLevel="0" collapsed="false">
      <c r="A900" s="0" t="n">
        <v>88065566250</v>
      </c>
      <c r="B900" s="11" t="n">
        <v>44097</v>
      </c>
      <c r="C900" s="0" t="s">
        <v>895</v>
      </c>
      <c r="D900" s="0" t="s">
        <v>29</v>
      </c>
      <c r="E900" s="0" t="s">
        <v>186</v>
      </c>
      <c r="F900" s="0" t="s">
        <v>43</v>
      </c>
      <c r="G900" s="0" t="s">
        <v>23</v>
      </c>
      <c r="H900" s="0" t="s">
        <v>44</v>
      </c>
      <c r="I900" s="0" t="s">
        <v>25</v>
      </c>
      <c r="J900" s="0" t="s">
        <v>126</v>
      </c>
      <c r="K900" s="0" t="s">
        <v>27</v>
      </c>
      <c r="L900" s="0" t="n">
        <v>20</v>
      </c>
      <c r="M900" s="0" t="n">
        <v>17</v>
      </c>
      <c r="N900" s="0" t="n">
        <v>3</v>
      </c>
    </row>
    <row r="901" customFormat="false" ht="15" hidden="false" customHeight="false" outlineLevel="0" collapsed="false">
      <c r="A901" s="0" t="n">
        <v>88065566251</v>
      </c>
      <c r="B901" s="11" t="n">
        <v>44098</v>
      </c>
      <c r="C901" s="0" t="s">
        <v>896</v>
      </c>
      <c r="D901" s="0" t="s">
        <v>20</v>
      </c>
      <c r="E901" s="0" t="s">
        <v>188</v>
      </c>
      <c r="F901" s="0" t="s">
        <v>22</v>
      </c>
      <c r="G901" s="0" t="s">
        <v>23</v>
      </c>
      <c r="H901" s="0" t="s">
        <v>24</v>
      </c>
      <c r="I901" s="0" t="s">
        <v>25</v>
      </c>
      <c r="J901" s="0" t="s">
        <v>129</v>
      </c>
      <c r="K901" s="0" t="s">
        <v>27</v>
      </c>
      <c r="L901" s="0" t="n">
        <v>12</v>
      </c>
      <c r="M901" s="0" t="n">
        <v>9</v>
      </c>
      <c r="N901" s="0" t="n">
        <v>7</v>
      </c>
    </row>
    <row r="902" customFormat="false" ht="15" hidden="false" customHeight="false" outlineLevel="0" collapsed="false">
      <c r="A902" s="0" t="n">
        <v>88065566252</v>
      </c>
      <c r="B902" s="11" t="n">
        <v>44099</v>
      </c>
      <c r="C902" s="0" t="s">
        <v>897</v>
      </c>
      <c r="D902" s="0" t="s">
        <v>29</v>
      </c>
      <c r="E902" s="0" t="s">
        <v>42</v>
      </c>
      <c r="F902" s="0" t="s">
        <v>38</v>
      </c>
      <c r="G902" s="0" t="s">
        <v>32</v>
      </c>
      <c r="H902" s="0" t="s">
        <v>39</v>
      </c>
      <c r="I902" s="0" t="s">
        <v>25</v>
      </c>
      <c r="J902" s="0" t="s">
        <v>131</v>
      </c>
      <c r="K902" s="0" t="s">
        <v>27</v>
      </c>
      <c r="L902" s="0" t="n">
        <v>13</v>
      </c>
      <c r="M902" s="0" t="n">
        <v>10</v>
      </c>
      <c r="N902" s="0" t="n">
        <v>5</v>
      </c>
    </row>
    <row r="903" customFormat="false" ht="15" hidden="false" customHeight="false" outlineLevel="0" collapsed="false">
      <c r="A903" s="0" t="n">
        <v>88065566253</v>
      </c>
      <c r="B903" s="11" t="n">
        <v>44103</v>
      </c>
      <c r="C903" s="0" t="s">
        <v>898</v>
      </c>
      <c r="D903" s="0" t="s">
        <v>29</v>
      </c>
      <c r="E903" s="0" t="s">
        <v>186</v>
      </c>
      <c r="F903" s="0" t="s">
        <v>43</v>
      </c>
      <c r="G903" s="0" t="s">
        <v>23</v>
      </c>
      <c r="H903" s="0" t="s">
        <v>44</v>
      </c>
      <c r="I903" s="0" t="s">
        <v>25</v>
      </c>
      <c r="J903" s="0" t="s">
        <v>133</v>
      </c>
      <c r="K903" s="0" t="s">
        <v>27</v>
      </c>
      <c r="L903" s="0" t="n">
        <v>15</v>
      </c>
      <c r="M903" s="0" t="n">
        <v>12</v>
      </c>
      <c r="N903" s="0" t="n">
        <v>8</v>
      </c>
    </row>
    <row r="904" customFormat="false" ht="15" hidden="false" customHeight="false" outlineLevel="0" collapsed="false">
      <c r="A904" s="0" t="n">
        <v>88065566254</v>
      </c>
      <c r="B904" s="11" t="n">
        <v>44102</v>
      </c>
      <c r="C904" s="0" t="s">
        <v>899</v>
      </c>
      <c r="D904" s="0" t="s">
        <v>20</v>
      </c>
      <c r="E904" s="0" t="s">
        <v>188</v>
      </c>
      <c r="F904" s="0" t="s">
        <v>22</v>
      </c>
      <c r="G904" s="0" t="s">
        <v>23</v>
      </c>
      <c r="H904" s="0" t="s">
        <v>24</v>
      </c>
      <c r="I904" s="0" t="s">
        <v>25</v>
      </c>
      <c r="J904" s="0" t="s">
        <v>88</v>
      </c>
      <c r="K904" s="0" t="s">
        <v>27</v>
      </c>
      <c r="L904" s="0" t="n">
        <v>14</v>
      </c>
      <c r="M904" s="0" t="n">
        <v>11</v>
      </c>
      <c r="N904" s="0" t="n">
        <v>9</v>
      </c>
    </row>
    <row r="905" customFormat="false" ht="15" hidden="false" customHeight="false" outlineLevel="0" collapsed="false">
      <c r="A905" s="0" t="n">
        <v>88065566255</v>
      </c>
      <c r="B905" s="11" t="n">
        <v>44102</v>
      </c>
      <c r="C905" s="0" t="s">
        <v>900</v>
      </c>
      <c r="D905" s="0" t="s">
        <v>29</v>
      </c>
      <c r="E905" s="0" t="s">
        <v>42</v>
      </c>
      <c r="F905" s="0" t="s">
        <v>38</v>
      </c>
      <c r="G905" s="0" t="s">
        <v>32</v>
      </c>
      <c r="H905" s="0" t="s">
        <v>39</v>
      </c>
      <c r="I905" s="0" t="s">
        <v>25</v>
      </c>
      <c r="J905" s="0" t="s">
        <v>91</v>
      </c>
      <c r="K905" s="0" t="s">
        <v>27</v>
      </c>
      <c r="L905" s="0" t="n">
        <v>30</v>
      </c>
      <c r="M905" s="0" t="n">
        <v>27</v>
      </c>
      <c r="N905" s="0" t="n">
        <v>2</v>
      </c>
    </row>
    <row r="906" customFormat="false" ht="15" hidden="false" customHeight="false" outlineLevel="0" collapsed="false">
      <c r="A906" s="0" t="n">
        <v>88065566256</v>
      </c>
      <c r="B906" s="11" t="n">
        <v>44103</v>
      </c>
      <c r="C906" s="0" t="s">
        <v>901</v>
      </c>
      <c r="D906" s="0" t="s">
        <v>29</v>
      </c>
      <c r="E906" s="0" t="s">
        <v>186</v>
      </c>
      <c r="F906" s="0" t="s">
        <v>43</v>
      </c>
      <c r="G906" s="0" t="s">
        <v>23</v>
      </c>
      <c r="H906" s="0" t="s">
        <v>44</v>
      </c>
      <c r="I906" s="0" t="s">
        <v>25</v>
      </c>
      <c r="J906" s="0" t="s">
        <v>94</v>
      </c>
      <c r="K906" s="0" t="s">
        <v>27</v>
      </c>
      <c r="L906" s="0" t="n">
        <v>16</v>
      </c>
      <c r="M906" s="0" t="n">
        <v>13</v>
      </c>
      <c r="N906" s="0" t="n">
        <v>5</v>
      </c>
    </row>
    <row r="907" customFormat="false" ht="15" hidden="false" customHeight="false" outlineLevel="0" collapsed="false">
      <c r="A907" s="0" t="n">
        <v>88065566257</v>
      </c>
      <c r="B907" s="11" t="n">
        <v>44073</v>
      </c>
      <c r="C907" s="0" t="s">
        <v>902</v>
      </c>
      <c r="D907" s="0" t="s">
        <v>29</v>
      </c>
      <c r="E907" s="0" t="s">
        <v>188</v>
      </c>
      <c r="F907" s="0" t="s">
        <v>22</v>
      </c>
      <c r="G907" s="0" t="s">
        <v>23</v>
      </c>
      <c r="H907" s="0" t="s">
        <v>24</v>
      </c>
      <c r="I907" s="0" t="s">
        <v>25</v>
      </c>
      <c r="J907" s="0" t="s">
        <v>34</v>
      </c>
      <c r="K907" s="0" t="s">
        <v>35</v>
      </c>
      <c r="L907" s="0" t="n">
        <v>9</v>
      </c>
      <c r="M907" s="0" t="n">
        <v>6</v>
      </c>
      <c r="N907" s="0" t="n">
        <v>7</v>
      </c>
    </row>
    <row r="908" customFormat="false" ht="15" hidden="false" customHeight="false" outlineLevel="0" collapsed="false">
      <c r="A908" s="0" t="n">
        <v>88065566258</v>
      </c>
      <c r="B908" s="11" t="n">
        <v>44074</v>
      </c>
      <c r="C908" s="0" t="s">
        <v>903</v>
      </c>
      <c r="D908" s="0" t="s">
        <v>20</v>
      </c>
      <c r="E908" s="0" t="s">
        <v>42</v>
      </c>
      <c r="F908" s="0" t="s">
        <v>38</v>
      </c>
      <c r="G908" s="0" t="s">
        <v>32</v>
      </c>
      <c r="H908" s="0" t="s">
        <v>39</v>
      </c>
      <c r="I908" s="0" t="s">
        <v>25</v>
      </c>
      <c r="J908" s="0" t="s">
        <v>40</v>
      </c>
      <c r="K908" s="0" t="s">
        <v>35</v>
      </c>
      <c r="L908" s="0" t="n">
        <v>5</v>
      </c>
      <c r="M908" s="0" t="n">
        <v>2</v>
      </c>
      <c r="N908" s="0" t="n">
        <v>7</v>
      </c>
    </row>
    <row r="909" customFormat="false" ht="15" hidden="false" customHeight="false" outlineLevel="0" collapsed="false">
      <c r="A909" s="0" t="n">
        <v>88065566259</v>
      </c>
      <c r="B909" s="11" t="n">
        <v>44075</v>
      </c>
      <c r="C909" s="0" t="s">
        <v>904</v>
      </c>
      <c r="D909" s="0" t="s">
        <v>20</v>
      </c>
      <c r="E909" s="0" t="s">
        <v>186</v>
      </c>
      <c r="F909" s="0" t="s">
        <v>43</v>
      </c>
      <c r="G909" s="0" t="s">
        <v>23</v>
      </c>
      <c r="H909" s="0" t="s">
        <v>44</v>
      </c>
      <c r="I909" s="0" t="s">
        <v>25</v>
      </c>
      <c r="J909" s="0" t="s">
        <v>140</v>
      </c>
      <c r="K909" s="0" t="s">
        <v>35</v>
      </c>
      <c r="L909" s="0" t="n">
        <v>18</v>
      </c>
      <c r="M909" s="0" t="n">
        <v>15</v>
      </c>
      <c r="N909" s="0" t="n">
        <v>15</v>
      </c>
    </row>
    <row r="910" customFormat="false" ht="15" hidden="false" customHeight="false" outlineLevel="0" collapsed="false">
      <c r="A910" s="0" t="n">
        <v>88065566260</v>
      </c>
      <c r="B910" s="11" t="n">
        <v>44076</v>
      </c>
      <c r="C910" s="0" t="s">
        <v>905</v>
      </c>
      <c r="D910" s="0" t="s">
        <v>29</v>
      </c>
      <c r="E910" s="0" t="s">
        <v>188</v>
      </c>
      <c r="F910" s="0" t="s">
        <v>22</v>
      </c>
      <c r="G910" s="0" t="s">
        <v>23</v>
      </c>
      <c r="H910" s="0" t="s">
        <v>24</v>
      </c>
      <c r="I910" s="0" t="s">
        <v>25</v>
      </c>
      <c r="J910" s="0" t="s">
        <v>142</v>
      </c>
      <c r="K910" s="0" t="s">
        <v>35</v>
      </c>
      <c r="L910" s="0" t="n">
        <v>10</v>
      </c>
      <c r="M910" s="0" t="n">
        <v>7</v>
      </c>
      <c r="N910" s="0" t="n">
        <v>3</v>
      </c>
    </row>
    <row r="911" customFormat="false" ht="15" hidden="false" customHeight="false" outlineLevel="0" collapsed="false">
      <c r="A911" s="0" t="n">
        <v>88065566261</v>
      </c>
      <c r="B911" s="11" t="n">
        <v>44077</v>
      </c>
      <c r="C911" s="0" t="s">
        <v>906</v>
      </c>
      <c r="D911" s="0" t="s">
        <v>29</v>
      </c>
      <c r="E911" s="0" t="s">
        <v>42</v>
      </c>
      <c r="F911" s="0" t="s">
        <v>38</v>
      </c>
      <c r="G911" s="0" t="s">
        <v>32</v>
      </c>
      <c r="H911" s="0" t="s">
        <v>39</v>
      </c>
      <c r="I911" s="0" t="s">
        <v>25</v>
      </c>
      <c r="J911" s="0" t="s">
        <v>144</v>
      </c>
      <c r="K911" s="0" t="s">
        <v>35</v>
      </c>
      <c r="L911" s="0" t="n">
        <v>20</v>
      </c>
      <c r="M911" s="0" t="n">
        <v>17</v>
      </c>
      <c r="N911" s="0" t="n">
        <v>6</v>
      </c>
    </row>
    <row r="912" customFormat="false" ht="15" hidden="false" customHeight="false" outlineLevel="0" collapsed="false">
      <c r="A912" s="0" t="n">
        <v>88065566262</v>
      </c>
      <c r="B912" s="11" t="n">
        <v>44078</v>
      </c>
      <c r="C912" s="0" t="s">
        <v>907</v>
      </c>
      <c r="D912" s="0" t="s">
        <v>20</v>
      </c>
      <c r="E912" s="0" t="s">
        <v>186</v>
      </c>
      <c r="F912" s="0" t="s">
        <v>43</v>
      </c>
      <c r="G912" s="0" t="s">
        <v>23</v>
      </c>
      <c r="H912" s="0" t="s">
        <v>44</v>
      </c>
      <c r="I912" s="0" t="s">
        <v>25</v>
      </c>
      <c r="J912" s="0" t="s">
        <v>60</v>
      </c>
      <c r="K912" s="0" t="s">
        <v>35</v>
      </c>
      <c r="L912" s="0" t="n">
        <v>70</v>
      </c>
      <c r="M912" s="0" t="n">
        <v>67</v>
      </c>
      <c r="N912" s="0" t="n">
        <v>10</v>
      </c>
    </row>
    <row r="913" customFormat="false" ht="15" hidden="false" customHeight="false" outlineLevel="0" collapsed="false">
      <c r="A913" s="0" t="n">
        <v>88065566263</v>
      </c>
      <c r="B913" s="11" t="n">
        <v>44092</v>
      </c>
      <c r="C913" s="0" t="s">
        <v>908</v>
      </c>
      <c r="D913" s="0" t="s">
        <v>29</v>
      </c>
      <c r="E913" s="0" t="s">
        <v>188</v>
      </c>
      <c r="F913" s="0" t="s">
        <v>22</v>
      </c>
      <c r="G913" s="0" t="s">
        <v>23</v>
      </c>
      <c r="H913" s="0" t="s">
        <v>24</v>
      </c>
      <c r="I913" s="0" t="s">
        <v>25</v>
      </c>
      <c r="J913" s="0" t="s">
        <v>61</v>
      </c>
      <c r="K913" s="0" t="s">
        <v>35</v>
      </c>
      <c r="L913" s="0" t="n">
        <v>15</v>
      </c>
      <c r="M913" s="0" t="n">
        <v>12</v>
      </c>
      <c r="N913" s="0" t="n">
        <v>11</v>
      </c>
    </row>
    <row r="914" customFormat="false" ht="15" hidden="false" customHeight="false" outlineLevel="0" collapsed="false">
      <c r="A914" s="0" t="n">
        <v>88065566264</v>
      </c>
      <c r="B914" s="11" t="n">
        <v>44092</v>
      </c>
      <c r="C914" s="0" t="s">
        <v>909</v>
      </c>
      <c r="D914" s="0" t="s">
        <v>29</v>
      </c>
      <c r="E914" s="0" t="s">
        <v>42</v>
      </c>
      <c r="F914" s="0" t="s">
        <v>38</v>
      </c>
      <c r="G914" s="0" t="s">
        <v>32</v>
      </c>
      <c r="H914" s="0" t="s">
        <v>39</v>
      </c>
      <c r="I914" s="0" t="s">
        <v>25</v>
      </c>
      <c r="J914" s="0" t="s">
        <v>64</v>
      </c>
      <c r="K914" s="0" t="s">
        <v>35</v>
      </c>
      <c r="L914" s="0" t="n">
        <v>12</v>
      </c>
      <c r="M914" s="0" t="n">
        <v>9</v>
      </c>
      <c r="N914" s="0" t="n">
        <v>3</v>
      </c>
    </row>
    <row r="915" customFormat="false" ht="15" hidden="false" customHeight="false" outlineLevel="0" collapsed="false">
      <c r="A915" s="0" t="n">
        <v>88065566265</v>
      </c>
      <c r="B915" s="11" t="n">
        <v>44093</v>
      </c>
      <c r="C915" s="0" t="s">
        <v>910</v>
      </c>
      <c r="D915" s="0" t="s">
        <v>20</v>
      </c>
      <c r="E915" s="0" t="s">
        <v>186</v>
      </c>
      <c r="F915" s="0" t="s">
        <v>43</v>
      </c>
      <c r="G915" s="0" t="s">
        <v>23</v>
      </c>
      <c r="H915" s="0" t="s">
        <v>44</v>
      </c>
      <c r="I915" s="0" t="s">
        <v>25</v>
      </c>
      <c r="J915" s="0" t="s">
        <v>67</v>
      </c>
      <c r="K915" s="0" t="s">
        <v>35</v>
      </c>
      <c r="L915" s="0" t="n">
        <v>18</v>
      </c>
      <c r="M915" s="0" t="n">
        <v>15</v>
      </c>
      <c r="N915" s="0" t="n">
        <v>1</v>
      </c>
    </row>
    <row r="916" customFormat="false" ht="15" hidden="false" customHeight="false" outlineLevel="0" collapsed="false">
      <c r="A916" s="0" t="n">
        <v>88065566266</v>
      </c>
      <c r="B916" s="11" t="n">
        <v>44094</v>
      </c>
      <c r="C916" s="0" t="s">
        <v>911</v>
      </c>
      <c r="D916" s="0" t="s">
        <v>20</v>
      </c>
      <c r="E916" s="0" t="s">
        <v>188</v>
      </c>
      <c r="F916" s="0" t="s">
        <v>22</v>
      </c>
      <c r="G916" s="0" t="s">
        <v>23</v>
      </c>
      <c r="H916" s="0" t="s">
        <v>24</v>
      </c>
      <c r="I916" s="0" t="s">
        <v>25</v>
      </c>
      <c r="J916" s="0" t="s">
        <v>79</v>
      </c>
      <c r="K916" s="0" t="s">
        <v>35</v>
      </c>
      <c r="L916" s="0" t="n">
        <v>23</v>
      </c>
      <c r="M916" s="0" t="n">
        <v>20</v>
      </c>
      <c r="N916" s="0" t="n">
        <v>1</v>
      </c>
    </row>
    <row r="917" customFormat="false" ht="15" hidden="false" customHeight="false" outlineLevel="0" collapsed="false">
      <c r="A917" s="0" t="n">
        <v>88065566267</v>
      </c>
      <c r="B917" s="11" t="n">
        <v>44095</v>
      </c>
      <c r="C917" s="0" t="s">
        <v>912</v>
      </c>
      <c r="D917" s="0" t="s">
        <v>29</v>
      </c>
      <c r="E917" s="0" t="s">
        <v>42</v>
      </c>
      <c r="F917" s="0" t="s">
        <v>38</v>
      </c>
      <c r="G917" s="0" t="s">
        <v>32</v>
      </c>
      <c r="H917" s="0" t="s">
        <v>39</v>
      </c>
      <c r="I917" s="0" t="s">
        <v>25</v>
      </c>
      <c r="J917" s="0" t="s">
        <v>82</v>
      </c>
      <c r="K917" s="0" t="s">
        <v>35</v>
      </c>
      <c r="L917" s="0" t="n">
        <v>9</v>
      </c>
      <c r="M917" s="0" t="n">
        <v>6</v>
      </c>
      <c r="N917" s="0" t="n">
        <v>1</v>
      </c>
    </row>
    <row r="918" customFormat="false" ht="15" hidden="false" customHeight="false" outlineLevel="0" collapsed="false">
      <c r="A918" s="0" t="n">
        <v>88065566268</v>
      </c>
      <c r="B918" s="11" t="n">
        <v>44096</v>
      </c>
      <c r="C918" s="0" t="s">
        <v>913</v>
      </c>
      <c r="D918" s="0" t="s">
        <v>20</v>
      </c>
      <c r="E918" s="0" t="s">
        <v>186</v>
      </c>
      <c r="F918" s="0" t="s">
        <v>43</v>
      </c>
      <c r="G918" s="0" t="s">
        <v>23</v>
      </c>
      <c r="H918" s="0" t="s">
        <v>44</v>
      </c>
      <c r="I918" s="0" t="s">
        <v>25</v>
      </c>
      <c r="J918" s="0" t="s">
        <v>85</v>
      </c>
      <c r="K918" s="0" t="s">
        <v>35</v>
      </c>
      <c r="L918" s="0" t="n">
        <v>18</v>
      </c>
      <c r="M918" s="0" t="n">
        <v>15</v>
      </c>
      <c r="N918" s="0" t="n">
        <v>3</v>
      </c>
    </row>
    <row r="919" customFormat="false" ht="15" hidden="false" customHeight="false" outlineLevel="0" collapsed="false">
      <c r="A919" s="0" t="n">
        <v>88065566269</v>
      </c>
      <c r="B919" s="11" t="n">
        <v>44097</v>
      </c>
      <c r="C919" s="0" t="s">
        <v>914</v>
      </c>
      <c r="D919" s="0" t="s">
        <v>29</v>
      </c>
      <c r="E919" s="0" t="s">
        <v>188</v>
      </c>
      <c r="F919" s="0" t="s">
        <v>22</v>
      </c>
      <c r="G919" s="0" t="s">
        <v>23</v>
      </c>
      <c r="H919" s="0" t="s">
        <v>24</v>
      </c>
      <c r="I919" s="0" t="s">
        <v>25</v>
      </c>
      <c r="J919" s="0" t="s">
        <v>26</v>
      </c>
      <c r="K919" s="0" t="s">
        <v>27</v>
      </c>
      <c r="L919" s="0" t="n">
        <v>52</v>
      </c>
      <c r="M919" s="0" t="n">
        <v>49</v>
      </c>
      <c r="N919" s="0" t="n">
        <v>4</v>
      </c>
    </row>
    <row r="920" customFormat="false" ht="15" hidden="false" customHeight="false" outlineLevel="0" collapsed="false">
      <c r="A920" s="0" t="n">
        <v>88065566270</v>
      </c>
      <c r="B920" s="11" t="n">
        <v>44098</v>
      </c>
      <c r="C920" s="0" t="s">
        <v>915</v>
      </c>
      <c r="D920" s="0" t="s">
        <v>20</v>
      </c>
      <c r="E920" s="0" t="s">
        <v>42</v>
      </c>
      <c r="F920" s="0" t="s">
        <v>38</v>
      </c>
      <c r="G920" s="0" t="s">
        <v>32</v>
      </c>
      <c r="H920" s="0" t="s">
        <v>39</v>
      </c>
      <c r="I920" s="0" t="s">
        <v>25</v>
      </c>
      <c r="J920" s="0" t="s">
        <v>34</v>
      </c>
      <c r="K920" s="0" t="s">
        <v>35</v>
      </c>
      <c r="L920" s="0" t="n">
        <v>9</v>
      </c>
      <c r="M920" s="0" t="n">
        <v>6</v>
      </c>
      <c r="N920" s="0" t="n">
        <v>5</v>
      </c>
    </row>
    <row r="921" customFormat="false" ht="15" hidden="false" customHeight="false" outlineLevel="0" collapsed="false">
      <c r="A921" s="0" t="n">
        <v>88065566271</v>
      </c>
      <c r="B921" s="11" t="n">
        <v>44099</v>
      </c>
      <c r="C921" s="0" t="s">
        <v>916</v>
      </c>
      <c r="D921" s="0" t="s">
        <v>20</v>
      </c>
      <c r="E921" s="0" t="s">
        <v>186</v>
      </c>
      <c r="F921" s="0" t="s">
        <v>43</v>
      </c>
      <c r="G921" s="0" t="s">
        <v>23</v>
      </c>
      <c r="H921" s="0" t="s">
        <v>44</v>
      </c>
      <c r="I921" s="0" t="s">
        <v>25</v>
      </c>
      <c r="J921" s="0" t="s">
        <v>40</v>
      </c>
      <c r="K921" s="0" t="s">
        <v>35</v>
      </c>
      <c r="L921" s="0" t="n">
        <v>5</v>
      </c>
      <c r="M921" s="0" t="n">
        <v>2</v>
      </c>
      <c r="N921" s="0" t="n">
        <v>6</v>
      </c>
    </row>
    <row r="922" customFormat="false" ht="15" hidden="false" customHeight="false" outlineLevel="0" collapsed="false">
      <c r="A922" s="0" t="n">
        <v>88065566272</v>
      </c>
      <c r="B922" s="11" t="n">
        <v>44103</v>
      </c>
      <c r="C922" s="0" t="s">
        <v>917</v>
      </c>
      <c r="D922" s="0" t="s">
        <v>29</v>
      </c>
      <c r="E922" s="0" t="s">
        <v>42</v>
      </c>
      <c r="F922" s="0" t="s">
        <v>43</v>
      </c>
      <c r="G922" s="0" t="s">
        <v>23</v>
      </c>
      <c r="H922" s="0" t="s">
        <v>44</v>
      </c>
      <c r="I922" s="0" t="s">
        <v>128</v>
      </c>
      <c r="J922" s="0" t="s">
        <v>99</v>
      </c>
      <c r="K922" s="0" t="s">
        <v>27</v>
      </c>
      <c r="L922" s="0" t="n">
        <v>14</v>
      </c>
      <c r="M922" s="0" t="n">
        <v>11</v>
      </c>
      <c r="N922" s="0" t="n">
        <v>7</v>
      </c>
    </row>
    <row r="923" customFormat="false" ht="15" hidden="false" customHeight="false" outlineLevel="0" collapsed="false">
      <c r="A923" s="0" t="n">
        <v>88065566273</v>
      </c>
      <c r="B923" s="11" t="n">
        <v>44102</v>
      </c>
      <c r="C923" s="0" t="s">
        <v>918</v>
      </c>
      <c r="D923" s="0" t="s">
        <v>29</v>
      </c>
      <c r="E923" s="0" t="s">
        <v>48</v>
      </c>
      <c r="F923" s="0" t="s">
        <v>22</v>
      </c>
      <c r="G923" s="0" t="s">
        <v>23</v>
      </c>
      <c r="H923" s="0" t="s">
        <v>24</v>
      </c>
      <c r="I923" s="0" t="s">
        <v>128</v>
      </c>
      <c r="J923" s="0" t="s">
        <v>102</v>
      </c>
      <c r="K923" s="0" t="s">
        <v>27</v>
      </c>
      <c r="L923" s="0" t="n">
        <v>6</v>
      </c>
      <c r="M923" s="0" t="n">
        <v>3</v>
      </c>
      <c r="N923" s="0" t="n">
        <v>11</v>
      </c>
    </row>
    <row r="924" customFormat="false" ht="15" hidden="false" customHeight="false" outlineLevel="0" collapsed="false">
      <c r="A924" s="0" t="n">
        <v>88065566274</v>
      </c>
      <c r="B924" s="11" t="n">
        <v>44102</v>
      </c>
      <c r="C924" s="0" t="s">
        <v>919</v>
      </c>
      <c r="D924" s="0" t="s">
        <v>29</v>
      </c>
      <c r="E924" s="0" t="s">
        <v>50</v>
      </c>
      <c r="F924" s="0" t="s">
        <v>22</v>
      </c>
      <c r="G924" s="0" t="s">
        <v>23</v>
      </c>
      <c r="H924" s="0" t="s">
        <v>24</v>
      </c>
      <c r="I924" s="0" t="s">
        <v>128</v>
      </c>
      <c r="J924" s="0" t="s">
        <v>142</v>
      </c>
      <c r="K924" s="0" t="s">
        <v>35</v>
      </c>
      <c r="L924" s="0" t="n">
        <v>10</v>
      </c>
      <c r="M924" s="0" t="n">
        <v>7</v>
      </c>
      <c r="N924" s="0" t="n">
        <v>2</v>
      </c>
    </row>
    <row r="925" customFormat="false" ht="15" hidden="false" customHeight="false" outlineLevel="0" collapsed="false">
      <c r="A925" s="0" t="n">
        <v>88065566275</v>
      </c>
      <c r="B925" s="11" t="n">
        <v>44103</v>
      </c>
      <c r="C925" s="0" t="s">
        <v>920</v>
      </c>
      <c r="D925" s="0" t="s">
        <v>29</v>
      </c>
      <c r="E925" s="0" t="s">
        <v>69</v>
      </c>
      <c r="F925" s="0" t="s">
        <v>31</v>
      </c>
      <c r="G925" s="0" t="s">
        <v>32</v>
      </c>
      <c r="H925" s="0" t="s">
        <v>33</v>
      </c>
      <c r="I925" s="0" t="s">
        <v>128</v>
      </c>
      <c r="J925" s="0" t="s">
        <v>105</v>
      </c>
      <c r="K925" s="0" t="s">
        <v>27</v>
      </c>
      <c r="L925" s="0" t="n">
        <v>13</v>
      </c>
      <c r="M925" s="0" t="n">
        <v>10</v>
      </c>
      <c r="N925" s="0" t="n">
        <v>3</v>
      </c>
    </row>
    <row r="926" customFormat="false" ht="15" hidden="false" customHeight="false" outlineLevel="0" collapsed="false">
      <c r="A926" s="0" t="n">
        <v>88065566276</v>
      </c>
      <c r="B926" s="11" t="n">
        <v>44073</v>
      </c>
      <c r="C926" s="0" t="s">
        <v>921</v>
      </c>
      <c r="D926" s="0" t="s">
        <v>29</v>
      </c>
      <c r="E926" s="0" t="s">
        <v>117</v>
      </c>
      <c r="F926" s="0" t="s">
        <v>38</v>
      </c>
      <c r="G926" s="0" t="s">
        <v>32</v>
      </c>
      <c r="H926" s="0" t="s">
        <v>39</v>
      </c>
      <c r="I926" s="0" t="s">
        <v>128</v>
      </c>
      <c r="J926" s="0" t="s">
        <v>144</v>
      </c>
      <c r="K926" s="0" t="s">
        <v>35</v>
      </c>
      <c r="L926" s="0" t="n">
        <v>20</v>
      </c>
      <c r="M926" s="0" t="n">
        <v>17</v>
      </c>
      <c r="N926" s="0" t="n">
        <v>5</v>
      </c>
    </row>
    <row r="927" customFormat="false" ht="15" hidden="false" customHeight="false" outlineLevel="0" collapsed="false">
      <c r="A927" s="0" t="n">
        <v>88065566277</v>
      </c>
      <c r="B927" s="11" t="n">
        <v>44074</v>
      </c>
      <c r="C927" s="0" t="s">
        <v>922</v>
      </c>
      <c r="D927" s="0" t="s">
        <v>29</v>
      </c>
      <c r="E927" s="0" t="s">
        <v>119</v>
      </c>
      <c r="F927" s="0" t="s">
        <v>43</v>
      </c>
      <c r="G927" s="0" t="s">
        <v>23</v>
      </c>
      <c r="H927" s="0" t="s">
        <v>44</v>
      </c>
      <c r="I927" s="0" t="s">
        <v>128</v>
      </c>
      <c r="J927" s="0" t="s">
        <v>108</v>
      </c>
      <c r="K927" s="0" t="s">
        <v>27</v>
      </c>
      <c r="L927" s="0" t="n">
        <v>15</v>
      </c>
      <c r="M927" s="0" t="n">
        <v>12</v>
      </c>
      <c r="N927" s="0" t="n">
        <v>2</v>
      </c>
    </row>
    <row r="928" customFormat="false" ht="15" hidden="false" customHeight="false" outlineLevel="0" collapsed="false">
      <c r="A928" s="0" t="n">
        <v>88065566278</v>
      </c>
      <c r="B928" s="11" t="n">
        <v>44075</v>
      </c>
      <c r="C928" s="0" t="s">
        <v>923</v>
      </c>
      <c r="D928" s="0" t="s">
        <v>20</v>
      </c>
      <c r="E928" s="0" t="s">
        <v>50</v>
      </c>
      <c r="F928" s="0" t="s">
        <v>22</v>
      </c>
      <c r="G928" s="0" t="s">
        <v>23</v>
      </c>
      <c r="H928" s="0" t="s">
        <v>24</v>
      </c>
      <c r="I928" s="0" t="s">
        <v>128</v>
      </c>
      <c r="J928" s="0" t="s">
        <v>53</v>
      </c>
      <c r="K928" s="0" t="s">
        <v>27</v>
      </c>
      <c r="L928" s="0" t="n">
        <v>20</v>
      </c>
      <c r="M928" s="0" t="n">
        <v>17</v>
      </c>
      <c r="N928" s="0" t="n">
        <v>1</v>
      </c>
    </row>
    <row r="929" customFormat="false" ht="15" hidden="false" customHeight="false" outlineLevel="0" collapsed="false">
      <c r="A929" s="0" t="n">
        <v>88065566279</v>
      </c>
      <c r="B929" s="11" t="n">
        <v>44076</v>
      </c>
      <c r="C929" s="0" t="s">
        <v>924</v>
      </c>
      <c r="D929" s="0" t="s">
        <v>20</v>
      </c>
      <c r="E929" s="0" t="s">
        <v>52</v>
      </c>
      <c r="F929" s="0" t="s">
        <v>22</v>
      </c>
      <c r="G929" s="0" t="s">
        <v>23</v>
      </c>
      <c r="H929" s="0" t="s">
        <v>24</v>
      </c>
      <c r="I929" s="0" t="s">
        <v>128</v>
      </c>
      <c r="J929" s="0" t="s">
        <v>56</v>
      </c>
      <c r="K929" s="0" t="s">
        <v>27</v>
      </c>
      <c r="L929" s="0" t="n">
        <v>12</v>
      </c>
      <c r="M929" s="0" t="n">
        <v>9</v>
      </c>
      <c r="N929" s="0" t="n">
        <v>6</v>
      </c>
    </row>
    <row r="930" customFormat="false" ht="15" hidden="false" customHeight="false" outlineLevel="0" collapsed="false">
      <c r="A930" s="0" t="n">
        <v>88065566280</v>
      </c>
      <c r="B930" s="11" t="n">
        <v>44077</v>
      </c>
      <c r="C930" s="0" t="s">
        <v>925</v>
      </c>
      <c r="D930" s="0" t="s">
        <v>29</v>
      </c>
      <c r="E930" s="0" t="s">
        <v>55</v>
      </c>
      <c r="F930" s="0" t="s">
        <v>31</v>
      </c>
      <c r="G930" s="0" t="s">
        <v>32</v>
      </c>
      <c r="H930" s="0" t="s">
        <v>33</v>
      </c>
      <c r="I930" s="0" t="s">
        <v>128</v>
      </c>
      <c r="J930" s="0" t="s">
        <v>59</v>
      </c>
      <c r="K930" s="0" t="s">
        <v>27</v>
      </c>
      <c r="L930" s="0" t="n">
        <v>16</v>
      </c>
      <c r="M930" s="0" t="n">
        <v>13</v>
      </c>
      <c r="N930" s="0" t="n">
        <v>9</v>
      </c>
    </row>
    <row r="931" customFormat="false" ht="15" hidden="false" customHeight="false" outlineLevel="0" collapsed="false">
      <c r="A931" s="0" t="n">
        <v>88065566281</v>
      </c>
      <c r="B931" s="11" t="n">
        <v>44078</v>
      </c>
      <c r="C931" s="0" t="s">
        <v>926</v>
      </c>
      <c r="D931" s="0" t="s">
        <v>29</v>
      </c>
      <c r="E931" s="0" t="s">
        <v>58</v>
      </c>
      <c r="F931" s="0" t="s">
        <v>38</v>
      </c>
      <c r="G931" s="0" t="s">
        <v>32</v>
      </c>
      <c r="H931" s="0" t="s">
        <v>39</v>
      </c>
      <c r="I931" s="0" t="s">
        <v>128</v>
      </c>
      <c r="J931" s="0" t="s">
        <v>60</v>
      </c>
      <c r="K931" s="0" t="s">
        <v>35</v>
      </c>
      <c r="L931" s="0" t="n">
        <v>70</v>
      </c>
      <c r="M931" s="0" t="n">
        <v>67</v>
      </c>
      <c r="N931" s="0" t="n">
        <v>10</v>
      </c>
    </row>
    <row r="932" customFormat="false" ht="15" hidden="false" customHeight="false" outlineLevel="0" collapsed="false">
      <c r="A932" s="0" t="n">
        <v>88065566282</v>
      </c>
      <c r="B932" s="11" t="n">
        <v>44092</v>
      </c>
      <c r="C932" s="0" t="s">
        <v>927</v>
      </c>
      <c r="D932" s="0" t="s">
        <v>29</v>
      </c>
      <c r="E932" s="0" t="s">
        <v>147</v>
      </c>
      <c r="F932" s="0" t="s">
        <v>43</v>
      </c>
      <c r="G932" s="0" t="s">
        <v>23</v>
      </c>
      <c r="H932" s="0" t="s">
        <v>44</v>
      </c>
      <c r="I932" s="0" t="s">
        <v>128</v>
      </c>
      <c r="J932" s="0" t="s">
        <v>61</v>
      </c>
      <c r="K932" s="0" t="s">
        <v>35</v>
      </c>
      <c r="L932" s="0" t="n">
        <v>15</v>
      </c>
      <c r="M932" s="0" t="n">
        <v>12</v>
      </c>
      <c r="N932" s="0" t="n">
        <v>3</v>
      </c>
    </row>
    <row r="933" customFormat="false" ht="15" hidden="false" customHeight="false" outlineLevel="0" collapsed="false">
      <c r="A933" s="0" t="n">
        <v>88065566283</v>
      </c>
      <c r="B933" s="11" t="n">
        <v>44092</v>
      </c>
      <c r="C933" s="0" t="s">
        <v>928</v>
      </c>
      <c r="D933" s="0" t="s">
        <v>20</v>
      </c>
      <c r="E933" s="0" t="s">
        <v>149</v>
      </c>
      <c r="F933" s="0" t="s">
        <v>22</v>
      </c>
      <c r="G933" s="0" t="s">
        <v>23</v>
      </c>
      <c r="H933" s="0" t="s">
        <v>24</v>
      </c>
      <c r="I933" s="0" t="s">
        <v>128</v>
      </c>
      <c r="J933" s="0" t="s">
        <v>59</v>
      </c>
      <c r="K933" s="0" t="s">
        <v>27</v>
      </c>
      <c r="L933" s="0" t="n">
        <v>16</v>
      </c>
      <c r="M933" s="0" t="n">
        <v>13</v>
      </c>
      <c r="N933" s="0" t="n">
        <v>4</v>
      </c>
    </row>
    <row r="934" customFormat="false" ht="15" hidden="false" customHeight="false" outlineLevel="0" collapsed="false">
      <c r="A934" s="0" t="n">
        <v>88065566284</v>
      </c>
      <c r="B934" s="11" t="n">
        <v>44093</v>
      </c>
      <c r="C934" s="0" t="s">
        <v>929</v>
      </c>
      <c r="D934" s="0" t="s">
        <v>20</v>
      </c>
      <c r="E934" s="0" t="s">
        <v>21</v>
      </c>
      <c r="F934" s="0" t="s">
        <v>22</v>
      </c>
      <c r="G934" s="0" t="s">
        <v>23</v>
      </c>
      <c r="H934" s="0" t="s">
        <v>24</v>
      </c>
      <c r="I934" s="0" t="s">
        <v>128</v>
      </c>
      <c r="J934" s="0" t="s">
        <v>62</v>
      </c>
      <c r="K934" s="0" t="s">
        <v>27</v>
      </c>
      <c r="L934" s="0" t="n">
        <v>20</v>
      </c>
      <c r="M934" s="0" t="n">
        <v>17</v>
      </c>
      <c r="N934" s="0" t="n">
        <v>5</v>
      </c>
    </row>
    <row r="935" customFormat="false" ht="15" hidden="false" customHeight="false" outlineLevel="0" collapsed="false">
      <c r="A935" s="0" t="n">
        <v>88065566285</v>
      </c>
      <c r="B935" s="11" t="n">
        <v>44094</v>
      </c>
      <c r="C935" s="0" t="s">
        <v>930</v>
      </c>
      <c r="D935" s="0" t="s">
        <v>29</v>
      </c>
      <c r="E935" s="0" t="s">
        <v>152</v>
      </c>
      <c r="F935" s="0" t="s">
        <v>31</v>
      </c>
      <c r="G935" s="0" t="s">
        <v>32</v>
      </c>
      <c r="H935" s="0" t="s">
        <v>33</v>
      </c>
      <c r="I935" s="0" t="s">
        <v>128</v>
      </c>
      <c r="J935" s="0" t="s">
        <v>63</v>
      </c>
      <c r="K935" s="0" t="s">
        <v>27</v>
      </c>
      <c r="L935" s="0" t="n">
        <v>12</v>
      </c>
      <c r="M935" s="0" t="n">
        <v>9</v>
      </c>
      <c r="N935" s="0" t="n">
        <v>6</v>
      </c>
    </row>
    <row r="936" customFormat="false" ht="15" hidden="false" customHeight="false" outlineLevel="0" collapsed="false">
      <c r="A936" s="0" t="n">
        <v>88065566286</v>
      </c>
      <c r="B936" s="11" t="n">
        <v>44095</v>
      </c>
      <c r="C936" s="0" t="s">
        <v>931</v>
      </c>
      <c r="D936" s="0" t="s">
        <v>20</v>
      </c>
      <c r="E936" s="0" t="s">
        <v>154</v>
      </c>
      <c r="F936" s="0" t="s">
        <v>38</v>
      </c>
      <c r="G936" s="0" t="s">
        <v>32</v>
      </c>
      <c r="H936" s="0" t="s">
        <v>39</v>
      </c>
      <c r="I936" s="0" t="s">
        <v>128</v>
      </c>
      <c r="J936" s="0" t="s">
        <v>64</v>
      </c>
      <c r="K936" s="0" t="s">
        <v>35</v>
      </c>
      <c r="L936" s="0" t="n">
        <v>12</v>
      </c>
      <c r="M936" s="0" t="n">
        <v>9</v>
      </c>
      <c r="N936" s="0" t="n">
        <v>3</v>
      </c>
    </row>
    <row r="937" customFormat="false" ht="15" hidden="false" customHeight="false" outlineLevel="0" collapsed="false">
      <c r="A937" s="0" t="n">
        <v>88065566287</v>
      </c>
      <c r="B937" s="11" t="n">
        <v>44096</v>
      </c>
      <c r="C937" s="0" t="s">
        <v>932</v>
      </c>
      <c r="D937" s="0" t="s">
        <v>20</v>
      </c>
      <c r="E937" s="0" t="s">
        <v>156</v>
      </c>
      <c r="F937" s="0" t="s">
        <v>43</v>
      </c>
      <c r="G937" s="0" t="s">
        <v>23</v>
      </c>
      <c r="H937" s="0" t="s">
        <v>44</v>
      </c>
      <c r="I937" s="0" t="s">
        <v>128</v>
      </c>
      <c r="J937" s="0" t="s">
        <v>67</v>
      </c>
      <c r="K937" s="0" t="s">
        <v>35</v>
      </c>
      <c r="L937" s="0" t="n">
        <v>18</v>
      </c>
      <c r="M937" s="0" t="n">
        <v>15</v>
      </c>
      <c r="N937" s="0" t="n">
        <v>7</v>
      </c>
    </row>
    <row r="938" customFormat="false" ht="15" hidden="false" customHeight="false" outlineLevel="0" collapsed="false">
      <c r="A938" s="0" t="n">
        <v>88065566288</v>
      </c>
      <c r="B938" s="11" t="n">
        <v>44097</v>
      </c>
      <c r="C938" s="0" t="s">
        <v>933</v>
      </c>
      <c r="D938" s="0" t="s">
        <v>20</v>
      </c>
      <c r="E938" s="0" t="s">
        <v>66</v>
      </c>
      <c r="F938" s="0" t="s">
        <v>22</v>
      </c>
      <c r="G938" s="0" t="s">
        <v>23</v>
      </c>
      <c r="H938" s="0" t="s">
        <v>24</v>
      </c>
      <c r="I938" s="0" t="s">
        <v>128</v>
      </c>
      <c r="J938" s="0" t="s">
        <v>70</v>
      </c>
      <c r="K938" s="0" t="s">
        <v>27</v>
      </c>
      <c r="L938" s="0" t="n">
        <v>10</v>
      </c>
      <c r="M938" s="0" t="n">
        <v>7</v>
      </c>
      <c r="N938" s="0" t="n">
        <v>5</v>
      </c>
    </row>
    <row r="939" customFormat="false" ht="15" hidden="false" customHeight="false" outlineLevel="0" collapsed="false">
      <c r="A939" s="0" t="n">
        <v>88065566289</v>
      </c>
      <c r="B939" s="11" t="n">
        <v>44098</v>
      </c>
      <c r="C939" s="0" t="s">
        <v>934</v>
      </c>
      <c r="D939" s="0" t="s">
        <v>29</v>
      </c>
      <c r="E939" s="0" t="s">
        <v>69</v>
      </c>
      <c r="F939" s="0" t="s">
        <v>22</v>
      </c>
      <c r="G939" s="0" t="s">
        <v>23</v>
      </c>
      <c r="H939" s="0" t="s">
        <v>24</v>
      </c>
      <c r="I939" s="0" t="s">
        <v>128</v>
      </c>
      <c r="J939" s="0" t="s">
        <v>73</v>
      </c>
      <c r="K939" s="0" t="s">
        <v>27</v>
      </c>
      <c r="L939" s="0" t="n">
        <v>15</v>
      </c>
      <c r="M939" s="0" t="n">
        <v>12</v>
      </c>
      <c r="N939" s="0" t="n">
        <v>8</v>
      </c>
    </row>
    <row r="940" customFormat="false" ht="15" hidden="false" customHeight="false" outlineLevel="0" collapsed="false">
      <c r="A940" s="0" t="n">
        <v>88065566290</v>
      </c>
      <c r="B940" s="11" t="n">
        <v>44099</v>
      </c>
      <c r="C940" s="0" t="s">
        <v>935</v>
      </c>
      <c r="D940" s="0" t="s">
        <v>20</v>
      </c>
      <c r="E940" s="0" t="s">
        <v>96</v>
      </c>
      <c r="F940" s="0" t="s">
        <v>31</v>
      </c>
      <c r="G940" s="0" t="s">
        <v>32</v>
      </c>
      <c r="H940" s="0" t="s">
        <v>33</v>
      </c>
      <c r="I940" s="0" t="s">
        <v>128</v>
      </c>
      <c r="J940" s="0" t="s">
        <v>76</v>
      </c>
      <c r="K940" s="0" t="s">
        <v>27</v>
      </c>
      <c r="L940" s="0" t="n">
        <v>15</v>
      </c>
      <c r="M940" s="0" t="n">
        <v>12</v>
      </c>
      <c r="N940" s="0" t="n">
        <v>9</v>
      </c>
    </row>
    <row r="941" customFormat="false" ht="15" hidden="false" customHeight="false" outlineLevel="0" collapsed="false">
      <c r="A941" s="0" t="n">
        <v>88065566291</v>
      </c>
      <c r="B941" s="11" t="n">
        <v>44103</v>
      </c>
      <c r="C941" s="0" t="s">
        <v>936</v>
      </c>
      <c r="D941" s="0" t="s">
        <v>29</v>
      </c>
      <c r="E941" s="0" t="s">
        <v>98</v>
      </c>
      <c r="F941" s="0" t="s">
        <v>38</v>
      </c>
      <c r="G941" s="0" t="s">
        <v>32</v>
      </c>
      <c r="H941" s="0" t="s">
        <v>39</v>
      </c>
      <c r="I941" s="0" t="s">
        <v>128</v>
      </c>
      <c r="J941" s="0" t="s">
        <v>79</v>
      </c>
      <c r="K941" s="0" t="s">
        <v>35</v>
      </c>
      <c r="L941" s="0" t="n">
        <v>23</v>
      </c>
      <c r="M941" s="0" t="n">
        <v>20</v>
      </c>
      <c r="N941" s="0" t="n">
        <v>2</v>
      </c>
    </row>
    <row r="942" customFormat="false" ht="15" hidden="false" customHeight="false" outlineLevel="0" collapsed="false">
      <c r="A942" s="0" t="n">
        <v>88065566292</v>
      </c>
      <c r="B942" s="11" t="n">
        <v>44102</v>
      </c>
      <c r="C942" s="0" t="s">
        <v>937</v>
      </c>
      <c r="D942" s="0" t="s">
        <v>20</v>
      </c>
      <c r="E942" s="0" t="s">
        <v>101</v>
      </c>
      <c r="F942" s="0" t="s">
        <v>43</v>
      </c>
      <c r="G942" s="0" t="s">
        <v>23</v>
      </c>
      <c r="H942" s="0" t="s">
        <v>44</v>
      </c>
      <c r="I942" s="0" t="s">
        <v>128</v>
      </c>
      <c r="J942" s="0" t="s">
        <v>82</v>
      </c>
      <c r="K942" s="0" t="s">
        <v>35</v>
      </c>
      <c r="L942" s="0" t="n">
        <v>9</v>
      </c>
      <c r="M942" s="0" t="n">
        <v>6</v>
      </c>
      <c r="N942" s="0" t="n">
        <v>5</v>
      </c>
    </row>
    <row r="943" customFormat="false" ht="15" hidden="false" customHeight="false" outlineLevel="0" collapsed="false">
      <c r="A943" s="0" t="n">
        <v>88065566293</v>
      </c>
      <c r="B943" s="11" t="n">
        <v>44102</v>
      </c>
      <c r="C943" s="0" t="s">
        <v>938</v>
      </c>
      <c r="D943" s="0" t="s">
        <v>29</v>
      </c>
      <c r="E943" s="0" t="s">
        <v>104</v>
      </c>
      <c r="F943" s="0" t="s">
        <v>22</v>
      </c>
      <c r="G943" s="0" t="s">
        <v>23</v>
      </c>
      <c r="H943" s="0" t="s">
        <v>24</v>
      </c>
      <c r="I943" s="0" t="s">
        <v>128</v>
      </c>
      <c r="J943" s="0" t="s">
        <v>85</v>
      </c>
      <c r="K943" s="0" t="s">
        <v>35</v>
      </c>
      <c r="L943" s="0" t="n">
        <v>18</v>
      </c>
      <c r="M943" s="0" t="n">
        <v>15</v>
      </c>
      <c r="N943" s="0" t="n">
        <v>7</v>
      </c>
    </row>
    <row r="944" customFormat="false" ht="15" hidden="false" customHeight="false" outlineLevel="0" collapsed="false">
      <c r="A944" s="0" t="n">
        <v>88065566294</v>
      </c>
      <c r="B944" s="11" t="n">
        <v>44103</v>
      </c>
      <c r="C944" s="0" t="s">
        <v>939</v>
      </c>
      <c r="D944" s="0" t="s">
        <v>29</v>
      </c>
      <c r="E944" s="0" t="s">
        <v>107</v>
      </c>
      <c r="F944" s="0" t="s">
        <v>22</v>
      </c>
      <c r="G944" s="0" t="s">
        <v>23</v>
      </c>
      <c r="H944" s="0" t="s">
        <v>24</v>
      </c>
      <c r="I944" s="0" t="s">
        <v>128</v>
      </c>
      <c r="J944" s="0" t="s">
        <v>88</v>
      </c>
      <c r="K944" s="0" t="s">
        <v>27</v>
      </c>
      <c r="L944" s="0" t="n">
        <v>14</v>
      </c>
      <c r="M944" s="0" t="n">
        <v>11</v>
      </c>
      <c r="N944" s="0" t="n">
        <v>7</v>
      </c>
    </row>
    <row r="945" customFormat="false" ht="15" hidden="false" customHeight="false" outlineLevel="0" collapsed="false">
      <c r="A945" s="0" t="n">
        <v>88065566295</v>
      </c>
      <c r="B945" s="11" t="n">
        <v>44073</v>
      </c>
      <c r="C945" s="0" t="s">
        <v>940</v>
      </c>
      <c r="D945" s="0" t="s">
        <v>20</v>
      </c>
      <c r="E945" s="0" t="s">
        <v>75</v>
      </c>
      <c r="F945" s="0" t="s">
        <v>31</v>
      </c>
      <c r="G945" s="0" t="s">
        <v>32</v>
      </c>
      <c r="H945" s="0" t="s">
        <v>33</v>
      </c>
      <c r="I945" s="0" t="s">
        <v>128</v>
      </c>
      <c r="J945" s="0" t="s">
        <v>91</v>
      </c>
      <c r="K945" s="0" t="s">
        <v>27</v>
      </c>
      <c r="L945" s="0" t="n">
        <v>30</v>
      </c>
      <c r="M945" s="0" t="n">
        <v>27</v>
      </c>
      <c r="N945" s="0" t="n">
        <v>15</v>
      </c>
    </row>
    <row r="946" customFormat="false" ht="15" hidden="false" customHeight="false" outlineLevel="0" collapsed="false">
      <c r="A946" s="0" t="n">
        <v>88065566296</v>
      </c>
      <c r="B946" s="11" t="n">
        <v>44074</v>
      </c>
      <c r="C946" s="0" t="s">
        <v>941</v>
      </c>
      <c r="D946" s="0" t="s">
        <v>29</v>
      </c>
      <c r="E946" s="0" t="s">
        <v>78</v>
      </c>
      <c r="F946" s="0" t="s">
        <v>38</v>
      </c>
      <c r="G946" s="0" t="s">
        <v>32</v>
      </c>
      <c r="H946" s="0" t="s">
        <v>39</v>
      </c>
      <c r="I946" s="0" t="s">
        <v>128</v>
      </c>
      <c r="J946" s="0" t="s">
        <v>94</v>
      </c>
      <c r="K946" s="0" t="s">
        <v>27</v>
      </c>
      <c r="L946" s="0" t="n">
        <v>16</v>
      </c>
      <c r="M946" s="0" t="n">
        <v>13</v>
      </c>
      <c r="N946" s="0" t="n">
        <v>3</v>
      </c>
    </row>
    <row r="947" customFormat="false" ht="15" hidden="false" customHeight="false" outlineLevel="0" collapsed="false">
      <c r="A947" s="0" t="n">
        <v>88065566297</v>
      </c>
      <c r="B947" s="11" t="n">
        <v>44075</v>
      </c>
      <c r="C947" s="0" t="s">
        <v>942</v>
      </c>
      <c r="D947" s="0" t="s">
        <v>29</v>
      </c>
      <c r="E947" s="0" t="s">
        <v>81</v>
      </c>
      <c r="F947" s="0" t="s">
        <v>43</v>
      </c>
      <c r="G947" s="0" t="s">
        <v>23</v>
      </c>
      <c r="H947" s="0" t="s">
        <v>44</v>
      </c>
      <c r="I947" s="0" t="s">
        <v>128</v>
      </c>
      <c r="J947" s="0" t="s">
        <v>26</v>
      </c>
      <c r="K947" s="0" t="s">
        <v>27</v>
      </c>
      <c r="L947" s="0" t="n">
        <v>52</v>
      </c>
      <c r="M947" s="0" t="n">
        <v>49</v>
      </c>
      <c r="N947" s="0" t="n">
        <v>6</v>
      </c>
    </row>
    <row r="948" customFormat="false" ht="15" hidden="false" customHeight="false" outlineLevel="0" collapsed="false">
      <c r="A948" s="0" t="n">
        <v>88065566298</v>
      </c>
      <c r="B948" s="11" t="n">
        <v>44076</v>
      </c>
      <c r="C948" s="0" t="s">
        <v>943</v>
      </c>
      <c r="D948" s="0" t="s">
        <v>29</v>
      </c>
      <c r="E948" s="0" t="s">
        <v>69</v>
      </c>
      <c r="F948" s="0" t="s">
        <v>22</v>
      </c>
      <c r="G948" s="0" t="s">
        <v>23</v>
      </c>
      <c r="H948" s="0" t="s">
        <v>24</v>
      </c>
      <c r="I948" s="0" t="s">
        <v>128</v>
      </c>
      <c r="J948" s="0" t="s">
        <v>99</v>
      </c>
      <c r="K948" s="0" t="s">
        <v>27</v>
      </c>
      <c r="L948" s="0" t="n">
        <v>14</v>
      </c>
      <c r="M948" s="0" t="n">
        <v>11</v>
      </c>
      <c r="N948" s="0" t="n">
        <v>10</v>
      </c>
    </row>
    <row r="949" customFormat="false" ht="15" hidden="false" customHeight="false" outlineLevel="0" collapsed="false">
      <c r="A949" s="0" t="n">
        <v>88065566299</v>
      </c>
      <c r="B949" s="11" t="n">
        <v>44077</v>
      </c>
      <c r="C949" s="0" t="s">
        <v>944</v>
      </c>
      <c r="D949" s="0" t="s">
        <v>29</v>
      </c>
      <c r="E949" s="0" t="s">
        <v>21</v>
      </c>
      <c r="F949" s="0" t="s">
        <v>22</v>
      </c>
      <c r="G949" s="0" t="s">
        <v>23</v>
      </c>
      <c r="H949" s="0" t="s">
        <v>24</v>
      </c>
      <c r="I949" s="0" t="s">
        <v>128</v>
      </c>
      <c r="J949" s="0" t="s">
        <v>102</v>
      </c>
      <c r="K949" s="0" t="s">
        <v>27</v>
      </c>
      <c r="L949" s="0" t="n">
        <v>6</v>
      </c>
      <c r="M949" s="0" t="n">
        <v>3</v>
      </c>
      <c r="N949" s="0" t="n">
        <v>11</v>
      </c>
    </row>
    <row r="950" customFormat="false" ht="15" hidden="false" customHeight="false" outlineLevel="0" collapsed="false">
      <c r="A950" s="0" t="n">
        <v>88065566300</v>
      </c>
      <c r="B950" s="11" t="n">
        <v>44078</v>
      </c>
      <c r="C950" s="0" t="s">
        <v>945</v>
      </c>
      <c r="D950" s="0" t="s">
        <v>20</v>
      </c>
      <c r="E950" s="0" t="s">
        <v>152</v>
      </c>
      <c r="F950" s="0" t="s">
        <v>31</v>
      </c>
      <c r="G950" s="0" t="s">
        <v>32</v>
      </c>
      <c r="H950" s="0" t="s">
        <v>33</v>
      </c>
      <c r="I950" s="0" t="s">
        <v>128</v>
      </c>
      <c r="J950" s="0" t="s">
        <v>105</v>
      </c>
      <c r="K950" s="0" t="s">
        <v>27</v>
      </c>
      <c r="L950" s="0" t="n">
        <v>13</v>
      </c>
      <c r="M950" s="0" t="n">
        <v>10</v>
      </c>
      <c r="N950" s="0" t="n">
        <v>3</v>
      </c>
    </row>
    <row r="951" customFormat="false" ht="15" hidden="false" customHeight="false" outlineLevel="0" collapsed="false">
      <c r="A951" s="0" t="n">
        <v>88065566301</v>
      </c>
      <c r="B951" s="11" t="n">
        <v>44092</v>
      </c>
      <c r="C951" s="0" t="s">
        <v>946</v>
      </c>
      <c r="D951" s="0" t="s">
        <v>29</v>
      </c>
      <c r="E951" s="0" t="s">
        <v>154</v>
      </c>
      <c r="F951" s="0" t="s">
        <v>38</v>
      </c>
      <c r="G951" s="0" t="s">
        <v>32</v>
      </c>
      <c r="H951" s="0" t="s">
        <v>39</v>
      </c>
      <c r="I951" s="0" t="s">
        <v>128</v>
      </c>
      <c r="J951" s="0" t="s">
        <v>108</v>
      </c>
      <c r="K951" s="0" t="s">
        <v>27</v>
      </c>
      <c r="L951" s="0" t="n">
        <v>15</v>
      </c>
      <c r="M951" s="0" t="n">
        <v>12</v>
      </c>
      <c r="N951" s="0" t="n">
        <v>1</v>
      </c>
    </row>
    <row r="952" customFormat="false" ht="15" hidden="false" customHeight="false" outlineLevel="0" collapsed="false">
      <c r="A952" s="0" t="n">
        <v>88065566302</v>
      </c>
      <c r="B952" s="11" t="n">
        <v>44092</v>
      </c>
      <c r="C952" s="0" t="s">
        <v>947</v>
      </c>
      <c r="D952" s="0" t="s">
        <v>20</v>
      </c>
      <c r="E952" s="0" t="s">
        <v>156</v>
      </c>
      <c r="F952" s="0" t="s">
        <v>43</v>
      </c>
      <c r="G952" s="0" t="s">
        <v>23</v>
      </c>
      <c r="H952" s="0" t="s">
        <v>44</v>
      </c>
      <c r="I952" s="0" t="s">
        <v>128</v>
      </c>
      <c r="J952" s="0" t="s">
        <v>53</v>
      </c>
      <c r="K952" s="0" t="s">
        <v>27</v>
      </c>
      <c r="L952" s="0" t="n">
        <v>20</v>
      </c>
      <c r="M952" s="0" t="n">
        <v>17</v>
      </c>
      <c r="N952" s="0" t="n">
        <v>1</v>
      </c>
    </row>
    <row r="953" customFormat="false" ht="15" hidden="false" customHeight="false" outlineLevel="0" collapsed="false">
      <c r="A953" s="0" t="n">
        <v>88065566303</v>
      </c>
      <c r="B953" s="11" t="n">
        <v>44093</v>
      </c>
      <c r="C953" s="0" t="s">
        <v>948</v>
      </c>
      <c r="D953" s="0" t="s">
        <v>29</v>
      </c>
      <c r="E953" s="0" t="s">
        <v>112</v>
      </c>
      <c r="F953" s="0" t="s">
        <v>22</v>
      </c>
      <c r="G953" s="0" t="s">
        <v>23</v>
      </c>
      <c r="H953" s="0" t="s">
        <v>24</v>
      </c>
      <c r="I953" s="0" t="s">
        <v>128</v>
      </c>
      <c r="J953" s="0" t="s">
        <v>56</v>
      </c>
      <c r="K953" s="0" t="s">
        <v>27</v>
      </c>
      <c r="L953" s="0" t="n">
        <v>12</v>
      </c>
      <c r="M953" s="0" t="n">
        <v>9</v>
      </c>
      <c r="N953" s="0" t="n">
        <v>1</v>
      </c>
    </row>
    <row r="954" customFormat="false" ht="15" hidden="false" customHeight="false" outlineLevel="0" collapsed="false">
      <c r="A954" s="0" t="n">
        <v>88065566304</v>
      </c>
      <c r="B954" s="11" t="n">
        <v>44094</v>
      </c>
      <c r="C954" s="0" t="s">
        <v>949</v>
      </c>
      <c r="D954" s="0" t="s">
        <v>20</v>
      </c>
      <c r="E954" s="0" t="s">
        <v>114</v>
      </c>
      <c r="F954" s="0" t="s">
        <v>22</v>
      </c>
      <c r="G954" s="0" t="s">
        <v>23</v>
      </c>
      <c r="H954" s="0" t="s">
        <v>24</v>
      </c>
      <c r="I954" s="0" t="s">
        <v>128</v>
      </c>
      <c r="J954" s="0" t="s">
        <v>59</v>
      </c>
      <c r="K954" s="0" t="s">
        <v>27</v>
      </c>
      <c r="L954" s="0" t="n">
        <v>16</v>
      </c>
      <c r="M954" s="0" t="n">
        <v>13</v>
      </c>
      <c r="N954" s="0" t="n">
        <v>3</v>
      </c>
    </row>
    <row r="955" customFormat="false" ht="15" hidden="false" customHeight="false" outlineLevel="0" collapsed="false">
      <c r="A955" s="0" t="n">
        <v>88065566305</v>
      </c>
      <c r="B955" s="11" t="n">
        <v>44098</v>
      </c>
      <c r="C955" s="0" t="s">
        <v>934</v>
      </c>
      <c r="D955" s="0" t="s">
        <v>29</v>
      </c>
      <c r="E955" s="0" t="s">
        <v>69</v>
      </c>
      <c r="F955" s="0" t="s">
        <v>22</v>
      </c>
      <c r="G955" s="0" t="s">
        <v>23</v>
      </c>
      <c r="H955" s="0" t="s">
        <v>24</v>
      </c>
      <c r="I955" s="0" t="s">
        <v>128</v>
      </c>
      <c r="J955" s="0" t="s">
        <v>62</v>
      </c>
      <c r="K955" s="0" t="s">
        <v>27</v>
      </c>
      <c r="L955" s="0" t="n">
        <v>20</v>
      </c>
      <c r="M955" s="0" t="n">
        <v>17</v>
      </c>
      <c r="N955" s="0" t="n">
        <v>4</v>
      </c>
    </row>
    <row r="956" customFormat="false" ht="15" hidden="false" customHeight="false" outlineLevel="0" collapsed="false">
      <c r="A956" s="0" t="n">
        <v>88065566306</v>
      </c>
      <c r="B956" s="11" t="n">
        <v>44099</v>
      </c>
      <c r="C956" s="0" t="s">
        <v>935</v>
      </c>
      <c r="D956" s="0" t="s">
        <v>20</v>
      </c>
      <c r="E956" s="0" t="s">
        <v>96</v>
      </c>
      <c r="F956" s="0" t="s">
        <v>31</v>
      </c>
      <c r="G956" s="0" t="s">
        <v>32</v>
      </c>
      <c r="H956" s="0" t="s">
        <v>33</v>
      </c>
      <c r="I956" s="0" t="s">
        <v>128</v>
      </c>
      <c r="J956" s="0" t="s">
        <v>63</v>
      </c>
      <c r="K956" s="0" t="s">
        <v>27</v>
      </c>
      <c r="L956" s="0" t="n">
        <v>12</v>
      </c>
      <c r="M956" s="0" t="n">
        <v>9</v>
      </c>
      <c r="N956" s="0" t="n">
        <v>5</v>
      </c>
    </row>
    <row r="957" customFormat="false" ht="15" hidden="false" customHeight="false" outlineLevel="0" collapsed="false">
      <c r="A957" s="0" t="n">
        <v>88065566307</v>
      </c>
      <c r="B957" s="11" t="n">
        <v>44103</v>
      </c>
      <c r="C957" s="0" t="s">
        <v>936</v>
      </c>
      <c r="D957" s="0" t="s">
        <v>29</v>
      </c>
      <c r="E957" s="0" t="s">
        <v>98</v>
      </c>
      <c r="F957" s="0" t="s">
        <v>38</v>
      </c>
      <c r="G957" s="0" t="s">
        <v>32</v>
      </c>
      <c r="H957" s="0" t="s">
        <v>39</v>
      </c>
      <c r="I957" s="0" t="s">
        <v>128</v>
      </c>
      <c r="J957" s="0" t="s">
        <v>70</v>
      </c>
      <c r="K957" s="0" t="s">
        <v>27</v>
      </c>
      <c r="L957" s="0" t="n">
        <v>10</v>
      </c>
      <c r="M957" s="0" t="n">
        <v>7</v>
      </c>
      <c r="N957" s="0" t="n">
        <v>6</v>
      </c>
    </row>
    <row r="958" customFormat="false" ht="15" hidden="false" customHeight="false" outlineLevel="0" collapsed="false">
      <c r="A958" s="0" t="n">
        <v>88065566308</v>
      </c>
      <c r="B958" s="11" t="n">
        <v>44102</v>
      </c>
      <c r="C958" s="0" t="s">
        <v>937</v>
      </c>
      <c r="D958" s="0" t="s">
        <v>20</v>
      </c>
      <c r="E958" s="0" t="s">
        <v>101</v>
      </c>
      <c r="F958" s="0" t="s">
        <v>43</v>
      </c>
      <c r="G958" s="0" t="s">
        <v>23</v>
      </c>
      <c r="H958" s="0" t="s">
        <v>44</v>
      </c>
      <c r="I958" s="0" t="s">
        <v>128</v>
      </c>
      <c r="J958" s="0" t="s">
        <v>73</v>
      </c>
      <c r="K958" s="0" t="s">
        <v>27</v>
      </c>
      <c r="L958" s="0" t="n">
        <v>15</v>
      </c>
      <c r="M958" s="0" t="n">
        <v>12</v>
      </c>
      <c r="N958" s="0" t="n">
        <v>7</v>
      </c>
    </row>
    <row r="959" customFormat="false" ht="15" hidden="false" customHeight="false" outlineLevel="0" collapsed="false">
      <c r="A959" s="0" t="n">
        <v>88065566309</v>
      </c>
      <c r="B959" s="11" t="n">
        <v>44102</v>
      </c>
      <c r="C959" s="0" t="s">
        <v>938</v>
      </c>
      <c r="D959" s="0" t="s">
        <v>29</v>
      </c>
      <c r="E959" s="0" t="s">
        <v>104</v>
      </c>
      <c r="F959" s="0" t="s">
        <v>22</v>
      </c>
      <c r="G959" s="0" t="s">
        <v>23</v>
      </c>
      <c r="H959" s="0" t="s">
        <v>24</v>
      </c>
      <c r="I959" s="0" t="s">
        <v>128</v>
      </c>
      <c r="J959" s="0" t="s">
        <v>76</v>
      </c>
      <c r="K959" s="0" t="s">
        <v>27</v>
      </c>
      <c r="L959" s="0" t="n">
        <v>15</v>
      </c>
      <c r="M959" s="0" t="n">
        <v>12</v>
      </c>
      <c r="N959" s="0" t="n">
        <v>11</v>
      </c>
    </row>
    <row r="960" customFormat="false" ht="15" hidden="false" customHeight="false" outlineLevel="0" collapsed="false">
      <c r="A960" s="0" t="n">
        <v>88065566310</v>
      </c>
      <c r="B960" s="11" t="n">
        <v>44103</v>
      </c>
      <c r="C960" s="0" t="s">
        <v>939</v>
      </c>
      <c r="D960" s="0" t="s">
        <v>29</v>
      </c>
      <c r="E960" s="0" t="s">
        <v>107</v>
      </c>
      <c r="F960" s="0" t="s">
        <v>22</v>
      </c>
      <c r="G960" s="0" t="s">
        <v>23</v>
      </c>
      <c r="H960" s="0" t="s">
        <v>24</v>
      </c>
      <c r="I960" s="0" t="s">
        <v>128</v>
      </c>
      <c r="J960" s="0" t="s">
        <v>126</v>
      </c>
      <c r="K960" s="0" t="s">
        <v>27</v>
      </c>
      <c r="L960" s="0" t="n">
        <v>20</v>
      </c>
      <c r="M960" s="0" t="n">
        <v>17</v>
      </c>
      <c r="N960" s="0" t="n">
        <v>2</v>
      </c>
    </row>
    <row r="961" customFormat="false" ht="15" hidden="false" customHeight="false" outlineLevel="0" collapsed="false">
      <c r="A961" s="0" t="n">
        <v>88065566311</v>
      </c>
      <c r="B961" s="11" t="n">
        <v>44073</v>
      </c>
      <c r="C961" s="0" t="s">
        <v>940</v>
      </c>
      <c r="D961" s="0" t="s">
        <v>20</v>
      </c>
      <c r="E961" s="0" t="s">
        <v>75</v>
      </c>
      <c r="F961" s="0" t="s">
        <v>31</v>
      </c>
      <c r="G961" s="0" t="s">
        <v>32</v>
      </c>
      <c r="H961" s="0" t="s">
        <v>33</v>
      </c>
      <c r="I961" s="0" t="s">
        <v>128</v>
      </c>
      <c r="J961" s="0" t="s">
        <v>129</v>
      </c>
      <c r="K961" s="0" t="s">
        <v>27</v>
      </c>
      <c r="L961" s="0" t="n">
        <v>12</v>
      </c>
      <c r="M961" s="0" t="n">
        <v>9</v>
      </c>
      <c r="N961" s="0" t="n">
        <v>3</v>
      </c>
    </row>
    <row r="962" customFormat="false" ht="15" hidden="false" customHeight="false" outlineLevel="0" collapsed="false">
      <c r="A962" s="0" t="n">
        <v>88065566312</v>
      </c>
      <c r="B962" s="11" t="n">
        <v>44074</v>
      </c>
      <c r="C962" s="0" t="s">
        <v>941</v>
      </c>
      <c r="D962" s="0" t="s">
        <v>29</v>
      </c>
      <c r="E962" s="0" t="s">
        <v>78</v>
      </c>
      <c r="F962" s="0" t="s">
        <v>38</v>
      </c>
      <c r="G962" s="0" t="s">
        <v>32</v>
      </c>
      <c r="H962" s="0" t="s">
        <v>39</v>
      </c>
      <c r="I962" s="0" t="s">
        <v>128</v>
      </c>
      <c r="J962" s="0" t="s">
        <v>131</v>
      </c>
      <c r="K962" s="0" t="s">
        <v>27</v>
      </c>
      <c r="L962" s="0" t="n">
        <v>13</v>
      </c>
      <c r="M962" s="0" t="n">
        <v>10</v>
      </c>
      <c r="N962" s="0" t="n">
        <v>5</v>
      </c>
    </row>
    <row r="963" customFormat="false" ht="15" hidden="false" customHeight="false" outlineLevel="0" collapsed="false">
      <c r="A963" s="0" t="n">
        <v>88065566313</v>
      </c>
      <c r="B963" s="11" t="n">
        <v>44075</v>
      </c>
      <c r="C963" s="0" t="s">
        <v>942</v>
      </c>
      <c r="D963" s="0" t="s">
        <v>29</v>
      </c>
      <c r="E963" s="0" t="s">
        <v>81</v>
      </c>
      <c r="F963" s="0" t="s">
        <v>43</v>
      </c>
      <c r="G963" s="0" t="s">
        <v>23</v>
      </c>
      <c r="H963" s="0" t="s">
        <v>44</v>
      </c>
      <c r="I963" s="0" t="s">
        <v>128</v>
      </c>
      <c r="J963" s="0" t="s">
        <v>133</v>
      </c>
      <c r="K963" s="0" t="s">
        <v>27</v>
      </c>
      <c r="L963" s="0" t="n">
        <v>15</v>
      </c>
      <c r="M963" s="0" t="n">
        <v>12</v>
      </c>
      <c r="N963" s="0" t="n">
        <v>2</v>
      </c>
    </row>
    <row r="964" customFormat="false" ht="15" hidden="false" customHeight="false" outlineLevel="0" collapsed="false">
      <c r="A964" s="0" t="n">
        <v>88065566314</v>
      </c>
      <c r="B964" s="11" t="n">
        <v>44076</v>
      </c>
      <c r="C964" s="0" t="s">
        <v>943</v>
      </c>
      <c r="D964" s="0" t="s">
        <v>29</v>
      </c>
      <c r="E964" s="0" t="s">
        <v>69</v>
      </c>
      <c r="F964" s="0" t="s">
        <v>22</v>
      </c>
      <c r="G964" s="0" t="s">
        <v>23</v>
      </c>
      <c r="H964" s="0" t="s">
        <v>24</v>
      </c>
      <c r="I964" s="0" t="s">
        <v>128</v>
      </c>
      <c r="J964" s="0" t="s">
        <v>88</v>
      </c>
      <c r="K964" s="0" t="s">
        <v>27</v>
      </c>
      <c r="L964" s="0" t="n">
        <v>14</v>
      </c>
      <c r="M964" s="0" t="n">
        <v>11</v>
      </c>
      <c r="N964" s="0" t="n">
        <v>1</v>
      </c>
    </row>
    <row r="965" customFormat="false" ht="15" hidden="false" customHeight="false" outlineLevel="0" collapsed="false">
      <c r="A965" s="0" t="n">
        <v>88065566315</v>
      </c>
      <c r="B965" s="11" t="n">
        <v>44077</v>
      </c>
      <c r="C965" s="0" t="s">
        <v>944</v>
      </c>
      <c r="D965" s="0" t="s">
        <v>29</v>
      </c>
      <c r="E965" s="0" t="s">
        <v>21</v>
      </c>
      <c r="F965" s="0" t="s">
        <v>22</v>
      </c>
      <c r="G965" s="0" t="s">
        <v>23</v>
      </c>
      <c r="H965" s="0" t="s">
        <v>24</v>
      </c>
      <c r="I965" s="0" t="s">
        <v>128</v>
      </c>
      <c r="J965" s="0" t="s">
        <v>91</v>
      </c>
      <c r="K965" s="0" t="s">
        <v>27</v>
      </c>
      <c r="L965" s="0" t="n">
        <v>30</v>
      </c>
      <c r="M965" s="0" t="n">
        <v>27</v>
      </c>
      <c r="N965" s="0" t="n">
        <v>6</v>
      </c>
    </row>
    <row r="966" customFormat="false" ht="15" hidden="false" customHeight="false" outlineLevel="0" collapsed="false">
      <c r="A966" s="0" t="n">
        <v>88065566316</v>
      </c>
      <c r="B966" s="11" t="n">
        <v>44078</v>
      </c>
      <c r="C966" s="0" t="s">
        <v>945</v>
      </c>
      <c r="D966" s="0" t="s">
        <v>20</v>
      </c>
      <c r="E966" s="0" t="s">
        <v>152</v>
      </c>
      <c r="F966" s="0" t="s">
        <v>31</v>
      </c>
      <c r="G966" s="0" t="s">
        <v>32</v>
      </c>
      <c r="H966" s="0" t="s">
        <v>33</v>
      </c>
      <c r="I966" s="0" t="s">
        <v>128</v>
      </c>
      <c r="J966" s="0" t="s">
        <v>94</v>
      </c>
      <c r="K966" s="0" t="s">
        <v>27</v>
      </c>
      <c r="L966" s="0" t="n">
        <v>16</v>
      </c>
      <c r="M966" s="0" t="n">
        <v>13</v>
      </c>
      <c r="N966" s="0" t="n">
        <v>9</v>
      </c>
    </row>
    <row r="967" customFormat="false" ht="15" hidden="false" customHeight="false" outlineLevel="0" collapsed="false">
      <c r="A967" s="0" t="n">
        <v>88065566317</v>
      </c>
      <c r="B967" s="11" t="n">
        <v>44092</v>
      </c>
      <c r="C967" s="0" t="s">
        <v>946</v>
      </c>
      <c r="D967" s="0" t="s">
        <v>29</v>
      </c>
      <c r="E967" s="0" t="s">
        <v>154</v>
      </c>
      <c r="F967" s="0" t="s">
        <v>38</v>
      </c>
      <c r="G967" s="0" t="s">
        <v>32</v>
      </c>
      <c r="H967" s="0" t="s">
        <v>39</v>
      </c>
      <c r="I967" s="0" t="s">
        <v>128</v>
      </c>
      <c r="J967" s="0" t="s">
        <v>34</v>
      </c>
      <c r="K967" s="0" t="s">
        <v>35</v>
      </c>
      <c r="L967" s="0" t="n">
        <v>9</v>
      </c>
      <c r="M967" s="0" t="n">
        <v>6</v>
      </c>
      <c r="N967" s="0" t="n">
        <v>10</v>
      </c>
    </row>
    <row r="968" customFormat="false" ht="15" hidden="false" customHeight="false" outlineLevel="0" collapsed="false">
      <c r="A968" s="0" t="n">
        <v>88065566318</v>
      </c>
      <c r="B968" s="11" t="n">
        <v>44092</v>
      </c>
      <c r="C968" s="0" t="s">
        <v>947</v>
      </c>
      <c r="D968" s="0" t="s">
        <v>20</v>
      </c>
      <c r="E968" s="0" t="s">
        <v>156</v>
      </c>
      <c r="F968" s="0" t="s">
        <v>43</v>
      </c>
      <c r="G968" s="0" t="s">
        <v>23</v>
      </c>
      <c r="H968" s="0" t="s">
        <v>44</v>
      </c>
      <c r="I968" s="0" t="s">
        <v>128</v>
      </c>
      <c r="J968" s="0" t="s">
        <v>40</v>
      </c>
      <c r="K968" s="0" t="s">
        <v>35</v>
      </c>
      <c r="L968" s="0" t="n">
        <v>5</v>
      </c>
      <c r="M968" s="0" t="n">
        <v>2</v>
      </c>
      <c r="N968" s="0" t="n">
        <v>3</v>
      </c>
    </row>
    <row r="969" customFormat="false" ht="15" hidden="false" customHeight="false" outlineLevel="0" collapsed="false">
      <c r="A969" s="0" t="n">
        <v>88065566319</v>
      </c>
      <c r="B969" s="11" t="n">
        <v>44093</v>
      </c>
      <c r="C969" s="0" t="s">
        <v>948</v>
      </c>
      <c r="D969" s="0" t="s">
        <v>29</v>
      </c>
      <c r="E969" s="0" t="s">
        <v>112</v>
      </c>
      <c r="F969" s="0" t="s">
        <v>22</v>
      </c>
      <c r="G969" s="0" t="s">
        <v>23</v>
      </c>
      <c r="H969" s="0" t="s">
        <v>24</v>
      </c>
      <c r="I969" s="0" t="s">
        <v>128</v>
      </c>
      <c r="J969" s="0" t="s">
        <v>140</v>
      </c>
      <c r="K969" s="0" t="s">
        <v>35</v>
      </c>
      <c r="L969" s="0" t="n">
        <v>18</v>
      </c>
      <c r="M969" s="0" t="n">
        <v>15</v>
      </c>
      <c r="N969" s="0" t="n">
        <v>4</v>
      </c>
    </row>
    <row r="970" customFormat="false" ht="15" hidden="false" customHeight="false" outlineLevel="0" collapsed="false">
      <c r="A970" s="0" t="n">
        <v>88065566320</v>
      </c>
      <c r="B970" s="11" t="n">
        <v>44094</v>
      </c>
      <c r="C970" s="0" t="s">
        <v>950</v>
      </c>
      <c r="D970" s="0" t="s">
        <v>29</v>
      </c>
      <c r="E970" s="0" t="s">
        <v>114</v>
      </c>
      <c r="F970" s="0" t="s">
        <v>22</v>
      </c>
      <c r="G970" s="0" t="s">
        <v>23</v>
      </c>
      <c r="H970" s="0" t="s">
        <v>24</v>
      </c>
      <c r="I970" s="0" t="s">
        <v>128</v>
      </c>
      <c r="J970" s="0" t="s">
        <v>142</v>
      </c>
      <c r="K970" s="0" t="s">
        <v>35</v>
      </c>
      <c r="L970" s="0" t="n">
        <v>10</v>
      </c>
      <c r="M970" s="0" t="n">
        <v>7</v>
      </c>
      <c r="N970" s="0" t="n">
        <v>5</v>
      </c>
    </row>
    <row r="971" customFormat="false" ht="15" hidden="false" customHeight="false" outlineLevel="0" collapsed="false">
      <c r="A971" s="0" t="n">
        <v>88065566321</v>
      </c>
      <c r="B971" s="11" t="n">
        <v>44094</v>
      </c>
      <c r="C971" s="0" t="s">
        <v>951</v>
      </c>
      <c r="D971" s="0" t="s">
        <v>29</v>
      </c>
      <c r="E971" s="0" t="s">
        <v>125</v>
      </c>
      <c r="F971" s="0" t="s">
        <v>22</v>
      </c>
      <c r="G971" s="0" t="s">
        <v>952</v>
      </c>
      <c r="H971" s="0" t="s">
        <v>24</v>
      </c>
      <c r="I971" s="0" t="s">
        <v>25</v>
      </c>
      <c r="J971" s="0" t="s">
        <v>26</v>
      </c>
      <c r="K971" s="0" t="s">
        <v>27</v>
      </c>
      <c r="L971" s="0" t="n">
        <v>52</v>
      </c>
      <c r="M971" s="0" t="n">
        <v>49</v>
      </c>
      <c r="N971" s="0" t="n">
        <v>2</v>
      </c>
    </row>
    <row r="972" customFormat="false" ht="15" hidden="false" customHeight="false" outlineLevel="0" collapsed="false">
      <c r="A972" s="0" t="n">
        <v>88065566322</v>
      </c>
      <c r="B972" s="11" t="n">
        <v>44095</v>
      </c>
      <c r="C972" s="0" t="s">
        <v>953</v>
      </c>
      <c r="D972" s="0" t="s">
        <v>20</v>
      </c>
      <c r="E972" s="0" t="s">
        <v>30</v>
      </c>
      <c r="F972" s="0" t="s">
        <v>31</v>
      </c>
      <c r="G972" s="0" t="s">
        <v>952</v>
      </c>
      <c r="H972" s="0" t="s">
        <v>33</v>
      </c>
      <c r="I972" s="0" t="s">
        <v>25</v>
      </c>
      <c r="J972" s="0" t="s">
        <v>34</v>
      </c>
      <c r="K972" s="0" t="s">
        <v>35</v>
      </c>
      <c r="L972" s="0" t="n">
        <v>9</v>
      </c>
      <c r="M972" s="0" t="n">
        <v>6</v>
      </c>
      <c r="N972" s="0" t="n">
        <v>5</v>
      </c>
    </row>
    <row r="973" customFormat="false" ht="15" hidden="false" customHeight="false" outlineLevel="0" collapsed="false">
      <c r="A973" s="0" t="n">
        <v>88065566323</v>
      </c>
      <c r="B973" s="11" t="n">
        <v>44096</v>
      </c>
      <c r="C973" s="0" t="s">
        <v>954</v>
      </c>
      <c r="D973" s="0" t="s">
        <v>29</v>
      </c>
      <c r="E973" s="0" t="s">
        <v>37</v>
      </c>
      <c r="F973" s="0" t="s">
        <v>38</v>
      </c>
      <c r="G973" s="0" t="s">
        <v>952</v>
      </c>
      <c r="H973" s="0" t="s">
        <v>39</v>
      </c>
      <c r="I973" s="0" t="s">
        <v>25</v>
      </c>
      <c r="J973" s="0" t="s">
        <v>40</v>
      </c>
      <c r="K973" s="0" t="s">
        <v>35</v>
      </c>
      <c r="L973" s="0" t="n">
        <v>5</v>
      </c>
      <c r="M973" s="0" t="n">
        <v>2</v>
      </c>
      <c r="N973" s="0" t="n">
        <v>14</v>
      </c>
    </row>
    <row r="974" customFormat="false" ht="15" hidden="false" customHeight="false" outlineLevel="0" collapsed="false">
      <c r="A974" s="0" t="n">
        <v>88065566324</v>
      </c>
      <c r="B974" s="11" t="n">
        <v>44097</v>
      </c>
      <c r="C974" s="0" t="s">
        <v>942</v>
      </c>
      <c r="D974" s="0" t="s">
        <v>29</v>
      </c>
      <c r="E974" s="0" t="s">
        <v>81</v>
      </c>
      <c r="F974" s="0" t="s">
        <v>43</v>
      </c>
      <c r="G974" s="0" t="s">
        <v>952</v>
      </c>
      <c r="H974" s="0" t="s">
        <v>44</v>
      </c>
      <c r="I974" s="0" t="s">
        <v>25</v>
      </c>
      <c r="J974" s="0" t="s">
        <v>26</v>
      </c>
      <c r="K974" s="0" t="s">
        <v>27</v>
      </c>
      <c r="L974" s="0" t="n">
        <v>14</v>
      </c>
      <c r="M974" s="0" t="n">
        <v>11</v>
      </c>
      <c r="N974" s="0" t="n">
        <v>7</v>
      </c>
    </row>
    <row r="975" customFormat="false" ht="15" hidden="false" customHeight="false" outlineLevel="0" collapsed="false">
      <c r="A975" s="0" t="n">
        <v>88065566325</v>
      </c>
      <c r="B975" s="11" t="n">
        <v>44098</v>
      </c>
      <c r="C975" s="0" t="s">
        <v>943</v>
      </c>
      <c r="D975" s="0" t="s">
        <v>29</v>
      </c>
      <c r="E975" s="0" t="s">
        <v>69</v>
      </c>
      <c r="F975" s="0" t="s">
        <v>22</v>
      </c>
      <c r="G975" s="0" t="s">
        <v>952</v>
      </c>
      <c r="H975" s="0" t="s">
        <v>24</v>
      </c>
      <c r="I975" s="0" t="s">
        <v>25</v>
      </c>
      <c r="J975" s="0" t="s">
        <v>34</v>
      </c>
      <c r="K975" s="0" t="s">
        <v>27</v>
      </c>
      <c r="L975" s="0" t="n">
        <v>6</v>
      </c>
      <c r="M975" s="0" t="n">
        <v>3</v>
      </c>
      <c r="N975" s="0" t="n">
        <v>15</v>
      </c>
    </row>
    <row r="976" customFormat="false" ht="15" hidden="false" customHeight="false" outlineLevel="0" collapsed="false">
      <c r="A976" s="0" t="n">
        <v>88065566326</v>
      </c>
      <c r="B976" s="11" t="n">
        <v>44099</v>
      </c>
      <c r="C976" s="0" t="s">
        <v>944</v>
      </c>
      <c r="D976" s="0" t="s">
        <v>29</v>
      </c>
      <c r="E976" s="0" t="s">
        <v>21</v>
      </c>
      <c r="F976" s="0" t="s">
        <v>31</v>
      </c>
      <c r="G976" s="0" t="s">
        <v>952</v>
      </c>
      <c r="H976" s="0" t="s">
        <v>33</v>
      </c>
      <c r="I976" s="0" t="s">
        <v>25</v>
      </c>
      <c r="J976" s="0" t="s">
        <v>40</v>
      </c>
      <c r="K976" s="0" t="s">
        <v>35</v>
      </c>
      <c r="L976" s="0" t="n">
        <v>10</v>
      </c>
      <c r="M976" s="0" t="n">
        <v>7</v>
      </c>
      <c r="N976" s="0" t="n">
        <v>3</v>
      </c>
    </row>
    <row r="977" customFormat="false" ht="15" hidden="false" customHeight="false" outlineLevel="0" collapsed="false">
      <c r="A977" s="0" t="n">
        <v>88065566327</v>
      </c>
      <c r="B977" s="11" t="n">
        <v>44103</v>
      </c>
      <c r="C977" s="0" t="s">
        <v>955</v>
      </c>
      <c r="D977" s="0" t="s">
        <v>20</v>
      </c>
      <c r="E977" s="0" t="s">
        <v>46</v>
      </c>
      <c r="F977" s="0" t="s">
        <v>38</v>
      </c>
      <c r="G977" s="0" t="s">
        <v>952</v>
      </c>
      <c r="H977" s="0" t="s">
        <v>39</v>
      </c>
      <c r="I977" s="0" t="s">
        <v>25</v>
      </c>
      <c r="J977" s="0" t="s">
        <v>26</v>
      </c>
      <c r="K977" s="0" t="s">
        <v>27</v>
      </c>
      <c r="L977" s="0" t="n">
        <v>13</v>
      </c>
      <c r="M977" s="0" t="n">
        <v>10</v>
      </c>
      <c r="N977" s="0" t="n">
        <v>6</v>
      </c>
    </row>
    <row r="978" customFormat="false" ht="15" hidden="false" customHeight="false" outlineLevel="0" collapsed="false">
      <c r="A978" s="0" t="n">
        <v>88065566328</v>
      </c>
      <c r="B978" s="11" t="n">
        <v>44102</v>
      </c>
      <c r="C978" s="0" t="s">
        <v>956</v>
      </c>
      <c r="D978" s="0" t="s">
        <v>20</v>
      </c>
      <c r="E978" s="0" t="s">
        <v>48</v>
      </c>
      <c r="F978" s="0" t="s">
        <v>43</v>
      </c>
      <c r="G978" s="0" t="s">
        <v>952</v>
      </c>
      <c r="H978" s="0" t="s">
        <v>44</v>
      </c>
      <c r="I978" s="0" t="s">
        <v>25</v>
      </c>
      <c r="J978" s="0" t="s">
        <v>34</v>
      </c>
      <c r="K978" s="0" t="s">
        <v>35</v>
      </c>
      <c r="L978" s="0" t="n">
        <v>20</v>
      </c>
      <c r="M978" s="0" t="n">
        <v>17</v>
      </c>
      <c r="N978" s="0" t="n">
        <v>10</v>
      </c>
    </row>
    <row r="979" customFormat="false" ht="15" hidden="false" customHeight="false" outlineLevel="0" collapsed="false">
      <c r="A979" s="0" t="n">
        <v>88065566329</v>
      </c>
      <c r="B979" s="11" t="n">
        <v>44102</v>
      </c>
      <c r="C979" s="0" t="s">
        <v>957</v>
      </c>
      <c r="D979" s="0" t="s">
        <v>29</v>
      </c>
      <c r="E979" s="0" t="s">
        <v>50</v>
      </c>
      <c r="F979" s="0" t="s">
        <v>22</v>
      </c>
      <c r="G979" s="0" t="s">
        <v>952</v>
      </c>
      <c r="H979" s="0" t="s">
        <v>24</v>
      </c>
      <c r="I979" s="0" t="s">
        <v>25</v>
      </c>
      <c r="J979" s="0" t="s">
        <v>40</v>
      </c>
      <c r="K979" s="0" t="s">
        <v>27</v>
      </c>
      <c r="L979" s="0" t="n">
        <v>15</v>
      </c>
      <c r="M979" s="0" t="n">
        <v>12</v>
      </c>
      <c r="N979" s="0" t="n">
        <v>11</v>
      </c>
    </row>
    <row r="980" customFormat="false" ht="15" hidden="false" customHeight="false" outlineLevel="0" collapsed="false">
      <c r="A980" s="0" t="n">
        <v>88065566330</v>
      </c>
      <c r="B980" s="11" t="n">
        <v>44103</v>
      </c>
      <c r="C980" s="0" t="s">
        <v>958</v>
      </c>
      <c r="D980" s="0" t="s">
        <v>29</v>
      </c>
      <c r="E980" s="0" t="s">
        <v>52</v>
      </c>
      <c r="F980" s="0" t="s">
        <v>31</v>
      </c>
      <c r="G980" s="0" t="s">
        <v>952</v>
      </c>
      <c r="H980" s="0" t="s">
        <v>33</v>
      </c>
      <c r="I980" s="0" t="s">
        <v>25</v>
      </c>
      <c r="J980" s="0" t="s">
        <v>53</v>
      </c>
      <c r="K980" s="0" t="s">
        <v>27</v>
      </c>
      <c r="L980" s="0" t="n">
        <v>20</v>
      </c>
      <c r="M980" s="0" t="n">
        <v>17</v>
      </c>
      <c r="N980" s="0" t="n">
        <v>3</v>
      </c>
    </row>
    <row r="981" customFormat="false" ht="15" hidden="false" customHeight="false" outlineLevel="0" collapsed="false">
      <c r="A981" s="0" t="n">
        <v>88065566331</v>
      </c>
      <c r="B981" s="11" t="n">
        <v>44104</v>
      </c>
      <c r="C981" s="0" t="s">
        <v>959</v>
      </c>
      <c r="D981" s="0" t="s">
        <v>20</v>
      </c>
      <c r="E981" s="0" t="s">
        <v>55</v>
      </c>
      <c r="F981" s="0" t="s">
        <v>38</v>
      </c>
      <c r="G981" s="0" t="s">
        <v>952</v>
      </c>
      <c r="H981" s="0" t="s">
        <v>39</v>
      </c>
      <c r="I981" s="0" t="s">
        <v>25</v>
      </c>
      <c r="J981" s="0" t="s">
        <v>56</v>
      </c>
      <c r="K981" s="0" t="s">
        <v>27</v>
      </c>
      <c r="L981" s="0" t="n">
        <v>12</v>
      </c>
      <c r="M981" s="0" t="n">
        <v>9</v>
      </c>
      <c r="N981" s="0" t="n">
        <v>1</v>
      </c>
    </row>
    <row r="982" customFormat="false" ht="15" hidden="false" customHeight="false" outlineLevel="0" collapsed="false">
      <c r="A982" s="0" t="n">
        <v>88065566332</v>
      </c>
      <c r="B982" s="11" t="n">
        <v>44044</v>
      </c>
      <c r="C982" s="0" t="s">
        <v>960</v>
      </c>
      <c r="D982" s="0" t="s">
        <v>29</v>
      </c>
      <c r="E982" s="0" t="s">
        <v>58</v>
      </c>
      <c r="F982" s="0" t="s">
        <v>43</v>
      </c>
      <c r="G982" s="0" t="s">
        <v>952</v>
      </c>
      <c r="H982" s="0" t="s">
        <v>44</v>
      </c>
      <c r="I982" s="0" t="s">
        <v>25</v>
      </c>
      <c r="J982" s="0" t="s">
        <v>59</v>
      </c>
      <c r="K982" s="0" t="s">
        <v>27</v>
      </c>
      <c r="L982" s="0" t="n">
        <v>16</v>
      </c>
      <c r="M982" s="0" t="n">
        <v>13</v>
      </c>
      <c r="N982" s="0" t="n">
        <v>1</v>
      </c>
    </row>
    <row r="983" customFormat="false" ht="15" hidden="false" customHeight="false" outlineLevel="0" collapsed="false">
      <c r="A983" s="0" t="n">
        <v>88065566333</v>
      </c>
      <c r="B983" s="11" t="n">
        <v>44045</v>
      </c>
      <c r="C983" s="0" t="s">
        <v>961</v>
      </c>
      <c r="D983" s="0" t="s">
        <v>29</v>
      </c>
      <c r="E983" s="0" t="s">
        <v>147</v>
      </c>
      <c r="F983" s="0" t="s">
        <v>22</v>
      </c>
      <c r="G983" s="0" t="s">
        <v>952</v>
      </c>
      <c r="H983" s="0" t="s">
        <v>24</v>
      </c>
      <c r="I983" s="0" t="s">
        <v>25</v>
      </c>
      <c r="J983" s="0" t="s">
        <v>60</v>
      </c>
      <c r="K983" s="0" t="s">
        <v>35</v>
      </c>
      <c r="L983" s="0" t="n">
        <v>70</v>
      </c>
      <c r="M983" s="0" t="n">
        <v>67</v>
      </c>
      <c r="N983" s="0" t="n">
        <v>1</v>
      </c>
    </row>
    <row r="984" customFormat="false" ht="15" hidden="false" customHeight="false" outlineLevel="0" collapsed="false">
      <c r="A984" s="0" t="n">
        <v>88065566334</v>
      </c>
      <c r="B984" s="11" t="n">
        <v>44046</v>
      </c>
      <c r="C984" s="0" t="s">
        <v>962</v>
      </c>
      <c r="D984" s="0" t="s">
        <v>20</v>
      </c>
      <c r="E984" s="0" t="s">
        <v>149</v>
      </c>
      <c r="F984" s="0" t="s">
        <v>31</v>
      </c>
      <c r="G984" s="0" t="s">
        <v>952</v>
      </c>
      <c r="H984" s="0" t="s">
        <v>33</v>
      </c>
      <c r="I984" s="0" t="s">
        <v>25</v>
      </c>
      <c r="J984" s="0" t="s">
        <v>61</v>
      </c>
      <c r="K984" s="0" t="s">
        <v>35</v>
      </c>
      <c r="L984" s="0" t="n">
        <v>15</v>
      </c>
      <c r="M984" s="0" t="n">
        <v>12</v>
      </c>
      <c r="N984" s="0" t="n">
        <v>3</v>
      </c>
    </row>
    <row r="985" customFormat="false" ht="15" hidden="false" customHeight="false" outlineLevel="0" collapsed="false">
      <c r="A985" s="0" t="n">
        <v>88065566335</v>
      </c>
      <c r="B985" s="11" t="n">
        <v>44047</v>
      </c>
      <c r="C985" s="0" t="s">
        <v>963</v>
      </c>
      <c r="D985" s="0" t="s">
        <v>20</v>
      </c>
      <c r="E985" s="0" t="s">
        <v>21</v>
      </c>
      <c r="F985" s="0" t="s">
        <v>38</v>
      </c>
      <c r="G985" s="0" t="s">
        <v>952</v>
      </c>
      <c r="H985" s="0" t="s">
        <v>39</v>
      </c>
      <c r="I985" s="0" t="s">
        <v>25</v>
      </c>
      <c r="J985" s="0" t="s">
        <v>59</v>
      </c>
      <c r="K985" s="0" t="s">
        <v>27</v>
      </c>
      <c r="L985" s="0" t="n">
        <v>16</v>
      </c>
      <c r="M985" s="0" t="n">
        <v>13</v>
      </c>
      <c r="N985" s="0" t="n">
        <v>4</v>
      </c>
    </row>
    <row r="986" customFormat="false" ht="15" hidden="false" customHeight="false" outlineLevel="0" collapsed="false">
      <c r="A986" s="0" t="n">
        <v>88065566336</v>
      </c>
      <c r="B986" s="11" t="n">
        <v>44048</v>
      </c>
      <c r="C986" s="0" t="s">
        <v>964</v>
      </c>
      <c r="D986" s="0" t="s">
        <v>29</v>
      </c>
      <c r="E986" s="0" t="s">
        <v>152</v>
      </c>
      <c r="F986" s="0" t="s">
        <v>43</v>
      </c>
      <c r="G986" s="0" t="s">
        <v>952</v>
      </c>
      <c r="H986" s="0" t="s">
        <v>44</v>
      </c>
      <c r="I986" s="0" t="s">
        <v>25</v>
      </c>
      <c r="J986" s="0" t="s">
        <v>62</v>
      </c>
      <c r="K986" s="0" t="s">
        <v>27</v>
      </c>
      <c r="L986" s="0" t="n">
        <v>20</v>
      </c>
      <c r="M986" s="0" t="n">
        <v>17</v>
      </c>
      <c r="N986" s="0" t="n">
        <v>5</v>
      </c>
    </row>
    <row r="987" customFormat="false" ht="15" hidden="false" customHeight="false" outlineLevel="0" collapsed="false">
      <c r="A987" s="0" t="n">
        <v>88065566337</v>
      </c>
      <c r="B987" s="11" t="n">
        <v>44052</v>
      </c>
      <c r="C987" s="0" t="s">
        <v>942</v>
      </c>
      <c r="D987" s="0" t="s">
        <v>29</v>
      </c>
      <c r="E987" s="0" t="s">
        <v>81</v>
      </c>
      <c r="F987" s="0" t="s">
        <v>22</v>
      </c>
      <c r="G987" s="0" t="s">
        <v>952</v>
      </c>
      <c r="H987" s="0" t="s">
        <v>24</v>
      </c>
      <c r="I987" s="0" t="s">
        <v>25</v>
      </c>
      <c r="J987" s="0" t="s">
        <v>63</v>
      </c>
      <c r="K987" s="0" t="s">
        <v>27</v>
      </c>
      <c r="L987" s="0" t="n">
        <v>12</v>
      </c>
      <c r="M987" s="0" t="n">
        <v>9</v>
      </c>
      <c r="N987" s="0" t="n">
        <v>6</v>
      </c>
    </row>
    <row r="988" customFormat="false" ht="15" hidden="false" customHeight="false" outlineLevel="0" collapsed="false">
      <c r="A988" s="0" t="n">
        <v>88065566338</v>
      </c>
      <c r="B988" s="11" t="n">
        <v>44051</v>
      </c>
      <c r="C988" s="0" t="s">
        <v>943</v>
      </c>
      <c r="D988" s="0" t="s">
        <v>29</v>
      </c>
      <c r="E988" s="0" t="s">
        <v>69</v>
      </c>
      <c r="F988" s="0" t="s">
        <v>31</v>
      </c>
      <c r="G988" s="0" t="s">
        <v>952</v>
      </c>
      <c r="H988" s="0" t="s">
        <v>33</v>
      </c>
      <c r="I988" s="0" t="s">
        <v>25</v>
      </c>
      <c r="J988" s="0" t="s">
        <v>64</v>
      </c>
      <c r="K988" s="0" t="s">
        <v>35</v>
      </c>
      <c r="L988" s="0" t="n">
        <v>12</v>
      </c>
      <c r="M988" s="0" t="n">
        <v>9</v>
      </c>
      <c r="N988" s="0" t="n">
        <v>7</v>
      </c>
    </row>
    <row r="989" customFormat="false" ht="15" hidden="false" customHeight="false" outlineLevel="0" collapsed="false">
      <c r="A989" s="0" t="n">
        <v>88065566339</v>
      </c>
      <c r="B989" s="11" t="n">
        <v>44051</v>
      </c>
      <c r="C989" s="0" t="s">
        <v>944</v>
      </c>
      <c r="D989" s="0" t="s">
        <v>29</v>
      </c>
      <c r="E989" s="0" t="s">
        <v>21</v>
      </c>
      <c r="F989" s="0" t="s">
        <v>38</v>
      </c>
      <c r="G989" s="0" t="s">
        <v>952</v>
      </c>
      <c r="H989" s="0" t="s">
        <v>39</v>
      </c>
      <c r="I989" s="0" t="s">
        <v>25</v>
      </c>
      <c r="J989" s="0" t="s">
        <v>67</v>
      </c>
      <c r="K989" s="0" t="s">
        <v>35</v>
      </c>
      <c r="L989" s="0" t="n">
        <v>18</v>
      </c>
      <c r="M989" s="0" t="n">
        <v>15</v>
      </c>
      <c r="N989" s="0" t="n">
        <v>11</v>
      </c>
    </row>
    <row r="990" customFormat="false" ht="15" hidden="false" customHeight="false" outlineLevel="0" collapsed="false">
      <c r="A990" s="0" t="n">
        <v>88065566340</v>
      </c>
      <c r="B990" s="11" t="n">
        <v>44052</v>
      </c>
      <c r="C990" s="0" t="s">
        <v>965</v>
      </c>
      <c r="D990" s="0" t="s">
        <v>29</v>
      </c>
      <c r="E990" s="0" t="s">
        <v>69</v>
      </c>
      <c r="F990" s="0" t="s">
        <v>43</v>
      </c>
      <c r="G990" s="0" t="s">
        <v>952</v>
      </c>
      <c r="H990" s="0" t="s">
        <v>44</v>
      </c>
      <c r="I990" s="0" t="s">
        <v>25</v>
      </c>
      <c r="J990" s="0" t="s">
        <v>70</v>
      </c>
      <c r="K990" s="0" t="s">
        <v>27</v>
      </c>
      <c r="L990" s="0" t="n">
        <v>10</v>
      </c>
      <c r="M990" s="0" t="n">
        <v>7</v>
      </c>
      <c r="N990" s="0" t="n">
        <v>2</v>
      </c>
    </row>
    <row r="991" customFormat="false" ht="15" hidden="false" customHeight="false" outlineLevel="0" collapsed="false">
      <c r="A991" s="0" t="n">
        <v>88065566341</v>
      </c>
      <c r="B991" s="11" t="n">
        <v>44053</v>
      </c>
      <c r="C991" s="0" t="s">
        <v>966</v>
      </c>
      <c r="D991" s="0" t="s">
        <v>20</v>
      </c>
      <c r="E991" s="0" t="s">
        <v>72</v>
      </c>
      <c r="F991" s="0" t="s">
        <v>22</v>
      </c>
      <c r="G991" s="0" t="s">
        <v>952</v>
      </c>
      <c r="H991" s="0" t="s">
        <v>24</v>
      </c>
      <c r="I991" s="0" t="s">
        <v>25</v>
      </c>
      <c r="J991" s="0" t="s">
        <v>73</v>
      </c>
      <c r="K991" s="0" t="s">
        <v>27</v>
      </c>
      <c r="L991" s="0" t="n">
        <v>15</v>
      </c>
      <c r="M991" s="0" t="n">
        <v>12</v>
      </c>
      <c r="N991" s="0" t="n">
        <v>3</v>
      </c>
    </row>
    <row r="992" customFormat="false" ht="15" hidden="false" customHeight="false" outlineLevel="0" collapsed="false">
      <c r="A992" s="0" t="n">
        <v>88065566342</v>
      </c>
      <c r="B992" s="11" t="n">
        <v>44054</v>
      </c>
      <c r="C992" s="0" t="s">
        <v>967</v>
      </c>
      <c r="D992" s="0" t="s">
        <v>29</v>
      </c>
      <c r="E992" s="0" t="s">
        <v>75</v>
      </c>
      <c r="F992" s="0" t="s">
        <v>31</v>
      </c>
      <c r="G992" s="0" t="s">
        <v>952</v>
      </c>
      <c r="H992" s="0" t="s">
        <v>33</v>
      </c>
      <c r="I992" s="0" t="s">
        <v>25</v>
      </c>
      <c r="J992" s="0" t="s">
        <v>76</v>
      </c>
      <c r="K992" s="0" t="s">
        <v>27</v>
      </c>
      <c r="L992" s="0" t="n">
        <v>15</v>
      </c>
      <c r="M992" s="0" t="n">
        <v>12</v>
      </c>
      <c r="N992" s="0" t="n">
        <v>5</v>
      </c>
    </row>
    <row r="993" customFormat="false" ht="15" hidden="false" customHeight="false" outlineLevel="0" collapsed="false">
      <c r="A993" s="0" t="n">
        <v>88065566343</v>
      </c>
      <c r="B993" s="11" t="n">
        <v>44055</v>
      </c>
      <c r="C993" s="0" t="s">
        <v>968</v>
      </c>
      <c r="D993" s="0" t="s">
        <v>20</v>
      </c>
      <c r="E993" s="0" t="s">
        <v>78</v>
      </c>
      <c r="F993" s="0" t="s">
        <v>22</v>
      </c>
      <c r="G993" s="0" t="s">
        <v>952</v>
      </c>
      <c r="H993" s="0" t="s">
        <v>24</v>
      </c>
      <c r="I993" s="0" t="s">
        <v>25</v>
      </c>
      <c r="J993" s="0" t="s">
        <v>79</v>
      </c>
      <c r="K993" s="0" t="s">
        <v>35</v>
      </c>
      <c r="L993" s="0" t="n">
        <v>23</v>
      </c>
      <c r="M993" s="0" t="n">
        <v>20</v>
      </c>
      <c r="N993" s="0" t="n">
        <v>2</v>
      </c>
    </row>
    <row r="994" customFormat="false" ht="15" hidden="false" customHeight="false" outlineLevel="0" collapsed="false">
      <c r="A994" s="0" t="n">
        <v>88065566344</v>
      </c>
      <c r="B994" s="11" t="n">
        <v>44056</v>
      </c>
      <c r="C994" s="0" t="s">
        <v>969</v>
      </c>
      <c r="D994" s="0" t="s">
        <v>29</v>
      </c>
      <c r="E994" s="0" t="s">
        <v>81</v>
      </c>
      <c r="F994" s="0" t="s">
        <v>31</v>
      </c>
      <c r="G994" s="0" t="s">
        <v>952</v>
      </c>
      <c r="H994" s="0" t="s">
        <v>33</v>
      </c>
      <c r="I994" s="0" t="s">
        <v>25</v>
      </c>
      <c r="J994" s="0" t="s">
        <v>82</v>
      </c>
      <c r="K994" s="0" t="s">
        <v>35</v>
      </c>
      <c r="L994" s="0" t="n">
        <v>9</v>
      </c>
      <c r="M994" s="0" t="n">
        <v>6</v>
      </c>
      <c r="N994" s="0" t="n">
        <v>9</v>
      </c>
    </row>
    <row r="995" customFormat="false" ht="15" hidden="false" customHeight="false" outlineLevel="0" collapsed="false">
      <c r="A995" s="0" t="n">
        <v>88065566345</v>
      </c>
      <c r="B995" s="11" t="n">
        <v>44057</v>
      </c>
      <c r="C995" s="0" t="s">
        <v>970</v>
      </c>
      <c r="D995" s="0" t="s">
        <v>29</v>
      </c>
      <c r="E995" s="0" t="s">
        <v>84</v>
      </c>
      <c r="F995" s="0" t="s">
        <v>22</v>
      </c>
      <c r="G995" s="0" t="s">
        <v>952</v>
      </c>
      <c r="H995" s="0" t="s">
        <v>24</v>
      </c>
      <c r="I995" s="0" t="s">
        <v>25</v>
      </c>
      <c r="J995" s="0" t="s">
        <v>85</v>
      </c>
      <c r="K995" s="0" t="s">
        <v>35</v>
      </c>
      <c r="L995" s="0" t="n">
        <v>18</v>
      </c>
      <c r="M995" s="0" t="n">
        <v>15</v>
      </c>
      <c r="N995" s="0" t="n">
        <v>6</v>
      </c>
    </row>
    <row r="996" customFormat="false" ht="15" hidden="false" customHeight="false" outlineLevel="0" collapsed="false">
      <c r="A996" s="0" t="n">
        <v>88065566346</v>
      </c>
      <c r="B996" s="11" t="n">
        <v>44058</v>
      </c>
      <c r="C996" s="0" t="s">
        <v>971</v>
      </c>
      <c r="D996" s="0" t="s">
        <v>20</v>
      </c>
      <c r="E996" s="0" t="s">
        <v>87</v>
      </c>
      <c r="F996" s="0" t="s">
        <v>31</v>
      </c>
      <c r="G996" s="0" t="s">
        <v>952</v>
      </c>
      <c r="H996" s="0" t="s">
        <v>33</v>
      </c>
      <c r="I996" s="0" t="s">
        <v>25</v>
      </c>
      <c r="J996" s="0" t="s">
        <v>88</v>
      </c>
      <c r="K996" s="0" t="s">
        <v>27</v>
      </c>
      <c r="L996" s="0" t="n">
        <v>14</v>
      </c>
      <c r="M996" s="0" t="n">
        <v>11</v>
      </c>
      <c r="N996" s="0" t="n">
        <v>9</v>
      </c>
    </row>
    <row r="997" customFormat="false" ht="15" hidden="false" customHeight="false" outlineLevel="0" collapsed="false">
      <c r="A997" s="0" t="n">
        <v>88065566347</v>
      </c>
      <c r="B997" s="11" t="n">
        <v>44062</v>
      </c>
      <c r="C997" s="0" t="s">
        <v>972</v>
      </c>
      <c r="D997" s="0" t="s">
        <v>20</v>
      </c>
      <c r="E997" s="0" t="s">
        <v>90</v>
      </c>
      <c r="F997" s="0" t="s">
        <v>22</v>
      </c>
      <c r="G997" s="0" t="s">
        <v>952</v>
      </c>
      <c r="H997" s="0" t="s">
        <v>24</v>
      </c>
      <c r="I997" s="0" t="s">
        <v>25</v>
      </c>
      <c r="J997" s="0" t="s">
        <v>91</v>
      </c>
      <c r="K997" s="0" t="s">
        <v>27</v>
      </c>
      <c r="L997" s="0" t="n">
        <v>30</v>
      </c>
      <c r="M997" s="0" t="n">
        <v>27</v>
      </c>
      <c r="N997" s="0" t="n">
        <v>10</v>
      </c>
    </row>
    <row r="998" customFormat="false" ht="15" hidden="false" customHeight="false" outlineLevel="0" collapsed="false">
      <c r="A998" s="0" t="n">
        <v>88065566348</v>
      </c>
      <c r="B998" s="11" t="n">
        <v>44061</v>
      </c>
      <c r="C998" s="0" t="s">
        <v>973</v>
      </c>
      <c r="D998" s="0" t="s">
        <v>29</v>
      </c>
      <c r="E998" s="0" t="s">
        <v>93</v>
      </c>
      <c r="F998" s="0" t="s">
        <v>31</v>
      </c>
      <c r="G998" s="0" t="s">
        <v>952</v>
      </c>
      <c r="H998" s="0" t="s">
        <v>33</v>
      </c>
      <c r="I998" s="0" t="s">
        <v>25</v>
      </c>
      <c r="J998" s="0" t="s">
        <v>94</v>
      </c>
      <c r="K998" s="0" t="s">
        <v>27</v>
      </c>
      <c r="L998" s="0" t="n">
        <v>16</v>
      </c>
      <c r="M998" s="0" t="n">
        <v>13</v>
      </c>
      <c r="N998" s="0" t="n">
        <v>3</v>
      </c>
    </row>
    <row r="999" customFormat="false" ht="15" hidden="false" customHeight="false" outlineLevel="0" collapsed="false">
      <c r="A999" s="0" t="n">
        <v>88065566349</v>
      </c>
      <c r="B999" s="11" t="n">
        <v>44061</v>
      </c>
      <c r="C999" s="0" t="s">
        <v>974</v>
      </c>
      <c r="D999" s="0" t="s">
        <v>29</v>
      </c>
      <c r="E999" s="0" t="s">
        <v>96</v>
      </c>
      <c r="F999" s="0" t="s">
        <v>22</v>
      </c>
      <c r="G999" s="0" t="s">
        <v>952</v>
      </c>
      <c r="H999" s="0" t="s">
        <v>24</v>
      </c>
      <c r="I999" s="0" t="s">
        <v>25</v>
      </c>
      <c r="J999" s="0" t="s">
        <v>26</v>
      </c>
      <c r="K999" s="0" t="s">
        <v>27</v>
      </c>
      <c r="L999" s="0" t="n">
        <v>52</v>
      </c>
      <c r="M999" s="0" t="n">
        <v>49</v>
      </c>
      <c r="N999" s="0" t="n">
        <v>4</v>
      </c>
    </row>
    <row r="1000" customFormat="false" ht="15" hidden="false" customHeight="false" outlineLevel="0" collapsed="false">
      <c r="A1000" s="0" t="n">
        <v>88065566350</v>
      </c>
      <c r="B1000" s="11" t="n">
        <v>44062</v>
      </c>
      <c r="C1000" s="0" t="s">
        <v>975</v>
      </c>
      <c r="D1000" s="0" t="s">
        <v>29</v>
      </c>
      <c r="E1000" s="0" t="s">
        <v>98</v>
      </c>
      <c r="F1000" s="0" t="s">
        <v>31</v>
      </c>
      <c r="G1000" s="0" t="s">
        <v>952</v>
      </c>
      <c r="H1000" s="0" t="s">
        <v>33</v>
      </c>
      <c r="I1000" s="0" t="s">
        <v>25</v>
      </c>
      <c r="J1000" s="0" t="s">
        <v>99</v>
      </c>
      <c r="K1000" s="0" t="s">
        <v>27</v>
      </c>
      <c r="L1000" s="0" t="n">
        <v>14</v>
      </c>
      <c r="M1000" s="0" t="n">
        <v>11</v>
      </c>
      <c r="N1000" s="0" t="n">
        <v>5</v>
      </c>
    </row>
    <row r="1001" customFormat="false" ht="15" hidden="false" customHeight="false" outlineLevel="0" collapsed="false">
      <c r="A1001" s="0" t="n">
        <v>88065566351</v>
      </c>
      <c r="B1001" s="11" t="n">
        <v>44063</v>
      </c>
      <c r="C1001" s="0" t="s">
        <v>942</v>
      </c>
      <c r="D1001" s="0" t="s">
        <v>29</v>
      </c>
      <c r="E1001" s="0" t="s">
        <v>81</v>
      </c>
      <c r="F1001" s="0" t="s">
        <v>22</v>
      </c>
      <c r="G1001" s="0" t="s">
        <v>952</v>
      </c>
      <c r="H1001" s="0" t="s">
        <v>24</v>
      </c>
      <c r="I1001" s="0" t="s">
        <v>25</v>
      </c>
      <c r="J1001" s="0" t="s">
        <v>102</v>
      </c>
      <c r="K1001" s="0" t="s">
        <v>27</v>
      </c>
      <c r="L1001" s="0" t="n">
        <v>6</v>
      </c>
      <c r="M1001" s="0" t="n">
        <v>3</v>
      </c>
      <c r="N1001" s="0" t="n">
        <v>6</v>
      </c>
    </row>
    <row r="1002" customFormat="false" ht="15" hidden="false" customHeight="false" outlineLevel="0" collapsed="false">
      <c r="A1002" s="0" t="n">
        <v>88065566352</v>
      </c>
      <c r="B1002" s="11" t="n">
        <v>44064</v>
      </c>
      <c r="C1002" s="0" t="s">
        <v>943</v>
      </c>
      <c r="D1002" s="0" t="s">
        <v>29</v>
      </c>
      <c r="E1002" s="0" t="s">
        <v>69</v>
      </c>
      <c r="F1002" s="0" t="s">
        <v>31</v>
      </c>
      <c r="G1002" s="0" t="s">
        <v>952</v>
      </c>
      <c r="H1002" s="0" t="s">
        <v>33</v>
      </c>
      <c r="I1002" s="0" t="s">
        <v>25</v>
      </c>
      <c r="J1002" s="0" t="s">
        <v>105</v>
      </c>
      <c r="K1002" s="0" t="s">
        <v>27</v>
      </c>
      <c r="L1002" s="0" t="n">
        <v>13</v>
      </c>
      <c r="M1002" s="0" t="n">
        <v>10</v>
      </c>
      <c r="N1002" s="0" t="n">
        <v>3</v>
      </c>
    </row>
    <row r="1003" customFormat="false" ht="15" hidden="false" customHeight="false" outlineLevel="0" collapsed="false">
      <c r="A1003" s="0" t="n">
        <v>88065566353</v>
      </c>
      <c r="B1003" s="11" t="n">
        <v>44065</v>
      </c>
      <c r="C1003" s="0" t="s">
        <v>944</v>
      </c>
      <c r="D1003" s="0" t="s">
        <v>29</v>
      </c>
      <c r="E1003" s="0" t="s">
        <v>21</v>
      </c>
      <c r="F1003" s="0" t="s">
        <v>22</v>
      </c>
      <c r="G1003" s="0" t="s">
        <v>952</v>
      </c>
      <c r="H1003" s="0" t="s">
        <v>24</v>
      </c>
      <c r="I1003" s="0" t="s">
        <v>25</v>
      </c>
      <c r="J1003" s="0" t="s">
        <v>108</v>
      </c>
      <c r="K1003" s="0" t="s">
        <v>27</v>
      </c>
      <c r="L1003" s="0" t="n">
        <v>15</v>
      </c>
      <c r="M1003" s="0" t="n">
        <v>12</v>
      </c>
      <c r="N1003" s="0" t="n">
        <v>7</v>
      </c>
    </row>
    <row r="1004" customFormat="false" ht="15" hidden="false" customHeight="false" outlineLevel="0" collapsed="false">
      <c r="A1004" s="0" t="n">
        <v>88065566354</v>
      </c>
      <c r="B1004" s="11" t="n">
        <v>44066</v>
      </c>
      <c r="C1004" s="0" t="s">
        <v>976</v>
      </c>
      <c r="D1004" s="0" t="s">
        <v>20</v>
      </c>
      <c r="E1004" s="0" t="s">
        <v>110</v>
      </c>
      <c r="F1004" s="0" t="s">
        <v>31</v>
      </c>
      <c r="G1004" s="0" t="s">
        <v>952</v>
      </c>
      <c r="H1004" s="0" t="s">
        <v>33</v>
      </c>
      <c r="I1004" s="0" t="s">
        <v>25</v>
      </c>
      <c r="J1004" s="0" t="s">
        <v>53</v>
      </c>
      <c r="K1004" s="0" t="s">
        <v>27</v>
      </c>
      <c r="L1004" s="0" t="n">
        <v>20</v>
      </c>
      <c r="M1004" s="0" t="n">
        <v>17</v>
      </c>
      <c r="N1004" s="0" t="n">
        <v>5</v>
      </c>
    </row>
    <row r="1005" customFormat="false" ht="15" hidden="false" customHeight="false" outlineLevel="0" collapsed="false">
      <c r="A1005" s="0" t="n">
        <v>88065566355</v>
      </c>
      <c r="B1005" s="11" t="n">
        <v>44067</v>
      </c>
      <c r="C1005" s="0" t="s">
        <v>977</v>
      </c>
      <c r="D1005" s="0" t="s">
        <v>29</v>
      </c>
      <c r="E1005" s="0" t="s">
        <v>112</v>
      </c>
      <c r="F1005" s="0" t="s">
        <v>22</v>
      </c>
      <c r="G1005" s="0" t="s">
        <v>952</v>
      </c>
      <c r="H1005" s="0" t="s">
        <v>24</v>
      </c>
      <c r="I1005" s="0" t="s">
        <v>25</v>
      </c>
      <c r="J1005" s="0" t="s">
        <v>56</v>
      </c>
      <c r="K1005" s="0" t="s">
        <v>27</v>
      </c>
      <c r="L1005" s="0" t="n">
        <v>12</v>
      </c>
      <c r="M1005" s="0" t="n">
        <v>9</v>
      </c>
      <c r="N1005" s="0" t="n">
        <v>8</v>
      </c>
    </row>
    <row r="1006" customFormat="false" ht="15" hidden="false" customHeight="false" outlineLevel="0" collapsed="false">
      <c r="A1006" s="0" t="n">
        <v>88065566356</v>
      </c>
      <c r="B1006" s="11" t="n">
        <v>44068</v>
      </c>
      <c r="C1006" s="0" t="s">
        <v>978</v>
      </c>
      <c r="D1006" s="0" t="s">
        <v>29</v>
      </c>
      <c r="E1006" s="0" t="s">
        <v>114</v>
      </c>
      <c r="F1006" s="0" t="s">
        <v>31</v>
      </c>
      <c r="G1006" s="0" t="s">
        <v>952</v>
      </c>
      <c r="H1006" s="0" t="s">
        <v>33</v>
      </c>
      <c r="I1006" s="0" t="s">
        <v>25</v>
      </c>
      <c r="J1006" s="0" t="s">
        <v>59</v>
      </c>
      <c r="K1006" s="0" t="s">
        <v>27</v>
      </c>
      <c r="L1006" s="0" t="n">
        <v>16</v>
      </c>
      <c r="M1006" s="0" t="n">
        <v>13</v>
      </c>
      <c r="N1006" s="0" t="n">
        <v>9</v>
      </c>
    </row>
    <row r="1007" customFormat="false" ht="15" hidden="false" customHeight="false" outlineLevel="0" collapsed="false">
      <c r="A1007" s="0" t="n">
        <v>88065566357</v>
      </c>
      <c r="B1007" s="11" t="n">
        <v>44072</v>
      </c>
      <c r="C1007" s="0" t="s">
        <v>979</v>
      </c>
      <c r="D1007" s="0" t="s">
        <v>20</v>
      </c>
      <c r="E1007" s="0" t="s">
        <v>69</v>
      </c>
      <c r="F1007" s="0" t="s">
        <v>22</v>
      </c>
      <c r="G1007" s="0" t="s">
        <v>952</v>
      </c>
      <c r="H1007" s="0" t="s">
        <v>24</v>
      </c>
      <c r="I1007" s="0" t="s">
        <v>25</v>
      </c>
      <c r="J1007" s="0" t="s">
        <v>62</v>
      </c>
      <c r="K1007" s="0" t="s">
        <v>27</v>
      </c>
      <c r="L1007" s="0" t="n">
        <v>20</v>
      </c>
      <c r="M1007" s="0" t="n">
        <v>17</v>
      </c>
      <c r="N1007" s="0" t="n">
        <v>2</v>
      </c>
    </row>
    <row r="1008" customFormat="false" ht="15" hidden="false" customHeight="false" outlineLevel="0" collapsed="false">
      <c r="A1008" s="0" t="n">
        <v>88065566358</v>
      </c>
      <c r="B1008" s="11" t="n">
        <v>44071</v>
      </c>
      <c r="C1008" s="0" t="s">
        <v>980</v>
      </c>
      <c r="D1008" s="0" t="s">
        <v>29</v>
      </c>
      <c r="E1008" s="0" t="s">
        <v>117</v>
      </c>
      <c r="F1008" s="0" t="s">
        <v>31</v>
      </c>
      <c r="G1008" s="0" t="s">
        <v>952</v>
      </c>
      <c r="H1008" s="0" t="s">
        <v>33</v>
      </c>
      <c r="I1008" s="0" t="s">
        <v>25</v>
      </c>
      <c r="J1008" s="0" t="s">
        <v>63</v>
      </c>
      <c r="K1008" s="0" t="s">
        <v>27</v>
      </c>
      <c r="L1008" s="0" t="n">
        <v>12</v>
      </c>
      <c r="M1008" s="0" t="n">
        <v>9</v>
      </c>
      <c r="N1008" s="0" t="n">
        <v>5</v>
      </c>
    </row>
    <row r="1009" customFormat="false" ht="15" hidden="false" customHeight="false" outlineLevel="0" collapsed="false">
      <c r="A1009" s="0" t="n">
        <v>88065566359</v>
      </c>
      <c r="B1009" s="11" t="n">
        <v>44071</v>
      </c>
      <c r="C1009" s="0" t="s">
        <v>942</v>
      </c>
      <c r="D1009" s="0" t="s">
        <v>29</v>
      </c>
      <c r="E1009" s="0" t="s">
        <v>81</v>
      </c>
      <c r="F1009" s="0" t="s">
        <v>22</v>
      </c>
      <c r="G1009" s="0" t="s">
        <v>952</v>
      </c>
      <c r="H1009" s="0" t="s">
        <v>24</v>
      </c>
      <c r="I1009" s="0" t="s">
        <v>25</v>
      </c>
      <c r="J1009" s="0" t="s">
        <v>70</v>
      </c>
      <c r="K1009" s="0" t="s">
        <v>27</v>
      </c>
      <c r="L1009" s="0" t="n">
        <v>10</v>
      </c>
      <c r="M1009" s="0" t="n">
        <v>7</v>
      </c>
      <c r="N1009" s="0" t="n">
        <v>7</v>
      </c>
    </row>
    <row r="1010" customFormat="false" ht="15" hidden="false" customHeight="false" outlineLevel="0" collapsed="false">
      <c r="A1010" s="0" t="n">
        <v>88065566360</v>
      </c>
      <c r="B1010" s="11" t="n">
        <v>44072</v>
      </c>
      <c r="C1010" s="0" t="s">
        <v>943</v>
      </c>
      <c r="D1010" s="0" t="s">
        <v>29</v>
      </c>
      <c r="E1010" s="0" t="s">
        <v>69</v>
      </c>
      <c r="F1010" s="0" t="s">
        <v>31</v>
      </c>
      <c r="G1010" s="0" t="s">
        <v>952</v>
      </c>
      <c r="H1010" s="0" t="s">
        <v>33</v>
      </c>
      <c r="I1010" s="0" t="s">
        <v>25</v>
      </c>
      <c r="J1010" s="0" t="s">
        <v>73</v>
      </c>
      <c r="K1010" s="0" t="s">
        <v>27</v>
      </c>
      <c r="L1010" s="0" t="n">
        <v>15</v>
      </c>
      <c r="M1010" s="0" t="n">
        <v>12</v>
      </c>
      <c r="N1010" s="0" t="n">
        <v>7</v>
      </c>
    </row>
    <row r="1011" customFormat="false" ht="15" hidden="false" customHeight="false" outlineLevel="0" collapsed="false">
      <c r="A1011" s="0" t="n">
        <v>88065566361</v>
      </c>
      <c r="B1011" s="11" t="n">
        <v>44073</v>
      </c>
      <c r="C1011" s="0" t="s">
        <v>944</v>
      </c>
      <c r="D1011" s="0" t="s">
        <v>29</v>
      </c>
      <c r="E1011" s="0" t="s">
        <v>21</v>
      </c>
      <c r="F1011" s="0" t="s">
        <v>22</v>
      </c>
      <c r="G1011" s="0" t="s">
        <v>952</v>
      </c>
      <c r="H1011" s="0" t="s">
        <v>24</v>
      </c>
      <c r="I1011" s="0" t="s">
        <v>25</v>
      </c>
      <c r="J1011" s="0" t="s">
        <v>76</v>
      </c>
      <c r="K1011" s="0" t="s">
        <v>27</v>
      </c>
      <c r="L1011" s="0" t="n">
        <v>15</v>
      </c>
      <c r="M1011" s="0" t="n">
        <v>12</v>
      </c>
      <c r="N1011" s="0" t="n">
        <v>15</v>
      </c>
    </row>
    <row r="1012" customFormat="false" ht="15" hidden="false" customHeight="false" outlineLevel="0" collapsed="false">
      <c r="A1012" s="0" t="n">
        <v>88065566362</v>
      </c>
      <c r="B1012" s="11" t="n">
        <v>44074</v>
      </c>
      <c r="C1012" s="0" t="s">
        <v>981</v>
      </c>
      <c r="D1012" s="0" t="s">
        <v>29</v>
      </c>
      <c r="E1012" s="0" t="s">
        <v>125</v>
      </c>
      <c r="F1012" s="0" t="s">
        <v>31</v>
      </c>
      <c r="G1012" s="0" t="s">
        <v>952</v>
      </c>
      <c r="H1012" s="0" t="s">
        <v>33</v>
      </c>
      <c r="I1012" s="0" t="s">
        <v>25</v>
      </c>
      <c r="J1012" s="0" t="s">
        <v>126</v>
      </c>
      <c r="K1012" s="0" t="s">
        <v>27</v>
      </c>
      <c r="L1012" s="0" t="n">
        <v>20</v>
      </c>
      <c r="M1012" s="0" t="n">
        <v>17</v>
      </c>
      <c r="N1012" s="0" t="n">
        <v>3</v>
      </c>
    </row>
    <row r="1013" customFormat="false" ht="15" hidden="false" customHeight="false" outlineLevel="0" collapsed="false">
      <c r="A1013" s="0" t="n">
        <v>88065566363</v>
      </c>
      <c r="B1013" s="11" t="n">
        <v>44044</v>
      </c>
      <c r="C1013" s="0" t="s">
        <v>982</v>
      </c>
      <c r="D1013" s="0" t="s">
        <v>29</v>
      </c>
      <c r="E1013" s="0" t="s">
        <v>30</v>
      </c>
      <c r="F1013" s="0" t="s">
        <v>22</v>
      </c>
      <c r="G1013" s="0" t="s">
        <v>952</v>
      </c>
      <c r="H1013" s="0" t="s">
        <v>24</v>
      </c>
      <c r="I1013" s="0" t="s">
        <v>128</v>
      </c>
      <c r="J1013" s="0" t="s">
        <v>129</v>
      </c>
      <c r="K1013" s="0" t="s">
        <v>27</v>
      </c>
      <c r="L1013" s="0" t="n">
        <v>12</v>
      </c>
      <c r="M1013" s="0" t="n">
        <v>9</v>
      </c>
      <c r="N1013" s="0" t="n">
        <v>6</v>
      </c>
    </row>
    <row r="1014" customFormat="false" ht="15" hidden="false" customHeight="false" outlineLevel="0" collapsed="false">
      <c r="A1014" s="0" t="n">
        <v>88065566364</v>
      </c>
      <c r="B1014" s="11" t="n">
        <v>44045</v>
      </c>
      <c r="C1014" s="0" t="s">
        <v>983</v>
      </c>
      <c r="D1014" s="0" t="s">
        <v>20</v>
      </c>
      <c r="E1014" s="0" t="s">
        <v>37</v>
      </c>
      <c r="F1014" s="0" t="s">
        <v>31</v>
      </c>
      <c r="G1014" s="0" t="s">
        <v>952</v>
      </c>
      <c r="H1014" s="0" t="s">
        <v>33</v>
      </c>
      <c r="I1014" s="0" t="s">
        <v>128</v>
      </c>
      <c r="J1014" s="0" t="s">
        <v>131</v>
      </c>
      <c r="K1014" s="0" t="s">
        <v>27</v>
      </c>
      <c r="L1014" s="0" t="n">
        <v>13</v>
      </c>
      <c r="M1014" s="0" t="n">
        <v>10</v>
      </c>
      <c r="N1014" s="0" t="n">
        <v>10</v>
      </c>
    </row>
    <row r="1015" customFormat="false" ht="15" hidden="false" customHeight="false" outlineLevel="0" collapsed="false">
      <c r="A1015" s="0" t="n">
        <v>88065566365</v>
      </c>
      <c r="B1015" s="11" t="n">
        <v>44046</v>
      </c>
      <c r="C1015" s="0" t="s">
        <v>984</v>
      </c>
      <c r="D1015" s="0" t="s">
        <v>20</v>
      </c>
      <c r="E1015" s="0" t="s">
        <v>42</v>
      </c>
      <c r="F1015" s="0" t="s">
        <v>22</v>
      </c>
      <c r="G1015" s="0" t="s">
        <v>952</v>
      </c>
      <c r="H1015" s="0" t="s">
        <v>24</v>
      </c>
      <c r="I1015" s="0" t="s">
        <v>128</v>
      </c>
      <c r="J1015" s="0" t="s">
        <v>133</v>
      </c>
      <c r="K1015" s="0" t="s">
        <v>27</v>
      </c>
      <c r="L1015" s="0" t="n">
        <v>15</v>
      </c>
      <c r="M1015" s="0" t="n">
        <v>12</v>
      </c>
      <c r="N1015" s="0" t="n">
        <v>11</v>
      </c>
    </row>
    <row r="1016" customFormat="false" ht="15" hidden="false" customHeight="false" outlineLevel="0" collapsed="false">
      <c r="A1016" s="0" t="n">
        <v>88065566366</v>
      </c>
      <c r="B1016" s="11" t="n">
        <v>44047</v>
      </c>
      <c r="C1016" s="0" t="s">
        <v>985</v>
      </c>
      <c r="D1016" s="0" t="s">
        <v>20</v>
      </c>
      <c r="E1016" s="0" t="s">
        <v>48</v>
      </c>
      <c r="F1016" s="0" t="s">
        <v>31</v>
      </c>
      <c r="G1016" s="0" t="s">
        <v>952</v>
      </c>
      <c r="H1016" s="0" t="s">
        <v>33</v>
      </c>
      <c r="I1016" s="0" t="s">
        <v>128</v>
      </c>
      <c r="J1016" s="0" t="s">
        <v>88</v>
      </c>
      <c r="K1016" s="0" t="s">
        <v>27</v>
      </c>
      <c r="L1016" s="0" t="n">
        <v>14</v>
      </c>
      <c r="M1016" s="0" t="n">
        <v>11</v>
      </c>
      <c r="N1016" s="0" t="n">
        <v>3</v>
      </c>
    </row>
    <row r="1017" customFormat="false" ht="15" hidden="false" customHeight="false" outlineLevel="0" collapsed="false">
      <c r="A1017" s="0" t="n">
        <v>88065566367</v>
      </c>
      <c r="B1017" s="11" t="n">
        <v>44048</v>
      </c>
      <c r="C1017" s="0" t="s">
        <v>986</v>
      </c>
      <c r="D1017" s="0" t="s">
        <v>20</v>
      </c>
      <c r="E1017" s="0" t="s">
        <v>50</v>
      </c>
      <c r="F1017" s="0" t="s">
        <v>22</v>
      </c>
      <c r="G1017" s="0" t="s">
        <v>952</v>
      </c>
      <c r="H1017" s="0" t="s">
        <v>24</v>
      </c>
      <c r="I1017" s="0" t="s">
        <v>128</v>
      </c>
      <c r="J1017" s="0" t="s">
        <v>91</v>
      </c>
      <c r="K1017" s="0" t="s">
        <v>27</v>
      </c>
      <c r="L1017" s="0" t="n">
        <v>30</v>
      </c>
      <c r="M1017" s="0" t="n">
        <v>27</v>
      </c>
      <c r="N1017" s="0" t="n">
        <v>1</v>
      </c>
    </row>
    <row r="1018" customFormat="false" ht="15" hidden="false" customHeight="false" outlineLevel="0" collapsed="false">
      <c r="A1018" s="0" t="n">
        <v>88065566368</v>
      </c>
      <c r="B1018" s="11" t="n">
        <v>44052</v>
      </c>
      <c r="C1018" s="0" t="s">
        <v>987</v>
      </c>
      <c r="D1018" s="0" t="s">
        <v>20</v>
      </c>
      <c r="E1018" s="0" t="s">
        <v>69</v>
      </c>
      <c r="F1018" s="0" t="s">
        <v>31</v>
      </c>
      <c r="G1018" s="0" t="s">
        <v>952</v>
      </c>
      <c r="H1018" s="0" t="s">
        <v>33</v>
      </c>
      <c r="I1018" s="0" t="s">
        <v>128</v>
      </c>
      <c r="J1018" s="0" t="s">
        <v>94</v>
      </c>
      <c r="K1018" s="0" t="s">
        <v>27</v>
      </c>
      <c r="L1018" s="0" t="n">
        <v>16</v>
      </c>
      <c r="M1018" s="0" t="n">
        <v>13</v>
      </c>
      <c r="N1018" s="0" t="n">
        <v>1</v>
      </c>
    </row>
    <row r="1019" customFormat="false" ht="15" hidden="false" customHeight="false" outlineLevel="0" collapsed="false">
      <c r="A1019" s="0" t="n">
        <v>88065566369</v>
      </c>
      <c r="B1019" s="11" t="n">
        <v>44051</v>
      </c>
      <c r="C1019" s="0" t="s">
        <v>988</v>
      </c>
      <c r="D1019" s="0" t="s">
        <v>20</v>
      </c>
      <c r="E1019" s="0" t="s">
        <v>117</v>
      </c>
      <c r="F1019" s="0" t="s">
        <v>22</v>
      </c>
      <c r="G1019" s="0" t="s">
        <v>952</v>
      </c>
      <c r="H1019" s="0" t="s">
        <v>24</v>
      </c>
      <c r="I1019" s="0" t="s">
        <v>128</v>
      </c>
      <c r="J1019" s="0" t="s">
        <v>34</v>
      </c>
      <c r="K1019" s="0" t="s">
        <v>35</v>
      </c>
      <c r="L1019" s="0" t="n">
        <v>9</v>
      </c>
      <c r="M1019" s="0" t="n">
        <v>6</v>
      </c>
      <c r="N1019" s="0" t="n">
        <v>1</v>
      </c>
    </row>
    <row r="1020" customFormat="false" ht="15" hidden="false" customHeight="false" outlineLevel="0" collapsed="false">
      <c r="A1020" s="0" t="n">
        <v>88065566370</v>
      </c>
      <c r="B1020" s="11" t="n">
        <v>44051</v>
      </c>
      <c r="C1020" s="0" t="s">
        <v>942</v>
      </c>
      <c r="D1020" s="0" t="s">
        <v>29</v>
      </c>
      <c r="E1020" s="0" t="s">
        <v>81</v>
      </c>
      <c r="F1020" s="0" t="s">
        <v>31</v>
      </c>
      <c r="G1020" s="0" t="s">
        <v>952</v>
      </c>
      <c r="H1020" s="0" t="s">
        <v>33</v>
      </c>
      <c r="I1020" s="0" t="s">
        <v>128</v>
      </c>
      <c r="J1020" s="0" t="s">
        <v>40</v>
      </c>
      <c r="K1020" s="0" t="s">
        <v>35</v>
      </c>
      <c r="L1020" s="0" t="n">
        <v>5</v>
      </c>
      <c r="M1020" s="0" t="n">
        <v>2</v>
      </c>
      <c r="N1020" s="0" t="n">
        <v>3</v>
      </c>
    </row>
    <row r="1021" customFormat="false" ht="15" hidden="false" customHeight="false" outlineLevel="0" collapsed="false">
      <c r="A1021" s="0" t="n">
        <v>88065566371</v>
      </c>
      <c r="B1021" s="11" t="n">
        <v>44052</v>
      </c>
      <c r="C1021" s="0" t="s">
        <v>943</v>
      </c>
      <c r="D1021" s="0" t="s">
        <v>29</v>
      </c>
      <c r="E1021" s="0" t="s">
        <v>69</v>
      </c>
      <c r="F1021" s="0" t="s">
        <v>22</v>
      </c>
      <c r="G1021" s="0" t="s">
        <v>952</v>
      </c>
      <c r="H1021" s="0" t="s">
        <v>24</v>
      </c>
      <c r="I1021" s="0" t="s">
        <v>128</v>
      </c>
      <c r="J1021" s="0" t="s">
        <v>140</v>
      </c>
      <c r="K1021" s="0" t="s">
        <v>35</v>
      </c>
      <c r="L1021" s="0" t="n">
        <v>18</v>
      </c>
      <c r="M1021" s="0" t="n">
        <v>15</v>
      </c>
      <c r="N1021" s="0" t="n">
        <v>4</v>
      </c>
    </row>
    <row r="1022" customFormat="false" ht="15" hidden="false" customHeight="false" outlineLevel="0" collapsed="false">
      <c r="A1022" s="0" t="n">
        <v>88065566372</v>
      </c>
      <c r="B1022" s="11" t="n">
        <v>44053</v>
      </c>
      <c r="C1022" s="0" t="s">
        <v>944</v>
      </c>
      <c r="D1022" s="0" t="s">
        <v>29</v>
      </c>
      <c r="E1022" s="0" t="s">
        <v>21</v>
      </c>
      <c r="F1022" s="0" t="s">
        <v>31</v>
      </c>
      <c r="G1022" s="0" t="s">
        <v>952</v>
      </c>
      <c r="H1022" s="0" t="s">
        <v>33</v>
      </c>
      <c r="I1022" s="0" t="s">
        <v>128</v>
      </c>
      <c r="J1022" s="0" t="s">
        <v>142</v>
      </c>
      <c r="K1022" s="0" t="s">
        <v>35</v>
      </c>
      <c r="L1022" s="0" t="n">
        <v>10</v>
      </c>
      <c r="M1022" s="0" t="n">
        <v>7</v>
      </c>
      <c r="N1022" s="0" t="n">
        <v>5</v>
      </c>
    </row>
    <row r="1023" customFormat="false" ht="15" hidden="false" customHeight="false" outlineLevel="0" collapsed="false">
      <c r="A1023" s="0" t="n">
        <v>88065566373</v>
      </c>
      <c r="B1023" s="11" t="n">
        <v>44054</v>
      </c>
      <c r="C1023" s="0" t="s">
        <v>989</v>
      </c>
      <c r="D1023" s="0" t="s">
        <v>29</v>
      </c>
      <c r="E1023" s="0" t="s">
        <v>55</v>
      </c>
      <c r="F1023" s="0" t="s">
        <v>22</v>
      </c>
      <c r="G1023" s="0" t="s">
        <v>952</v>
      </c>
      <c r="H1023" s="0" t="s">
        <v>24</v>
      </c>
      <c r="I1023" s="0" t="s">
        <v>128</v>
      </c>
      <c r="J1023" s="0" t="s">
        <v>144</v>
      </c>
      <c r="K1023" s="0" t="s">
        <v>35</v>
      </c>
      <c r="L1023" s="0" t="n">
        <v>20</v>
      </c>
      <c r="M1023" s="0" t="n">
        <v>17</v>
      </c>
      <c r="N1023" s="0" t="n">
        <v>6</v>
      </c>
    </row>
    <row r="1024" customFormat="false" ht="15" hidden="false" customHeight="false" outlineLevel="0" collapsed="false">
      <c r="A1024" s="0" t="n">
        <v>88065566374</v>
      </c>
      <c r="B1024" s="11" t="n">
        <v>44055</v>
      </c>
      <c r="C1024" s="0" t="s">
        <v>990</v>
      </c>
      <c r="D1024" s="0" t="s">
        <v>20</v>
      </c>
      <c r="E1024" s="0" t="s">
        <v>58</v>
      </c>
      <c r="F1024" s="0" t="s">
        <v>31</v>
      </c>
      <c r="G1024" s="0" t="s">
        <v>952</v>
      </c>
      <c r="H1024" s="0" t="s">
        <v>33</v>
      </c>
      <c r="I1024" s="0" t="s">
        <v>128</v>
      </c>
      <c r="J1024" s="0" t="s">
        <v>60</v>
      </c>
      <c r="K1024" s="0" t="s">
        <v>35</v>
      </c>
      <c r="L1024" s="0" t="n">
        <v>70</v>
      </c>
      <c r="M1024" s="0" t="n">
        <v>67</v>
      </c>
      <c r="N1024" s="0" t="n">
        <v>7</v>
      </c>
    </row>
    <row r="1025" customFormat="false" ht="15" hidden="false" customHeight="false" outlineLevel="0" collapsed="false">
      <c r="A1025" s="0" t="n">
        <v>88065566375</v>
      </c>
      <c r="B1025" s="11" t="n">
        <v>44056</v>
      </c>
      <c r="C1025" s="0" t="s">
        <v>991</v>
      </c>
      <c r="D1025" s="0" t="s">
        <v>29</v>
      </c>
      <c r="E1025" s="0" t="s">
        <v>147</v>
      </c>
      <c r="F1025" s="0" t="s">
        <v>22</v>
      </c>
      <c r="G1025" s="0" t="s">
        <v>952</v>
      </c>
      <c r="H1025" s="0" t="s">
        <v>24</v>
      </c>
      <c r="I1025" s="0" t="s">
        <v>128</v>
      </c>
      <c r="J1025" s="0" t="s">
        <v>61</v>
      </c>
      <c r="K1025" s="0" t="s">
        <v>35</v>
      </c>
      <c r="L1025" s="0" t="n">
        <v>15</v>
      </c>
      <c r="M1025" s="0" t="n">
        <v>12</v>
      </c>
      <c r="N1025" s="0" t="n">
        <v>11</v>
      </c>
    </row>
    <row r="1026" customFormat="false" ht="15" hidden="false" customHeight="false" outlineLevel="0" collapsed="false">
      <c r="A1026" s="0" t="n">
        <v>88065566376</v>
      </c>
      <c r="B1026" s="11" t="n">
        <v>44057</v>
      </c>
      <c r="C1026" s="0" t="s">
        <v>992</v>
      </c>
      <c r="D1026" s="0" t="s">
        <v>29</v>
      </c>
      <c r="E1026" s="0" t="s">
        <v>149</v>
      </c>
      <c r="F1026" s="0" t="s">
        <v>31</v>
      </c>
      <c r="G1026" s="0" t="s">
        <v>952</v>
      </c>
      <c r="H1026" s="0" t="s">
        <v>33</v>
      </c>
      <c r="I1026" s="0" t="s">
        <v>128</v>
      </c>
      <c r="J1026" s="0" t="s">
        <v>64</v>
      </c>
      <c r="K1026" s="0" t="s">
        <v>35</v>
      </c>
      <c r="L1026" s="0" t="n">
        <v>12</v>
      </c>
      <c r="M1026" s="0" t="n">
        <v>9</v>
      </c>
      <c r="N1026" s="0" t="n">
        <v>2</v>
      </c>
    </row>
    <row r="1027" customFormat="false" ht="15" hidden="false" customHeight="false" outlineLevel="0" collapsed="false">
      <c r="A1027" s="0" t="n">
        <v>88065566377</v>
      </c>
      <c r="B1027" s="11" t="n">
        <v>44058</v>
      </c>
      <c r="C1027" s="0" t="s">
        <v>993</v>
      </c>
      <c r="D1027" s="0" t="s">
        <v>20</v>
      </c>
      <c r="E1027" s="0" t="s">
        <v>21</v>
      </c>
      <c r="F1027" s="0" t="s">
        <v>22</v>
      </c>
      <c r="G1027" s="0" t="s">
        <v>952</v>
      </c>
      <c r="H1027" s="0" t="s">
        <v>24</v>
      </c>
      <c r="I1027" s="0" t="s">
        <v>128</v>
      </c>
      <c r="J1027" s="0" t="s">
        <v>67</v>
      </c>
      <c r="K1027" s="0" t="s">
        <v>35</v>
      </c>
      <c r="L1027" s="0" t="n">
        <v>18</v>
      </c>
      <c r="M1027" s="0" t="n">
        <v>15</v>
      </c>
      <c r="N1027" s="0" t="n">
        <v>3</v>
      </c>
    </row>
    <row r="1028" customFormat="false" ht="15" hidden="false" customHeight="false" outlineLevel="0" collapsed="false">
      <c r="A1028" s="0" t="n">
        <v>88065566378</v>
      </c>
      <c r="B1028" s="11" t="n">
        <v>44062</v>
      </c>
      <c r="C1028" s="0" t="s">
        <v>994</v>
      </c>
      <c r="D1028" s="0" t="s">
        <v>29</v>
      </c>
      <c r="E1028" s="0" t="s">
        <v>152</v>
      </c>
      <c r="F1028" s="0" t="s">
        <v>31</v>
      </c>
      <c r="G1028" s="0" t="s">
        <v>952</v>
      </c>
      <c r="H1028" s="0" t="s">
        <v>33</v>
      </c>
      <c r="I1028" s="0" t="s">
        <v>128</v>
      </c>
      <c r="J1028" s="0" t="s">
        <v>79</v>
      </c>
      <c r="K1028" s="0" t="s">
        <v>35</v>
      </c>
      <c r="L1028" s="0" t="n">
        <v>23</v>
      </c>
      <c r="M1028" s="0" t="n">
        <v>20</v>
      </c>
      <c r="N1028" s="0" t="n">
        <v>5</v>
      </c>
    </row>
    <row r="1029" customFormat="false" ht="15" hidden="false" customHeight="false" outlineLevel="0" collapsed="false">
      <c r="A1029" s="0" t="n">
        <v>88065566379</v>
      </c>
      <c r="B1029" s="11" t="n">
        <v>44061</v>
      </c>
      <c r="C1029" s="0" t="s">
        <v>995</v>
      </c>
      <c r="D1029" s="0" t="s">
        <v>20</v>
      </c>
      <c r="E1029" s="0" t="s">
        <v>154</v>
      </c>
      <c r="F1029" s="0" t="s">
        <v>22</v>
      </c>
      <c r="G1029" s="0" t="s">
        <v>952</v>
      </c>
      <c r="H1029" s="0" t="s">
        <v>24</v>
      </c>
      <c r="I1029" s="0" t="s">
        <v>128</v>
      </c>
      <c r="J1029" s="0" t="s">
        <v>82</v>
      </c>
      <c r="K1029" s="0" t="s">
        <v>35</v>
      </c>
      <c r="L1029" s="0" t="n">
        <v>9</v>
      </c>
      <c r="M1029" s="0" t="n">
        <v>6</v>
      </c>
      <c r="N1029" s="0" t="n">
        <v>2</v>
      </c>
    </row>
    <row r="1030" customFormat="false" ht="15" hidden="false" customHeight="false" outlineLevel="0" collapsed="false">
      <c r="A1030" s="0" t="n">
        <v>88065566380</v>
      </c>
      <c r="B1030" s="11" t="n">
        <v>44061</v>
      </c>
      <c r="C1030" s="0" t="s">
        <v>996</v>
      </c>
      <c r="D1030" s="0" t="s">
        <v>20</v>
      </c>
      <c r="E1030" s="0" t="s">
        <v>156</v>
      </c>
      <c r="F1030" s="0" t="s">
        <v>31</v>
      </c>
      <c r="G1030" s="0" t="s">
        <v>952</v>
      </c>
      <c r="H1030" s="0" t="s">
        <v>33</v>
      </c>
      <c r="I1030" s="0" t="s">
        <v>128</v>
      </c>
      <c r="J1030" s="0" t="s">
        <v>85</v>
      </c>
      <c r="K1030" s="0" t="s">
        <v>35</v>
      </c>
      <c r="L1030" s="0" t="n">
        <v>18</v>
      </c>
      <c r="M1030" s="0" t="n">
        <v>15</v>
      </c>
      <c r="N1030" s="0" t="n">
        <v>1</v>
      </c>
    </row>
    <row r="1031" customFormat="false" ht="15" hidden="false" customHeight="false" outlineLevel="0" collapsed="false">
      <c r="A1031" s="0" t="n">
        <v>88065566381</v>
      </c>
      <c r="B1031" s="11" t="n">
        <v>44062</v>
      </c>
      <c r="C1031" s="0" t="s">
        <v>942</v>
      </c>
      <c r="D1031" s="0" t="s">
        <v>29</v>
      </c>
      <c r="E1031" s="0" t="s">
        <v>81</v>
      </c>
      <c r="F1031" s="0" t="s">
        <v>22</v>
      </c>
      <c r="G1031" s="0" t="s">
        <v>952</v>
      </c>
      <c r="H1031" s="0" t="s">
        <v>24</v>
      </c>
      <c r="I1031" s="0" t="s">
        <v>128</v>
      </c>
      <c r="J1031" s="0" t="s">
        <v>26</v>
      </c>
      <c r="K1031" s="0" t="s">
        <v>27</v>
      </c>
      <c r="L1031" s="0" t="n">
        <v>52</v>
      </c>
      <c r="M1031" s="0" t="n">
        <v>49</v>
      </c>
      <c r="N1031" s="0" t="n">
        <v>6</v>
      </c>
    </row>
    <row r="1032" customFormat="false" ht="15" hidden="false" customHeight="false" outlineLevel="0" collapsed="false">
      <c r="A1032" s="0" t="n">
        <v>88065566382</v>
      </c>
      <c r="B1032" s="11" t="n">
        <v>44063</v>
      </c>
      <c r="C1032" s="0" t="s">
        <v>943</v>
      </c>
      <c r="D1032" s="0" t="s">
        <v>29</v>
      </c>
      <c r="E1032" s="0" t="s">
        <v>69</v>
      </c>
      <c r="F1032" s="0" t="s">
        <v>31</v>
      </c>
      <c r="G1032" s="0" t="s">
        <v>952</v>
      </c>
      <c r="H1032" s="0" t="s">
        <v>33</v>
      </c>
      <c r="I1032" s="0" t="s">
        <v>128</v>
      </c>
      <c r="J1032" s="0" t="s">
        <v>34</v>
      </c>
      <c r="K1032" s="0" t="s">
        <v>35</v>
      </c>
      <c r="L1032" s="0" t="n">
        <v>9</v>
      </c>
      <c r="M1032" s="0" t="n">
        <v>6</v>
      </c>
      <c r="N1032" s="0" t="n">
        <v>9</v>
      </c>
    </row>
    <row r="1033" customFormat="false" ht="15" hidden="false" customHeight="false" outlineLevel="0" collapsed="false">
      <c r="A1033" s="0" t="n">
        <v>88065566383</v>
      </c>
      <c r="B1033" s="11" t="n">
        <v>44064</v>
      </c>
      <c r="C1033" s="0" t="s">
        <v>944</v>
      </c>
      <c r="D1033" s="0" t="s">
        <v>29</v>
      </c>
      <c r="E1033" s="0" t="s">
        <v>21</v>
      </c>
      <c r="F1033" s="0" t="s">
        <v>22</v>
      </c>
      <c r="G1033" s="0" t="s">
        <v>952</v>
      </c>
      <c r="H1033" s="0" t="s">
        <v>24</v>
      </c>
      <c r="I1033" s="0" t="s">
        <v>128</v>
      </c>
      <c r="J1033" s="0" t="s">
        <v>40</v>
      </c>
      <c r="K1033" s="0" t="s">
        <v>35</v>
      </c>
      <c r="L1033" s="0" t="n">
        <v>5</v>
      </c>
      <c r="M1033" s="0" t="n">
        <v>2</v>
      </c>
      <c r="N1033" s="0" t="n">
        <v>10</v>
      </c>
    </row>
    <row r="1034" customFormat="false" ht="15" hidden="false" customHeight="false" outlineLevel="0" collapsed="false">
      <c r="A1034" s="0" t="n">
        <v>88065566384</v>
      </c>
      <c r="B1034" s="11" t="n">
        <v>44065</v>
      </c>
      <c r="C1034" s="0" t="s">
        <v>997</v>
      </c>
      <c r="D1034" s="0" t="s">
        <v>29</v>
      </c>
      <c r="E1034" s="0" t="s">
        <v>98</v>
      </c>
      <c r="F1034" s="0" t="s">
        <v>31</v>
      </c>
      <c r="G1034" s="0" t="s">
        <v>952</v>
      </c>
      <c r="H1034" s="0" t="s">
        <v>33</v>
      </c>
      <c r="I1034" s="0" t="s">
        <v>128</v>
      </c>
      <c r="J1034" s="0" t="s">
        <v>99</v>
      </c>
      <c r="K1034" s="0" t="s">
        <v>27</v>
      </c>
      <c r="L1034" s="0" t="n">
        <v>14</v>
      </c>
      <c r="M1034" s="0" t="n">
        <v>11</v>
      </c>
      <c r="N1034" s="0" t="n">
        <v>3</v>
      </c>
    </row>
    <row r="1035" customFormat="false" ht="15" hidden="false" customHeight="false" outlineLevel="0" collapsed="false">
      <c r="A1035" s="0" t="n">
        <v>88065566385</v>
      </c>
      <c r="B1035" s="11" t="n">
        <v>44066</v>
      </c>
      <c r="C1035" s="0" t="s">
        <v>998</v>
      </c>
      <c r="D1035" s="0" t="s">
        <v>29</v>
      </c>
      <c r="E1035" s="0" t="s">
        <v>101</v>
      </c>
      <c r="F1035" s="0" t="s">
        <v>22</v>
      </c>
      <c r="G1035" s="0" t="s">
        <v>952</v>
      </c>
      <c r="H1035" s="0" t="s">
        <v>24</v>
      </c>
      <c r="I1035" s="0" t="s">
        <v>128</v>
      </c>
      <c r="J1035" s="0" t="s">
        <v>102</v>
      </c>
      <c r="K1035" s="0" t="s">
        <v>27</v>
      </c>
      <c r="L1035" s="0" t="n">
        <v>6</v>
      </c>
      <c r="M1035" s="0" t="n">
        <v>3</v>
      </c>
      <c r="N1035" s="0" t="n">
        <v>4</v>
      </c>
    </row>
    <row r="1036" customFormat="false" ht="15" hidden="false" customHeight="false" outlineLevel="0" collapsed="false">
      <c r="A1036" s="0" t="n">
        <v>88065566386</v>
      </c>
      <c r="B1036" s="11" t="n">
        <v>44067</v>
      </c>
      <c r="C1036" s="0" t="s">
        <v>999</v>
      </c>
      <c r="D1036" s="0" t="s">
        <v>29</v>
      </c>
      <c r="E1036" s="0" t="s">
        <v>104</v>
      </c>
      <c r="F1036" s="0" t="s">
        <v>31</v>
      </c>
      <c r="G1036" s="0" t="s">
        <v>952</v>
      </c>
      <c r="H1036" s="0" t="s">
        <v>33</v>
      </c>
      <c r="I1036" s="0" t="s">
        <v>128</v>
      </c>
      <c r="J1036" s="0" t="s">
        <v>142</v>
      </c>
      <c r="K1036" s="0" t="s">
        <v>35</v>
      </c>
      <c r="L1036" s="0" t="n">
        <v>10</v>
      </c>
      <c r="M1036" s="0" t="n">
        <v>7</v>
      </c>
      <c r="N1036" s="0" t="n">
        <v>5</v>
      </c>
    </row>
    <row r="1037" customFormat="false" ht="15" hidden="false" customHeight="false" outlineLevel="0" collapsed="false">
      <c r="A1037" s="0" t="n">
        <v>88065566387</v>
      </c>
      <c r="B1037" s="11" t="n">
        <v>44068</v>
      </c>
      <c r="C1037" s="0" t="s">
        <v>1000</v>
      </c>
      <c r="D1037" s="0" t="s">
        <v>29</v>
      </c>
      <c r="E1037" s="0" t="s">
        <v>107</v>
      </c>
      <c r="F1037" s="0" t="s">
        <v>22</v>
      </c>
      <c r="G1037" s="0" t="s">
        <v>952</v>
      </c>
      <c r="H1037" s="0" t="s">
        <v>24</v>
      </c>
      <c r="I1037" s="0" t="s">
        <v>128</v>
      </c>
      <c r="J1037" s="0" t="s">
        <v>105</v>
      </c>
      <c r="K1037" s="0" t="s">
        <v>27</v>
      </c>
      <c r="L1037" s="0" t="n">
        <v>13</v>
      </c>
      <c r="M1037" s="0" t="n">
        <v>10</v>
      </c>
      <c r="N1037" s="0" t="n">
        <v>6</v>
      </c>
    </row>
    <row r="1038" customFormat="false" ht="15" hidden="false" customHeight="false" outlineLevel="0" collapsed="false">
      <c r="A1038" s="0" t="n">
        <v>88065566388</v>
      </c>
      <c r="B1038" s="11" t="n">
        <v>44072</v>
      </c>
      <c r="C1038" s="0" t="s">
        <v>1001</v>
      </c>
      <c r="D1038" s="0" t="s">
        <v>29</v>
      </c>
      <c r="E1038" s="0" t="s">
        <v>75</v>
      </c>
      <c r="F1038" s="0" t="s">
        <v>31</v>
      </c>
      <c r="G1038" s="0" t="s">
        <v>952</v>
      </c>
      <c r="H1038" s="0" t="s">
        <v>33</v>
      </c>
      <c r="I1038" s="0" t="s">
        <v>128</v>
      </c>
      <c r="J1038" s="0" t="s">
        <v>144</v>
      </c>
      <c r="K1038" s="0" t="s">
        <v>35</v>
      </c>
      <c r="L1038" s="0" t="n">
        <v>20</v>
      </c>
      <c r="M1038" s="0" t="n">
        <v>17</v>
      </c>
      <c r="N1038" s="0" t="n">
        <v>3</v>
      </c>
    </row>
    <row r="1039" customFormat="false" ht="15" hidden="false" customHeight="false" outlineLevel="0" collapsed="false">
      <c r="A1039" s="0" t="n">
        <v>88065566389</v>
      </c>
      <c r="B1039" s="11" t="n">
        <v>44071</v>
      </c>
      <c r="C1039" s="0" t="s">
        <v>1002</v>
      </c>
      <c r="D1039" s="0" t="s">
        <v>20</v>
      </c>
      <c r="E1039" s="0" t="s">
        <v>78</v>
      </c>
      <c r="F1039" s="0" t="s">
        <v>22</v>
      </c>
      <c r="G1039" s="0" t="s">
        <v>952</v>
      </c>
      <c r="H1039" s="0" t="s">
        <v>24</v>
      </c>
      <c r="I1039" s="0" t="s">
        <v>128</v>
      </c>
      <c r="J1039" s="0" t="s">
        <v>108</v>
      </c>
      <c r="K1039" s="0" t="s">
        <v>27</v>
      </c>
      <c r="L1039" s="0" t="n">
        <v>15</v>
      </c>
      <c r="M1039" s="0" t="n">
        <v>12</v>
      </c>
      <c r="N1039" s="0" t="n">
        <v>7</v>
      </c>
    </row>
    <row r="1040" customFormat="false" ht="15" hidden="false" customHeight="false" outlineLevel="0" collapsed="false">
      <c r="A1040" s="0" t="n">
        <v>88065566390</v>
      </c>
      <c r="B1040" s="11" t="n">
        <v>44071</v>
      </c>
      <c r="C1040" s="0" t="s">
        <v>1003</v>
      </c>
      <c r="D1040" s="0" t="s">
        <v>29</v>
      </c>
      <c r="E1040" s="0" t="s">
        <v>81</v>
      </c>
      <c r="F1040" s="0" t="s">
        <v>31</v>
      </c>
      <c r="G1040" s="0" t="s">
        <v>952</v>
      </c>
      <c r="H1040" s="0" t="s">
        <v>33</v>
      </c>
      <c r="I1040" s="0" t="s">
        <v>128</v>
      </c>
      <c r="J1040" s="0" t="s">
        <v>53</v>
      </c>
      <c r="K1040" s="0" t="s">
        <v>27</v>
      </c>
      <c r="L1040" s="0" t="n">
        <v>20</v>
      </c>
      <c r="M1040" s="0" t="n">
        <v>17</v>
      </c>
      <c r="N1040" s="0" t="n">
        <v>5</v>
      </c>
    </row>
    <row r="1041" customFormat="false" ht="15" hidden="false" customHeight="false" outlineLevel="0" collapsed="false">
      <c r="A1041" s="0" t="n">
        <v>88065566391</v>
      </c>
      <c r="B1041" s="11" t="n">
        <v>44072</v>
      </c>
      <c r="C1041" s="0" t="s">
        <v>1004</v>
      </c>
      <c r="D1041" s="0" t="s">
        <v>20</v>
      </c>
      <c r="E1041" s="0" t="s">
        <v>149</v>
      </c>
      <c r="F1041" s="0" t="s">
        <v>22</v>
      </c>
      <c r="G1041" s="0" t="s">
        <v>952</v>
      </c>
      <c r="H1041" s="0" t="s">
        <v>24</v>
      </c>
      <c r="I1041" s="0" t="s">
        <v>128</v>
      </c>
      <c r="J1041" s="0" t="s">
        <v>56</v>
      </c>
      <c r="K1041" s="0" t="s">
        <v>27</v>
      </c>
      <c r="L1041" s="0" t="n">
        <v>12</v>
      </c>
      <c r="M1041" s="0" t="n">
        <v>9</v>
      </c>
      <c r="N1041" s="0" t="n">
        <v>8</v>
      </c>
    </row>
    <row r="1042" customFormat="false" ht="15" hidden="false" customHeight="false" outlineLevel="0" collapsed="false">
      <c r="A1042" s="0" t="n">
        <v>88065566392</v>
      </c>
      <c r="B1042" s="11" t="n">
        <v>44073</v>
      </c>
      <c r="C1042" s="0" t="s">
        <v>942</v>
      </c>
      <c r="D1042" s="0" t="s">
        <v>29</v>
      </c>
      <c r="E1042" s="0" t="s">
        <v>81</v>
      </c>
      <c r="F1042" s="0" t="s">
        <v>31</v>
      </c>
      <c r="G1042" s="0" t="s">
        <v>952</v>
      </c>
      <c r="H1042" s="0" t="s">
        <v>33</v>
      </c>
      <c r="I1042" s="0" t="s">
        <v>128</v>
      </c>
      <c r="J1042" s="0" t="s">
        <v>59</v>
      </c>
      <c r="K1042" s="0" t="s">
        <v>27</v>
      </c>
      <c r="L1042" s="0" t="n">
        <v>16</v>
      </c>
      <c r="M1042" s="0" t="n">
        <v>13</v>
      </c>
      <c r="N1042" s="0" t="n">
        <v>9</v>
      </c>
    </row>
    <row r="1043" customFormat="false" ht="15" hidden="false" customHeight="false" outlineLevel="0" collapsed="false">
      <c r="A1043" s="0" t="n">
        <v>88065566393</v>
      </c>
      <c r="B1043" s="11" t="n">
        <v>44074</v>
      </c>
      <c r="C1043" s="0" t="s">
        <v>943</v>
      </c>
      <c r="D1043" s="0" t="s">
        <v>29</v>
      </c>
      <c r="E1043" s="0" t="s">
        <v>69</v>
      </c>
      <c r="F1043" s="0" t="s">
        <v>22</v>
      </c>
      <c r="G1043" s="0" t="s">
        <v>952</v>
      </c>
      <c r="H1043" s="0" t="s">
        <v>24</v>
      </c>
      <c r="I1043" s="0" t="s">
        <v>128</v>
      </c>
      <c r="J1043" s="0" t="s">
        <v>60</v>
      </c>
      <c r="K1043" s="0" t="s">
        <v>35</v>
      </c>
      <c r="L1043" s="0" t="n">
        <v>70</v>
      </c>
      <c r="M1043" s="0" t="n">
        <v>67</v>
      </c>
      <c r="N1043" s="0" t="n">
        <v>2</v>
      </c>
    </row>
    <row r="1044" customFormat="false" ht="15" hidden="false" customHeight="false" outlineLevel="0" collapsed="false">
      <c r="A1044" s="0" t="n">
        <v>88065566394</v>
      </c>
      <c r="B1044" s="11" t="n">
        <v>44075</v>
      </c>
      <c r="C1044" s="0" t="s">
        <v>944</v>
      </c>
      <c r="D1044" s="0" t="s">
        <v>29</v>
      </c>
      <c r="E1044" s="0" t="s">
        <v>21</v>
      </c>
      <c r="F1044" s="0" t="s">
        <v>31</v>
      </c>
      <c r="G1044" s="0" t="s">
        <v>952</v>
      </c>
      <c r="H1044" s="0" t="s">
        <v>33</v>
      </c>
      <c r="I1044" s="0" t="s">
        <v>128</v>
      </c>
      <c r="J1044" s="0" t="s">
        <v>61</v>
      </c>
      <c r="K1044" s="0" t="s">
        <v>35</v>
      </c>
      <c r="L1044" s="0" t="n">
        <v>15</v>
      </c>
      <c r="M1044" s="0" t="n">
        <v>12</v>
      </c>
      <c r="N1044" s="0" t="n">
        <v>5</v>
      </c>
    </row>
    <row r="1045" customFormat="false" ht="15" hidden="false" customHeight="false" outlineLevel="0" collapsed="false">
      <c r="A1045" s="0" t="n">
        <v>88065566395</v>
      </c>
      <c r="B1045" s="11" t="n">
        <v>44076</v>
      </c>
      <c r="C1045" s="0" t="s">
        <v>1005</v>
      </c>
      <c r="D1045" s="0" t="s">
        <v>20</v>
      </c>
      <c r="E1045" s="0" t="s">
        <v>156</v>
      </c>
      <c r="F1045" s="0" t="s">
        <v>22</v>
      </c>
      <c r="G1045" s="0" t="s">
        <v>952</v>
      </c>
      <c r="H1045" s="0" t="s">
        <v>24</v>
      </c>
      <c r="I1045" s="0" t="s">
        <v>128</v>
      </c>
      <c r="J1045" s="0" t="s">
        <v>59</v>
      </c>
      <c r="K1045" s="0" t="s">
        <v>27</v>
      </c>
      <c r="L1045" s="0" t="n">
        <v>16</v>
      </c>
      <c r="M1045" s="0" t="n">
        <v>13</v>
      </c>
      <c r="N1045" s="0" t="n">
        <v>7</v>
      </c>
    </row>
    <row r="1046" customFormat="false" ht="15" hidden="false" customHeight="false" outlineLevel="0" collapsed="false">
      <c r="A1046" s="0" t="n">
        <v>88065566396</v>
      </c>
      <c r="B1046" s="11" t="n">
        <v>44077</v>
      </c>
      <c r="C1046" s="0" t="s">
        <v>1006</v>
      </c>
      <c r="D1046" s="0" t="s">
        <v>20</v>
      </c>
      <c r="E1046" s="0" t="s">
        <v>112</v>
      </c>
      <c r="F1046" s="0" t="s">
        <v>31</v>
      </c>
      <c r="G1046" s="0" t="s">
        <v>952</v>
      </c>
      <c r="H1046" s="0" t="s">
        <v>33</v>
      </c>
      <c r="I1046" s="0" t="s">
        <v>128</v>
      </c>
      <c r="J1046" s="0" t="s">
        <v>62</v>
      </c>
      <c r="K1046" s="0" t="s">
        <v>27</v>
      </c>
      <c r="L1046" s="0" t="n">
        <v>20</v>
      </c>
      <c r="M1046" s="0" t="n">
        <v>17</v>
      </c>
      <c r="N1046" s="0" t="n">
        <v>7</v>
      </c>
    </row>
    <row r="1047" customFormat="false" ht="15" hidden="false" customHeight="false" outlineLevel="0" collapsed="false">
      <c r="A1047" s="0" t="n">
        <v>88065566397</v>
      </c>
      <c r="B1047" s="11" t="n">
        <v>44078</v>
      </c>
      <c r="C1047" s="0" t="s">
        <v>1007</v>
      </c>
      <c r="D1047" s="0" t="s">
        <v>29</v>
      </c>
      <c r="E1047" s="0" t="s">
        <v>114</v>
      </c>
      <c r="F1047" s="0" t="s">
        <v>22</v>
      </c>
      <c r="G1047" s="0" t="s">
        <v>952</v>
      </c>
      <c r="H1047" s="0" t="s">
        <v>24</v>
      </c>
      <c r="I1047" s="0" t="s">
        <v>128</v>
      </c>
      <c r="J1047" s="0" t="s">
        <v>63</v>
      </c>
      <c r="K1047" s="0" t="s">
        <v>27</v>
      </c>
      <c r="L1047" s="0" t="n">
        <v>12</v>
      </c>
      <c r="M1047" s="0" t="n">
        <v>9</v>
      </c>
      <c r="N1047" s="0" t="n">
        <v>15</v>
      </c>
    </row>
    <row r="1048" customFormat="false" ht="15" hidden="false" customHeight="false" outlineLevel="0" collapsed="false">
      <c r="A1048" s="0" t="n">
        <v>88065566398</v>
      </c>
      <c r="B1048" s="11" t="n">
        <v>44079</v>
      </c>
      <c r="C1048" s="0" t="s">
        <v>1008</v>
      </c>
      <c r="D1048" s="0" t="s">
        <v>20</v>
      </c>
      <c r="E1048" s="0" t="s">
        <v>69</v>
      </c>
      <c r="F1048" s="0" t="s">
        <v>31</v>
      </c>
      <c r="G1048" s="0" t="s">
        <v>952</v>
      </c>
      <c r="H1048" s="0" t="s">
        <v>33</v>
      </c>
      <c r="I1048" s="0" t="s">
        <v>128</v>
      </c>
      <c r="J1048" s="0" t="s">
        <v>64</v>
      </c>
      <c r="K1048" s="0" t="s">
        <v>35</v>
      </c>
      <c r="L1048" s="0" t="n">
        <v>12</v>
      </c>
      <c r="M1048" s="0" t="n">
        <v>9</v>
      </c>
      <c r="N1048" s="0" t="n">
        <v>3</v>
      </c>
    </row>
    <row r="1049" customFormat="false" ht="15" hidden="false" customHeight="false" outlineLevel="0" collapsed="false">
      <c r="A1049" s="0" t="n">
        <v>88065566399</v>
      </c>
      <c r="B1049" s="11" t="n">
        <v>44083</v>
      </c>
      <c r="C1049" s="0" t="s">
        <v>1009</v>
      </c>
      <c r="D1049" s="0" t="s">
        <v>20</v>
      </c>
      <c r="E1049" s="0" t="s">
        <v>117</v>
      </c>
      <c r="F1049" s="0" t="s">
        <v>22</v>
      </c>
      <c r="G1049" s="0" t="s">
        <v>952</v>
      </c>
      <c r="H1049" s="0" t="s">
        <v>24</v>
      </c>
      <c r="I1049" s="0" t="s">
        <v>128</v>
      </c>
      <c r="J1049" s="0" t="s">
        <v>67</v>
      </c>
      <c r="K1049" s="0" t="s">
        <v>35</v>
      </c>
      <c r="L1049" s="0" t="n">
        <v>18</v>
      </c>
      <c r="M1049" s="0" t="n">
        <v>15</v>
      </c>
      <c r="N1049" s="0" t="n">
        <v>6</v>
      </c>
    </row>
    <row r="1050" customFormat="false" ht="15" hidden="false" customHeight="false" outlineLevel="0" collapsed="false">
      <c r="A1050" s="0" t="n">
        <v>88065566400</v>
      </c>
      <c r="B1050" s="11" t="n">
        <v>44082</v>
      </c>
      <c r="C1050" s="0" t="s">
        <v>1010</v>
      </c>
      <c r="D1050" s="0" t="s">
        <v>29</v>
      </c>
      <c r="E1050" s="0" t="s">
        <v>69</v>
      </c>
      <c r="F1050" s="0" t="s">
        <v>31</v>
      </c>
      <c r="G1050" s="0" t="s">
        <v>952</v>
      </c>
      <c r="H1050" s="0" t="s">
        <v>33</v>
      </c>
      <c r="I1050" s="0" t="s">
        <v>128</v>
      </c>
      <c r="J1050" s="0" t="s">
        <v>70</v>
      </c>
      <c r="K1050" s="0" t="s">
        <v>27</v>
      </c>
      <c r="L1050" s="0" t="n">
        <v>10</v>
      </c>
      <c r="M1050" s="0" t="n">
        <v>7</v>
      </c>
      <c r="N1050" s="0" t="n">
        <v>10</v>
      </c>
    </row>
    <row r="1051" customFormat="false" ht="15" hidden="false" customHeight="false" outlineLevel="0" collapsed="false">
      <c r="A1051" s="0" t="n">
        <v>88065566401</v>
      </c>
      <c r="B1051" s="11" t="n">
        <v>44082</v>
      </c>
      <c r="C1051" s="0" t="s">
        <v>1011</v>
      </c>
      <c r="D1051" s="0" t="s">
        <v>20</v>
      </c>
      <c r="E1051" s="0" t="s">
        <v>117</v>
      </c>
      <c r="F1051" s="0" t="s">
        <v>22</v>
      </c>
      <c r="G1051" s="0" t="s">
        <v>952</v>
      </c>
      <c r="H1051" s="0" t="s">
        <v>24</v>
      </c>
      <c r="I1051" s="0" t="s">
        <v>128</v>
      </c>
      <c r="J1051" s="0" t="s">
        <v>73</v>
      </c>
      <c r="K1051" s="0" t="s">
        <v>27</v>
      </c>
      <c r="L1051" s="0" t="n">
        <v>15</v>
      </c>
      <c r="M1051" s="0" t="n">
        <v>12</v>
      </c>
      <c r="N1051" s="0" t="n">
        <v>11</v>
      </c>
    </row>
    <row r="1052" customFormat="false" ht="15" hidden="false" customHeight="false" outlineLevel="0" collapsed="false">
      <c r="A1052" s="0" t="n">
        <v>88065566402</v>
      </c>
      <c r="B1052" s="11" t="n">
        <v>44083</v>
      </c>
      <c r="C1052" s="0" t="s">
        <v>1012</v>
      </c>
      <c r="D1052" s="0" t="s">
        <v>29</v>
      </c>
      <c r="E1052" s="0" t="s">
        <v>119</v>
      </c>
      <c r="F1052" s="0" t="s">
        <v>31</v>
      </c>
      <c r="G1052" s="0" t="s">
        <v>952</v>
      </c>
      <c r="H1052" s="0" t="s">
        <v>33</v>
      </c>
      <c r="I1052" s="0" t="s">
        <v>128</v>
      </c>
      <c r="J1052" s="0" t="s">
        <v>76</v>
      </c>
      <c r="K1052" s="0" t="s">
        <v>27</v>
      </c>
      <c r="L1052" s="0" t="n">
        <v>15</v>
      </c>
      <c r="M1052" s="0" t="n">
        <v>12</v>
      </c>
      <c r="N1052" s="0" t="n">
        <v>3</v>
      </c>
    </row>
    <row r="1053" customFormat="false" ht="15" hidden="false" customHeight="false" outlineLevel="0" collapsed="false">
      <c r="A1053" s="0" t="n">
        <v>88065566403</v>
      </c>
      <c r="B1053" s="11" t="n">
        <v>44084</v>
      </c>
      <c r="C1053" s="0" t="s">
        <v>1013</v>
      </c>
      <c r="D1053" s="0" t="s">
        <v>20</v>
      </c>
      <c r="E1053" s="0" t="s">
        <v>121</v>
      </c>
      <c r="F1053" s="0" t="s">
        <v>22</v>
      </c>
      <c r="G1053" s="0" t="s">
        <v>952</v>
      </c>
      <c r="H1053" s="0" t="s">
        <v>24</v>
      </c>
      <c r="I1053" s="0" t="s">
        <v>128</v>
      </c>
      <c r="J1053" s="0" t="s">
        <v>79</v>
      </c>
      <c r="K1053" s="0" t="s">
        <v>35</v>
      </c>
      <c r="L1053" s="0" t="n">
        <v>23</v>
      </c>
      <c r="M1053" s="0" t="n">
        <v>20</v>
      </c>
      <c r="N1053" s="0" t="n">
        <v>1</v>
      </c>
    </row>
    <row r="1054" customFormat="false" ht="15" hidden="false" customHeight="false" outlineLevel="0" collapsed="false">
      <c r="A1054" s="0" t="n">
        <v>88065566404</v>
      </c>
      <c r="B1054" s="11" t="n">
        <v>44085</v>
      </c>
      <c r="C1054" s="0" t="s">
        <v>1014</v>
      </c>
      <c r="D1054" s="0" t="s">
        <v>20</v>
      </c>
      <c r="E1054" s="0" t="s">
        <v>123</v>
      </c>
      <c r="F1054" s="0" t="s">
        <v>31</v>
      </c>
      <c r="G1054" s="0" t="s">
        <v>952</v>
      </c>
      <c r="H1054" s="0" t="s">
        <v>33</v>
      </c>
      <c r="I1054" s="0" t="s">
        <v>128</v>
      </c>
      <c r="J1054" s="0" t="s">
        <v>82</v>
      </c>
      <c r="K1054" s="0" t="s">
        <v>35</v>
      </c>
      <c r="L1054" s="0" t="n">
        <v>9</v>
      </c>
      <c r="M1054" s="0" t="n">
        <v>6</v>
      </c>
      <c r="N1054" s="0" t="n">
        <v>1</v>
      </c>
    </row>
    <row r="1055" customFormat="false" ht="15" hidden="false" customHeight="false" outlineLevel="0" collapsed="false">
      <c r="A1055" s="0" t="n">
        <v>88065566405</v>
      </c>
      <c r="B1055" s="11" t="n">
        <v>44086</v>
      </c>
      <c r="C1055" s="0" t="s">
        <v>1015</v>
      </c>
      <c r="D1055" s="0" t="s">
        <v>20</v>
      </c>
      <c r="E1055" s="0" t="s">
        <v>125</v>
      </c>
      <c r="F1055" s="0" t="s">
        <v>22</v>
      </c>
      <c r="G1055" s="0" t="s">
        <v>952</v>
      </c>
      <c r="H1055" s="0" t="s">
        <v>24</v>
      </c>
      <c r="I1055" s="0" t="s">
        <v>128</v>
      </c>
      <c r="J1055" s="0" t="s">
        <v>85</v>
      </c>
      <c r="K1055" s="0" t="s">
        <v>35</v>
      </c>
      <c r="L1055" s="0" t="n">
        <v>18</v>
      </c>
      <c r="M1055" s="0" t="n">
        <v>15</v>
      </c>
      <c r="N1055" s="0" t="n">
        <v>1</v>
      </c>
    </row>
    <row r="1056" customFormat="false" ht="15" hidden="false" customHeight="false" outlineLevel="0" collapsed="false">
      <c r="A1056" s="0" t="n">
        <v>88065566406</v>
      </c>
      <c r="B1056" s="11" t="n">
        <v>44087</v>
      </c>
      <c r="C1056" s="0" t="s">
        <v>1016</v>
      </c>
      <c r="D1056" s="0" t="s">
        <v>20</v>
      </c>
      <c r="E1056" s="0" t="s">
        <v>30</v>
      </c>
      <c r="F1056" s="0" t="s">
        <v>31</v>
      </c>
      <c r="G1056" s="0" t="s">
        <v>952</v>
      </c>
      <c r="H1056" s="0" t="s">
        <v>33</v>
      </c>
      <c r="I1056" s="0" t="s">
        <v>128</v>
      </c>
      <c r="J1056" s="0" t="s">
        <v>88</v>
      </c>
      <c r="K1056" s="0" t="s">
        <v>27</v>
      </c>
      <c r="L1056" s="0" t="n">
        <v>14</v>
      </c>
      <c r="M1056" s="0" t="n">
        <v>11</v>
      </c>
      <c r="N1056" s="0" t="n">
        <v>3</v>
      </c>
    </row>
    <row r="1057" customFormat="false" ht="15" hidden="false" customHeight="false" outlineLevel="0" collapsed="false">
      <c r="A1057" s="0" t="n">
        <v>88065566407</v>
      </c>
      <c r="B1057" s="11" t="n">
        <v>44088</v>
      </c>
      <c r="C1057" s="0" t="s">
        <v>942</v>
      </c>
      <c r="D1057" s="0" t="s">
        <v>29</v>
      </c>
      <c r="E1057" s="0" t="s">
        <v>81</v>
      </c>
      <c r="F1057" s="0" t="s">
        <v>22</v>
      </c>
      <c r="G1057" s="0" t="s">
        <v>952</v>
      </c>
      <c r="H1057" s="0" t="s">
        <v>24</v>
      </c>
      <c r="I1057" s="0" t="s">
        <v>128</v>
      </c>
      <c r="J1057" s="0" t="s">
        <v>91</v>
      </c>
      <c r="K1057" s="0" t="s">
        <v>27</v>
      </c>
      <c r="L1057" s="0" t="n">
        <v>30</v>
      </c>
      <c r="M1057" s="0" t="n">
        <v>27</v>
      </c>
      <c r="N1057" s="0" t="n">
        <v>4</v>
      </c>
    </row>
    <row r="1058" customFormat="false" ht="15" hidden="false" customHeight="false" outlineLevel="0" collapsed="false">
      <c r="A1058" s="0" t="n">
        <v>88065566408</v>
      </c>
      <c r="B1058" s="11" t="n">
        <v>44089</v>
      </c>
      <c r="C1058" s="0" t="s">
        <v>943</v>
      </c>
      <c r="D1058" s="0" t="s">
        <v>29</v>
      </c>
      <c r="E1058" s="0" t="s">
        <v>69</v>
      </c>
      <c r="F1058" s="0" t="s">
        <v>31</v>
      </c>
      <c r="G1058" s="0" t="s">
        <v>952</v>
      </c>
      <c r="H1058" s="0" t="s">
        <v>33</v>
      </c>
      <c r="I1058" s="0" t="s">
        <v>128</v>
      </c>
      <c r="J1058" s="0" t="s">
        <v>94</v>
      </c>
      <c r="K1058" s="0" t="s">
        <v>27</v>
      </c>
      <c r="L1058" s="0" t="n">
        <v>16</v>
      </c>
      <c r="M1058" s="0" t="n">
        <v>13</v>
      </c>
      <c r="N1058" s="0" t="n">
        <v>5</v>
      </c>
    </row>
    <row r="1059" customFormat="false" ht="15" hidden="false" customHeight="false" outlineLevel="0" collapsed="false">
      <c r="A1059" s="0" t="n">
        <v>88065566409</v>
      </c>
      <c r="B1059" s="11" t="n">
        <v>44093</v>
      </c>
      <c r="C1059" s="0" t="s">
        <v>944</v>
      </c>
      <c r="D1059" s="0" t="s">
        <v>29</v>
      </c>
      <c r="E1059" s="0" t="s">
        <v>21</v>
      </c>
      <c r="F1059" s="0" t="s">
        <v>22</v>
      </c>
      <c r="G1059" s="0" t="s">
        <v>952</v>
      </c>
      <c r="H1059" s="0" t="s">
        <v>24</v>
      </c>
      <c r="I1059" s="0" t="s">
        <v>128</v>
      </c>
      <c r="J1059" s="0" t="s">
        <v>26</v>
      </c>
      <c r="K1059" s="0" t="s">
        <v>27</v>
      </c>
      <c r="L1059" s="0" t="n">
        <v>52</v>
      </c>
      <c r="M1059" s="0" t="n">
        <v>49</v>
      </c>
      <c r="N1059" s="0" t="n">
        <v>6</v>
      </c>
    </row>
    <row r="1060" customFormat="false" ht="15" hidden="false" customHeight="false" outlineLevel="0" collapsed="false">
      <c r="A1060" s="0" t="n">
        <v>88065566410</v>
      </c>
      <c r="B1060" s="11" t="n">
        <v>44092</v>
      </c>
      <c r="C1060" s="0" t="s">
        <v>1017</v>
      </c>
      <c r="D1060" s="0" t="s">
        <v>29</v>
      </c>
      <c r="E1060" s="0" t="s">
        <v>188</v>
      </c>
      <c r="F1060" s="0" t="s">
        <v>31</v>
      </c>
      <c r="G1060" s="0" t="s">
        <v>952</v>
      </c>
      <c r="H1060" s="0" t="s">
        <v>33</v>
      </c>
      <c r="I1060" s="0" t="s">
        <v>128</v>
      </c>
      <c r="J1060" s="0" t="s">
        <v>99</v>
      </c>
      <c r="K1060" s="0" t="s">
        <v>27</v>
      </c>
      <c r="L1060" s="0" t="n">
        <v>14</v>
      </c>
      <c r="M1060" s="0" t="n">
        <v>11</v>
      </c>
      <c r="N1060" s="0" t="n">
        <v>7</v>
      </c>
    </row>
    <row r="1061" customFormat="false" ht="15" hidden="false" customHeight="false" outlineLevel="0" collapsed="false">
      <c r="A1061" s="0" t="n">
        <v>88065566411</v>
      </c>
      <c r="B1061" s="11" t="n">
        <v>44092</v>
      </c>
      <c r="C1061" s="0" t="s">
        <v>1018</v>
      </c>
      <c r="D1061" s="0" t="s">
        <v>20</v>
      </c>
      <c r="E1061" s="0" t="s">
        <v>46</v>
      </c>
      <c r="F1061" s="0" t="s">
        <v>22</v>
      </c>
      <c r="G1061" s="0" t="s">
        <v>952</v>
      </c>
      <c r="H1061" s="0" t="s">
        <v>24</v>
      </c>
      <c r="I1061" s="0" t="s">
        <v>128</v>
      </c>
      <c r="J1061" s="0" t="s">
        <v>102</v>
      </c>
      <c r="K1061" s="0" t="s">
        <v>27</v>
      </c>
      <c r="L1061" s="0" t="n">
        <v>6</v>
      </c>
      <c r="M1061" s="0" t="n">
        <v>3</v>
      </c>
      <c r="N1061" s="0" t="n">
        <v>11</v>
      </c>
    </row>
    <row r="1062" customFormat="false" ht="15" hidden="false" customHeight="false" outlineLevel="0" collapsed="false">
      <c r="A1062" s="0" t="n">
        <v>88065566412</v>
      </c>
      <c r="B1062" s="11" t="n">
        <v>44093</v>
      </c>
      <c r="C1062" s="0" t="s">
        <v>1019</v>
      </c>
      <c r="D1062" s="0" t="s">
        <v>20</v>
      </c>
      <c r="E1062" s="0" t="s">
        <v>48</v>
      </c>
      <c r="F1062" s="0" t="s">
        <v>31</v>
      </c>
      <c r="G1062" s="0" t="s">
        <v>952</v>
      </c>
      <c r="H1062" s="0" t="s">
        <v>33</v>
      </c>
      <c r="I1062" s="0" t="s">
        <v>128</v>
      </c>
      <c r="J1062" s="0" t="s">
        <v>105</v>
      </c>
      <c r="K1062" s="0" t="s">
        <v>27</v>
      </c>
      <c r="L1062" s="0" t="n">
        <v>13</v>
      </c>
      <c r="M1062" s="0" t="n">
        <v>10</v>
      </c>
      <c r="N1062" s="0" t="n">
        <v>2</v>
      </c>
    </row>
    <row r="1063" customFormat="false" ht="15" hidden="false" customHeight="false" outlineLevel="0" collapsed="false">
      <c r="A1063" s="0" t="n">
        <v>88065566413</v>
      </c>
      <c r="B1063" s="11" t="n">
        <v>44094</v>
      </c>
      <c r="C1063" s="0" t="s">
        <v>1020</v>
      </c>
      <c r="D1063" s="0" t="s">
        <v>20</v>
      </c>
      <c r="E1063" s="0" t="s">
        <v>50</v>
      </c>
      <c r="F1063" s="0" t="s">
        <v>22</v>
      </c>
      <c r="G1063" s="0" t="s">
        <v>952</v>
      </c>
      <c r="H1063" s="0" t="s">
        <v>24</v>
      </c>
      <c r="I1063" s="0" t="s">
        <v>128</v>
      </c>
      <c r="J1063" s="0" t="s">
        <v>108</v>
      </c>
      <c r="K1063" s="0" t="s">
        <v>27</v>
      </c>
      <c r="L1063" s="0" t="n">
        <v>15</v>
      </c>
      <c r="M1063" s="0" t="n">
        <v>12</v>
      </c>
      <c r="N1063" s="0" t="n">
        <v>3</v>
      </c>
    </row>
    <row r="1064" customFormat="false" ht="15" hidden="false" customHeight="false" outlineLevel="0" collapsed="false">
      <c r="A1064" s="0" t="n">
        <v>88065566414</v>
      </c>
      <c r="B1064" s="11" t="n">
        <v>44095</v>
      </c>
      <c r="C1064" s="0" t="s">
        <v>1021</v>
      </c>
      <c r="D1064" s="0" t="s">
        <v>29</v>
      </c>
      <c r="E1064" s="0" t="s">
        <v>52</v>
      </c>
      <c r="F1064" s="0" t="s">
        <v>31</v>
      </c>
      <c r="G1064" s="0" t="s">
        <v>952</v>
      </c>
      <c r="H1064" s="0" t="s">
        <v>33</v>
      </c>
      <c r="I1064" s="0" t="s">
        <v>128</v>
      </c>
      <c r="J1064" s="0" t="s">
        <v>53</v>
      </c>
      <c r="K1064" s="0" t="s">
        <v>27</v>
      </c>
      <c r="L1064" s="0" t="n">
        <v>20</v>
      </c>
      <c r="M1064" s="0" t="n">
        <v>17</v>
      </c>
      <c r="N1064" s="0" t="n">
        <v>5</v>
      </c>
    </row>
    <row r="1065" customFormat="false" ht="15" hidden="false" customHeight="false" outlineLevel="0" collapsed="false">
      <c r="A1065" s="0" t="n">
        <v>88065566415</v>
      </c>
      <c r="B1065" s="11" t="n">
        <v>44096</v>
      </c>
      <c r="C1065" s="0" t="s">
        <v>1022</v>
      </c>
      <c r="D1065" s="0" t="s">
        <v>20</v>
      </c>
      <c r="E1065" s="0" t="s">
        <v>55</v>
      </c>
      <c r="F1065" s="0" t="s">
        <v>22</v>
      </c>
      <c r="G1065" s="0" t="s">
        <v>952</v>
      </c>
      <c r="H1065" s="0" t="s">
        <v>24</v>
      </c>
      <c r="I1065" s="0" t="s">
        <v>128</v>
      </c>
      <c r="J1065" s="0" t="s">
        <v>56</v>
      </c>
      <c r="K1065" s="0" t="s">
        <v>27</v>
      </c>
      <c r="L1065" s="0" t="n">
        <v>12</v>
      </c>
      <c r="M1065" s="0" t="n">
        <v>9</v>
      </c>
      <c r="N1065" s="0" t="n">
        <v>2</v>
      </c>
    </row>
    <row r="1066" customFormat="false" ht="15" hidden="false" customHeight="false" outlineLevel="0" collapsed="false">
      <c r="A1066" s="0" t="n">
        <v>88065566416</v>
      </c>
      <c r="B1066" s="11" t="n">
        <v>44097</v>
      </c>
      <c r="C1066" s="0" t="s">
        <v>1023</v>
      </c>
      <c r="D1066" s="0" t="s">
        <v>20</v>
      </c>
      <c r="E1066" s="0" t="s">
        <v>58</v>
      </c>
      <c r="F1066" s="0" t="s">
        <v>31</v>
      </c>
      <c r="G1066" s="0" t="s">
        <v>952</v>
      </c>
      <c r="H1066" s="0" t="s">
        <v>33</v>
      </c>
      <c r="I1066" s="0" t="s">
        <v>128</v>
      </c>
      <c r="J1066" s="0" t="s">
        <v>59</v>
      </c>
      <c r="K1066" s="0" t="s">
        <v>27</v>
      </c>
      <c r="L1066" s="0" t="n">
        <v>16</v>
      </c>
      <c r="M1066" s="0" t="n">
        <v>13</v>
      </c>
      <c r="N1066" s="0" t="n">
        <v>1</v>
      </c>
    </row>
    <row r="1067" customFormat="false" ht="15" hidden="false" customHeight="false" outlineLevel="0" collapsed="false">
      <c r="A1067" s="0" t="n">
        <v>88065566417</v>
      </c>
      <c r="B1067" s="11" t="n">
        <v>44098</v>
      </c>
      <c r="C1067" s="0" t="s">
        <v>1024</v>
      </c>
      <c r="D1067" s="0" t="s">
        <v>20</v>
      </c>
      <c r="E1067" s="0" t="s">
        <v>147</v>
      </c>
      <c r="F1067" s="0" t="s">
        <v>22</v>
      </c>
      <c r="G1067" s="0" t="s">
        <v>952</v>
      </c>
      <c r="H1067" s="0" t="s">
        <v>24</v>
      </c>
      <c r="I1067" s="0" t="s">
        <v>128</v>
      </c>
      <c r="J1067" s="0" t="s">
        <v>62</v>
      </c>
      <c r="K1067" s="0" t="s">
        <v>27</v>
      </c>
      <c r="L1067" s="0" t="n">
        <v>20</v>
      </c>
      <c r="M1067" s="0" t="n">
        <v>17</v>
      </c>
      <c r="N1067" s="0" t="n">
        <v>6</v>
      </c>
    </row>
    <row r="1068" customFormat="false" ht="15" hidden="false" customHeight="false" outlineLevel="0" collapsed="false">
      <c r="A1068" s="0" t="n">
        <v>88065566418</v>
      </c>
      <c r="B1068" s="11" t="n">
        <v>44099</v>
      </c>
      <c r="C1068" s="0" t="s">
        <v>1025</v>
      </c>
      <c r="D1068" s="0" t="s">
        <v>20</v>
      </c>
      <c r="E1068" s="0" t="s">
        <v>149</v>
      </c>
      <c r="F1068" s="0" t="s">
        <v>31</v>
      </c>
      <c r="G1068" s="0" t="s">
        <v>952</v>
      </c>
      <c r="H1068" s="0" t="s">
        <v>33</v>
      </c>
      <c r="I1068" s="0" t="s">
        <v>128</v>
      </c>
      <c r="J1068" s="0" t="s">
        <v>63</v>
      </c>
      <c r="K1068" s="0" t="s">
        <v>27</v>
      </c>
      <c r="L1068" s="0" t="n">
        <v>12</v>
      </c>
      <c r="M1068" s="0" t="n">
        <v>9</v>
      </c>
      <c r="N1068" s="0" t="n">
        <v>9</v>
      </c>
    </row>
    <row r="1069" customFormat="false" ht="15" hidden="false" customHeight="false" outlineLevel="0" collapsed="false">
      <c r="A1069" s="0" t="n">
        <v>88065566419</v>
      </c>
      <c r="B1069" s="11" t="n">
        <v>44103</v>
      </c>
      <c r="C1069" s="0" t="s">
        <v>1026</v>
      </c>
      <c r="D1069" s="0" t="s">
        <v>20</v>
      </c>
      <c r="E1069" s="0" t="s">
        <v>21</v>
      </c>
      <c r="F1069" s="0" t="s">
        <v>22</v>
      </c>
      <c r="G1069" s="0" t="s">
        <v>952</v>
      </c>
      <c r="H1069" s="0" t="s">
        <v>24</v>
      </c>
      <c r="I1069" s="0" t="s">
        <v>128</v>
      </c>
      <c r="J1069" s="0" t="s">
        <v>70</v>
      </c>
      <c r="K1069" s="0" t="s">
        <v>27</v>
      </c>
      <c r="L1069" s="0" t="n">
        <v>10</v>
      </c>
      <c r="M1069" s="0" t="n">
        <v>7</v>
      </c>
      <c r="N1069" s="0" t="n">
        <v>10</v>
      </c>
    </row>
    <row r="1070" customFormat="false" ht="15" hidden="false" customHeight="false" outlineLevel="0" collapsed="false">
      <c r="A1070" s="0" t="n">
        <v>88065566420</v>
      </c>
      <c r="B1070" s="11" t="n">
        <v>44102</v>
      </c>
      <c r="C1070" s="0" t="s">
        <v>1027</v>
      </c>
      <c r="D1070" s="0" t="s">
        <v>20</v>
      </c>
      <c r="E1070" s="0" t="s">
        <v>152</v>
      </c>
      <c r="F1070" s="0" t="s">
        <v>31</v>
      </c>
      <c r="G1070" s="0" t="s">
        <v>952</v>
      </c>
      <c r="H1070" s="0" t="s">
        <v>33</v>
      </c>
      <c r="I1070" s="0" t="s">
        <v>128</v>
      </c>
      <c r="J1070" s="0" t="s">
        <v>73</v>
      </c>
      <c r="K1070" s="0" t="s">
        <v>27</v>
      </c>
      <c r="L1070" s="0" t="n">
        <v>15</v>
      </c>
      <c r="M1070" s="0" t="n">
        <v>12</v>
      </c>
      <c r="N1070" s="0" t="n">
        <v>3</v>
      </c>
    </row>
    <row r="1071" customFormat="false" ht="15" hidden="false" customHeight="false" outlineLevel="0" collapsed="false">
      <c r="A1071" s="0" t="n">
        <v>88065566421</v>
      </c>
      <c r="B1071" s="11" t="n">
        <v>44102</v>
      </c>
      <c r="C1071" s="0" t="s">
        <v>1028</v>
      </c>
      <c r="D1071" s="0" t="s">
        <v>29</v>
      </c>
      <c r="E1071" s="0" t="s">
        <v>154</v>
      </c>
      <c r="F1071" s="0" t="s">
        <v>22</v>
      </c>
      <c r="G1071" s="0" t="s">
        <v>952</v>
      </c>
      <c r="H1071" s="0" t="s">
        <v>24</v>
      </c>
      <c r="I1071" s="0" t="s">
        <v>128</v>
      </c>
      <c r="J1071" s="0" t="s">
        <v>76</v>
      </c>
      <c r="K1071" s="0" t="s">
        <v>27</v>
      </c>
      <c r="L1071" s="0" t="n">
        <v>15</v>
      </c>
      <c r="M1071" s="0" t="n">
        <v>12</v>
      </c>
      <c r="N1071" s="0" t="n">
        <v>4</v>
      </c>
    </row>
    <row r="1072" customFormat="false" ht="15" hidden="false" customHeight="false" outlineLevel="0" collapsed="false">
      <c r="A1072" s="0" t="n">
        <v>88065566422</v>
      </c>
      <c r="B1072" s="11" t="n">
        <v>44103</v>
      </c>
      <c r="C1072" s="0" t="s">
        <v>1029</v>
      </c>
      <c r="D1072" s="0" t="s">
        <v>20</v>
      </c>
      <c r="E1072" s="0" t="s">
        <v>156</v>
      </c>
      <c r="F1072" s="0" t="s">
        <v>31</v>
      </c>
      <c r="G1072" s="0" t="s">
        <v>952</v>
      </c>
      <c r="H1072" s="0" t="s">
        <v>33</v>
      </c>
      <c r="I1072" s="0" t="s">
        <v>128</v>
      </c>
      <c r="J1072" s="0" t="s">
        <v>126</v>
      </c>
      <c r="K1072" s="0" t="s">
        <v>27</v>
      </c>
      <c r="L1072" s="0" t="n">
        <v>20</v>
      </c>
      <c r="M1072" s="0" t="n">
        <v>17</v>
      </c>
      <c r="N1072" s="0" t="n">
        <v>5</v>
      </c>
    </row>
    <row r="1073" customFormat="false" ht="15" hidden="false" customHeight="false" outlineLevel="0" collapsed="false">
      <c r="A1073" s="0" t="n">
        <v>88065566423</v>
      </c>
      <c r="B1073" s="11" t="n">
        <v>44104</v>
      </c>
      <c r="C1073" s="0" t="s">
        <v>1030</v>
      </c>
      <c r="D1073" s="0" t="s">
        <v>20</v>
      </c>
      <c r="E1073" s="0" t="s">
        <v>66</v>
      </c>
      <c r="F1073" s="0" t="s">
        <v>22</v>
      </c>
      <c r="G1073" s="0" t="s">
        <v>952</v>
      </c>
      <c r="H1073" s="0" t="s">
        <v>24</v>
      </c>
      <c r="I1073" s="0" t="s">
        <v>128</v>
      </c>
      <c r="J1073" s="0" t="s">
        <v>129</v>
      </c>
      <c r="K1073" s="0" t="s">
        <v>27</v>
      </c>
      <c r="L1073" s="0" t="n">
        <v>12</v>
      </c>
      <c r="M1073" s="0" t="n">
        <v>9</v>
      </c>
      <c r="N1073" s="0" t="n">
        <v>6</v>
      </c>
    </row>
    <row r="1074" customFormat="false" ht="15" hidden="false" customHeight="false" outlineLevel="0" collapsed="false">
      <c r="A1074" s="0" t="n">
        <v>88065566424</v>
      </c>
      <c r="B1074" s="11" t="n">
        <v>44094</v>
      </c>
      <c r="C1074" s="0" t="s">
        <v>1031</v>
      </c>
      <c r="D1074" s="0" t="s">
        <v>20</v>
      </c>
      <c r="E1074" s="0" t="s">
        <v>69</v>
      </c>
      <c r="F1074" s="0" t="s">
        <v>31</v>
      </c>
      <c r="G1074" s="0" t="s">
        <v>952</v>
      </c>
      <c r="H1074" s="0" t="s">
        <v>33</v>
      </c>
      <c r="I1074" s="0" t="s">
        <v>25</v>
      </c>
      <c r="J1074" s="0" t="s">
        <v>131</v>
      </c>
      <c r="K1074" s="0" t="s">
        <v>27</v>
      </c>
      <c r="L1074" s="0" t="n">
        <v>13</v>
      </c>
      <c r="M1074" s="0" t="n">
        <v>10</v>
      </c>
      <c r="N1074" s="0" t="n">
        <v>3</v>
      </c>
    </row>
    <row r="1075" customFormat="false" ht="15" hidden="false" customHeight="false" outlineLevel="0" collapsed="false">
      <c r="A1075" s="0" t="n">
        <v>88065566425</v>
      </c>
      <c r="B1075" s="11" t="n">
        <v>44095</v>
      </c>
      <c r="C1075" s="0" t="s">
        <v>1032</v>
      </c>
      <c r="D1075" s="0" t="s">
        <v>29</v>
      </c>
      <c r="E1075" s="0" t="s">
        <v>72</v>
      </c>
      <c r="F1075" s="0" t="s">
        <v>22</v>
      </c>
      <c r="G1075" s="0" t="s">
        <v>952</v>
      </c>
      <c r="H1075" s="0" t="s">
        <v>24</v>
      </c>
      <c r="I1075" s="0" t="s">
        <v>25</v>
      </c>
      <c r="J1075" s="0" t="s">
        <v>133</v>
      </c>
      <c r="K1075" s="0" t="s">
        <v>27</v>
      </c>
      <c r="L1075" s="0" t="n">
        <v>15</v>
      </c>
      <c r="M1075" s="0" t="n">
        <v>12</v>
      </c>
      <c r="N1075" s="0" t="n">
        <v>7</v>
      </c>
    </row>
    <row r="1076" customFormat="false" ht="15" hidden="false" customHeight="false" outlineLevel="0" collapsed="false">
      <c r="A1076" s="0" t="n">
        <v>88065566426</v>
      </c>
      <c r="B1076" s="11" t="n">
        <v>44096</v>
      </c>
      <c r="C1076" s="0" t="s">
        <v>1033</v>
      </c>
      <c r="D1076" s="0" t="s">
        <v>29</v>
      </c>
      <c r="E1076" s="0" t="s">
        <v>75</v>
      </c>
      <c r="F1076" s="0" t="s">
        <v>31</v>
      </c>
      <c r="G1076" s="0" t="s">
        <v>952</v>
      </c>
      <c r="H1076" s="0" t="s">
        <v>33</v>
      </c>
      <c r="I1076" s="0" t="s">
        <v>25</v>
      </c>
      <c r="J1076" s="0" t="s">
        <v>88</v>
      </c>
      <c r="K1076" s="0" t="s">
        <v>27</v>
      </c>
      <c r="L1076" s="0" t="n">
        <v>14</v>
      </c>
      <c r="M1076" s="0" t="n">
        <v>11</v>
      </c>
      <c r="N1076" s="0" t="n">
        <v>5</v>
      </c>
    </row>
    <row r="1077" customFormat="false" ht="15" hidden="false" customHeight="false" outlineLevel="0" collapsed="false">
      <c r="A1077" s="0" t="n">
        <v>88065566427</v>
      </c>
      <c r="B1077" s="11" t="n">
        <v>44097</v>
      </c>
      <c r="C1077" s="0" t="s">
        <v>1034</v>
      </c>
      <c r="D1077" s="0" t="s">
        <v>20</v>
      </c>
      <c r="E1077" s="0" t="s">
        <v>78</v>
      </c>
      <c r="F1077" s="0" t="s">
        <v>22</v>
      </c>
      <c r="G1077" s="0" t="s">
        <v>952</v>
      </c>
      <c r="H1077" s="0" t="s">
        <v>24</v>
      </c>
      <c r="I1077" s="0" t="s">
        <v>25</v>
      </c>
      <c r="J1077" s="0" t="s">
        <v>91</v>
      </c>
      <c r="K1077" s="0" t="s">
        <v>27</v>
      </c>
      <c r="L1077" s="0" t="n">
        <v>30</v>
      </c>
      <c r="M1077" s="0" t="n">
        <v>27</v>
      </c>
      <c r="N1077" s="0" t="n">
        <v>8</v>
      </c>
    </row>
    <row r="1078" customFormat="false" ht="15" hidden="false" customHeight="false" outlineLevel="0" collapsed="false">
      <c r="A1078" s="0" t="n">
        <v>88065566428</v>
      </c>
      <c r="B1078" s="11" t="n">
        <v>44098</v>
      </c>
      <c r="C1078" s="0" t="s">
        <v>942</v>
      </c>
      <c r="D1078" s="0" t="s">
        <v>29</v>
      </c>
      <c r="E1078" s="0" t="s">
        <v>81</v>
      </c>
      <c r="F1078" s="0" t="s">
        <v>31</v>
      </c>
      <c r="G1078" s="0" t="s">
        <v>952</v>
      </c>
      <c r="H1078" s="0" t="s">
        <v>33</v>
      </c>
      <c r="I1078" s="0" t="s">
        <v>25</v>
      </c>
      <c r="J1078" s="0" t="s">
        <v>94</v>
      </c>
      <c r="K1078" s="0" t="s">
        <v>27</v>
      </c>
      <c r="L1078" s="0" t="n">
        <v>16</v>
      </c>
      <c r="M1078" s="0" t="n">
        <v>13</v>
      </c>
      <c r="N1078" s="0" t="n">
        <v>9</v>
      </c>
    </row>
    <row r="1079" customFormat="false" ht="15" hidden="false" customHeight="false" outlineLevel="0" collapsed="false">
      <c r="A1079" s="0" t="n">
        <v>88065566429</v>
      </c>
      <c r="B1079" s="11" t="n">
        <v>44099</v>
      </c>
      <c r="C1079" s="0" t="s">
        <v>943</v>
      </c>
      <c r="D1079" s="0" t="s">
        <v>29</v>
      </c>
      <c r="E1079" s="0" t="s">
        <v>69</v>
      </c>
      <c r="F1079" s="0" t="s">
        <v>22</v>
      </c>
      <c r="G1079" s="0" t="s">
        <v>952</v>
      </c>
      <c r="H1079" s="0" t="s">
        <v>24</v>
      </c>
      <c r="I1079" s="0" t="s">
        <v>25</v>
      </c>
      <c r="J1079" s="0" t="s">
        <v>34</v>
      </c>
      <c r="K1079" s="0" t="s">
        <v>35</v>
      </c>
      <c r="L1079" s="0" t="n">
        <v>9</v>
      </c>
      <c r="M1079" s="0" t="n">
        <v>6</v>
      </c>
      <c r="N1079" s="0" t="n">
        <v>2</v>
      </c>
    </row>
    <row r="1080" customFormat="false" ht="15" hidden="false" customHeight="false" outlineLevel="0" collapsed="false">
      <c r="A1080" s="0" t="n">
        <v>88065566430</v>
      </c>
      <c r="B1080" s="11" t="n">
        <v>44103</v>
      </c>
      <c r="C1080" s="0" t="s">
        <v>944</v>
      </c>
      <c r="D1080" s="0" t="s">
        <v>29</v>
      </c>
      <c r="E1080" s="0" t="s">
        <v>21</v>
      </c>
      <c r="F1080" s="0" t="s">
        <v>38</v>
      </c>
      <c r="G1080" s="0" t="s">
        <v>952</v>
      </c>
      <c r="H1080" s="0" t="s">
        <v>39</v>
      </c>
      <c r="I1080" s="0" t="s">
        <v>25</v>
      </c>
      <c r="J1080" s="0" t="s">
        <v>40</v>
      </c>
      <c r="K1080" s="0" t="s">
        <v>35</v>
      </c>
      <c r="L1080" s="0" t="n">
        <v>5</v>
      </c>
      <c r="M1080" s="0" t="n">
        <v>2</v>
      </c>
      <c r="N1080" s="0" t="n">
        <v>5</v>
      </c>
    </row>
    <row r="1081" customFormat="false" ht="15" hidden="false" customHeight="false" outlineLevel="0" collapsed="false">
      <c r="A1081" s="0" t="n">
        <v>88065566431</v>
      </c>
      <c r="B1081" s="11" t="n">
        <v>44102</v>
      </c>
      <c r="C1081" s="0" t="s">
        <v>1035</v>
      </c>
      <c r="D1081" s="0" t="s">
        <v>29</v>
      </c>
      <c r="E1081" s="0" t="s">
        <v>90</v>
      </c>
      <c r="F1081" s="0" t="s">
        <v>43</v>
      </c>
      <c r="G1081" s="0" t="s">
        <v>952</v>
      </c>
      <c r="H1081" s="0" t="s">
        <v>44</v>
      </c>
      <c r="I1081" s="0" t="s">
        <v>25</v>
      </c>
      <c r="J1081" s="0" t="s">
        <v>140</v>
      </c>
      <c r="K1081" s="0" t="s">
        <v>35</v>
      </c>
      <c r="L1081" s="0" t="n">
        <v>18</v>
      </c>
      <c r="M1081" s="0" t="n">
        <v>15</v>
      </c>
      <c r="N1081" s="0" t="n">
        <v>7</v>
      </c>
    </row>
    <row r="1082" customFormat="false" ht="15" hidden="false" customHeight="false" outlineLevel="0" collapsed="false">
      <c r="A1082" s="0" t="n">
        <v>88065566432</v>
      </c>
      <c r="B1082" s="11" t="n">
        <v>44102</v>
      </c>
      <c r="C1082" s="0" t="s">
        <v>1036</v>
      </c>
      <c r="D1082" s="0" t="s">
        <v>20</v>
      </c>
      <c r="E1082" s="0" t="s">
        <v>93</v>
      </c>
      <c r="F1082" s="0" t="s">
        <v>38</v>
      </c>
      <c r="G1082" s="0" t="s">
        <v>952</v>
      </c>
      <c r="H1082" s="0" t="s">
        <v>39</v>
      </c>
      <c r="I1082" s="0" t="s">
        <v>25</v>
      </c>
      <c r="J1082" s="0" t="s">
        <v>142</v>
      </c>
      <c r="K1082" s="0" t="s">
        <v>35</v>
      </c>
      <c r="L1082" s="0" t="n">
        <v>10</v>
      </c>
      <c r="M1082" s="0" t="n">
        <v>7</v>
      </c>
      <c r="N1082" s="0" t="n">
        <v>7</v>
      </c>
    </row>
    <row r="1083" customFormat="false" ht="15" hidden="false" customHeight="false" outlineLevel="0" collapsed="false">
      <c r="A1083" s="0" t="n">
        <v>88065566433</v>
      </c>
      <c r="B1083" s="11" t="n">
        <v>44103</v>
      </c>
      <c r="C1083" s="0" t="s">
        <v>1037</v>
      </c>
      <c r="D1083" s="0" t="s">
        <v>20</v>
      </c>
      <c r="E1083" s="0" t="s">
        <v>96</v>
      </c>
      <c r="F1083" s="0" t="s">
        <v>43</v>
      </c>
      <c r="G1083" s="0" t="s">
        <v>952</v>
      </c>
      <c r="H1083" s="0" t="s">
        <v>44</v>
      </c>
      <c r="I1083" s="0" t="s">
        <v>25</v>
      </c>
      <c r="J1083" s="0" t="s">
        <v>144</v>
      </c>
      <c r="K1083" s="0" t="s">
        <v>35</v>
      </c>
      <c r="L1083" s="0" t="n">
        <v>20</v>
      </c>
      <c r="M1083" s="0" t="n">
        <v>17</v>
      </c>
      <c r="N1083" s="0" t="n">
        <v>15</v>
      </c>
    </row>
    <row r="1084" customFormat="false" ht="15" hidden="false" customHeight="false" outlineLevel="0" collapsed="false">
      <c r="A1084" s="0" t="n">
        <v>88065566434</v>
      </c>
      <c r="B1084" s="11" t="n">
        <v>44104</v>
      </c>
      <c r="C1084" s="0" t="s">
        <v>1038</v>
      </c>
      <c r="D1084" s="0" t="s">
        <v>29</v>
      </c>
      <c r="E1084" s="0" t="s">
        <v>98</v>
      </c>
      <c r="F1084" s="0" t="s">
        <v>38</v>
      </c>
      <c r="G1084" s="0" t="s">
        <v>952</v>
      </c>
      <c r="H1084" s="0" t="s">
        <v>39</v>
      </c>
      <c r="I1084" s="0" t="s">
        <v>25</v>
      </c>
      <c r="J1084" s="0" t="s">
        <v>60</v>
      </c>
      <c r="K1084" s="0" t="s">
        <v>35</v>
      </c>
      <c r="L1084" s="0" t="n">
        <v>70</v>
      </c>
      <c r="M1084" s="0" t="n">
        <v>67</v>
      </c>
      <c r="N1084" s="0" t="n">
        <v>3</v>
      </c>
    </row>
    <row r="1085" customFormat="false" ht="15" hidden="false" customHeight="false" outlineLevel="0" collapsed="false">
      <c r="A1085" s="0" t="n">
        <v>88065566435</v>
      </c>
      <c r="B1085" s="11" t="n">
        <v>44044</v>
      </c>
      <c r="C1085" s="0" t="s">
        <v>1039</v>
      </c>
      <c r="D1085" s="0" t="s">
        <v>29</v>
      </c>
      <c r="E1085" s="0" t="s">
        <v>101</v>
      </c>
      <c r="F1085" s="0" t="s">
        <v>43</v>
      </c>
      <c r="G1085" s="0" t="s">
        <v>952</v>
      </c>
      <c r="H1085" s="0" t="s">
        <v>44</v>
      </c>
      <c r="I1085" s="0" t="s">
        <v>25</v>
      </c>
      <c r="J1085" s="0" t="s">
        <v>61</v>
      </c>
      <c r="K1085" s="0" t="s">
        <v>35</v>
      </c>
      <c r="L1085" s="0" t="n">
        <v>15</v>
      </c>
      <c r="M1085" s="0" t="n">
        <v>12</v>
      </c>
      <c r="N1085" s="0" t="n">
        <v>6</v>
      </c>
    </row>
    <row r="1086" customFormat="false" ht="15" hidden="false" customHeight="false" outlineLevel="0" collapsed="false">
      <c r="A1086" s="0" t="n">
        <v>88065566436</v>
      </c>
      <c r="B1086" s="11" t="n">
        <v>44045</v>
      </c>
      <c r="C1086" s="0" t="s">
        <v>1040</v>
      </c>
      <c r="D1086" s="0" t="s">
        <v>20</v>
      </c>
      <c r="E1086" s="0" t="s">
        <v>104</v>
      </c>
      <c r="F1086" s="0" t="s">
        <v>38</v>
      </c>
      <c r="G1086" s="0" t="s">
        <v>952</v>
      </c>
      <c r="H1086" s="0" t="s">
        <v>39</v>
      </c>
      <c r="I1086" s="0" t="s">
        <v>25</v>
      </c>
      <c r="J1086" s="0" t="s">
        <v>64</v>
      </c>
      <c r="K1086" s="0" t="s">
        <v>35</v>
      </c>
      <c r="L1086" s="0" t="n">
        <v>12</v>
      </c>
      <c r="M1086" s="0" t="n">
        <v>9</v>
      </c>
      <c r="N1086" s="0" t="n">
        <v>10</v>
      </c>
    </row>
    <row r="1087" customFormat="false" ht="15" hidden="false" customHeight="false" outlineLevel="0" collapsed="false">
      <c r="A1087" s="0" t="n">
        <v>88065566437</v>
      </c>
      <c r="B1087" s="11" t="n">
        <v>44046</v>
      </c>
      <c r="C1087" s="0" t="s">
        <v>1041</v>
      </c>
      <c r="D1087" s="0" t="s">
        <v>29</v>
      </c>
      <c r="E1087" s="0" t="s">
        <v>107</v>
      </c>
      <c r="F1087" s="0" t="s">
        <v>43</v>
      </c>
      <c r="G1087" s="0" t="s">
        <v>952</v>
      </c>
      <c r="H1087" s="0" t="s">
        <v>44</v>
      </c>
      <c r="I1087" s="0" t="s">
        <v>25</v>
      </c>
      <c r="J1087" s="0" t="s">
        <v>67</v>
      </c>
      <c r="K1087" s="0" t="s">
        <v>35</v>
      </c>
      <c r="L1087" s="0" t="n">
        <v>18</v>
      </c>
      <c r="M1087" s="0" t="n">
        <v>15</v>
      </c>
      <c r="N1087" s="0" t="n">
        <v>11</v>
      </c>
    </row>
    <row r="1088" customFormat="false" ht="15" hidden="false" customHeight="false" outlineLevel="0" collapsed="false">
      <c r="A1088" s="0" t="n">
        <v>88065566438</v>
      </c>
      <c r="B1088" s="11" t="n">
        <v>44047</v>
      </c>
      <c r="C1088" s="0" t="s">
        <v>1042</v>
      </c>
      <c r="D1088" s="0" t="s">
        <v>29</v>
      </c>
      <c r="E1088" s="0" t="s">
        <v>110</v>
      </c>
      <c r="F1088" s="0" t="s">
        <v>38</v>
      </c>
      <c r="G1088" s="0" t="s">
        <v>952</v>
      </c>
      <c r="H1088" s="0" t="s">
        <v>39</v>
      </c>
      <c r="I1088" s="0" t="s">
        <v>25</v>
      </c>
      <c r="J1088" s="0" t="s">
        <v>79</v>
      </c>
      <c r="K1088" s="0" t="s">
        <v>35</v>
      </c>
      <c r="L1088" s="0" t="n">
        <v>23</v>
      </c>
      <c r="M1088" s="0" t="n">
        <v>20</v>
      </c>
      <c r="N1088" s="0" t="n">
        <v>3</v>
      </c>
    </row>
    <row r="1089" customFormat="false" ht="15" hidden="false" customHeight="false" outlineLevel="0" collapsed="false">
      <c r="A1089" s="0" t="n">
        <v>88065566439</v>
      </c>
      <c r="B1089" s="11" t="n">
        <v>44048</v>
      </c>
      <c r="C1089" s="0" t="s">
        <v>1043</v>
      </c>
      <c r="D1089" s="0" t="s">
        <v>29</v>
      </c>
      <c r="E1089" s="0" t="s">
        <v>112</v>
      </c>
      <c r="F1089" s="0" t="s">
        <v>43</v>
      </c>
      <c r="G1089" s="0" t="s">
        <v>952</v>
      </c>
      <c r="H1089" s="0" t="s">
        <v>44</v>
      </c>
      <c r="I1089" s="0" t="s">
        <v>25</v>
      </c>
      <c r="J1089" s="0" t="s">
        <v>82</v>
      </c>
      <c r="K1089" s="0" t="s">
        <v>35</v>
      </c>
      <c r="L1089" s="0" t="n">
        <v>9</v>
      </c>
      <c r="M1089" s="0" t="n">
        <v>6</v>
      </c>
      <c r="N1089" s="0" t="n">
        <v>1</v>
      </c>
    </row>
    <row r="1090" customFormat="false" ht="15" hidden="false" customHeight="false" outlineLevel="0" collapsed="false">
      <c r="A1090" s="0" t="n">
        <v>88065566440</v>
      </c>
      <c r="B1090" s="11" t="n">
        <v>44052</v>
      </c>
      <c r="C1090" s="0" t="s">
        <v>942</v>
      </c>
      <c r="D1090" s="0" t="s">
        <v>29</v>
      </c>
      <c r="E1090" s="0" t="s">
        <v>81</v>
      </c>
      <c r="F1090" s="0" t="s">
        <v>38</v>
      </c>
      <c r="G1090" s="0" t="s">
        <v>952</v>
      </c>
      <c r="H1090" s="0" t="s">
        <v>39</v>
      </c>
      <c r="I1090" s="0" t="s">
        <v>25</v>
      </c>
      <c r="J1090" s="0" t="s">
        <v>85</v>
      </c>
      <c r="K1090" s="0" t="s">
        <v>35</v>
      </c>
      <c r="L1090" s="0" t="n">
        <v>18</v>
      </c>
      <c r="M1090" s="0" t="n">
        <v>15</v>
      </c>
      <c r="N1090" s="0" t="n">
        <v>1</v>
      </c>
    </row>
    <row r="1091" customFormat="false" ht="15" hidden="false" customHeight="false" outlineLevel="0" collapsed="false">
      <c r="A1091" s="0" t="n">
        <v>88065566441</v>
      </c>
      <c r="B1091" s="11" t="n">
        <v>44051</v>
      </c>
      <c r="C1091" s="0" t="s">
        <v>943</v>
      </c>
      <c r="D1091" s="0" t="s">
        <v>29</v>
      </c>
      <c r="E1091" s="0" t="s">
        <v>69</v>
      </c>
      <c r="F1091" s="0" t="s">
        <v>43</v>
      </c>
      <c r="G1091" s="0" t="s">
        <v>952</v>
      </c>
      <c r="H1091" s="0" t="s">
        <v>44</v>
      </c>
      <c r="I1091" s="0" t="s">
        <v>25</v>
      </c>
      <c r="J1091" s="0" t="s">
        <v>26</v>
      </c>
      <c r="K1091" s="0" t="s">
        <v>27</v>
      </c>
      <c r="L1091" s="0" t="n">
        <v>52</v>
      </c>
      <c r="M1091" s="0" t="n">
        <v>49</v>
      </c>
      <c r="N1091" s="0" t="n">
        <v>1</v>
      </c>
    </row>
    <row r="1092" customFormat="false" ht="15" hidden="false" customHeight="false" outlineLevel="0" collapsed="false">
      <c r="A1092" s="0" t="n">
        <v>88065566442</v>
      </c>
      <c r="B1092" s="11" t="n">
        <v>44051</v>
      </c>
      <c r="C1092" s="0" t="s">
        <v>944</v>
      </c>
      <c r="D1092" s="0" t="s">
        <v>29</v>
      </c>
      <c r="E1092" s="0" t="s">
        <v>21</v>
      </c>
      <c r="F1092" s="0" t="s">
        <v>38</v>
      </c>
      <c r="G1092" s="0" t="s">
        <v>952</v>
      </c>
      <c r="H1092" s="0" t="s">
        <v>39</v>
      </c>
      <c r="I1092" s="0" t="s">
        <v>25</v>
      </c>
      <c r="J1092" s="0" t="s">
        <v>34</v>
      </c>
      <c r="K1092" s="0" t="s">
        <v>35</v>
      </c>
      <c r="L1092" s="0" t="n">
        <v>9</v>
      </c>
      <c r="M1092" s="0" t="n">
        <v>6</v>
      </c>
      <c r="N1092" s="0" t="n">
        <v>3</v>
      </c>
    </row>
    <row r="1093" customFormat="false" ht="15" hidden="false" customHeight="false" outlineLevel="0" collapsed="false">
      <c r="A1093" s="0" t="n">
        <v>88065566443</v>
      </c>
      <c r="B1093" s="11" t="n">
        <v>44052</v>
      </c>
      <c r="C1093" s="0" t="s">
        <v>1044</v>
      </c>
      <c r="D1093" s="0" t="s">
        <v>20</v>
      </c>
      <c r="E1093" s="0" t="s">
        <v>119</v>
      </c>
      <c r="F1093" s="0" t="s">
        <v>43</v>
      </c>
      <c r="G1093" s="0" t="s">
        <v>952</v>
      </c>
      <c r="H1093" s="0" t="s">
        <v>44</v>
      </c>
      <c r="I1093" s="0" t="s">
        <v>25</v>
      </c>
      <c r="J1093" s="0" t="s">
        <v>40</v>
      </c>
      <c r="K1093" s="0" t="s">
        <v>35</v>
      </c>
      <c r="L1093" s="0" t="n">
        <v>5</v>
      </c>
      <c r="M1093" s="0" t="n">
        <v>2</v>
      </c>
      <c r="N1093" s="0" t="n">
        <v>4</v>
      </c>
    </row>
    <row r="1094" customFormat="false" ht="15" hidden="false" customHeight="false" outlineLevel="0" collapsed="false">
      <c r="A1094" s="0" t="n">
        <v>88065566444</v>
      </c>
      <c r="B1094" s="11" t="n">
        <v>44053</v>
      </c>
      <c r="C1094" s="0" t="s">
        <v>1045</v>
      </c>
      <c r="D1094" s="0" t="s">
        <v>29</v>
      </c>
      <c r="E1094" s="0" t="s">
        <v>121</v>
      </c>
      <c r="F1094" s="0" t="s">
        <v>38</v>
      </c>
      <c r="G1094" s="0" t="s">
        <v>952</v>
      </c>
      <c r="H1094" s="0" t="s">
        <v>39</v>
      </c>
      <c r="I1094" s="0" t="s">
        <v>25</v>
      </c>
      <c r="J1094" s="0" t="s">
        <v>99</v>
      </c>
      <c r="K1094" s="0" t="s">
        <v>27</v>
      </c>
      <c r="L1094" s="0" t="n">
        <v>14</v>
      </c>
      <c r="M1094" s="0" t="n">
        <v>11</v>
      </c>
      <c r="N1094" s="0" t="n">
        <v>5</v>
      </c>
    </row>
    <row r="1095" customFormat="false" ht="15" hidden="false" customHeight="false" outlineLevel="0" collapsed="false">
      <c r="A1095" s="0" t="n">
        <v>88065566445</v>
      </c>
      <c r="B1095" s="11" t="n">
        <v>44054</v>
      </c>
      <c r="C1095" s="0" t="s">
        <v>1046</v>
      </c>
      <c r="D1095" s="0" t="s">
        <v>20</v>
      </c>
      <c r="E1095" s="0" t="s">
        <v>123</v>
      </c>
      <c r="F1095" s="0" t="s">
        <v>43</v>
      </c>
      <c r="G1095" s="0" t="s">
        <v>952</v>
      </c>
      <c r="H1095" s="0" t="s">
        <v>44</v>
      </c>
      <c r="I1095" s="0" t="s">
        <v>25</v>
      </c>
      <c r="J1095" s="0" t="s">
        <v>102</v>
      </c>
      <c r="K1095" s="0" t="s">
        <v>27</v>
      </c>
      <c r="L1095" s="0" t="n">
        <v>6</v>
      </c>
      <c r="M1095" s="0" t="n">
        <v>3</v>
      </c>
      <c r="N1095" s="0" t="n">
        <v>6</v>
      </c>
    </row>
    <row r="1096" customFormat="false" ht="15" hidden="false" customHeight="false" outlineLevel="0" collapsed="false">
      <c r="A1096" s="0" t="n">
        <v>88065566446</v>
      </c>
      <c r="B1096" s="11" t="n">
        <v>44055</v>
      </c>
      <c r="C1096" s="0" t="s">
        <v>1047</v>
      </c>
      <c r="D1096" s="0" t="s">
        <v>29</v>
      </c>
      <c r="E1096" s="0" t="s">
        <v>125</v>
      </c>
      <c r="F1096" s="0" t="s">
        <v>38</v>
      </c>
      <c r="G1096" s="0" t="s">
        <v>952</v>
      </c>
      <c r="H1096" s="0" t="s">
        <v>39</v>
      </c>
      <c r="I1096" s="0" t="s">
        <v>25</v>
      </c>
      <c r="J1096" s="0" t="s">
        <v>142</v>
      </c>
      <c r="K1096" s="0" t="s">
        <v>35</v>
      </c>
      <c r="L1096" s="0" t="n">
        <v>10</v>
      </c>
      <c r="M1096" s="0" t="n">
        <v>7</v>
      </c>
      <c r="N1096" s="0" t="n">
        <v>7</v>
      </c>
    </row>
    <row r="1097" customFormat="false" ht="15" hidden="false" customHeight="false" outlineLevel="0" collapsed="false">
      <c r="A1097" s="0" t="n">
        <v>88065566447</v>
      </c>
      <c r="B1097" s="11" t="n">
        <v>44056</v>
      </c>
      <c r="C1097" s="0" t="s">
        <v>1048</v>
      </c>
      <c r="D1097" s="0" t="s">
        <v>29</v>
      </c>
      <c r="E1097" s="0" t="s">
        <v>30</v>
      </c>
      <c r="F1097" s="0" t="s">
        <v>43</v>
      </c>
      <c r="G1097" s="0" t="s">
        <v>952</v>
      </c>
      <c r="H1097" s="0" t="s">
        <v>44</v>
      </c>
      <c r="I1097" s="0" t="s">
        <v>25</v>
      </c>
      <c r="J1097" s="0" t="s">
        <v>105</v>
      </c>
      <c r="K1097" s="0" t="s">
        <v>27</v>
      </c>
      <c r="L1097" s="0" t="n">
        <v>13</v>
      </c>
      <c r="M1097" s="0" t="n">
        <v>10</v>
      </c>
      <c r="N1097" s="0" t="n">
        <v>11</v>
      </c>
    </row>
    <row r="1098" customFormat="false" ht="15" hidden="false" customHeight="false" outlineLevel="0" collapsed="false">
      <c r="A1098" s="0" t="n">
        <v>88065566448</v>
      </c>
      <c r="B1098" s="11" t="n">
        <v>44057</v>
      </c>
      <c r="C1098" s="0" t="s">
        <v>1049</v>
      </c>
      <c r="D1098" s="0" t="s">
        <v>29</v>
      </c>
      <c r="E1098" s="0" t="s">
        <v>37</v>
      </c>
      <c r="F1098" s="0" t="s">
        <v>38</v>
      </c>
      <c r="G1098" s="0" t="s">
        <v>952</v>
      </c>
      <c r="H1098" s="0" t="s">
        <v>39</v>
      </c>
      <c r="I1098" s="0" t="s">
        <v>25</v>
      </c>
      <c r="J1098" s="0" t="s">
        <v>144</v>
      </c>
      <c r="K1098" s="0" t="s">
        <v>35</v>
      </c>
      <c r="L1098" s="0" t="n">
        <v>20</v>
      </c>
      <c r="M1098" s="0" t="n">
        <v>17</v>
      </c>
      <c r="N1098" s="0" t="n">
        <v>2</v>
      </c>
    </row>
    <row r="1099" customFormat="false" ht="15" hidden="false" customHeight="false" outlineLevel="0" collapsed="false">
      <c r="A1099" s="0" t="n">
        <v>88065566449</v>
      </c>
      <c r="B1099" s="11" t="n">
        <v>44058</v>
      </c>
      <c r="C1099" s="0" t="s">
        <v>1050</v>
      </c>
      <c r="D1099" s="0" t="s">
        <v>20</v>
      </c>
      <c r="E1099" s="0" t="s">
        <v>42</v>
      </c>
      <c r="F1099" s="0" t="s">
        <v>43</v>
      </c>
      <c r="G1099" s="0" t="s">
        <v>952</v>
      </c>
      <c r="H1099" s="0" t="s">
        <v>44</v>
      </c>
      <c r="I1099" s="0" t="s">
        <v>25</v>
      </c>
      <c r="J1099" s="0" t="s">
        <v>108</v>
      </c>
      <c r="K1099" s="0" t="s">
        <v>27</v>
      </c>
      <c r="L1099" s="0" t="n">
        <v>15</v>
      </c>
      <c r="M1099" s="0" t="n">
        <v>12</v>
      </c>
      <c r="N1099" s="0" t="n">
        <v>3</v>
      </c>
    </row>
    <row r="1100" customFormat="false" ht="15" hidden="false" customHeight="false" outlineLevel="0" collapsed="false">
      <c r="A1100" s="0" t="n">
        <v>88065566450</v>
      </c>
      <c r="B1100" s="11" t="n">
        <v>44062</v>
      </c>
      <c r="C1100" s="0" t="s">
        <v>1051</v>
      </c>
      <c r="D1100" s="0" t="s">
        <v>29</v>
      </c>
      <c r="E1100" s="0" t="s">
        <v>48</v>
      </c>
      <c r="F1100" s="0" t="s">
        <v>22</v>
      </c>
      <c r="G1100" s="0" t="s">
        <v>952</v>
      </c>
      <c r="H1100" s="0" t="s">
        <v>24</v>
      </c>
      <c r="I1100" s="0" t="s">
        <v>25</v>
      </c>
      <c r="J1100" s="0" t="s">
        <v>53</v>
      </c>
      <c r="K1100" s="0" t="s">
        <v>27</v>
      </c>
      <c r="L1100" s="0" t="n">
        <v>20</v>
      </c>
      <c r="M1100" s="0" t="n">
        <v>17</v>
      </c>
      <c r="N1100" s="0" t="n">
        <v>5</v>
      </c>
    </row>
    <row r="1101" customFormat="false" ht="15" hidden="false" customHeight="false" outlineLevel="0" collapsed="false">
      <c r="A1101" s="0" t="n">
        <v>88065566451</v>
      </c>
      <c r="B1101" s="11" t="n">
        <v>44061</v>
      </c>
      <c r="C1101" s="0" t="s">
        <v>1052</v>
      </c>
      <c r="D1101" s="0" t="s">
        <v>20</v>
      </c>
      <c r="E1101" s="0" t="s">
        <v>50</v>
      </c>
      <c r="F1101" s="0" t="s">
        <v>31</v>
      </c>
      <c r="G1101" s="0" t="s">
        <v>952</v>
      </c>
      <c r="H1101" s="0" t="s">
        <v>33</v>
      </c>
      <c r="I1101" s="0" t="s">
        <v>25</v>
      </c>
      <c r="J1101" s="0" t="s">
        <v>56</v>
      </c>
      <c r="K1101" s="0" t="s">
        <v>27</v>
      </c>
      <c r="L1101" s="0" t="n">
        <v>12</v>
      </c>
      <c r="M1101" s="0" t="n">
        <v>9</v>
      </c>
      <c r="N1101" s="0" t="n">
        <v>2</v>
      </c>
    </row>
    <row r="1102" customFormat="false" ht="15" hidden="false" customHeight="false" outlineLevel="0" collapsed="false">
      <c r="A1102" s="0" t="n">
        <v>88065566452</v>
      </c>
      <c r="B1102" s="11" t="n">
        <v>44061</v>
      </c>
      <c r="C1102" s="0" t="s">
        <v>1053</v>
      </c>
      <c r="D1102" s="0" t="s">
        <v>20</v>
      </c>
      <c r="E1102" s="0" t="s">
        <v>69</v>
      </c>
      <c r="F1102" s="0" t="s">
        <v>38</v>
      </c>
      <c r="G1102" s="0" t="s">
        <v>952</v>
      </c>
      <c r="H1102" s="0" t="s">
        <v>39</v>
      </c>
      <c r="I1102" s="0" t="s">
        <v>25</v>
      </c>
      <c r="J1102" s="0" t="s">
        <v>59</v>
      </c>
      <c r="K1102" s="0" t="s">
        <v>27</v>
      </c>
      <c r="L1102" s="0" t="n">
        <v>16</v>
      </c>
      <c r="M1102" s="0" t="n">
        <v>13</v>
      </c>
      <c r="N1102" s="0" t="n">
        <v>1</v>
      </c>
    </row>
    <row r="1103" customFormat="false" ht="15" hidden="false" customHeight="false" outlineLevel="0" collapsed="false">
      <c r="A1103" s="0" t="n">
        <v>88065566453</v>
      </c>
      <c r="B1103" s="11" t="n">
        <v>44062</v>
      </c>
      <c r="C1103" s="0" t="s">
        <v>1054</v>
      </c>
      <c r="D1103" s="0" t="s">
        <v>20</v>
      </c>
      <c r="E1103" s="0" t="s">
        <v>117</v>
      </c>
      <c r="F1103" s="0" t="s">
        <v>43</v>
      </c>
      <c r="G1103" s="0" t="s">
        <v>952</v>
      </c>
      <c r="H1103" s="0" t="s">
        <v>44</v>
      </c>
      <c r="I1103" s="0" t="s">
        <v>25</v>
      </c>
      <c r="J1103" s="0" t="s">
        <v>60</v>
      </c>
      <c r="K1103" s="0" t="s">
        <v>35</v>
      </c>
      <c r="L1103" s="0" t="n">
        <v>70</v>
      </c>
      <c r="M1103" s="0" t="n">
        <v>67</v>
      </c>
      <c r="N1103" s="0" t="n">
        <v>6</v>
      </c>
    </row>
    <row r="1104" customFormat="false" ht="15" hidden="false" customHeight="false" outlineLevel="0" collapsed="false">
      <c r="A1104" s="0" t="n">
        <v>88065566454</v>
      </c>
      <c r="B1104" s="11" t="n">
        <v>44063</v>
      </c>
      <c r="C1104" s="0" t="s">
        <v>1055</v>
      </c>
      <c r="D1104" s="0" t="s">
        <v>29</v>
      </c>
      <c r="E1104" s="0" t="s">
        <v>119</v>
      </c>
      <c r="F1104" s="0" t="s">
        <v>22</v>
      </c>
      <c r="G1104" s="0" t="s">
        <v>952</v>
      </c>
      <c r="H1104" s="0" t="s">
        <v>24</v>
      </c>
      <c r="I1104" s="0" t="s">
        <v>25</v>
      </c>
      <c r="J1104" s="0" t="s">
        <v>61</v>
      </c>
      <c r="K1104" s="0" t="s">
        <v>35</v>
      </c>
      <c r="L1104" s="0" t="n">
        <v>15</v>
      </c>
      <c r="M1104" s="0" t="n">
        <v>12</v>
      </c>
      <c r="N1104" s="0" t="n">
        <v>9</v>
      </c>
    </row>
    <row r="1105" customFormat="false" ht="15" hidden="false" customHeight="false" outlineLevel="0" collapsed="false">
      <c r="A1105" s="0" t="n">
        <v>88065566455</v>
      </c>
      <c r="B1105" s="11" t="n">
        <v>44064</v>
      </c>
      <c r="C1105" s="0" t="s">
        <v>1056</v>
      </c>
      <c r="D1105" s="0" t="s">
        <v>20</v>
      </c>
      <c r="E1105" s="0" t="s">
        <v>50</v>
      </c>
      <c r="F1105" s="0" t="s">
        <v>31</v>
      </c>
      <c r="G1105" s="0" t="s">
        <v>952</v>
      </c>
      <c r="H1105" s="0" t="s">
        <v>33</v>
      </c>
      <c r="I1105" s="0" t="s">
        <v>25</v>
      </c>
      <c r="J1105" s="0" t="s">
        <v>59</v>
      </c>
      <c r="K1105" s="0" t="s">
        <v>27</v>
      </c>
      <c r="L1105" s="0" t="n">
        <v>16</v>
      </c>
      <c r="M1105" s="0" t="n">
        <v>13</v>
      </c>
      <c r="N1105" s="0" t="n">
        <v>10</v>
      </c>
    </row>
    <row r="1106" customFormat="false" ht="15" hidden="false" customHeight="false" outlineLevel="0" collapsed="false">
      <c r="A1106" s="0" t="n">
        <v>88065566456</v>
      </c>
      <c r="B1106" s="11" t="n">
        <v>44065</v>
      </c>
      <c r="C1106" s="0" t="s">
        <v>1057</v>
      </c>
      <c r="D1106" s="0" t="s">
        <v>29</v>
      </c>
      <c r="E1106" s="0" t="s">
        <v>52</v>
      </c>
      <c r="F1106" s="0" t="s">
        <v>38</v>
      </c>
      <c r="G1106" s="0" t="s">
        <v>952</v>
      </c>
      <c r="H1106" s="0" t="s">
        <v>39</v>
      </c>
      <c r="I1106" s="0" t="s">
        <v>25</v>
      </c>
      <c r="J1106" s="0" t="s">
        <v>62</v>
      </c>
      <c r="K1106" s="0" t="s">
        <v>27</v>
      </c>
      <c r="L1106" s="0" t="n">
        <v>20</v>
      </c>
      <c r="M1106" s="0" t="n">
        <v>17</v>
      </c>
      <c r="N1106" s="0" t="n">
        <v>3</v>
      </c>
    </row>
    <row r="1107" customFormat="false" ht="15" hidden="false" customHeight="false" outlineLevel="0" collapsed="false">
      <c r="A1107" s="0" t="n">
        <v>88065566457</v>
      </c>
      <c r="B1107" s="11" t="n">
        <v>44066</v>
      </c>
      <c r="C1107" s="0" t="s">
        <v>1058</v>
      </c>
      <c r="D1107" s="0" t="s">
        <v>29</v>
      </c>
      <c r="E1107" s="0" t="s">
        <v>55</v>
      </c>
      <c r="F1107" s="0" t="s">
        <v>43</v>
      </c>
      <c r="G1107" s="0" t="s">
        <v>952</v>
      </c>
      <c r="H1107" s="0" t="s">
        <v>44</v>
      </c>
      <c r="I1107" s="0" t="s">
        <v>25</v>
      </c>
      <c r="J1107" s="0" t="s">
        <v>63</v>
      </c>
      <c r="K1107" s="0" t="s">
        <v>27</v>
      </c>
      <c r="L1107" s="0" t="n">
        <v>12</v>
      </c>
      <c r="M1107" s="0" t="n">
        <v>9</v>
      </c>
      <c r="N1107" s="0" t="n">
        <v>4</v>
      </c>
    </row>
    <row r="1108" customFormat="false" ht="15" hidden="false" customHeight="false" outlineLevel="0" collapsed="false">
      <c r="A1108" s="0" t="n">
        <v>88065566458</v>
      </c>
      <c r="B1108" s="11" t="n">
        <v>44067</v>
      </c>
      <c r="C1108" s="0" t="s">
        <v>1059</v>
      </c>
      <c r="D1108" s="0" t="s">
        <v>20</v>
      </c>
      <c r="E1108" s="0" t="s">
        <v>58</v>
      </c>
      <c r="F1108" s="0" t="s">
        <v>22</v>
      </c>
      <c r="G1108" s="0" t="s">
        <v>952</v>
      </c>
      <c r="H1108" s="0" t="s">
        <v>24</v>
      </c>
      <c r="I1108" s="0" t="s">
        <v>25</v>
      </c>
      <c r="J1108" s="0" t="s">
        <v>64</v>
      </c>
      <c r="K1108" s="0" t="s">
        <v>35</v>
      </c>
      <c r="L1108" s="0" t="n">
        <v>12</v>
      </c>
      <c r="M1108" s="0" t="n">
        <v>9</v>
      </c>
      <c r="N1108" s="0" t="n">
        <v>5</v>
      </c>
    </row>
    <row r="1109" customFormat="false" ht="15" hidden="false" customHeight="false" outlineLevel="0" collapsed="false">
      <c r="A1109" s="0" t="n">
        <v>88065566459</v>
      </c>
      <c r="B1109" s="11" t="n">
        <v>44068</v>
      </c>
      <c r="C1109" s="0" t="s">
        <v>1060</v>
      </c>
      <c r="D1109" s="0" t="s">
        <v>20</v>
      </c>
      <c r="E1109" s="0" t="s">
        <v>147</v>
      </c>
      <c r="F1109" s="0" t="s">
        <v>31</v>
      </c>
      <c r="G1109" s="0" t="s">
        <v>952</v>
      </c>
      <c r="H1109" s="0" t="s">
        <v>33</v>
      </c>
      <c r="I1109" s="0" t="s">
        <v>25</v>
      </c>
      <c r="J1109" s="0" t="s">
        <v>67</v>
      </c>
      <c r="K1109" s="0" t="s">
        <v>35</v>
      </c>
      <c r="L1109" s="0" t="n">
        <v>18</v>
      </c>
      <c r="M1109" s="0" t="n">
        <v>15</v>
      </c>
      <c r="N1109" s="0" t="n">
        <v>6</v>
      </c>
    </row>
    <row r="1110" customFormat="false" ht="15" hidden="false" customHeight="false" outlineLevel="0" collapsed="false">
      <c r="A1110" s="0" t="n">
        <v>88065566460</v>
      </c>
      <c r="B1110" s="11" t="n">
        <v>44072</v>
      </c>
      <c r="C1110" s="0" t="s">
        <v>1061</v>
      </c>
      <c r="D1110" s="0" t="s">
        <v>20</v>
      </c>
      <c r="E1110" s="0" t="s">
        <v>149</v>
      </c>
      <c r="F1110" s="0" t="s">
        <v>38</v>
      </c>
      <c r="G1110" s="0" t="s">
        <v>952</v>
      </c>
      <c r="H1110" s="0" t="s">
        <v>39</v>
      </c>
      <c r="I1110" s="0" t="s">
        <v>25</v>
      </c>
      <c r="J1110" s="0" t="s">
        <v>70</v>
      </c>
      <c r="K1110" s="0" t="s">
        <v>27</v>
      </c>
      <c r="L1110" s="0" t="n">
        <v>10</v>
      </c>
      <c r="M1110" s="0" t="n">
        <v>7</v>
      </c>
      <c r="N1110" s="0" t="n">
        <v>3</v>
      </c>
    </row>
    <row r="1111" customFormat="false" ht="15" hidden="false" customHeight="false" outlineLevel="0" collapsed="false">
      <c r="A1111" s="0" t="n">
        <v>88065566461</v>
      </c>
      <c r="B1111" s="11" t="n">
        <v>44071</v>
      </c>
      <c r="C1111" s="0" t="s">
        <v>942</v>
      </c>
      <c r="D1111" s="0" t="s">
        <v>29</v>
      </c>
      <c r="E1111" s="0" t="s">
        <v>81</v>
      </c>
      <c r="F1111" s="0" t="s">
        <v>43</v>
      </c>
      <c r="G1111" s="0" t="s">
        <v>952</v>
      </c>
      <c r="H1111" s="0" t="s">
        <v>44</v>
      </c>
      <c r="I1111" s="0" t="s">
        <v>25</v>
      </c>
      <c r="J1111" s="0" t="s">
        <v>73</v>
      </c>
      <c r="K1111" s="0" t="s">
        <v>27</v>
      </c>
      <c r="L1111" s="0" t="n">
        <v>15</v>
      </c>
      <c r="M1111" s="0" t="n">
        <v>12</v>
      </c>
      <c r="N1111" s="0" t="n">
        <v>7</v>
      </c>
    </row>
    <row r="1112" customFormat="false" ht="15" hidden="false" customHeight="false" outlineLevel="0" collapsed="false">
      <c r="A1112" s="0" t="n">
        <v>88065566462</v>
      </c>
      <c r="B1112" s="11" t="n">
        <v>44071</v>
      </c>
      <c r="C1112" s="0" t="s">
        <v>943</v>
      </c>
      <c r="D1112" s="0" t="s">
        <v>29</v>
      </c>
      <c r="E1112" s="0" t="s">
        <v>69</v>
      </c>
      <c r="F1112" s="0" t="s">
        <v>22</v>
      </c>
      <c r="G1112" s="0" t="s">
        <v>952</v>
      </c>
      <c r="H1112" s="0" t="s">
        <v>24</v>
      </c>
      <c r="I1112" s="0" t="s">
        <v>25</v>
      </c>
      <c r="J1112" s="0" t="s">
        <v>76</v>
      </c>
      <c r="K1112" s="0" t="s">
        <v>27</v>
      </c>
      <c r="L1112" s="0" t="n">
        <v>15</v>
      </c>
      <c r="M1112" s="0" t="n">
        <v>12</v>
      </c>
      <c r="N1112" s="0" t="n">
        <v>5</v>
      </c>
    </row>
    <row r="1113" customFormat="false" ht="15" hidden="false" customHeight="false" outlineLevel="0" collapsed="false">
      <c r="A1113" s="0" t="n">
        <v>88065566463</v>
      </c>
      <c r="B1113" s="11" t="n">
        <v>44072</v>
      </c>
      <c r="C1113" s="0" t="s">
        <v>944</v>
      </c>
      <c r="D1113" s="0" t="s">
        <v>29</v>
      </c>
      <c r="E1113" s="0" t="s">
        <v>21</v>
      </c>
      <c r="F1113" s="0" t="s">
        <v>31</v>
      </c>
      <c r="G1113" s="0" t="s">
        <v>952</v>
      </c>
      <c r="H1113" s="0" t="s">
        <v>33</v>
      </c>
      <c r="I1113" s="0" t="s">
        <v>25</v>
      </c>
      <c r="J1113" s="0" t="s">
        <v>79</v>
      </c>
      <c r="K1113" s="0" t="s">
        <v>35</v>
      </c>
      <c r="L1113" s="0" t="n">
        <v>23</v>
      </c>
      <c r="M1113" s="0" t="n">
        <v>20</v>
      </c>
      <c r="N1113" s="0" t="n">
        <v>8</v>
      </c>
    </row>
    <row r="1114" customFormat="false" ht="15" hidden="false" customHeight="false" outlineLevel="0" collapsed="false">
      <c r="A1114" s="0" t="n">
        <v>88065566464</v>
      </c>
      <c r="B1114" s="11" t="n">
        <v>44073</v>
      </c>
      <c r="C1114" s="0" t="s">
        <v>1062</v>
      </c>
      <c r="D1114" s="0" t="s">
        <v>20</v>
      </c>
      <c r="E1114" s="0" t="s">
        <v>156</v>
      </c>
      <c r="F1114" s="0" t="s">
        <v>38</v>
      </c>
      <c r="G1114" s="0" t="s">
        <v>952</v>
      </c>
      <c r="H1114" s="0" t="s">
        <v>39</v>
      </c>
      <c r="I1114" s="0" t="s">
        <v>25</v>
      </c>
      <c r="J1114" s="0" t="s">
        <v>82</v>
      </c>
      <c r="K1114" s="0" t="s">
        <v>35</v>
      </c>
      <c r="L1114" s="0" t="n">
        <v>9</v>
      </c>
      <c r="M1114" s="0" t="n">
        <v>6</v>
      </c>
      <c r="N1114" s="0" t="n">
        <v>9</v>
      </c>
    </row>
    <row r="1115" customFormat="false" ht="15" hidden="false" customHeight="false" outlineLevel="0" collapsed="false">
      <c r="A1115" s="0" t="n">
        <v>88065566465</v>
      </c>
      <c r="B1115" s="11" t="n">
        <v>44074</v>
      </c>
      <c r="C1115" s="0" t="s">
        <v>1063</v>
      </c>
      <c r="D1115" s="0" t="s">
        <v>20</v>
      </c>
      <c r="E1115" s="0" t="s">
        <v>66</v>
      </c>
      <c r="F1115" s="0" t="s">
        <v>43</v>
      </c>
      <c r="G1115" s="0" t="s">
        <v>952</v>
      </c>
      <c r="H1115" s="0" t="s">
        <v>44</v>
      </c>
      <c r="I1115" s="0" t="s">
        <v>25</v>
      </c>
      <c r="J1115" s="0" t="s">
        <v>85</v>
      </c>
      <c r="K1115" s="0" t="s">
        <v>35</v>
      </c>
      <c r="L1115" s="0" t="n">
        <v>18</v>
      </c>
      <c r="M1115" s="0" t="n">
        <v>15</v>
      </c>
      <c r="N1115" s="0" t="n">
        <v>2</v>
      </c>
    </row>
    <row r="1116" customFormat="false" ht="15" hidden="false" customHeight="false" outlineLevel="0" collapsed="false">
      <c r="A1116" s="0" t="n">
        <v>88065566466</v>
      </c>
      <c r="B1116" s="11" t="n">
        <v>44044</v>
      </c>
      <c r="C1116" s="0" t="s">
        <v>1064</v>
      </c>
      <c r="D1116" s="0" t="s">
        <v>20</v>
      </c>
      <c r="E1116" s="0" t="s">
        <v>69</v>
      </c>
      <c r="F1116" s="0" t="s">
        <v>22</v>
      </c>
      <c r="G1116" s="0" t="s">
        <v>952</v>
      </c>
      <c r="H1116" s="0" t="s">
        <v>24</v>
      </c>
      <c r="I1116" s="0" t="s">
        <v>128</v>
      </c>
      <c r="J1116" s="0" t="s">
        <v>88</v>
      </c>
      <c r="K1116" s="0" t="s">
        <v>27</v>
      </c>
      <c r="L1116" s="0" t="n">
        <v>14</v>
      </c>
      <c r="M1116" s="0" t="n">
        <v>11</v>
      </c>
      <c r="N1116" s="0" t="n">
        <v>5</v>
      </c>
    </row>
    <row r="1117" customFormat="false" ht="15" hidden="false" customHeight="false" outlineLevel="0" collapsed="false">
      <c r="A1117" s="0" t="n">
        <v>88065566467</v>
      </c>
      <c r="B1117" s="11" t="n">
        <v>44045</v>
      </c>
      <c r="C1117" s="0" t="s">
        <v>1065</v>
      </c>
      <c r="D1117" s="0" t="s">
        <v>29</v>
      </c>
      <c r="E1117" s="0" t="s">
        <v>96</v>
      </c>
      <c r="F1117" s="0" t="s">
        <v>31</v>
      </c>
      <c r="G1117" s="0" t="s">
        <v>952</v>
      </c>
      <c r="H1117" s="0" t="s">
        <v>33</v>
      </c>
      <c r="I1117" s="0" t="s">
        <v>128</v>
      </c>
      <c r="J1117" s="0" t="s">
        <v>91</v>
      </c>
      <c r="K1117" s="0" t="s">
        <v>27</v>
      </c>
      <c r="L1117" s="0" t="n">
        <v>30</v>
      </c>
      <c r="M1117" s="0" t="n">
        <v>27</v>
      </c>
      <c r="N1117" s="0" t="n">
        <v>7</v>
      </c>
    </row>
    <row r="1118" customFormat="false" ht="15" hidden="false" customHeight="false" outlineLevel="0" collapsed="false">
      <c r="A1118" s="0" t="n">
        <v>88065566468</v>
      </c>
      <c r="B1118" s="11" t="n">
        <v>44046</v>
      </c>
      <c r="C1118" s="0" t="s">
        <v>1066</v>
      </c>
      <c r="D1118" s="0" t="s">
        <v>29</v>
      </c>
      <c r="E1118" s="0" t="s">
        <v>98</v>
      </c>
      <c r="F1118" s="0" t="s">
        <v>38</v>
      </c>
      <c r="G1118" s="0" t="s">
        <v>952</v>
      </c>
      <c r="H1118" s="0" t="s">
        <v>39</v>
      </c>
      <c r="I1118" s="0" t="s">
        <v>128</v>
      </c>
      <c r="J1118" s="0" t="s">
        <v>94</v>
      </c>
      <c r="K1118" s="0" t="s">
        <v>27</v>
      </c>
      <c r="L1118" s="0" t="n">
        <v>16</v>
      </c>
      <c r="M1118" s="0" t="n">
        <v>13</v>
      </c>
      <c r="N1118" s="0" t="n">
        <v>7</v>
      </c>
    </row>
    <row r="1119" customFormat="false" ht="15" hidden="false" customHeight="false" outlineLevel="0" collapsed="false">
      <c r="A1119" s="0" t="n">
        <v>88065566469</v>
      </c>
      <c r="B1119" s="11" t="n">
        <v>44047</v>
      </c>
      <c r="C1119" s="0" t="s">
        <v>1067</v>
      </c>
      <c r="D1119" s="0" t="s">
        <v>20</v>
      </c>
      <c r="E1119" s="0" t="s">
        <v>101</v>
      </c>
      <c r="F1119" s="0" t="s">
        <v>43</v>
      </c>
      <c r="G1119" s="0" t="s">
        <v>952</v>
      </c>
      <c r="H1119" s="0" t="s">
        <v>44</v>
      </c>
      <c r="I1119" s="0" t="s">
        <v>128</v>
      </c>
      <c r="J1119" s="0" t="s">
        <v>26</v>
      </c>
      <c r="K1119" s="0" t="s">
        <v>27</v>
      </c>
      <c r="L1119" s="0" t="n">
        <v>52</v>
      </c>
      <c r="M1119" s="0" t="n">
        <v>49</v>
      </c>
      <c r="N1119" s="0" t="n">
        <v>15</v>
      </c>
    </row>
    <row r="1120" customFormat="false" ht="15" hidden="false" customHeight="false" outlineLevel="0" collapsed="false">
      <c r="A1120" s="0" t="n">
        <v>88065566470</v>
      </c>
      <c r="B1120" s="11" t="n">
        <v>44048</v>
      </c>
      <c r="C1120" s="0" t="s">
        <v>1068</v>
      </c>
      <c r="D1120" s="0" t="s">
        <v>29</v>
      </c>
      <c r="E1120" s="0" t="s">
        <v>104</v>
      </c>
      <c r="F1120" s="0" t="s">
        <v>22</v>
      </c>
      <c r="G1120" s="0" t="s">
        <v>952</v>
      </c>
      <c r="H1120" s="0" t="s">
        <v>24</v>
      </c>
      <c r="I1120" s="0" t="s">
        <v>128</v>
      </c>
      <c r="J1120" s="0" t="s">
        <v>99</v>
      </c>
      <c r="K1120" s="0" t="s">
        <v>27</v>
      </c>
      <c r="L1120" s="0" t="n">
        <v>14</v>
      </c>
      <c r="M1120" s="0" t="n">
        <v>11</v>
      </c>
      <c r="N1120" s="0" t="n">
        <v>3</v>
      </c>
    </row>
    <row r="1121" customFormat="false" ht="15" hidden="false" customHeight="false" outlineLevel="0" collapsed="false">
      <c r="A1121" s="0" t="n">
        <v>88065566471</v>
      </c>
      <c r="B1121" s="11" t="n">
        <v>44052</v>
      </c>
      <c r="C1121" s="0" t="s">
        <v>1069</v>
      </c>
      <c r="D1121" s="0" t="s">
        <v>20</v>
      </c>
      <c r="E1121" s="0" t="s">
        <v>107</v>
      </c>
      <c r="F1121" s="0" t="s">
        <v>31</v>
      </c>
      <c r="G1121" s="0" t="s">
        <v>952</v>
      </c>
      <c r="H1121" s="0" t="s">
        <v>33</v>
      </c>
      <c r="I1121" s="0" t="s">
        <v>128</v>
      </c>
      <c r="J1121" s="0" t="s">
        <v>102</v>
      </c>
      <c r="K1121" s="0" t="s">
        <v>27</v>
      </c>
      <c r="L1121" s="0" t="n">
        <v>6</v>
      </c>
      <c r="M1121" s="0" t="n">
        <v>3</v>
      </c>
      <c r="N1121" s="0" t="n">
        <v>6</v>
      </c>
    </row>
    <row r="1122" customFormat="false" ht="15" hidden="false" customHeight="false" outlineLevel="0" collapsed="false">
      <c r="A1122" s="0" t="n">
        <v>88065566472</v>
      </c>
      <c r="B1122" s="11" t="n">
        <v>44051</v>
      </c>
      <c r="C1122" s="0" t="s">
        <v>1070</v>
      </c>
      <c r="D1122" s="0" t="s">
        <v>29</v>
      </c>
      <c r="E1122" s="0" t="s">
        <v>75</v>
      </c>
      <c r="F1122" s="0" t="s">
        <v>38</v>
      </c>
      <c r="G1122" s="0" t="s">
        <v>952</v>
      </c>
      <c r="H1122" s="0" t="s">
        <v>39</v>
      </c>
      <c r="I1122" s="0" t="s">
        <v>128</v>
      </c>
      <c r="J1122" s="0" t="s">
        <v>105</v>
      </c>
      <c r="K1122" s="0" t="s">
        <v>27</v>
      </c>
      <c r="L1122" s="0" t="n">
        <v>13</v>
      </c>
      <c r="M1122" s="0" t="n">
        <v>10</v>
      </c>
      <c r="N1122" s="0" t="n">
        <v>10</v>
      </c>
    </row>
    <row r="1123" customFormat="false" ht="15" hidden="false" customHeight="false" outlineLevel="0" collapsed="false">
      <c r="A1123" s="0" t="n">
        <v>88065566473</v>
      </c>
      <c r="B1123" s="11" t="n">
        <v>44051</v>
      </c>
      <c r="C1123" s="0" t="s">
        <v>1071</v>
      </c>
      <c r="D1123" s="0" t="s">
        <v>29</v>
      </c>
      <c r="E1123" s="0" t="s">
        <v>78</v>
      </c>
      <c r="F1123" s="0" t="s">
        <v>43</v>
      </c>
      <c r="G1123" s="0" t="s">
        <v>952</v>
      </c>
      <c r="H1123" s="0" t="s">
        <v>44</v>
      </c>
      <c r="I1123" s="0" t="s">
        <v>128</v>
      </c>
      <c r="J1123" s="0" t="s">
        <v>108</v>
      </c>
      <c r="K1123" s="0" t="s">
        <v>27</v>
      </c>
      <c r="L1123" s="0" t="n">
        <v>15</v>
      </c>
      <c r="M1123" s="0" t="n">
        <v>12</v>
      </c>
      <c r="N1123" s="0" t="n">
        <v>11</v>
      </c>
    </row>
    <row r="1124" customFormat="false" ht="15" hidden="false" customHeight="false" outlineLevel="0" collapsed="false">
      <c r="A1124" s="0" t="n">
        <v>88065566474</v>
      </c>
      <c r="B1124" s="11" t="n">
        <v>44052</v>
      </c>
      <c r="C1124" s="0" t="s">
        <v>1072</v>
      </c>
      <c r="D1124" s="0" t="s">
        <v>20</v>
      </c>
      <c r="E1124" s="0" t="s">
        <v>81</v>
      </c>
      <c r="F1124" s="0" t="s">
        <v>22</v>
      </c>
      <c r="G1124" s="0" t="s">
        <v>952</v>
      </c>
      <c r="H1124" s="0" t="s">
        <v>24</v>
      </c>
      <c r="I1124" s="0" t="s">
        <v>128</v>
      </c>
      <c r="J1124" s="0" t="s">
        <v>53</v>
      </c>
      <c r="K1124" s="0" t="s">
        <v>27</v>
      </c>
      <c r="L1124" s="0" t="n">
        <v>20</v>
      </c>
      <c r="M1124" s="0" t="n">
        <v>17</v>
      </c>
      <c r="N1124" s="0" t="n">
        <v>3</v>
      </c>
    </row>
    <row r="1125" customFormat="false" ht="15" hidden="false" customHeight="false" outlineLevel="0" collapsed="false">
      <c r="A1125" s="0" t="n">
        <v>88065566475</v>
      </c>
      <c r="B1125" s="11" t="n">
        <v>44053</v>
      </c>
      <c r="C1125" s="0" t="s">
        <v>1073</v>
      </c>
      <c r="D1125" s="0" t="s">
        <v>20</v>
      </c>
      <c r="E1125" s="0" t="s">
        <v>149</v>
      </c>
      <c r="F1125" s="0" t="s">
        <v>31</v>
      </c>
      <c r="G1125" s="0" t="s">
        <v>952</v>
      </c>
      <c r="H1125" s="0" t="s">
        <v>33</v>
      </c>
      <c r="I1125" s="0" t="s">
        <v>128</v>
      </c>
      <c r="J1125" s="0" t="s">
        <v>56</v>
      </c>
      <c r="K1125" s="0" t="s">
        <v>27</v>
      </c>
      <c r="L1125" s="0" t="n">
        <v>12</v>
      </c>
      <c r="M1125" s="0" t="n">
        <v>9</v>
      </c>
      <c r="N1125" s="0" t="n">
        <v>1</v>
      </c>
    </row>
    <row r="1126" customFormat="false" ht="15" hidden="false" customHeight="false" outlineLevel="0" collapsed="false">
      <c r="A1126" s="0" t="n">
        <v>88065566476</v>
      </c>
      <c r="B1126" s="11" t="n">
        <v>44054</v>
      </c>
      <c r="C1126" s="0" t="s">
        <v>1074</v>
      </c>
      <c r="D1126" s="0" t="s">
        <v>29</v>
      </c>
      <c r="E1126" s="0" t="s">
        <v>21</v>
      </c>
      <c r="F1126" s="0" t="s">
        <v>38</v>
      </c>
      <c r="G1126" s="0" t="s">
        <v>952</v>
      </c>
      <c r="H1126" s="0" t="s">
        <v>39</v>
      </c>
      <c r="I1126" s="0" t="s">
        <v>128</v>
      </c>
      <c r="J1126" s="0" t="s">
        <v>59</v>
      </c>
      <c r="K1126" s="0" t="s">
        <v>27</v>
      </c>
      <c r="L1126" s="0" t="n">
        <v>16</v>
      </c>
      <c r="M1126" s="0" t="n">
        <v>13</v>
      </c>
      <c r="N1126" s="0" t="n">
        <v>1</v>
      </c>
    </row>
    <row r="1127" customFormat="false" ht="15" hidden="false" customHeight="false" outlineLevel="0" collapsed="false">
      <c r="A1127" s="0" t="n">
        <v>88065566477</v>
      </c>
      <c r="B1127" s="11" t="n">
        <v>44055</v>
      </c>
      <c r="C1127" s="0" t="s">
        <v>1075</v>
      </c>
      <c r="D1127" s="0" t="s">
        <v>20</v>
      </c>
      <c r="E1127" s="0" t="s">
        <v>152</v>
      </c>
      <c r="F1127" s="0" t="s">
        <v>43</v>
      </c>
      <c r="G1127" s="0" t="s">
        <v>952</v>
      </c>
      <c r="H1127" s="0" t="s">
        <v>44</v>
      </c>
      <c r="I1127" s="0" t="s">
        <v>128</v>
      </c>
      <c r="J1127" s="0" t="s">
        <v>62</v>
      </c>
      <c r="K1127" s="0" t="s">
        <v>27</v>
      </c>
      <c r="L1127" s="0" t="n">
        <v>20</v>
      </c>
      <c r="M1127" s="0" t="n">
        <v>17</v>
      </c>
      <c r="N1127" s="0" t="n">
        <v>1</v>
      </c>
    </row>
    <row r="1128" customFormat="false" ht="15" hidden="false" customHeight="false" outlineLevel="0" collapsed="false">
      <c r="A1128" s="0" t="n">
        <v>88065566478</v>
      </c>
      <c r="B1128" s="11" t="n">
        <v>44056</v>
      </c>
      <c r="C1128" s="0" t="s">
        <v>1076</v>
      </c>
      <c r="D1128" s="0" t="s">
        <v>20</v>
      </c>
      <c r="E1128" s="0" t="s">
        <v>154</v>
      </c>
      <c r="F1128" s="0" t="s">
        <v>22</v>
      </c>
      <c r="G1128" s="0" t="s">
        <v>952</v>
      </c>
      <c r="H1128" s="0" t="s">
        <v>24</v>
      </c>
      <c r="I1128" s="0" t="s">
        <v>128</v>
      </c>
      <c r="J1128" s="0" t="s">
        <v>63</v>
      </c>
      <c r="K1128" s="0" t="s">
        <v>27</v>
      </c>
      <c r="L1128" s="0" t="n">
        <v>12</v>
      </c>
      <c r="M1128" s="0" t="n">
        <v>9</v>
      </c>
      <c r="N1128" s="0" t="n">
        <v>3</v>
      </c>
    </row>
    <row r="1129" customFormat="false" ht="15" hidden="false" customHeight="false" outlineLevel="0" collapsed="false">
      <c r="A1129" s="0" t="n">
        <v>88065566479</v>
      </c>
      <c r="B1129" s="11" t="n">
        <v>44057</v>
      </c>
      <c r="C1129" s="0" t="s">
        <v>1077</v>
      </c>
      <c r="D1129" s="0" t="s">
        <v>29</v>
      </c>
      <c r="E1129" s="0" t="s">
        <v>156</v>
      </c>
      <c r="F1129" s="0" t="s">
        <v>31</v>
      </c>
      <c r="G1129" s="0" t="s">
        <v>952</v>
      </c>
      <c r="H1129" s="0" t="s">
        <v>33</v>
      </c>
      <c r="I1129" s="0" t="s">
        <v>128</v>
      </c>
      <c r="J1129" s="0" t="s">
        <v>70</v>
      </c>
      <c r="K1129" s="0" t="s">
        <v>27</v>
      </c>
      <c r="L1129" s="0" t="n">
        <v>10</v>
      </c>
      <c r="M1129" s="0" t="n">
        <v>7</v>
      </c>
      <c r="N1129" s="0" t="n">
        <v>4</v>
      </c>
    </row>
    <row r="1130" customFormat="false" ht="15" hidden="false" customHeight="false" outlineLevel="0" collapsed="false">
      <c r="A1130" s="0" t="n">
        <v>88065566480</v>
      </c>
      <c r="B1130" s="11" t="n">
        <v>44058</v>
      </c>
      <c r="C1130" s="0" t="s">
        <v>1057</v>
      </c>
      <c r="D1130" s="0" t="s">
        <v>29</v>
      </c>
      <c r="E1130" s="0" t="s">
        <v>52</v>
      </c>
      <c r="F1130" s="0" t="s">
        <v>38</v>
      </c>
      <c r="G1130" s="0" t="s">
        <v>952</v>
      </c>
      <c r="H1130" s="0" t="s">
        <v>39</v>
      </c>
      <c r="I1130" s="0" t="s">
        <v>128</v>
      </c>
      <c r="J1130" s="0" t="s">
        <v>73</v>
      </c>
      <c r="K1130" s="0" t="s">
        <v>27</v>
      </c>
      <c r="L1130" s="0" t="n">
        <v>15</v>
      </c>
      <c r="M1130" s="0" t="n">
        <v>12</v>
      </c>
      <c r="N1130" s="0" t="n">
        <v>5</v>
      </c>
    </row>
    <row r="1131" customFormat="false" ht="15" hidden="false" customHeight="false" outlineLevel="0" collapsed="false">
      <c r="A1131" s="0" t="n">
        <v>88065566481</v>
      </c>
      <c r="B1131" s="11" t="n">
        <v>44062</v>
      </c>
      <c r="C1131" s="0" t="s">
        <v>1058</v>
      </c>
      <c r="D1131" s="0" t="s">
        <v>29</v>
      </c>
      <c r="E1131" s="0" t="s">
        <v>55</v>
      </c>
      <c r="F1131" s="0" t="s">
        <v>43</v>
      </c>
      <c r="G1131" s="0" t="s">
        <v>952</v>
      </c>
      <c r="H1131" s="0" t="s">
        <v>44</v>
      </c>
      <c r="I1131" s="0" t="s">
        <v>128</v>
      </c>
      <c r="J1131" s="0" t="s">
        <v>76</v>
      </c>
      <c r="K1131" s="0" t="s">
        <v>27</v>
      </c>
      <c r="L1131" s="0" t="n">
        <v>15</v>
      </c>
      <c r="M1131" s="0" t="n">
        <v>12</v>
      </c>
      <c r="N1131" s="0" t="n">
        <v>6</v>
      </c>
    </row>
    <row r="1132" customFormat="false" ht="15" hidden="false" customHeight="false" outlineLevel="0" collapsed="false">
      <c r="A1132" s="0" t="n">
        <v>88065566482</v>
      </c>
      <c r="B1132" s="11" t="n">
        <v>44061</v>
      </c>
      <c r="C1132" s="0" t="s">
        <v>1059</v>
      </c>
      <c r="D1132" s="0" t="s">
        <v>20</v>
      </c>
      <c r="E1132" s="0" t="s">
        <v>58</v>
      </c>
      <c r="F1132" s="0" t="s">
        <v>22</v>
      </c>
      <c r="G1132" s="0" t="s">
        <v>952</v>
      </c>
      <c r="H1132" s="0" t="s">
        <v>24</v>
      </c>
      <c r="I1132" s="0" t="s">
        <v>128</v>
      </c>
      <c r="J1132" s="0" t="s">
        <v>126</v>
      </c>
      <c r="K1132" s="0" t="s">
        <v>27</v>
      </c>
      <c r="L1132" s="0" t="n">
        <v>20</v>
      </c>
      <c r="M1132" s="0" t="n">
        <v>17</v>
      </c>
      <c r="N1132" s="0" t="n">
        <v>7</v>
      </c>
    </row>
    <row r="1133" customFormat="false" ht="15" hidden="false" customHeight="false" outlineLevel="0" collapsed="false">
      <c r="A1133" s="0" t="n">
        <v>88065566483</v>
      </c>
      <c r="B1133" s="11" t="n">
        <v>44061</v>
      </c>
      <c r="C1133" s="0" t="s">
        <v>1060</v>
      </c>
      <c r="D1133" s="0" t="s">
        <v>20</v>
      </c>
      <c r="E1133" s="0" t="s">
        <v>147</v>
      </c>
      <c r="F1133" s="0" t="s">
        <v>31</v>
      </c>
      <c r="G1133" s="0" t="s">
        <v>952</v>
      </c>
      <c r="H1133" s="0" t="s">
        <v>33</v>
      </c>
      <c r="I1133" s="0" t="s">
        <v>128</v>
      </c>
      <c r="J1133" s="0" t="s">
        <v>129</v>
      </c>
      <c r="K1133" s="0" t="s">
        <v>27</v>
      </c>
      <c r="L1133" s="0" t="n">
        <v>12</v>
      </c>
      <c r="M1133" s="0" t="n">
        <v>9</v>
      </c>
      <c r="N1133" s="0" t="n">
        <v>11</v>
      </c>
    </row>
    <row r="1134" customFormat="false" ht="15" hidden="false" customHeight="false" outlineLevel="0" collapsed="false">
      <c r="A1134" s="0" t="n">
        <v>88065566484</v>
      </c>
      <c r="B1134" s="11" t="n">
        <v>44062</v>
      </c>
      <c r="C1134" s="0" t="s">
        <v>1061</v>
      </c>
      <c r="D1134" s="0" t="s">
        <v>20</v>
      </c>
      <c r="E1134" s="0" t="s">
        <v>149</v>
      </c>
      <c r="F1134" s="0" t="s">
        <v>38</v>
      </c>
      <c r="G1134" s="0" t="s">
        <v>952</v>
      </c>
      <c r="H1134" s="0" t="s">
        <v>39</v>
      </c>
      <c r="I1134" s="0" t="s">
        <v>128</v>
      </c>
      <c r="J1134" s="0" t="s">
        <v>131</v>
      </c>
      <c r="K1134" s="0" t="s">
        <v>27</v>
      </c>
      <c r="L1134" s="0" t="n">
        <v>13</v>
      </c>
      <c r="M1134" s="0" t="n">
        <v>10</v>
      </c>
      <c r="N1134" s="0" t="n">
        <v>2</v>
      </c>
    </row>
    <row r="1135" customFormat="false" ht="15" hidden="false" customHeight="false" outlineLevel="0" collapsed="false">
      <c r="A1135" s="0" t="n">
        <v>88065566485</v>
      </c>
      <c r="B1135" s="11" t="n">
        <v>44063</v>
      </c>
      <c r="C1135" s="0" t="s">
        <v>942</v>
      </c>
      <c r="D1135" s="0" t="s">
        <v>29</v>
      </c>
      <c r="E1135" s="0" t="s">
        <v>81</v>
      </c>
      <c r="F1135" s="0" t="s">
        <v>43</v>
      </c>
      <c r="G1135" s="0" t="s">
        <v>952</v>
      </c>
      <c r="H1135" s="0" t="s">
        <v>44</v>
      </c>
      <c r="I1135" s="0" t="s">
        <v>128</v>
      </c>
      <c r="J1135" s="0" t="s">
        <v>133</v>
      </c>
      <c r="K1135" s="0" t="s">
        <v>27</v>
      </c>
      <c r="L1135" s="0" t="n">
        <v>15</v>
      </c>
      <c r="M1135" s="0" t="n">
        <v>12</v>
      </c>
      <c r="N1135" s="0" t="n">
        <v>3</v>
      </c>
    </row>
    <row r="1136" customFormat="false" ht="15" hidden="false" customHeight="false" outlineLevel="0" collapsed="false">
      <c r="A1136" s="0" t="n">
        <v>88065566486</v>
      </c>
      <c r="B1136" s="11" t="n">
        <v>44064</v>
      </c>
      <c r="C1136" s="0" t="s">
        <v>943</v>
      </c>
      <c r="D1136" s="0" t="s">
        <v>29</v>
      </c>
      <c r="E1136" s="0" t="s">
        <v>69</v>
      </c>
      <c r="F1136" s="0" t="s">
        <v>22</v>
      </c>
      <c r="G1136" s="0" t="s">
        <v>952</v>
      </c>
      <c r="H1136" s="0" t="s">
        <v>24</v>
      </c>
      <c r="I1136" s="0" t="s">
        <v>128</v>
      </c>
      <c r="J1136" s="0" t="s">
        <v>88</v>
      </c>
      <c r="K1136" s="0" t="s">
        <v>27</v>
      </c>
      <c r="L1136" s="0" t="n">
        <v>14</v>
      </c>
      <c r="M1136" s="0" t="n">
        <v>11</v>
      </c>
      <c r="N1136" s="0" t="n">
        <v>5</v>
      </c>
    </row>
    <row r="1137" customFormat="false" ht="15" hidden="false" customHeight="false" outlineLevel="0" collapsed="false">
      <c r="A1137" s="0" t="n">
        <v>88065566487</v>
      </c>
      <c r="B1137" s="11" t="n">
        <v>44065</v>
      </c>
      <c r="C1137" s="0" t="s">
        <v>944</v>
      </c>
      <c r="D1137" s="0" t="s">
        <v>29</v>
      </c>
      <c r="E1137" s="0" t="s">
        <v>21</v>
      </c>
      <c r="F1137" s="0" t="s">
        <v>31</v>
      </c>
      <c r="G1137" s="0" t="s">
        <v>952</v>
      </c>
      <c r="H1137" s="0" t="s">
        <v>33</v>
      </c>
      <c r="I1137" s="0" t="s">
        <v>128</v>
      </c>
      <c r="J1137" s="0" t="s">
        <v>91</v>
      </c>
      <c r="K1137" s="0" t="s">
        <v>27</v>
      </c>
      <c r="L1137" s="0" t="n">
        <v>30</v>
      </c>
      <c r="M1137" s="0" t="n">
        <v>27</v>
      </c>
      <c r="N1137" s="0" t="n">
        <v>2</v>
      </c>
    </row>
    <row r="1138" customFormat="false" ht="15" hidden="false" customHeight="false" outlineLevel="0" collapsed="false">
      <c r="A1138" s="0" t="n">
        <v>88065566488</v>
      </c>
      <c r="B1138" s="11" t="n">
        <v>44066</v>
      </c>
      <c r="C1138" s="0" t="s">
        <v>1062</v>
      </c>
      <c r="D1138" s="0" t="s">
        <v>20</v>
      </c>
      <c r="E1138" s="0" t="s">
        <v>156</v>
      </c>
      <c r="F1138" s="0" t="s">
        <v>38</v>
      </c>
      <c r="G1138" s="0" t="s">
        <v>952</v>
      </c>
      <c r="H1138" s="0" t="s">
        <v>39</v>
      </c>
      <c r="I1138" s="0" t="s">
        <v>128</v>
      </c>
      <c r="J1138" s="0" t="s">
        <v>94</v>
      </c>
      <c r="K1138" s="0" t="s">
        <v>27</v>
      </c>
      <c r="L1138" s="0" t="n">
        <v>16</v>
      </c>
      <c r="M1138" s="0" t="n">
        <v>13</v>
      </c>
      <c r="N1138" s="0" t="n">
        <v>1</v>
      </c>
    </row>
    <row r="1139" customFormat="false" ht="15" hidden="false" customHeight="false" outlineLevel="0" collapsed="false">
      <c r="A1139" s="0" t="n">
        <v>88065566489</v>
      </c>
      <c r="B1139" s="11" t="n">
        <v>44067</v>
      </c>
      <c r="C1139" s="0" t="s">
        <v>1063</v>
      </c>
      <c r="D1139" s="0" t="s">
        <v>20</v>
      </c>
      <c r="E1139" s="0" t="s">
        <v>66</v>
      </c>
      <c r="F1139" s="0" t="s">
        <v>43</v>
      </c>
      <c r="G1139" s="0" t="s">
        <v>952</v>
      </c>
      <c r="H1139" s="0" t="s">
        <v>44</v>
      </c>
      <c r="I1139" s="0" t="s">
        <v>128</v>
      </c>
      <c r="J1139" s="0" t="s">
        <v>34</v>
      </c>
      <c r="K1139" s="0" t="s">
        <v>35</v>
      </c>
      <c r="L1139" s="0" t="n">
        <v>9</v>
      </c>
      <c r="M1139" s="0" t="n">
        <v>6</v>
      </c>
      <c r="N1139" s="0" t="n">
        <v>6</v>
      </c>
    </row>
    <row r="1140" customFormat="false" ht="15" hidden="false" customHeight="false" outlineLevel="0" collapsed="false">
      <c r="A1140" s="0" t="n">
        <v>88065566490</v>
      </c>
      <c r="B1140" s="11" t="n">
        <v>44068</v>
      </c>
      <c r="C1140" s="0" t="s">
        <v>1064</v>
      </c>
      <c r="D1140" s="0" t="s">
        <v>20</v>
      </c>
      <c r="E1140" s="0" t="s">
        <v>69</v>
      </c>
      <c r="F1140" s="0" t="s">
        <v>22</v>
      </c>
      <c r="G1140" s="0" t="s">
        <v>952</v>
      </c>
      <c r="H1140" s="0" t="s">
        <v>24</v>
      </c>
      <c r="I1140" s="0" t="s">
        <v>128</v>
      </c>
      <c r="J1140" s="0" t="s">
        <v>40</v>
      </c>
      <c r="K1140" s="0" t="s">
        <v>35</v>
      </c>
      <c r="L1140" s="0" t="n">
        <v>5</v>
      </c>
      <c r="M1140" s="0" t="n">
        <v>2</v>
      </c>
      <c r="N1140" s="0" t="n">
        <v>9</v>
      </c>
    </row>
    <row r="1141" customFormat="false" ht="15" hidden="false" customHeight="false" outlineLevel="0" collapsed="false">
      <c r="A1141" s="0" t="n">
        <v>88065566491</v>
      </c>
      <c r="B1141" s="11" t="n">
        <v>44072</v>
      </c>
      <c r="C1141" s="0" t="s">
        <v>1065</v>
      </c>
      <c r="D1141" s="0" t="s">
        <v>29</v>
      </c>
      <c r="E1141" s="0" t="s">
        <v>96</v>
      </c>
      <c r="F1141" s="0" t="s">
        <v>31</v>
      </c>
      <c r="G1141" s="0" t="s">
        <v>952</v>
      </c>
      <c r="H1141" s="0" t="s">
        <v>33</v>
      </c>
      <c r="I1141" s="0" t="s">
        <v>128</v>
      </c>
      <c r="J1141" s="0" t="s">
        <v>140</v>
      </c>
      <c r="K1141" s="0" t="s">
        <v>35</v>
      </c>
      <c r="L1141" s="0" t="n">
        <v>18</v>
      </c>
      <c r="M1141" s="0" t="n">
        <v>15</v>
      </c>
      <c r="N1141" s="0" t="n">
        <v>10</v>
      </c>
    </row>
    <row r="1142" customFormat="false" ht="15" hidden="false" customHeight="false" outlineLevel="0" collapsed="false">
      <c r="A1142" s="0" t="n">
        <v>88065566492</v>
      </c>
      <c r="B1142" s="11" t="n">
        <v>44071</v>
      </c>
      <c r="C1142" s="0" t="s">
        <v>382</v>
      </c>
      <c r="D1142" s="0" t="s">
        <v>29</v>
      </c>
      <c r="E1142" s="0" t="s">
        <v>98</v>
      </c>
      <c r="F1142" s="0" t="s">
        <v>38</v>
      </c>
      <c r="G1142" s="0" t="s">
        <v>952</v>
      </c>
      <c r="H1142" s="0" t="s">
        <v>39</v>
      </c>
      <c r="I1142" s="0" t="s">
        <v>128</v>
      </c>
      <c r="J1142" s="0" t="s">
        <v>142</v>
      </c>
      <c r="K1142" s="0" t="s">
        <v>35</v>
      </c>
      <c r="L1142" s="0" t="n">
        <v>10</v>
      </c>
      <c r="M1142" s="0" t="n">
        <v>7</v>
      </c>
      <c r="N1142" s="0" t="n">
        <v>3</v>
      </c>
    </row>
    <row r="1143" customFormat="false" ht="15" hidden="false" customHeight="false" outlineLevel="0" collapsed="false">
      <c r="A1143" s="0" t="n">
        <v>88065566493</v>
      </c>
      <c r="B1143" s="11" t="n">
        <v>44071</v>
      </c>
      <c r="C1143" s="0" t="s">
        <v>1067</v>
      </c>
      <c r="D1143" s="0" t="s">
        <v>20</v>
      </c>
      <c r="E1143" s="0" t="s">
        <v>101</v>
      </c>
      <c r="F1143" s="0" t="s">
        <v>43</v>
      </c>
      <c r="G1143" s="0" t="s">
        <v>952</v>
      </c>
      <c r="H1143" s="0" t="s">
        <v>44</v>
      </c>
      <c r="I1143" s="0" t="s">
        <v>128</v>
      </c>
      <c r="J1143" s="0" t="s">
        <v>144</v>
      </c>
      <c r="K1143" s="0" t="s">
        <v>35</v>
      </c>
      <c r="L1143" s="0" t="n">
        <v>20</v>
      </c>
      <c r="M1143" s="0" t="n">
        <v>17</v>
      </c>
      <c r="N1143" s="0" t="n">
        <v>4</v>
      </c>
    </row>
    <row r="1144" customFormat="false" ht="15" hidden="false" customHeight="false" outlineLevel="0" collapsed="false">
      <c r="A1144" s="0" t="n">
        <v>88065566494</v>
      </c>
      <c r="B1144" s="11" t="n">
        <v>44072</v>
      </c>
      <c r="C1144" s="0" t="s">
        <v>1068</v>
      </c>
      <c r="D1144" s="0" t="s">
        <v>29</v>
      </c>
      <c r="E1144" s="0" t="s">
        <v>104</v>
      </c>
      <c r="F1144" s="0" t="s">
        <v>22</v>
      </c>
      <c r="G1144" s="0" t="s">
        <v>952</v>
      </c>
      <c r="H1144" s="0" t="s">
        <v>24</v>
      </c>
      <c r="I1144" s="0" t="s">
        <v>128</v>
      </c>
      <c r="J1144" s="0" t="s">
        <v>60</v>
      </c>
      <c r="K1144" s="0" t="s">
        <v>35</v>
      </c>
      <c r="L1144" s="0" t="n">
        <v>70</v>
      </c>
      <c r="M1144" s="0" t="n">
        <v>67</v>
      </c>
      <c r="N1144" s="0" t="n">
        <v>5</v>
      </c>
    </row>
    <row r="1145" customFormat="false" ht="15" hidden="false" customHeight="false" outlineLevel="0" collapsed="false">
      <c r="A1145" s="0" t="n">
        <v>88065566495</v>
      </c>
      <c r="B1145" s="11" t="n">
        <v>44073</v>
      </c>
      <c r="C1145" s="0" t="s">
        <v>1069</v>
      </c>
      <c r="D1145" s="0" t="s">
        <v>20</v>
      </c>
      <c r="E1145" s="0" t="s">
        <v>107</v>
      </c>
      <c r="F1145" s="0" t="s">
        <v>31</v>
      </c>
      <c r="G1145" s="0" t="s">
        <v>952</v>
      </c>
      <c r="H1145" s="0" t="s">
        <v>33</v>
      </c>
      <c r="I1145" s="0" t="s">
        <v>128</v>
      </c>
      <c r="J1145" s="0" t="s">
        <v>61</v>
      </c>
      <c r="K1145" s="0" t="s">
        <v>35</v>
      </c>
      <c r="L1145" s="0" t="n">
        <v>15</v>
      </c>
      <c r="M1145" s="0" t="n">
        <v>12</v>
      </c>
      <c r="N1145" s="0" t="n">
        <v>6</v>
      </c>
    </row>
    <row r="1146" customFormat="false" ht="15" hidden="false" customHeight="false" outlineLevel="0" collapsed="false">
      <c r="A1146" s="0" t="n">
        <v>88065566496</v>
      </c>
      <c r="B1146" s="11" t="n">
        <v>44074</v>
      </c>
      <c r="C1146" s="0" t="s">
        <v>1070</v>
      </c>
      <c r="D1146" s="0" t="s">
        <v>29</v>
      </c>
      <c r="E1146" s="0" t="s">
        <v>75</v>
      </c>
      <c r="F1146" s="0" t="s">
        <v>38</v>
      </c>
      <c r="G1146" s="0" t="s">
        <v>952</v>
      </c>
      <c r="H1146" s="0" t="s">
        <v>39</v>
      </c>
      <c r="I1146" s="0" t="s">
        <v>128</v>
      </c>
      <c r="J1146" s="0" t="s">
        <v>64</v>
      </c>
      <c r="K1146" s="0" t="s">
        <v>35</v>
      </c>
      <c r="L1146" s="0" t="n">
        <v>12</v>
      </c>
      <c r="M1146" s="0" t="n">
        <v>9</v>
      </c>
      <c r="N1146" s="0" t="n">
        <v>3</v>
      </c>
    </row>
    <row r="1147" customFormat="false" ht="15" hidden="false" customHeight="false" outlineLevel="0" collapsed="false">
      <c r="A1147" s="0" t="n">
        <v>88065566497</v>
      </c>
      <c r="B1147" s="11" t="n">
        <v>44075</v>
      </c>
      <c r="C1147" s="0" t="s">
        <v>1071</v>
      </c>
      <c r="D1147" s="0" t="s">
        <v>29</v>
      </c>
      <c r="E1147" s="0" t="s">
        <v>78</v>
      </c>
      <c r="F1147" s="0" t="s">
        <v>43</v>
      </c>
      <c r="G1147" s="0" t="s">
        <v>952</v>
      </c>
      <c r="H1147" s="0" t="s">
        <v>44</v>
      </c>
      <c r="I1147" s="0" t="s">
        <v>128</v>
      </c>
      <c r="J1147" s="0" t="s">
        <v>67</v>
      </c>
      <c r="K1147" s="0" t="s">
        <v>35</v>
      </c>
      <c r="L1147" s="0" t="n">
        <v>18</v>
      </c>
      <c r="M1147" s="0" t="n">
        <v>15</v>
      </c>
      <c r="N1147" s="0" t="n">
        <v>7</v>
      </c>
    </row>
    <row r="1148" customFormat="false" ht="15" hidden="false" customHeight="false" outlineLevel="0" collapsed="false">
      <c r="A1148" s="0" t="n">
        <v>88065566498</v>
      </c>
      <c r="B1148" s="11" t="n">
        <v>44076</v>
      </c>
      <c r="C1148" s="0" t="s">
        <v>1072</v>
      </c>
      <c r="D1148" s="0" t="s">
        <v>20</v>
      </c>
      <c r="E1148" s="0" t="s">
        <v>81</v>
      </c>
      <c r="F1148" s="0" t="s">
        <v>22</v>
      </c>
      <c r="G1148" s="0" t="s">
        <v>952</v>
      </c>
      <c r="H1148" s="0" t="s">
        <v>24</v>
      </c>
      <c r="I1148" s="0" t="s">
        <v>128</v>
      </c>
      <c r="J1148" s="0" t="s">
        <v>79</v>
      </c>
      <c r="K1148" s="0" t="s">
        <v>35</v>
      </c>
      <c r="L1148" s="0" t="n">
        <v>23</v>
      </c>
      <c r="M1148" s="0" t="n">
        <v>20</v>
      </c>
      <c r="N1148" s="0" t="n">
        <v>5</v>
      </c>
    </row>
    <row r="1149" customFormat="false" ht="15" hidden="false" customHeight="false" outlineLevel="0" collapsed="false">
      <c r="A1149" s="0" t="n">
        <v>88065566499</v>
      </c>
      <c r="B1149" s="11" t="n">
        <v>44077</v>
      </c>
      <c r="C1149" s="0" t="s">
        <v>1073</v>
      </c>
      <c r="D1149" s="0" t="s">
        <v>20</v>
      </c>
      <c r="E1149" s="0" t="s">
        <v>149</v>
      </c>
      <c r="F1149" s="0" t="s">
        <v>31</v>
      </c>
      <c r="G1149" s="0" t="s">
        <v>952</v>
      </c>
      <c r="H1149" s="0" t="s">
        <v>33</v>
      </c>
      <c r="I1149" s="0" t="s">
        <v>128</v>
      </c>
      <c r="J1149" s="0" t="s">
        <v>82</v>
      </c>
      <c r="K1149" s="0" t="s">
        <v>35</v>
      </c>
      <c r="L1149" s="0" t="n">
        <v>9</v>
      </c>
      <c r="M1149" s="0" t="n">
        <v>6</v>
      </c>
      <c r="N1149" s="0" t="n">
        <v>8</v>
      </c>
    </row>
    <row r="1150" customFormat="false" ht="15" hidden="false" customHeight="false" outlineLevel="0" collapsed="false">
      <c r="A1150" s="0" t="n">
        <v>88065566500</v>
      </c>
      <c r="B1150" s="11" t="n">
        <v>44078</v>
      </c>
      <c r="C1150" s="0" t="s">
        <v>1074</v>
      </c>
      <c r="D1150" s="0" t="s">
        <v>29</v>
      </c>
      <c r="E1150" s="0" t="s">
        <v>21</v>
      </c>
      <c r="F1150" s="0" t="s">
        <v>38</v>
      </c>
      <c r="G1150" s="0" t="s">
        <v>952</v>
      </c>
      <c r="H1150" s="0" t="s">
        <v>39</v>
      </c>
      <c r="I1150" s="0" t="s">
        <v>128</v>
      </c>
      <c r="J1150" s="0" t="s">
        <v>85</v>
      </c>
      <c r="K1150" s="0" t="s">
        <v>35</v>
      </c>
      <c r="L1150" s="0" t="n">
        <v>18</v>
      </c>
      <c r="M1150" s="0" t="n">
        <v>15</v>
      </c>
      <c r="N1150" s="0" t="n">
        <v>9</v>
      </c>
    </row>
    <row r="1151" customFormat="false" ht="15" hidden="false" customHeight="false" outlineLevel="0" collapsed="false">
      <c r="A1151" s="0" t="n">
        <v>88065566501</v>
      </c>
      <c r="B1151" s="11" t="n">
        <v>44079</v>
      </c>
      <c r="C1151" s="0" t="s">
        <v>1078</v>
      </c>
      <c r="D1151" s="0" t="s">
        <v>20</v>
      </c>
      <c r="E1151" s="0" t="s">
        <v>147</v>
      </c>
      <c r="F1151" s="0" t="s">
        <v>43</v>
      </c>
      <c r="G1151" s="0" t="s">
        <v>952</v>
      </c>
      <c r="H1151" s="0" t="s">
        <v>44</v>
      </c>
      <c r="I1151" s="0" t="s">
        <v>128</v>
      </c>
      <c r="J1151" s="0" t="s">
        <v>26</v>
      </c>
      <c r="K1151" s="0" t="s">
        <v>27</v>
      </c>
      <c r="L1151" s="0" t="n">
        <v>52</v>
      </c>
      <c r="M1151" s="0" t="n">
        <v>49</v>
      </c>
      <c r="N1151" s="0" t="n">
        <v>2</v>
      </c>
    </row>
    <row r="1152" customFormat="false" ht="15" hidden="false" customHeight="false" outlineLevel="0" collapsed="false">
      <c r="A1152" s="0" t="n">
        <v>88065566502</v>
      </c>
      <c r="B1152" s="11" t="n">
        <v>44083</v>
      </c>
      <c r="C1152" s="0" t="s">
        <v>1079</v>
      </c>
      <c r="D1152" s="0" t="s">
        <v>20</v>
      </c>
      <c r="E1152" s="0" t="s">
        <v>149</v>
      </c>
      <c r="F1152" s="0" t="s">
        <v>22</v>
      </c>
      <c r="G1152" s="0" t="s">
        <v>952</v>
      </c>
      <c r="H1152" s="0" t="s">
        <v>24</v>
      </c>
      <c r="I1152" s="0" t="s">
        <v>128</v>
      </c>
      <c r="J1152" s="0" t="s">
        <v>34</v>
      </c>
      <c r="K1152" s="0" t="s">
        <v>35</v>
      </c>
      <c r="L1152" s="0" t="n">
        <v>9</v>
      </c>
      <c r="M1152" s="0" t="n">
        <v>6</v>
      </c>
      <c r="N1152" s="0" t="n">
        <v>5</v>
      </c>
    </row>
    <row r="1153" customFormat="false" ht="15" hidden="false" customHeight="false" outlineLevel="0" collapsed="false">
      <c r="A1153" s="0" t="n">
        <v>88065566503</v>
      </c>
      <c r="B1153" s="11" t="n">
        <v>44082</v>
      </c>
      <c r="C1153" s="0" t="s">
        <v>1080</v>
      </c>
      <c r="D1153" s="0" t="s">
        <v>29</v>
      </c>
      <c r="E1153" s="0" t="s">
        <v>21</v>
      </c>
      <c r="F1153" s="0" t="s">
        <v>31</v>
      </c>
      <c r="G1153" s="0" t="s">
        <v>952</v>
      </c>
      <c r="H1153" s="0" t="s">
        <v>33</v>
      </c>
      <c r="I1153" s="0" t="s">
        <v>128</v>
      </c>
      <c r="J1153" s="0" t="s">
        <v>40</v>
      </c>
      <c r="K1153" s="0" t="s">
        <v>35</v>
      </c>
      <c r="L1153" s="0" t="n">
        <v>5</v>
      </c>
      <c r="M1153" s="0" t="n">
        <v>2</v>
      </c>
      <c r="N1153" s="0" t="n">
        <v>7</v>
      </c>
    </row>
    <row r="1154" customFormat="false" ht="15" hidden="false" customHeight="false" outlineLevel="0" collapsed="false">
      <c r="A1154" s="0" t="n">
        <v>88065566504</v>
      </c>
      <c r="B1154" s="11" t="n">
        <v>44082</v>
      </c>
      <c r="C1154" s="0" t="s">
        <v>1081</v>
      </c>
      <c r="D1154" s="0" t="s">
        <v>20</v>
      </c>
      <c r="E1154" s="0" t="s">
        <v>152</v>
      </c>
      <c r="F1154" s="0" t="s">
        <v>38</v>
      </c>
      <c r="G1154" s="0" t="s">
        <v>952</v>
      </c>
      <c r="H1154" s="0" t="s">
        <v>39</v>
      </c>
      <c r="I1154" s="0" t="s">
        <v>128</v>
      </c>
      <c r="J1154" s="0" t="s">
        <v>99</v>
      </c>
      <c r="K1154" s="0" t="s">
        <v>27</v>
      </c>
      <c r="L1154" s="0" t="n">
        <v>14</v>
      </c>
      <c r="M1154" s="0" t="n">
        <v>11</v>
      </c>
      <c r="N1154" s="0" t="n">
        <v>7</v>
      </c>
    </row>
    <row r="1155" customFormat="false" ht="15" hidden="false" customHeight="false" outlineLevel="0" collapsed="false">
      <c r="A1155" s="0" t="n">
        <v>88065566505</v>
      </c>
      <c r="B1155" s="11" t="n">
        <v>44083</v>
      </c>
      <c r="C1155" s="0" t="s">
        <v>1082</v>
      </c>
      <c r="D1155" s="0" t="s">
        <v>29</v>
      </c>
      <c r="E1155" s="0" t="s">
        <v>154</v>
      </c>
      <c r="F1155" s="0" t="s">
        <v>43</v>
      </c>
      <c r="G1155" s="0" t="s">
        <v>952</v>
      </c>
      <c r="H1155" s="0" t="s">
        <v>44</v>
      </c>
      <c r="I1155" s="0" t="s">
        <v>128</v>
      </c>
      <c r="J1155" s="0" t="s">
        <v>102</v>
      </c>
      <c r="K1155" s="0" t="s">
        <v>27</v>
      </c>
      <c r="L1155" s="0" t="n">
        <v>6</v>
      </c>
      <c r="M1155" s="0" t="n">
        <v>3</v>
      </c>
      <c r="N1155" s="0" t="n">
        <v>15</v>
      </c>
    </row>
    <row r="1156" customFormat="false" ht="15" hidden="false" customHeight="false" outlineLevel="0" collapsed="false">
      <c r="A1156" s="0" t="n">
        <v>88065566506</v>
      </c>
      <c r="B1156" s="11" t="n">
        <v>44084</v>
      </c>
      <c r="C1156" s="0" t="s">
        <v>1083</v>
      </c>
      <c r="D1156" s="0" t="s">
        <v>20</v>
      </c>
      <c r="E1156" s="0" t="s">
        <v>156</v>
      </c>
      <c r="F1156" s="0" t="s">
        <v>22</v>
      </c>
      <c r="G1156" s="0" t="s">
        <v>952</v>
      </c>
      <c r="H1156" s="0" t="s">
        <v>24</v>
      </c>
      <c r="I1156" s="0" t="s">
        <v>128</v>
      </c>
      <c r="J1156" s="0" t="s">
        <v>142</v>
      </c>
      <c r="K1156" s="0" t="s">
        <v>35</v>
      </c>
      <c r="L1156" s="0" t="n">
        <v>10</v>
      </c>
      <c r="M1156" s="0" t="n">
        <v>7</v>
      </c>
      <c r="N1156" s="0" t="n">
        <v>3</v>
      </c>
    </row>
    <row r="1157" customFormat="false" ht="15" hidden="false" customHeight="false" outlineLevel="0" collapsed="false">
      <c r="A1157" s="0" t="n">
        <v>88065566507</v>
      </c>
      <c r="B1157" s="11" t="n">
        <v>44085</v>
      </c>
      <c r="C1157" s="0" t="s">
        <v>1084</v>
      </c>
      <c r="D1157" s="0" t="s">
        <v>29</v>
      </c>
      <c r="E1157" s="0" t="s">
        <v>66</v>
      </c>
      <c r="F1157" s="0" t="s">
        <v>31</v>
      </c>
      <c r="G1157" s="0" t="s">
        <v>952</v>
      </c>
      <c r="H1157" s="0" t="s">
        <v>33</v>
      </c>
      <c r="I1157" s="0" t="s">
        <v>128</v>
      </c>
      <c r="J1157" s="0" t="s">
        <v>105</v>
      </c>
      <c r="K1157" s="0" t="s">
        <v>27</v>
      </c>
      <c r="L1157" s="0" t="n">
        <v>13</v>
      </c>
      <c r="M1157" s="0" t="n">
        <v>10</v>
      </c>
      <c r="N1157" s="0" t="n">
        <v>6</v>
      </c>
    </row>
    <row r="1158" customFormat="false" ht="15" hidden="false" customHeight="false" outlineLevel="0" collapsed="false">
      <c r="A1158" s="0" t="n">
        <v>88065566508</v>
      </c>
      <c r="B1158" s="11" t="n">
        <v>44086</v>
      </c>
      <c r="C1158" s="0" t="s">
        <v>1085</v>
      </c>
      <c r="D1158" s="0" t="s">
        <v>20</v>
      </c>
      <c r="E1158" s="0" t="s">
        <v>69</v>
      </c>
      <c r="F1158" s="0" t="s">
        <v>38</v>
      </c>
      <c r="G1158" s="0" t="s">
        <v>952</v>
      </c>
      <c r="H1158" s="0" t="s">
        <v>39</v>
      </c>
      <c r="I1158" s="0" t="s">
        <v>128</v>
      </c>
      <c r="J1158" s="0" t="s">
        <v>144</v>
      </c>
      <c r="K1158" s="0" t="s">
        <v>35</v>
      </c>
      <c r="L1158" s="0" t="n">
        <v>20</v>
      </c>
      <c r="M1158" s="0" t="n">
        <v>17</v>
      </c>
      <c r="N1158" s="0" t="n">
        <v>10</v>
      </c>
    </row>
    <row r="1159" customFormat="false" ht="15" hidden="false" customHeight="false" outlineLevel="0" collapsed="false">
      <c r="A1159" s="0" t="n">
        <v>88065566509</v>
      </c>
      <c r="B1159" s="11" t="n">
        <v>44087</v>
      </c>
      <c r="C1159" s="0" t="s">
        <v>1086</v>
      </c>
      <c r="D1159" s="0" t="s">
        <v>29</v>
      </c>
      <c r="E1159" s="0" t="s">
        <v>72</v>
      </c>
      <c r="F1159" s="0" t="s">
        <v>43</v>
      </c>
      <c r="G1159" s="0" t="s">
        <v>952</v>
      </c>
      <c r="H1159" s="0" t="s">
        <v>44</v>
      </c>
      <c r="I1159" s="0" t="s">
        <v>128</v>
      </c>
      <c r="J1159" s="0" t="s">
        <v>108</v>
      </c>
      <c r="K1159" s="0" t="s">
        <v>27</v>
      </c>
      <c r="L1159" s="0" t="n">
        <v>15</v>
      </c>
      <c r="M1159" s="0" t="n">
        <v>12</v>
      </c>
      <c r="N1159" s="0" t="n">
        <v>11</v>
      </c>
    </row>
    <row r="1160" customFormat="false" ht="15" hidden="false" customHeight="false" outlineLevel="0" collapsed="false">
      <c r="A1160" s="0" t="n">
        <v>88065566510</v>
      </c>
      <c r="B1160" s="11" t="n">
        <v>44088</v>
      </c>
      <c r="C1160" s="0" t="s">
        <v>1087</v>
      </c>
      <c r="D1160" s="0" t="s">
        <v>20</v>
      </c>
      <c r="E1160" s="0" t="s">
        <v>75</v>
      </c>
      <c r="F1160" s="0" t="s">
        <v>22</v>
      </c>
      <c r="G1160" s="0" t="s">
        <v>952</v>
      </c>
      <c r="H1160" s="0" t="s">
        <v>24</v>
      </c>
      <c r="I1160" s="0" t="s">
        <v>128</v>
      </c>
      <c r="J1160" s="0" t="s">
        <v>53</v>
      </c>
      <c r="K1160" s="0" t="s">
        <v>27</v>
      </c>
      <c r="L1160" s="0" t="n">
        <v>20</v>
      </c>
      <c r="M1160" s="0" t="n">
        <v>17</v>
      </c>
      <c r="N1160" s="0" t="n">
        <v>3</v>
      </c>
    </row>
    <row r="1161" customFormat="false" ht="15" hidden="false" customHeight="false" outlineLevel="0" collapsed="false">
      <c r="A1161" s="0" t="n">
        <v>88065566511</v>
      </c>
      <c r="B1161" s="11" t="n">
        <v>44089</v>
      </c>
      <c r="C1161" s="0" t="s">
        <v>1088</v>
      </c>
      <c r="D1161" s="0" t="s">
        <v>20</v>
      </c>
      <c r="E1161" s="0" t="s">
        <v>78</v>
      </c>
      <c r="F1161" s="0" t="s">
        <v>31</v>
      </c>
      <c r="G1161" s="0" t="s">
        <v>952</v>
      </c>
      <c r="H1161" s="0" t="s">
        <v>33</v>
      </c>
      <c r="I1161" s="0" t="s">
        <v>128</v>
      </c>
      <c r="J1161" s="0" t="s">
        <v>56</v>
      </c>
      <c r="K1161" s="0" t="s">
        <v>27</v>
      </c>
      <c r="L1161" s="0" t="n">
        <v>12</v>
      </c>
      <c r="M1161" s="0" t="n">
        <v>9</v>
      </c>
      <c r="N1161" s="0" t="n">
        <v>1</v>
      </c>
    </row>
    <row r="1162" customFormat="false" ht="15" hidden="false" customHeight="false" outlineLevel="0" collapsed="false">
      <c r="A1162" s="0" t="n">
        <v>88065566512</v>
      </c>
      <c r="B1162" s="11" t="n">
        <v>44093</v>
      </c>
      <c r="C1162" s="0" t="s">
        <v>1089</v>
      </c>
      <c r="D1162" s="0" t="s">
        <v>20</v>
      </c>
      <c r="E1162" s="0" t="s">
        <v>81</v>
      </c>
      <c r="F1162" s="0" t="s">
        <v>38</v>
      </c>
      <c r="G1162" s="0" t="s">
        <v>952</v>
      </c>
      <c r="H1162" s="0" t="s">
        <v>39</v>
      </c>
      <c r="I1162" s="0" t="s">
        <v>128</v>
      </c>
      <c r="J1162" s="0" t="s">
        <v>59</v>
      </c>
      <c r="K1162" s="0" t="s">
        <v>27</v>
      </c>
      <c r="L1162" s="0" t="n">
        <v>16</v>
      </c>
      <c r="M1162" s="0" t="n">
        <v>13</v>
      </c>
      <c r="N1162" s="0" t="n">
        <v>1</v>
      </c>
    </row>
    <row r="1163" customFormat="false" ht="15" hidden="false" customHeight="false" outlineLevel="0" collapsed="false">
      <c r="A1163" s="0" t="n">
        <v>88065566513</v>
      </c>
      <c r="B1163" s="11" t="n">
        <v>44092</v>
      </c>
      <c r="C1163" s="0" t="s">
        <v>1090</v>
      </c>
      <c r="D1163" s="0" t="s">
        <v>29</v>
      </c>
      <c r="E1163" s="0" t="s">
        <v>84</v>
      </c>
      <c r="F1163" s="0" t="s">
        <v>43</v>
      </c>
      <c r="G1163" s="0" t="s">
        <v>952</v>
      </c>
      <c r="H1163" s="0" t="s">
        <v>44</v>
      </c>
      <c r="I1163" s="0" t="s">
        <v>128</v>
      </c>
      <c r="J1163" s="0" t="s">
        <v>60</v>
      </c>
      <c r="K1163" s="0" t="s">
        <v>35</v>
      </c>
      <c r="L1163" s="0" t="n">
        <v>70</v>
      </c>
      <c r="M1163" s="0" t="n">
        <v>67</v>
      </c>
      <c r="N1163" s="0" t="n">
        <v>1</v>
      </c>
    </row>
    <row r="1164" customFormat="false" ht="15" hidden="false" customHeight="false" outlineLevel="0" collapsed="false">
      <c r="A1164" s="0" t="n">
        <v>88065566514</v>
      </c>
      <c r="B1164" s="11" t="n">
        <v>44092</v>
      </c>
      <c r="C1164" s="0" t="s">
        <v>1091</v>
      </c>
      <c r="D1164" s="0" t="s">
        <v>29</v>
      </c>
      <c r="E1164" s="0" t="s">
        <v>87</v>
      </c>
      <c r="F1164" s="0" t="s">
        <v>22</v>
      </c>
      <c r="G1164" s="0" t="s">
        <v>952</v>
      </c>
      <c r="H1164" s="0" t="s">
        <v>24</v>
      </c>
      <c r="I1164" s="0" t="s">
        <v>128</v>
      </c>
      <c r="J1164" s="0" t="s">
        <v>61</v>
      </c>
      <c r="K1164" s="0" t="s">
        <v>35</v>
      </c>
      <c r="L1164" s="0" t="n">
        <v>15</v>
      </c>
      <c r="M1164" s="0" t="n">
        <v>12</v>
      </c>
      <c r="N1164" s="0" t="n">
        <v>3</v>
      </c>
    </row>
    <row r="1165" customFormat="false" ht="15" hidden="false" customHeight="false" outlineLevel="0" collapsed="false">
      <c r="A1165" s="0" t="n">
        <v>88065566515</v>
      </c>
      <c r="B1165" s="11" t="n">
        <v>44093</v>
      </c>
      <c r="C1165" s="0" t="s">
        <v>1092</v>
      </c>
      <c r="D1165" s="0" t="s">
        <v>29</v>
      </c>
      <c r="E1165" s="0" t="s">
        <v>90</v>
      </c>
      <c r="F1165" s="0" t="s">
        <v>31</v>
      </c>
      <c r="G1165" s="0" t="s">
        <v>952</v>
      </c>
      <c r="H1165" s="0" t="s">
        <v>33</v>
      </c>
      <c r="I1165" s="0" t="s">
        <v>128</v>
      </c>
      <c r="J1165" s="0" t="s">
        <v>59</v>
      </c>
      <c r="K1165" s="0" t="s">
        <v>27</v>
      </c>
      <c r="L1165" s="0" t="n">
        <v>16</v>
      </c>
      <c r="M1165" s="0" t="n">
        <v>13</v>
      </c>
      <c r="N1165" s="0" t="n">
        <v>4</v>
      </c>
    </row>
    <row r="1166" customFormat="false" ht="15" hidden="false" customHeight="false" outlineLevel="0" collapsed="false">
      <c r="A1166" s="0" t="n">
        <v>88065566516</v>
      </c>
      <c r="B1166" s="11" t="n">
        <v>44094</v>
      </c>
      <c r="C1166" s="0" t="s">
        <v>1093</v>
      </c>
      <c r="D1166" s="0" t="s">
        <v>29</v>
      </c>
      <c r="E1166" s="0" t="s">
        <v>93</v>
      </c>
      <c r="F1166" s="0" t="s">
        <v>38</v>
      </c>
      <c r="G1166" s="0" t="s">
        <v>952</v>
      </c>
      <c r="H1166" s="0" t="s">
        <v>39</v>
      </c>
      <c r="I1166" s="0" t="s">
        <v>128</v>
      </c>
      <c r="J1166" s="0" t="s">
        <v>62</v>
      </c>
      <c r="K1166" s="0" t="s">
        <v>27</v>
      </c>
      <c r="L1166" s="0" t="n">
        <v>20</v>
      </c>
      <c r="M1166" s="0" t="n">
        <v>17</v>
      </c>
      <c r="N1166" s="0" t="n">
        <v>5</v>
      </c>
    </row>
    <row r="1167" customFormat="false" ht="15" hidden="false" customHeight="false" outlineLevel="0" collapsed="false">
      <c r="A1167" s="0" t="n">
        <v>88065566517</v>
      </c>
      <c r="B1167" s="11" t="n">
        <v>44095</v>
      </c>
      <c r="C1167" s="0" t="s">
        <v>1094</v>
      </c>
      <c r="D1167" s="0" t="s">
        <v>29</v>
      </c>
      <c r="E1167" s="0" t="s">
        <v>96</v>
      </c>
      <c r="F1167" s="0" t="s">
        <v>43</v>
      </c>
      <c r="G1167" s="0" t="s">
        <v>952</v>
      </c>
      <c r="H1167" s="0" t="s">
        <v>44</v>
      </c>
      <c r="I1167" s="0" t="s">
        <v>128</v>
      </c>
      <c r="J1167" s="0" t="s">
        <v>63</v>
      </c>
      <c r="K1167" s="0" t="s">
        <v>27</v>
      </c>
      <c r="L1167" s="0" t="n">
        <v>12</v>
      </c>
      <c r="M1167" s="0" t="n">
        <v>9</v>
      </c>
      <c r="N1167" s="0" t="n">
        <v>6</v>
      </c>
    </row>
    <row r="1168" customFormat="false" ht="15" hidden="false" customHeight="false" outlineLevel="0" collapsed="false">
      <c r="A1168" s="0" t="n">
        <v>88065566518</v>
      </c>
      <c r="B1168" s="11" t="n">
        <v>44096</v>
      </c>
      <c r="C1168" s="0" t="s">
        <v>1095</v>
      </c>
      <c r="D1168" s="0" t="s">
        <v>29</v>
      </c>
      <c r="E1168" s="0" t="s">
        <v>98</v>
      </c>
      <c r="F1168" s="0" t="s">
        <v>22</v>
      </c>
      <c r="G1168" s="0" t="s">
        <v>952</v>
      </c>
      <c r="H1168" s="0" t="s">
        <v>24</v>
      </c>
      <c r="I1168" s="0" t="s">
        <v>128</v>
      </c>
      <c r="J1168" s="0" t="s">
        <v>64</v>
      </c>
      <c r="K1168" s="0" t="s">
        <v>35</v>
      </c>
      <c r="L1168" s="0" t="n">
        <v>12</v>
      </c>
      <c r="M1168" s="0" t="n">
        <v>9</v>
      </c>
      <c r="N1168" s="0" t="n">
        <v>7</v>
      </c>
    </row>
    <row r="1169" customFormat="false" ht="15" hidden="false" customHeight="false" outlineLevel="0" collapsed="false">
      <c r="A1169" s="0" t="n">
        <v>88065566519</v>
      </c>
      <c r="B1169" s="11" t="n">
        <v>44097</v>
      </c>
      <c r="C1169" s="0" t="s">
        <v>1096</v>
      </c>
      <c r="D1169" s="0" t="s">
        <v>20</v>
      </c>
      <c r="E1169" s="0" t="s">
        <v>101</v>
      </c>
      <c r="F1169" s="0" t="s">
        <v>31</v>
      </c>
      <c r="G1169" s="0" t="s">
        <v>952</v>
      </c>
      <c r="H1169" s="0" t="s">
        <v>33</v>
      </c>
      <c r="I1169" s="0" t="s">
        <v>128</v>
      </c>
      <c r="J1169" s="0" t="s">
        <v>67</v>
      </c>
      <c r="K1169" s="0" t="s">
        <v>35</v>
      </c>
      <c r="L1169" s="0" t="n">
        <v>18</v>
      </c>
      <c r="M1169" s="0" t="n">
        <v>15</v>
      </c>
      <c r="N1169" s="0" t="n">
        <v>11</v>
      </c>
    </row>
    <row r="1170" customFormat="false" ht="15" hidden="false" customHeight="false" outlineLevel="0" collapsed="false">
      <c r="A1170" s="0" t="n">
        <v>88065566520</v>
      </c>
      <c r="B1170" s="11" t="n">
        <v>44098</v>
      </c>
      <c r="C1170" s="0" t="s">
        <v>1097</v>
      </c>
      <c r="D1170" s="0" t="s">
        <v>20</v>
      </c>
      <c r="E1170" s="0" t="s">
        <v>104</v>
      </c>
      <c r="F1170" s="0" t="s">
        <v>38</v>
      </c>
      <c r="G1170" s="0" t="s">
        <v>952</v>
      </c>
      <c r="H1170" s="0" t="s">
        <v>39</v>
      </c>
      <c r="I1170" s="0" t="s">
        <v>128</v>
      </c>
      <c r="J1170" s="0" t="s">
        <v>70</v>
      </c>
      <c r="K1170" s="0" t="s">
        <v>27</v>
      </c>
      <c r="L1170" s="0" t="n">
        <v>10</v>
      </c>
      <c r="M1170" s="0" t="n">
        <v>7</v>
      </c>
      <c r="N1170" s="0" t="n">
        <v>2</v>
      </c>
    </row>
    <row r="1171" customFormat="false" ht="15" hidden="false" customHeight="false" outlineLevel="0" collapsed="false">
      <c r="A1171" s="0" t="n">
        <v>88065566521</v>
      </c>
      <c r="B1171" s="11" t="n">
        <v>44099</v>
      </c>
      <c r="C1171" s="0" t="s">
        <v>1098</v>
      </c>
      <c r="D1171" s="0" t="s">
        <v>20</v>
      </c>
      <c r="E1171" s="0" t="s">
        <v>107</v>
      </c>
      <c r="F1171" s="0" t="s">
        <v>43</v>
      </c>
      <c r="G1171" s="0" t="s">
        <v>952</v>
      </c>
      <c r="H1171" s="0" t="s">
        <v>44</v>
      </c>
      <c r="I1171" s="0" t="s">
        <v>128</v>
      </c>
      <c r="J1171" s="0" t="s">
        <v>73</v>
      </c>
      <c r="K1171" s="0" t="s">
        <v>27</v>
      </c>
      <c r="L1171" s="0" t="n">
        <v>15</v>
      </c>
      <c r="M1171" s="0" t="n">
        <v>12</v>
      </c>
      <c r="N1171" s="0" t="n">
        <v>3</v>
      </c>
    </row>
    <row r="1172" customFormat="false" ht="15" hidden="false" customHeight="false" outlineLevel="0" collapsed="false">
      <c r="A1172" s="0" t="n">
        <v>88065566522</v>
      </c>
      <c r="B1172" s="11" t="n">
        <v>44103</v>
      </c>
      <c r="C1172" s="0" t="s">
        <v>1099</v>
      </c>
      <c r="D1172" s="0" t="s">
        <v>20</v>
      </c>
      <c r="E1172" s="0" t="s">
        <v>110</v>
      </c>
      <c r="F1172" s="0" t="s">
        <v>22</v>
      </c>
      <c r="G1172" s="0" t="s">
        <v>952</v>
      </c>
      <c r="H1172" s="0" t="s">
        <v>24</v>
      </c>
      <c r="I1172" s="0" t="s">
        <v>128</v>
      </c>
      <c r="J1172" s="0" t="s">
        <v>76</v>
      </c>
      <c r="K1172" s="0" t="s">
        <v>27</v>
      </c>
      <c r="L1172" s="0" t="n">
        <v>15</v>
      </c>
      <c r="M1172" s="0" t="n">
        <v>12</v>
      </c>
      <c r="N1172" s="0" t="n">
        <v>5</v>
      </c>
    </row>
    <row r="1173" customFormat="false" ht="15" hidden="false" customHeight="false" outlineLevel="0" collapsed="false">
      <c r="A1173" s="0" t="n">
        <v>88065566523</v>
      </c>
      <c r="B1173" s="11" t="n">
        <v>44102</v>
      </c>
      <c r="C1173" s="0" t="s">
        <v>1100</v>
      </c>
      <c r="D1173" s="0" t="s">
        <v>20</v>
      </c>
      <c r="E1173" s="0" t="s">
        <v>112</v>
      </c>
      <c r="F1173" s="0" t="s">
        <v>31</v>
      </c>
      <c r="G1173" s="0" t="s">
        <v>952</v>
      </c>
      <c r="H1173" s="0" t="s">
        <v>33</v>
      </c>
      <c r="I1173" s="0" t="s">
        <v>128</v>
      </c>
      <c r="J1173" s="0" t="s">
        <v>79</v>
      </c>
      <c r="K1173" s="0" t="s">
        <v>35</v>
      </c>
      <c r="L1173" s="0" t="n">
        <v>23</v>
      </c>
      <c r="M1173" s="0" t="n">
        <v>20</v>
      </c>
      <c r="N1173" s="0" t="n">
        <v>2</v>
      </c>
    </row>
    <row r="1174" customFormat="false" ht="15" hidden="false" customHeight="false" outlineLevel="0" collapsed="false">
      <c r="A1174" s="0" t="n">
        <v>88065566524</v>
      </c>
      <c r="B1174" s="11" t="n">
        <v>44102</v>
      </c>
      <c r="C1174" s="0" t="s">
        <v>1101</v>
      </c>
      <c r="D1174" s="0" t="s">
        <v>29</v>
      </c>
      <c r="E1174" s="0" t="s">
        <v>114</v>
      </c>
      <c r="F1174" s="0" t="s">
        <v>38</v>
      </c>
      <c r="G1174" s="0" t="s">
        <v>952</v>
      </c>
      <c r="H1174" s="0" t="s">
        <v>39</v>
      </c>
      <c r="I1174" s="0" t="s">
        <v>128</v>
      </c>
      <c r="J1174" s="0" t="s">
        <v>82</v>
      </c>
      <c r="K1174" s="0" t="s">
        <v>35</v>
      </c>
      <c r="L1174" s="0" t="n">
        <v>9</v>
      </c>
      <c r="M1174" s="0" t="n">
        <v>6</v>
      </c>
      <c r="N1174" s="0" t="n">
        <v>1</v>
      </c>
    </row>
    <row r="1175" customFormat="false" ht="15" hidden="false" customHeight="false" outlineLevel="0" collapsed="false">
      <c r="A1175" s="0" t="n">
        <v>88065566525</v>
      </c>
      <c r="B1175" s="11" t="n">
        <v>44103</v>
      </c>
      <c r="C1175" s="0" t="s">
        <v>1102</v>
      </c>
      <c r="D1175" s="0" t="s">
        <v>29</v>
      </c>
      <c r="E1175" s="0" t="s">
        <v>69</v>
      </c>
      <c r="F1175" s="0" t="s">
        <v>43</v>
      </c>
      <c r="G1175" s="0" t="s">
        <v>952</v>
      </c>
      <c r="H1175" s="0" t="s">
        <v>44</v>
      </c>
      <c r="I1175" s="0" t="s">
        <v>128</v>
      </c>
      <c r="J1175" s="0" t="s">
        <v>85</v>
      </c>
      <c r="K1175" s="0" t="s">
        <v>35</v>
      </c>
      <c r="L1175" s="0" t="n">
        <v>18</v>
      </c>
      <c r="M1175" s="0" t="n">
        <v>15</v>
      </c>
      <c r="N1175" s="0" t="n">
        <v>6</v>
      </c>
    </row>
    <row r="1176" customFormat="false" ht="15" hidden="false" customHeight="false" outlineLevel="0" collapsed="false">
      <c r="A1176" s="0" t="n">
        <v>88065566526</v>
      </c>
      <c r="B1176" s="11" t="n">
        <v>44104</v>
      </c>
      <c r="C1176" s="0" t="s">
        <v>1072</v>
      </c>
      <c r="D1176" s="0" t="s">
        <v>20</v>
      </c>
      <c r="E1176" s="0" t="s">
        <v>81</v>
      </c>
      <c r="F1176" s="0" t="s">
        <v>22</v>
      </c>
      <c r="G1176" s="0" t="s">
        <v>952</v>
      </c>
      <c r="H1176" s="0" t="s">
        <v>24</v>
      </c>
      <c r="I1176" s="0" t="s">
        <v>128</v>
      </c>
      <c r="J1176" s="0" t="s">
        <v>88</v>
      </c>
      <c r="K1176" s="0" t="s">
        <v>27</v>
      </c>
      <c r="L1176" s="0" t="n">
        <v>14</v>
      </c>
      <c r="M1176" s="0" t="n">
        <v>11</v>
      </c>
      <c r="N1176" s="0" t="n">
        <v>9</v>
      </c>
    </row>
    <row r="1177" customFormat="false" ht="15" hidden="false" customHeight="false" outlineLevel="0" collapsed="false">
      <c r="A1177" s="0" t="n">
        <v>88065566527</v>
      </c>
      <c r="B1177" s="11" t="n">
        <v>44094</v>
      </c>
      <c r="C1177" s="0" t="s">
        <v>1073</v>
      </c>
      <c r="D1177" s="0" t="s">
        <v>20</v>
      </c>
      <c r="E1177" s="0" t="s">
        <v>149</v>
      </c>
      <c r="F1177" s="0" t="s">
        <v>31</v>
      </c>
      <c r="G1177" s="0" t="s">
        <v>952</v>
      </c>
      <c r="H1177" s="0" t="s">
        <v>33</v>
      </c>
      <c r="I1177" s="0" t="s">
        <v>25</v>
      </c>
      <c r="J1177" s="0" t="s">
        <v>91</v>
      </c>
      <c r="K1177" s="0" t="s">
        <v>27</v>
      </c>
      <c r="L1177" s="0" t="n">
        <v>30</v>
      </c>
      <c r="M1177" s="0" t="n">
        <v>27</v>
      </c>
      <c r="N1177" s="0" t="n">
        <v>10</v>
      </c>
    </row>
    <row r="1178" customFormat="false" ht="15" hidden="false" customHeight="false" outlineLevel="0" collapsed="false">
      <c r="A1178" s="0" t="n">
        <v>88065566528</v>
      </c>
      <c r="B1178" s="11" t="n">
        <v>44095</v>
      </c>
      <c r="C1178" s="0" t="s">
        <v>1074</v>
      </c>
      <c r="D1178" s="0" t="s">
        <v>29</v>
      </c>
      <c r="E1178" s="0" t="s">
        <v>21</v>
      </c>
      <c r="F1178" s="0" t="s">
        <v>38</v>
      </c>
      <c r="G1178" s="0" t="s">
        <v>952</v>
      </c>
      <c r="H1178" s="0" t="s">
        <v>39</v>
      </c>
      <c r="I1178" s="0" t="s">
        <v>25</v>
      </c>
      <c r="J1178" s="0" t="s">
        <v>94</v>
      </c>
      <c r="K1178" s="0" t="s">
        <v>27</v>
      </c>
      <c r="L1178" s="0" t="n">
        <v>16</v>
      </c>
      <c r="M1178" s="0" t="n">
        <v>13</v>
      </c>
      <c r="N1178" s="0" t="n">
        <v>3</v>
      </c>
    </row>
    <row r="1179" customFormat="false" ht="15" hidden="false" customHeight="false" outlineLevel="0" collapsed="false">
      <c r="A1179" s="0" t="n">
        <v>88065566529</v>
      </c>
      <c r="B1179" s="11" t="n">
        <v>44096</v>
      </c>
      <c r="C1179" s="0" t="s">
        <v>1078</v>
      </c>
      <c r="D1179" s="0" t="s">
        <v>20</v>
      </c>
      <c r="E1179" s="0" t="s">
        <v>147</v>
      </c>
      <c r="F1179" s="0" t="s">
        <v>43</v>
      </c>
      <c r="G1179" s="0" t="s">
        <v>952</v>
      </c>
      <c r="H1179" s="0" t="s">
        <v>44</v>
      </c>
      <c r="I1179" s="0" t="s">
        <v>25</v>
      </c>
      <c r="J1179" s="0" t="s">
        <v>26</v>
      </c>
      <c r="K1179" s="0" t="s">
        <v>27</v>
      </c>
      <c r="L1179" s="0" t="n">
        <v>52</v>
      </c>
      <c r="M1179" s="0" t="n">
        <v>49</v>
      </c>
      <c r="N1179" s="0" t="n">
        <v>4</v>
      </c>
    </row>
    <row r="1180" customFormat="false" ht="15" hidden="false" customHeight="false" outlineLevel="0" collapsed="false">
      <c r="A1180" s="0" t="n">
        <v>88065566530</v>
      </c>
      <c r="B1180" s="11" t="n">
        <v>44097</v>
      </c>
      <c r="C1180" s="0" t="s">
        <v>1079</v>
      </c>
      <c r="D1180" s="0" t="s">
        <v>20</v>
      </c>
      <c r="E1180" s="0" t="s">
        <v>149</v>
      </c>
      <c r="F1180" s="0" t="s">
        <v>22</v>
      </c>
      <c r="G1180" s="0" t="s">
        <v>952</v>
      </c>
      <c r="H1180" s="0" t="s">
        <v>24</v>
      </c>
      <c r="I1180" s="0" t="s">
        <v>25</v>
      </c>
      <c r="J1180" s="0" t="s">
        <v>99</v>
      </c>
      <c r="K1180" s="0" t="s">
        <v>27</v>
      </c>
      <c r="L1180" s="0" t="n">
        <v>14</v>
      </c>
      <c r="M1180" s="0" t="n">
        <v>11</v>
      </c>
      <c r="N1180" s="0" t="n">
        <v>5</v>
      </c>
    </row>
    <row r="1181" customFormat="false" ht="15" hidden="false" customHeight="false" outlineLevel="0" collapsed="false">
      <c r="A1181" s="0" t="n">
        <v>88065566531</v>
      </c>
      <c r="B1181" s="11" t="n">
        <v>44098</v>
      </c>
      <c r="C1181" s="0" t="s">
        <v>1080</v>
      </c>
      <c r="D1181" s="0" t="s">
        <v>29</v>
      </c>
      <c r="E1181" s="0" t="s">
        <v>21</v>
      </c>
      <c r="F1181" s="0" t="s">
        <v>31</v>
      </c>
      <c r="G1181" s="0" t="s">
        <v>952</v>
      </c>
      <c r="H1181" s="0" t="s">
        <v>33</v>
      </c>
      <c r="I1181" s="0" t="s">
        <v>25</v>
      </c>
      <c r="J1181" s="0" t="s">
        <v>102</v>
      </c>
      <c r="K1181" s="0" t="s">
        <v>27</v>
      </c>
      <c r="L1181" s="0" t="n">
        <v>6</v>
      </c>
      <c r="M1181" s="0" t="n">
        <v>3</v>
      </c>
      <c r="N1181" s="0" t="n">
        <v>6</v>
      </c>
    </row>
    <row r="1182" customFormat="false" ht="15" hidden="false" customHeight="false" outlineLevel="0" collapsed="false">
      <c r="A1182" s="0" t="n">
        <v>88065566532</v>
      </c>
      <c r="B1182" s="11" t="n">
        <v>44099</v>
      </c>
      <c r="C1182" s="0" t="s">
        <v>1081</v>
      </c>
      <c r="D1182" s="0" t="s">
        <v>20</v>
      </c>
      <c r="E1182" s="0" t="s">
        <v>152</v>
      </c>
      <c r="F1182" s="0" t="s">
        <v>38</v>
      </c>
      <c r="G1182" s="0" t="s">
        <v>952</v>
      </c>
      <c r="H1182" s="0" t="s">
        <v>39</v>
      </c>
      <c r="I1182" s="0" t="s">
        <v>25</v>
      </c>
      <c r="J1182" s="0" t="s">
        <v>105</v>
      </c>
      <c r="K1182" s="0" t="s">
        <v>27</v>
      </c>
      <c r="L1182" s="0" t="n">
        <v>13</v>
      </c>
      <c r="M1182" s="0" t="n">
        <v>10</v>
      </c>
      <c r="N1182" s="0" t="n">
        <v>3</v>
      </c>
    </row>
    <row r="1183" customFormat="false" ht="15" hidden="false" customHeight="false" outlineLevel="0" collapsed="false">
      <c r="A1183" s="0" t="n">
        <v>88065566533</v>
      </c>
      <c r="B1183" s="11" t="n">
        <v>44103</v>
      </c>
      <c r="C1183" s="0" t="s">
        <v>1082</v>
      </c>
      <c r="D1183" s="0" t="s">
        <v>29</v>
      </c>
      <c r="E1183" s="0" t="s">
        <v>154</v>
      </c>
      <c r="F1183" s="0" t="s">
        <v>43</v>
      </c>
      <c r="G1183" s="0" t="s">
        <v>952</v>
      </c>
      <c r="H1183" s="0" t="s">
        <v>44</v>
      </c>
      <c r="I1183" s="0" t="s">
        <v>25</v>
      </c>
      <c r="J1183" s="0" t="s">
        <v>108</v>
      </c>
      <c r="K1183" s="0" t="s">
        <v>27</v>
      </c>
      <c r="L1183" s="0" t="n">
        <v>15</v>
      </c>
      <c r="M1183" s="0" t="n">
        <v>12</v>
      </c>
      <c r="N1183" s="0" t="n">
        <v>7</v>
      </c>
    </row>
    <row r="1184" customFormat="false" ht="15" hidden="false" customHeight="false" outlineLevel="0" collapsed="false">
      <c r="A1184" s="0" t="n">
        <v>88065566534</v>
      </c>
      <c r="B1184" s="11" t="n">
        <v>44102</v>
      </c>
      <c r="C1184" s="0" t="s">
        <v>1083</v>
      </c>
      <c r="D1184" s="0" t="s">
        <v>20</v>
      </c>
      <c r="E1184" s="0" t="s">
        <v>156</v>
      </c>
      <c r="F1184" s="0" t="s">
        <v>22</v>
      </c>
      <c r="G1184" s="0" t="s">
        <v>952</v>
      </c>
      <c r="H1184" s="0" t="s">
        <v>24</v>
      </c>
      <c r="I1184" s="0" t="s">
        <v>25</v>
      </c>
      <c r="J1184" s="0" t="s">
        <v>53</v>
      </c>
      <c r="K1184" s="0" t="s">
        <v>27</v>
      </c>
      <c r="L1184" s="0" t="n">
        <v>20</v>
      </c>
      <c r="M1184" s="0" t="n">
        <v>17</v>
      </c>
      <c r="N1184" s="0" t="n">
        <v>5</v>
      </c>
    </row>
    <row r="1185" customFormat="false" ht="15" hidden="false" customHeight="false" outlineLevel="0" collapsed="false">
      <c r="A1185" s="0" t="n">
        <v>88065566535</v>
      </c>
      <c r="B1185" s="11" t="n">
        <v>44102</v>
      </c>
      <c r="C1185" s="0" t="s">
        <v>1084</v>
      </c>
      <c r="D1185" s="0" t="s">
        <v>29</v>
      </c>
      <c r="E1185" s="0" t="s">
        <v>66</v>
      </c>
      <c r="F1185" s="0" t="s">
        <v>31</v>
      </c>
      <c r="G1185" s="0" t="s">
        <v>952</v>
      </c>
      <c r="H1185" s="0" t="s">
        <v>33</v>
      </c>
      <c r="I1185" s="0" t="s">
        <v>25</v>
      </c>
      <c r="J1185" s="0" t="s">
        <v>56</v>
      </c>
      <c r="K1185" s="0" t="s">
        <v>27</v>
      </c>
      <c r="L1185" s="0" t="n">
        <v>12</v>
      </c>
      <c r="M1185" s="0" t="n">
        <v>9</v>
      </c>
      <c r="N1185" s="0" t="n">
        <v>8</v>
      </c>
    </row>
    <row r="1186" customFormat="false" ht="15" hidden="false" customHeight="false" outlineLevel="0" collapsed="false">
      <c r="A1186" s="0" t="n">
        <v>88065566536</v>
      </c>
      <c r="B1186" s="11" t="n">
        <v>44103</v>
      </c>
      <c r="C1186" s="0" t="s">
        <v>1085</v>
      </c>
      <c r="D1186" s="0" t="s">
        <v>20</v>
      </c>
      <c r="E1186" s="0" t="s">
        <v>69</v>
      </c>
      <c r="F1186" s="0" t="s">
        <v>38</v>
      </c>
      <c r="G1186" s="0" t="s">
        <v>952</v>
      </c>
      <c r="H1186" s="0" t="s">
        <v>39</v>
      </c>
      <c r="I1186" s="0" t="s">
        <v>25</v>
      </c>
      <c r="J1186" s="0" t="s">
        <v>59</v>
      </c>
      <c r="K1186" s="0" t="s">
        <v>27</v>
      </c>
      <c r="L1186" s="0" t="n">
        <v>16</v>
      </c>
      <c r="M1186" s="0" t="n">
        <v>13</v>
      </c>
      <c r="N1186" s="0" t="n">
        <v>9</v>
      </c>
    </row>
    <row r="1187" customFormat="false" ht="15" hidden="false" customHeight="false" outlineLevel="0" collapsed="false">
      <c r="A1187" s="0" t="n">
        <v>88065566537</v>
      </c>
      <c r="B1187" s="11" t="n">
        <v>44104</v>
      </c>
      <c r="C1187" s="0" t="s">
        <v>1103</v>
      </c>
      <c r="D1187" s="0" t="s">
        <v>20</v>
      </c>
      <c r="E1187" s="0" t="s">
        <v>117</v>
      </c>
      <c r="F1187" s="0" t="s">
        <v>43</v>
      </c>
      <c r="G1187" s="0" t="s">
        <v>952</v>
      </c>
      <c r="H1187" s="0" t="s">
        <v>44</v>
      </c>
      <c r="I1187" s="0" t="s">
        <v>25</v>
      </c>
      <c r="J1187" s="0" t="s">
        <v>62</v>
      </c>
      <c r="K1187" s="0" t="s">
        <v>27</v>
      </c>
      <c r="L1187" s="0" t="n">
        <v>20</v>
      </c>
      <c r="M1187" s="0" t="n">
        <v>17</v>
      </c>
      <c r="N1187" s="0" t="n">
        <v>2</v>
      </c>
    </row>
    <row r="1188" customFormat="false" ht="15" hidden="false" customHeight="false" outlineLevel="0" collapsed="false">
      <c r="A1188" s="0" t="n">
        <v>88065566538</v>
      </c>
      <c r="B1188" s="11" t="n">
        <v>44044</v>
      </c>
      <c r="C1188" s="0" t="s">
        <v>1104</v>
      </c>
      <c r="D1188" s="0" t="s">
        <v>29</v>
      </c>
      <c r="E1188" s="0" t="s">
        <v>119</v>
      </c>
      <c r="F1188" s="0" t="s">
        <v>22</v>
      </c>
      <c r="G1188" s="0" t="s">
        <v>952</v>
      </c>
      <c r="H1188" s="0" t="s">
        <v>24</v>
      </c>
      <c r="I1188" s="0" t="s">
        <v>25</v>
      </c>
      <c r="J1188" s="0" t="s">
        <v>63</v>
      </c>
      <c r="K1188" s="0" t="s">
        <v>27</v>
      </c>
      <c r="L1188" s="0" t="n">
        <v>12</v>
      </c>
      <c r="M1188" s="0" t="n">
        <v>9</v>
      </c>
      <c r="N1188" s="0" t="n">
        <v>5</v>
      </c>
    </row>
    <row r="1189" customFormat="false" ht="15" hidden="false" customHeight="false" outlineLevel="0" collapsed="false">
      <c r="A1189" s="0" t="n">
        <v>88065566539</v>
      </c>
      <c r="B1189" s="11" t="n">
        <v>44045</v>
      </c>
      <c r="C1189" s="0" t="s">
        <v>1105</v>
      </c>
      <c r="D1189" s="0" t="s">
        <v>20</v>
      </c>
      <c r="E1189" s="0" t="s">
        <v>50</v>
      </c>
      <c r="F1189" s="0" t="s">
        <v>31</v>
      </c>
      <c r="G1189" s="0" t="s">
        <v>952</v>
      </c>
      <c r="H1189" s="0" t="s">
        <v>33</v>
      </c>
      <c r="I1189" s="0" t="s">
        <v>25</v>
      </c>
      <c r="J1189" s="0" t="s">
        <v>70</v>
      </c>
      <c r="K1189" s="0" t="s">
        <v>27</v>
      </c>
      <c r="L1189" s="0" t="n">
        <v>10</v>
      </c>
      <c r="M1189" s="0" t="n">
        <v>7</v>
      </c>
      <c r="N1189" s="0" t="n">
        <v>7</v>
      </c>
    </row>
    <row r="1190" customFormat="false" ht="15" hidden="false" customHeight="false" outlineLevel="0" collapsed="false">
      <c r="A1190" s="0" t="n">
        <v>88065566540</v>
      </c>
      <c r="B1190" s="11" t="n">
        <v>44046</v>
      </c>
      <c r="C1190" s="0" t="s">
        <v>1106</v>
      </c>
      <c r="D1190" s="0" t="s">
        <v>29</v>
      </c>
      <c r="E1190" s="0" t="s">
        <v>52</v>
      </c>
      <c r="F1190" s="0" t="s">
        <v>38</v>
      </c>
      <c r="G1190" s="0" t="s">
        <v>952</v>
      </c>
      <c r="H1190" s="0" t="s">
        <v>39</v>
      </c>
      <c r="I1190" s="0" t="s">
        <v>25</v>
      </c>
      <c r="J1190" s="0" t="s">
        <v>73</v>
      </c>
      <c r="K1190" s="0" t="s">
        <v>27</v>
      </c>
      <c r="L1190" s="0" t="n">
        <v>15</v>
      </c>
      <c r="M1190" s="0" t="n">
        <v>12</v>
      </c>
      <c r="N1190" s="0" t="n">
        <v>7</v>
      </c>
    </row>
    <row r="1191" customFormat="false" ht="15" hidden="false" customHeight="false" outlineLevel="0" collapsed="false">
      <c r="A1191" s="0" t="n">
        <v>88065566541</v>
      </c>
      <c r="B1191" s="11" t="n">
        <v>44047</v>
      </c>
      <c r="C1191" s="0" t="s">
        <v>1107</v>
      </c>
      <c r="D1191" s="0" t="s">
        <v>29</v>
      </c>
      <c r="E1191" s="0" t="s">
        <v>55</v>
      </c>
      <c r="F1191" s="0" t="s">
        <v>43</v>
      </c>
      <c r="G1191" s="0" t="s">
        <v>952</v>
      </c>
      <c r="H1191" s="0" t="s">
        <v>44</v>
      </c>
      <c r="I1191" s="0" t="s">
        <v>25</v>
      </c>
      <c r="J1191" s="0" t="s">
        <v>76</v>
      </c>
      <c r="K1191" s="0" t="s">
        <v>27</v>
      </c>
      <c r="L1191" s="0" t="n">
        <v>15</v>
      </c>
      <c r="M1191" s="0" t="n">
        <v>12</v>
      </c>
      <c r="N1191" s="0" t="n">
        <v>15</v>
      </c>
    </row>
    <row r="1192" customFormat="false" ht="15" hidden="false" customHeight="false" outlineLevel="0" collapsed="false">
      <c r="A1192" s="0" t="n">
        <v>88065566542</v>
      </c>
      <c r="B1192" s="11" t="n">
        <v>44048</v>
      </c>
      <c r="C1192" s="0" t="s">
        <v>1108</v>
      </c>
      <c r="D1192" s="0" t="s">
        <v>20</v>
      </c>
      <c r="E1192" s="0" t="s">
        <v>58</v>
      </c>
      <c r="F1192" s="0" t="s">
        <v>22</v>
      </c>
      <c r="G1192" s="0" t="s">
        <v>952</v>
      </c>
      <c r="H1192" s="0" t="s">
        <v>24</v>
      </c>
      <c r="I1192" s="0" t="s">
        <v>25</v>
      </c>
      <c r="J1192" s="0" t="s">
        <v>126</v>
      </c>
      <c r="K1192" s="0" t="s">
        <v>27</v>
      </c>
      <c r="L1192" s="0" t="n">
        <v>20</v>
      </c>
      <c r="M1192" s="0" t="n">
        <v>17</v>
      </c>
      <c r="N1192" s="0" t="n">
        <v>3</v>
      </c>
    </row>
    <row r="1193" customFormat="false" ht="15" hidden="false" customHeight="false" outlineLevel="0" collapsed="false">
      <c r="A1193" s="0" t="n">
        <v>88065566543</v>
      </c>
      <c r="B1193" s="11" t="n">
        <v>44052</v>
      </c>
      <c r="C1193" s="0" t="s">
        <v>1109</v>
      </c>
      <c r="D1193" s="0" t="s">
        <v>29</v>
      </c>
      <c r="E1193" s="0" t="s">
        <v>147</v>
      </c>
      <c r="F1193" s="0" t="s">
        <v>31</v>
      </c>
      <c r="G1193" s="0" t="s">
        <v>952</v>
      </c>
      <c r="H1193" s="0" t="s">
        <v>33</v>
      </c>
      <c r="I1193" s="0" t="s">
        <v>25</v>
      </c>
      <c r="J1193" s="0" t="s">
        <v>129</v>
      </c>
      <c r="K1193" s="0" t="s">
        <v>27</v>
      </c>
      <c r="L1193" s="0" t="n">
        <v>12</v>
      </c>
      <c r="M1193" s="0" t="n">
        <v>9</v>
      </c>
      <c r="N1193" s="0" t="n">
        <v>6</v>
      </c>
    </row>
    <row r="1194" customFormat="false" ht="15" hidden="false" customHeight="false" outlineLevel="0" collapsed="false">
      <c r="A1194" s="0" t="n">
        <v>88065566544</v>
      </c>
      <c r="B1194" s="11" t="n">
        <v>44051</v>
      </c>
      <c r="C1194" s="0" t="s">
        <v>1110</v>
      </c>
      <c r="D1194" s="0" t="s">
        <v>20</v>
      </c>
      <c r="E1194" s="0" t="s">
        <v>149</v>
      </c>
      <c r="F1194" s="0" t="s">
        <v>38</v>
      </c>
      <c r="G1194" s="0" t="s">
        <v>952</v>
      </c>
      <c r="H1194" s="0" t="s">
        <v>39</v>
      </c>
      <c r="I1194" s="0" t="s">
        <v>25</v>
      </c>
      <c r="J1194" s="0" t="s">
        <v>131</v>
      </c>
      <c r="K1194" s="0" t="s">
        <v>27</v>
      </c>
      <c r="L1194" s="0" t="n">
        <v>13</v>
      </c>
      <c r="M1194" s="0" t="n">
        <v>10</v>
      </c>
      <c r="N1194" s="0" t="n">
        <v>10</v>
      </c>
    </row>
    <row r="1195" customFormat="false" ht="15" hidden="false" customHeight="false" outlineLevel="0" collapsed="false">
      <c r="A1195" s="0" t="n">
        <v>88065566545</v>
      </c>
      <c r="B1195" s="11" t="n">
        <v>44051</v>
      </c>
      <c r="C1195" s="0" t="s">
        <v>1072</v>
      </c>
      <c r="D1195" s="0" t="s">
        <v>20</v>
      </c>
      <c r="E1195" s="0" t="s">
        <v>81</v>
      </c>
      <c r="F1195" s="0" t="s">
        <v>43</v>
      </c>
      <c r="G1195" s="0" t="s">
        <v>952</v>
      </c>
      <c r="H1195" s="0" t="s">
        <v>44</v>
      </c>
      <c r="I1195" s="0" t="s">
        <v>25</v>
      </c>
      <c r="J1195" s="0" t="s">
        <v>133</v>
      </c>
      <c r="K1195" s="0" t="s">
        <v>27</v>
      </c>
      <c r="L1195" s="0" t="n">
        <v>15</v>
      </c>
      <c r="M1195" s="0" t="n">
        <v>12</v>
      </c>
      <c r="N1195" s="0" t="n">
        <v>11</v>
      </c>
    </row>
    <row r="1196" customFormat="false" ht="15" hidden="false" customHeight="false" outlineLevel="0" collapsed="false">
      <c r="A1196" s="0" t="n">
        <v>88065566546</v>
      </c>
      <c r="B1196" s="11" t="n">
        <v>44052</v>
      </c>
      <c r="C1196" s="0" t="s">
        <v>1073</v>
      </c>
      <c r="D1196" s="0" t="s">
        <v>20</v>
      </c>
      <c r="E1196" s="0" t="s">
        <v>149</v>
      </c>
      <c r="F1196" s="0" t="s">
        <v>22</v>
      </c>
      <c r="G1196" s="0" t="s">
        <v>952</v>
      </c>
      <c r="H1196" s="0" t="s">
        <v>24</v>
      </c>
      <c r="I1196" s="0" t="s">
        <v>25</v>
      </c>
      <c r="J1196" s="0" t="s">
        <v>88</v>
      </c>
      <c r="K1196" s="0" t="s">
        <v>27</v>
      </c>
      <c r="L1196" s="0" t="n">
        <v>14</v>
      </c>
      <c r="M1196" s="0" t="n">
        <v>11</v>
      </c>
      <c r="N1196" s="0" t="n">
        <v>3</v>
      </c>
    </row>
    <row r="1197" customFormat="false" ht="15" hidden="false" customHeight="false" outlineLevel="0" collapsed="false">
      <c r="A1197" s="0" t="n">
        <v>88065566547</v>
      </c>
      <c r="B1197" s="11" t="n">
        <v>44053</v>
      </c>
      <c r="C1197" s="0" t="s">
        <v>1074</v>
      </c>
      <c r="D1197" s="0" t="s">
        <v>29</v>
      </c>
      <c r="E1197" s="0" t="s">
        <v>21</v>
      </c>
      <c r="F1197" s="0" t="s">
        <v>31</v>
      </c>
      <c r="G1197" s="0" t="s">
        <v>952</v>
      </c>
      <c r="H1197" s="0" t="s">
        <v>33</v>
      </c>
      <c r="I1197" s="0" t="s">
        <v>25</v>
      </c>
      <c r="J1197" s="0" t="s">
        <v>91</v>
      </c>
      <c r="K1197" s="0" t="s">
        <v>27</v>
      </c>
      <c r="L1197" s="0" t="n">
        <v>30</v>
      </c>
      <c r="M1197" s="0" t="n">
        <v>27</v>
      </c>
      <c r="N1197" s="0" t="n">
        <v>1</v>
      </c>
    </row>
    <row r="1198" customFormat="false" ht="15" hidden="false" customHeight="false" outlineLevel="0" collapsed="false">
      <c r="A1198" s="0" t="n">
        <v>88065566548</v>
      </c>
      <c r="B1198" s="11" t="n">
        <v>44054</v>
      </c>
      <c r="C1198" s="0" t="s">
        <v>1078</v>
      </c>
      <c r="D1198" s="0" t="s">
        <v>20</v>
      </c>
      <c r="E1198" s="0" t="s">
        <v>147</v>
      </c>
      <c r="F1198" s="0" t="s">
        <v>38</v>
      </c>
      <c r="G1198" s="0" t="s">
        <v>952</v>
      </c>
      <c r="H1198" s="0" t="s">
        <v>39</v>
      </c>
      <c r="I1198" s="0" t="s">
        <v>25</v>
      </c>
      <c r="J1198" s="0" t="s">
        <v>94</v>
      </c>
      <c r="K1198" s="0" t="s">
        <v>27</v>
      </c>
      <c r="L1198" s="0" t="n">
        <v>16</v>
      </c>
      <c r="M1198" s="0" t="n">
        <v>13</v>
      </c>
      <c r="N1198" s="0" t="n">
        <v>1</v>
      </c>
    </row>
    <row r="1199" customFormat="false" ht="15" hidden="false" customHeight="false" outlineLevel="0" collapsed="false">
      <c r="A1199" s="0" t="n">
        <v>88065566549</v>
      </c>
      <c r="B1199" s="11" t="n">
        <v>44055</v>
      </c>
      <c r="C1199" s="0" t="s">
        <v>1079</v>
      </c>
      <c r="D1199" s="0" t="s">
        <v>20</v>
      </c>
      <c r="E1199" s="0" t="s">
        <v>149</v>
      </c>
      <c r="F1199" s="0" t="s">
        <v>43</v>
      </c>
      <c r="G1199" s="0" t="s">
        <v>952</v>
      </c>
      <c r="H1199" s="0" t="s">
        <v>44</v>
      </c>
      <c r="I1199" s="0" t="s">
        <v>25</v>
      </c>
      <c r="J1199" s="0" t="s">
        <v>34</v>
      </c>
      <c r="K1199" s="0" t="s">
        <v>35</v>
      </c>
      <c r="L1199" s="0" t="n">
        <v>9</v>
      </c>
      <c r="M1199" s="0" t="n">
        <v>6</v>
      </c>
      <c r="N1199" s="0" t="n">
        <v>1</v>
      </c>
    </row>
    <row r="1200" customFormat="false" ht="15" hidden="false" customHeight="false" outlineLevel="0" collapsed="false">
      <c r="A1200" s="0" t="n">
        <v>88065566550</v>
      </c>
      <c r="B1200" s="11" t="n">
        <v>44056</v>
      </c>
      <c r="C1200" s="0" t="s">
        <v>1080</v>
      </c>
      <c r="D1200" s="0" t="s">
        <v>29</v>
      </c>
      <c r="E1200" s="0" t="s">
        <v>21</v>
      </c>
      <c r="F1200" s="0" t="s">
        <v>22</v>
      </c>
      <c r="G1200" s="0" t="s">
        <v>952</v>
      </c>
      <c r="H1200" s="0" t="s">
        <v>24</v>
      </c>
      <c r="I1200" s="0" t="s">
        <v>25</v>
      </c>
      <c r="J1200" s="0" t="s">
        <v>40</v>
      </c>
      <c r="K1200" s="0" t="s">
        <v>35</v>
      </c>
      <c r="L1200" s="0" t="n">
        <v>5</v>
      </c>
      <c r="M1200" s="0" t="n">
        <v>2</v>
      </c>
      <c r="N1200" s="0" t="n">
        <v>3</v>
      </c>
    </row>
    <row r="1201" customFormat="false" ht="15" hidden="false" customHeight="false" outlineLevel="0" collapsed="false">
      <c r="A1201" s="0" t="n">
        <v>88065566551</v>
      </c>
      <c r="B1201" s="11" t="n">
        <v>44057</v>
      </c>
      <c r="C1201" s="0" t="s">
        <v>1081</v>
      </c>
      <c r="D1201" s="0" t="s">
        <v>20</v>
      </c>
      <c r="E1201" s="0" t="s">
        <v>152</v>
      </c>
      <c r="F1201" s="0" t="s">
        <v>31</v>
      </c>
      <c r="G1201" s="0" t="s">
        <v>952</v>
      </c>
      <c r="H1201" s="0" t="s">
        <v>33</v>
      </c>
      <c r="I1201" s="0" t="s">
        <v>25</v>
      </c>
      <c r="J1201" s="0" t="s">
        <v>140</v>
      </c>
      <c r="K1201" s="0" t="s">
        <v>35</v>
      </c>
      <c r="L1201" s="0" t="n">
        <v>18</v>
      </c>
      <c r="M1201" s="0" t="n">
        <v>15</v>
      </c>
      <c r="N1201" s="0" t="n">
        <v>4</v>
      </c>
    </row>
    <row r="1202" customFormat="false" ht="15" hidden="false" customHeight="false" outlineLevel="0" collapsed="false">
      <c r="A1202" s="0" t="n">
        <v>88065566552</v>
      </c>
      <c r="B1202" s="11" t="n">
        <v>44058</v>
      </c>
      <c r="C1202" s="0" t="s">
        <v>1082</v>
      </c>
      <c r="D1202" s="0" t="s">
        <v>29</v>
      </c>
      <c r="E1202" s="0" t="s">
        <v>154</v>
      </c>
      <c r="F1202" s="0" t="s">
        <v>38</v>
      </c>
      <c r="G1202" s="0" t="s">
        <v>952</v>
      </c>
      <c r="H1202" s="0" t="s">
        <v>39</v>
      </c>
      <c r="I1202" s="0" t="s">
        <v>25</v>
      </c>
      <c r="J1202" s="0" t="s">
        <v>142</v>
      </c>
      <c r="K1202" s="0" t="s">
        <v>35</v>
      </c>
      <c r="L1202" s="0" t="n">
        <v>10</v>
      </c>
      <c r="M1202" s="0" t="n">
        <v>7</v>
      </c>
      <c r="N1202" s="0" t="n">
        <v>5</v>
      </c>
    </row>
    <row r="1203" customFormat="false" ht="15" hidden="false" customHeight="false" outlineLevel="0" collapsed="false">
      <c r="A1203" s="0" t="n">
        <v>88065566553</v>
      </c>
      <c r="B1203" s="11" t="n">
        <v>44062</v>
      </c>
      <c r="C1203" s="0" t="s">
        <v>1083</v>
      </c>
      <c r="D1203" s="0" t="s">
        <v>20</v>
      </c>
      <c r="E1203" s="0" t="s">
        <v>156</v>
      </c>
      <c r="F1203" s="0" t="s">
        <v>43</v>
      </c>
      <c r="G1203" s="0" t="s">
        <v>952</v>
      </c>
      <c r="H1203" s="0" t="s">
        <v>44</v>
      </c>
      <c r="I1203" s="0" t="s">
        <v>25</v>
      </c>
      <c r="J1203" s="0" t="s">
        <v>144</v>
      </c>
      <c r="K1203" s="0" t="s">
        <v>35</v>
      </c>
      <c r="L1203" s="0" t="n">
        <v>20</v>
      </c>
      <c r="M1203" s="0" t="n">
        <v>17</v>
      </c>
      <c r="N1203" s="0" t="n">
        <v>6</v>
      </c>
    </row>
    <row r="1204" customFormat="false" ht="15" hidden="false" customHeight="false" outlineLevel="0" collapsed="false">
      <c r="A1204" s="0" t="n">
        <v>88065566554</v>
      </c>
      <c r="B1204" s="11" t="n">
        <v>44061</v>
      </c>
      <c r="C1204" s="0" t="s">
        <v>1084</v>
      </c>
      <c r="D1204" s="0" t="s">
        <v>29</v>
      </c>
      <c r="E1204" s="0" t="s">
        <v>66</v>
      </c>
      <c r="F1204" s="0" t="s">
        <v>22</v>
      </c>
      <c r="G1204" s="0" t="s">
        <v>952</v>
      </c>
      <c r="H1204" s="0" t="s">
        <v>24</v>
      </c>
      <c r="I1204" s="0" t="s">
        <v>25</v>
      </c>
      <c r="J1204" s="0" t="s">
        <v>60</v>
      </c>
      <c r="K1204" s="0" t="s">
        <v>35</v>
      </c>
      <c r="L1204" s="0" t="n">
        <v>70</v>
      </c>
      <c r="M1204" s="0" t="n">
        <v>67</v>
      </c>
      <c r="N1204" s="0" t="n">
        <v>7</v>
      </c>
    </row>
    <row r="1205" customFormat="false" ht="15" hidden="false" customHeight="false" outlineLevel="0" collapsed="false">
      <c r="A1205" s="0" t="n">
        <v>88065566555</v>
      </c>
      <c r="B1205" s="11" t="n">
        <v>44061</v>
      </c>
      <c r="C1205" s="0" t="s">
        <v>1085</v>
      </c>
      <c r="D1205" s="0" t="s">
        <v>20</v>
      </c>
      <c r="E1205" s="0" t="s">
        <v>69</v>
      </c>
      <c r="F1205" s="0" t="s">
        <v>31</v>
      </c>
      <c r="G1205" s="0" t="s">
        <v>952</v>
      </c>
      <c r="H1205" s="0" t="s">
        <v>33</v>
      </c>
      <c r="I1205" s="0" t="s">
        <v>25</v>
      </c>
      <c r="J1205" s="0" t="s">
        <v>61</v>
      </c>
      <c r="K1205" s="0" t="s">
        <v>35</v>
      </c>
      <c r="L1205" s="0" t="n">
        <v>15</v>
      </c>
      <c r="M1205" s="0" t="n">
        <v>12</v>
      </c>
      <c r="N1205" s="0" t="n">
        <v>11</v>
      </c>
    </row>
    <row r="1206" customFormat="false" ht="15" hidden="false" customHeight="false" outlineLevel="0" collapsed="false">
      <c r="A1206" s="0" t="n">
        <v>88065566556</v>
      </c>
      <c r="B1206" s="11" t="n">
        <v>44062</v>
      </c>
      <c r="C1206" s="0" t="s">
        <v>1111</v>
      </c>
      <c r="D1206" s="0" t="s">
        <v>29</v>
      </c>
      <c r="E1206" s="0" t="s">
        <v>75</v>
      </c>
      <c r="F1206" s="0" t="s">
        <v>38</v>
      </c>
      <c r="G1206" s="0" t="s">
        <v>952</v>
      </c>
      <c r="H1206" s="0" t="s">
        <v>39</v>
      </c>
      <c r="I1206" s="0" t="s">
        <v>25</v>
      </c>
      <c r="J1206" s="0" t="s">
        <v>64</v>
      </c>
      <c r="K1206" s="0" t="s">
        <v>35</v>
      </c>
      <c r="L1206" s="0" t="n">
        <v>12</v>
      </c>
      <c r="M1206" s="0" t="n">
        <v>9</v>
      </c>
      <c r="N1206" s="0" t="n">
        <v>50</v>
      </c>
    </row>
    <row r="1207" customFormat="false" ht="15" hidden="false" customHeight="false" outlineLevel="0" collapsed="false">
      <c r="A1207" s="0" t="n">
        <v>88065566557</v>
      </c>
      <c r="B1207" s="11" t="n">
        <v>44063</v>
      </c>
      <c r="C1207" s="0" t="s">
        <v>1112</v>
      </c>
      <c r="D1207" s="0" t="s">
        <v>20</v>
      </c>
      <c r="E1207" s="0" t="s">
        <v>78</v>
      </c>
      <c r="F1207" s="0" t="s">
        <v>43</v>
      </c>
      <c r="G1207" s="0" t="s">
        <v>952</v>
      </c>
      <c r="H1207" s="0" t="s">
        <v>44</v>
      </c>
      <c r="I1207" s="0" t="s">
        <v>25</v>
      </c>
      <c r="J1207" s="0" t="s">
        <v>67</v>
      </c>
      <c r="K1207" s="0" t="s">
        <v>35</v>
      </c>
      <c r="L1207" s="0" t="n">
        <v>18</v>
      </c>
      <c r="M1207" s="0" t="n">
        <v>15</v>
      </c>
      <c r="N1207" s="0" t="n">
        <v>3</v>
      </c>
    </row>
    <row r="1208" customFormat="false" ht="15" hidden="false" customHeight="false" outlineLevel="0" collapsed="false">
      <c r="A1208" s="0" t="n">
        <v>88065566558</v>
      </c>
      <c r="B1208" s="11" t="n">
        <v>44064</v>
      </c>
      <c r="C1208" s="0" t="s">
        <v>1113</v>
      </c>
      <c r="D1208" s="0" t="s">
        <v>29</v>
      </c>
      <c r="E1208" s="0" t="s">
        <v>81</v>
      </c>
      <c r="F1208" s="0" t="s">
        <v>22</v>
      </c>
      <c r="G1208" s="0" t="s">
        <v>952</v>
      </c>
      <c r="H1208" s="0" t="s">
        <v>24</v>
      </c>
      <c r="I1208" s="0" t="s">
        <v>25</v>
      </c>
      <c r="J1208" s="0" t="s">
        <v>79</v>
      </c>
      <c r="K1208" s="0" t="s">
        <v>35</v>
      </c>
      <c r="L1208" s="0" t="n">
        <v>23</v>
      </c>
      <c r="M1208" s="0" t="n">
        <v>20</v>
      </c>
      <c r="N1208" s="0" t="n">
        <v>7</v>
      </c>
    </row>
    <row r="1209" customFormat="false" ht="15" hidden="false" customHeight="false" outlineLevel="0" collapsed="false">
      <c r="A1209" s="0" t="n">
        <v>88065566559</v>
      </c>
      <c r="B1209" s="11" t="n">
        <v>44065</v>
      </c>
      <c r="C1209" s="0" t="s">
        <v>1114</v>
      </c>
      <c r="D1209" s="0" t="s">
        <v>20</v>
      </c>
      <c r="E1209" s="0" t="s">
        <v>149</v>
      </c>
      <c r="F1209" s="0" t="s">
        <v>31</v>
      </c>
      <c r="G1209" s="0" t="s">
        <v>952</v>
      </c>
      <c r="H1209" s="0" t="s">
        <v>33</v>
      </c>
      <c r="I1209" s="0" t="s">
        <v>25</v>
      </c>
      <c r="J1209" s="0" t="s">
        <v>82</v>
      </c>
      <c r="K1209" s="0" t="s">
        <v>35</v>
      </c>
      <c r="L1209" s="0" t="n">
        <v>9</v>
      </c>
      <c r="M1209" s="0" t="n">
        <v>6</v>
      </c>
      <c r="N1209" s="0" t="n">
        <v>2</v>
      </c>
    </row>
    <row r="1210" customFormat="false" ht="15" hidden="false" customHeight="false" outlineLevel="0" collapsed="false">
      <c r="A1210" s="0" t="n">
        <v>88065566560</v>
      </c>
      <c r="B1210" s="11" t="n">
        <v>44066</v>
      </c>
      <c r="C1210" s="0" t="s">
        <v>1115</v>
      </c>
      <c r="D1210" s="0" t="s">
        <v>20</v>
      </c>
      <c r="E1210" s="0" t="s">
        <v>21</v>
      </c>
      <c r="F1210" s="0" t="s">
        <v>38</v>
      </c>
      <c r="G1210" s="0" t="s">
        <v>952</v>
      </c>
      <c r="H1210" s="0" t="s">
        <v>39</v>
      </c>
      <c r="I1210" s="0" t="s">
        <v>25</v>
      </c>
      <c r="J1210" s="0" t="s">
        <v>85</v>
      </c>
      <c r="K1210" s="0" t="s">
        <v>35</v>
      </c>
      <c r="L1210" s="0" t="n">
        <v>18</v>
      </c>
      <c r="M1210" s="0" t="n">
        <v>15</v>
      </c>
      <c r="N1210" s="0" t="n">
        <v>1</v>
      </c>
    </row>
    <row r="1211" customFormat="false" ht="15" hidden="false" customHeight="false" outlineLevel="0" collapsed="false">
      <c r="A1211" s="0" t="n">
        <v>88065566561</v>
      </c>
      <c r="B1211" s="11" t="n">
        <v>44067</v>
      </c>
      <c r="C1211" s="0" t="s">
        <v>1116</v>
      </c>
      <c r="D1211" s="0" t="s">
        <v>20</v>
      </c>
      <c r="E1211" s="0" t="s">
        <v>152</v>
      </c>
      <c r="F1211" s="0" t="s">
        <v>43</v>
      </c>
      <c r="G1211" s="0" t="s">
        <v>952</v>
      </c>
      <c r="H1211" s="0" t="s">
        <v>44</v>
      </c>
      <c r="I1211" s="0" t="s">
        <v>25</v>
      </c>
      <c r="J1211" s="0" t="s">
        <v>26</v>
      </c>
      <c r="K1211" s="0" t="s">
        <v>27</v>
      </c>
      <c r="L1211" s="0" t="n">
        <v>52</v>
      </c>
      <c r="M1211" s="0" t="n">
        <v>49</v>
      </c>
      <c r="N1211" s="0" t="n">
        <v>6</v>
      </c>
    </row>
    <row r="1212" customFormat="false" ht="15" hidden="false" customHeight="false" outlineLevel="0" collapsed="false">
      <c r="A1212" s="0" t="n">
        <v>88065566562</v>
      </c>
      <c r="B1212" s="11" t="n">
        <v>44068</v>
      </c>
      <c r="C1212" s="0" t="s">
        <v>1117</v>
      </c>
      <c r="D1212" s="0" t="s">
        <v>29</v>
      </c>
      <c r="E1212" s="0" t="s">
        <v>154</v>
      </c>
      <c r="F1212" s="0" t="s">
        <v>22</v>
      </c>
      <c r="G1212" s="0" t="s">
        <v>952</v>
      </c>
      <c r="H1212" s="0" t="s">
        <v>24</v>
      </c>
      <c r="I1212" s="0" t="s">
        <v>25</v>
      </c>
      <c r="J1212" s="0" t="s">
        <v>34</v>
      </c>
      <c r="K1212" s="0" t="s">
        <v>35</v>
      </c>
      <c r="L1212" s="0" t="n">
        <v>9</v>
      </c>
      <c r="M1212" s="0" t="n">
        <v>6</v>
      </c>
      <c r="N1212" s="0" t="n">
        <v>40</v>
      </c>
    </row>
    <row r="1213" customFormat="false" ht="15" hidden="false" customHeight="false" outlineLevel="0" collapsed="false">
      <c r="A1213" s="0" t="n">
        <v>88065566563</v>
      </c>
      <c r="B1213" s="11" t="n">
        <v>44072</v>
      </c>
      <c r="C1213" s="0" t="s">
        <v>1118</v>
      </c>
      <c r="D1213" s="0" t="s">
        <v>29</v>
      </c>
      <c r="E1213" s="0" t="s">
        <v>156</v>
      </c>
      <c r="F1213" s="0" t="s">
        <v>31</v>
      </c>
      <c r="G1213" s="0" t="s">
        <v>952</v>
      </c>
      <c r="H1213" s="0" t="s">
        <v>33</v>
      </c>
      <c r="I1213" s="0" t="s">
        <v>25</v>
      </c>
      <c r="J1213" s="0" t="s">
        <v>40</v>
      </c>
      <c r="K1213" s="0" t="s">
        <v>35</v>
      </c>
      <c r="L1213" s="0" t="n">
        <v>5</v>
      </c>
      <c r="M1213" s="0" t="n">
        <v>2</v>
      </c>
      <c r="N1213" s="0" t="n">
        <v>10</v>
      </c>
    </row>
    <row r="1214" customFormat="false" ht="15" hidden="false" customHeight="false" outlineLevel="0" collapsed="false">
      <c r="A1214" s="0" t="n">
        <v>88065566564</v>
      </c>
      <c r="B1214" s="11" t="n">
        <v>44071</v>
      </c>
      <c r="C1214" s="0" t="s">
        <v>1119</v>
      </c>
      <c r="D1214" s="0" t="s">
        <v>20</v>
      </c>
      <c r="E1214" s="0" t="s">
        <v>112</v>
      </c>
      <c r="F1214" s="0" t="s">
        <v>38</v>
      </c>
      <c r="G1214" s="0" t="s">
        <v>952</v>
      </c>
      <c r="H1214" s="0" t="s">
        <v>39</v>
      </c>
      <c r="I1214" s="0" t="s">
        <v>25</v>
      </c>
      <c r="J1214" s="0" t="s">
        <v>99</v>
      </c>
      <c r="K1214" s="0" t="s">
        <v>27</v>
      </c>
      <c r="L1214" s="0" t="n">
        <v>14</v>
      </c>
      <c r="M1214" s="0" t="n">
        <v>11</v>
      </c>
      <c r="N1214" s="0" t="n">
        <v>3</v>
      </c>
    </row>
    <row r="1215" customFormat="false" ht="15" hidden="false" customHeight="false" outlineLevel="0" collapsed="false">
      <c r="A1215" s="0" t="n">
        <v>88065566565</v>
      </c>
      <c r="B1215" s="11" t="n">
        <v>44071</v>
      </c>
      <c r="C1215" s="0" t="s">
        <v>1072</v>
      </c>
      <c r="D1215" s="0" t="s">
        <v>20</v>
      </c>
      <c r="E1215" s="0" t="s">
        <v>81</v>
      </c>
      <c r="F1215" s="0" t="s">
        <v>43</v>
      </c>
      <c r="G1215" s="0" t="s">
        <v>952</v>
      </c>
      <c r="H1215" s="0" t="s">
        <v>44</v>
      </c>
      <c r="I1215" s="0" t="s">
        <v>25</v>
      </c>
      <c r="J1215" s="0" t="s">
        <v>102</v>
      </c>
      <c r="K1215" s="0" t="s">
        <v>27</v>
      </c>
      <c r="L1215" s="0" t="n">
        <v>6</v>
      </c>
      <c r="M1215" s="0" t="n">
        <v>3</v>
      </c>
      <c r="N1215" s="0" t="n">
        <v>4</v>
      </c>
    </row>
    <row r="1216" customFormat="false" ht="15" hidden="false" customHeight="false" outlineLevel="0" collapsed="false">
      <c r="A1216" s="0" t="n">
        <v>88065566566</v>
      </c>
      <c r="B1216" s="11" t="n">
        <v>44072</v>
      </c>
      <c r="C1216" s="0" t="s">
        <v>1073</v>
      </c>
      <c r="D1216" s="0" t="s">
        <v>20</v>
      </c>
      <c r="E1216" s="0" t="s">
        <v>149</v>
      </c>
      <c r="F1216" s="0" t="s">
        <v>22</v>
      </c>
      <c r="G1216" s="0" t="s">
        <v>952</v>
      </c>
      <c r="H1216" s="0" t="s">
        <v>24</v>
      </c>
      <c r="I1216" s="0" t="s">
        <v>25</v>
      </c>
      <c r="J1216" s="0" t="s">
        <v>142</v>
      </c>
      <c r="K1216" s="0" t="s">
        <v>35</v>
      </c>
      <c r="L1216" s="0" t="n">
        <v>10</v>
      </c>
      <c r="M1216" s="0" t="n">
        <v>7</v>
      </c>
      <c r="N1216" s="0" t="n">
        <v>5</v>
      </c>
    </row>
    <row r="1217" customFormat="false" ht="15" hidden="false" customHeight="false" outlineLevel="0" collapsed="false">
      <c r="A1217" s="0" t="n">
        <v>88065566567</v>
      </c>
      <c r="B1217" s="11" t="n">
        <v>44073</v>
      </c>
      <c r="C1217" s="0" t="s">
        <v>1074</v>
      </c>
      <c r="D1217" s="0" t="s">
        <v>29</v>
      </c>
      <c r="E1217" s="0" t="s">
        <v>21</v>
      </c>
      <c r="F1217" s="0" t="s">
        <v>31</v>
      </c>
      <c r="G1217" s="0" t="s">
        <v>952</v>
      </c>
      <c r="H1217" s="0" t="s">
        <v>33</v>
      </c>
      <c r="I1217" s="0" t="s">
        <v>25</v>
      </c>
      <c r="J1217" s="0" t="s">
        <v>105</v>
      </c>
      <c r="K1217" s="0" t="s">
        <v>27</v>
      </c>
      <c r="L1217" s="0" t="n">
        <v>13</v>
      </c>
      <c r="M1217" s="0" t="n">
        <v>10</v>
      </c>
      <c r="N1217" s="0" t="n">
        <v>80</v>
      </c>
    </row>
    <row r="1218" customFormat="false" ht="15" hidden="false" customHeight="false" outlineLevel="0" collapsed="false">
      <c r="A1218" s="0" t="n">
        <v>88065566568</v>
      </c>
      <c r="B1218" s="11" t="n">
        <v>44074</v>
      </c>
      <c r="C1218" s="0" t="s">
        <v>1078</v>
      </c>
      <c r="D1218" s="0" t="s">
        <v>20</v>
      </c>
      <c r="E1218" s="0" t="s">
        <v>147</v>
      </c>
      <c r="F1218" s="0" t="s">
        <v>38</v>
      </c>
      <c r="G1218" s="0" t="s">
        <v>952</v>
      </c>
      <c r="H1218" s="0" t="s">
        <v>39</v>
      </c>
      <c r="I1218" s="0" t="s">
        <v>25</v>
      </c>
      <c r="J1218" s="0" t="s">
        <v>144</v>
      </c>
      <c r="K1218" s="0" t="s">
        <v>35</v>
      </c>
      <c r="L1218" s="0" t="n">
        <v>20</v>
      </c>
      <c r="M1218" s="0" t="n">
        <v>17</v>
      </c>
      <c r="N1218" s="0" t="n">
        <v>3</v>
      </c>
    </row>
    <row r="1219" customFormat="false" ht="15" hidden="false" customHeight="false" outlineLevel="0" collapsed="false">
      <c r="A1219" s="0" t="n">
        <v>88065566569</v>
      </c>
      <c r="B1219" s="11" t="n">
        <v>44044</v>
      </c>
      <c r="C1219" s="0" t="s">
        <v>1079</v>
      </c>
      <c r="D1219" s="0" t="s">
        <v>20</v>
      </c>
      <c r="E1219" s="0" t="s">
        <v>149</v>
      </c>
      <c r="F1219" s="0" t="s">
        <v>43</v>
      </c>
      <c r="G1219" s="0" t="s">
        <v>952</v>
      </c>
      <c r="H1219" s="0" t="s">
        <v>44</v>
      </c>
      <c r="I1219" s="0" t="s">
        <v>128</v>
      </c>
      <c r="J1219" s="0" t="s">
        <v>108</v>
      </c>
      <c r="K1219" s="0" t="s">
        <v>27</v>
      </c>
      <c r="L1219" s="0" t="n">
        <v>15</v>
      </c>
      <c r="M1219" s="0" t="n">
        <v>12</v>
      </c>
      <c r="N1219" s="0" t="n">
        <v>7</v>
      </c>
    </row>
    <row r="1220" customFormat="false" ht="15" hidden="false" customHeight="false" outlineLevel="0" collapsed="false">
      <c r="A1220" s="0" t="n">
        <v>88065566570</v>
      </c>
      <c r="B1220" s="11" t="n">
        <v>44045</v>
      </c>
      <c r="C1220" s="0" t="s">
        <v>1080</v>
      </c>
      <c r="D1220" s="0" t="s">
        <v>29</v>
      </c>
      <c r="E1220" s="0" t="s">
        <v>21</v>
      </c>
      <c r="F1220" s="0" t="s">
        <v>22</v>
      </c>
      <c r="G1220" s="0" t="s">
        <v>952</v>
      </c>
      <c r="H1220" s="0" t="s">
        <v>24</v>
      </c>
      <c r="I1220" s="0" t="s">
        <v>128</v>
      </c>
      <c r="J1220" s="0" t="s">
        <v>53</v>
      </c>
      <c r="K1220" s="0" t="s">
        <v>27</v>
      </c>
      <c r="L1220" s="0" t="n">
        <v>20</v>
      </c>
      <c r="M1220" s="0" t="n">
        <v>17</v>
      </c>
      <c r="N1220" s="0" t="n">
        <v>10</v>
      </c>
    </row>
    <row r="1221" customFormat="false" ht="15" hidden="false" customHeight="false" outlineLevel="0" collapsed="false">
      <c r="A1221" s="0" t="n">
        <v>88065566571</v>
      </c>
      <c r="B1221" s="11" t="n">
        <v>44046</v>
      </c>
      <c r="C1221" s="0" t="s">
        <v>1081</v>
      </c>
      <c r="D1221" s="0" t="s">
        <v>20</v>
      </c>
      <c r="E1221" s="0" t="s">
        <v>152</v>
      </c>
      <c r="F1221" s="0" t="s">
        <v>31</v>
      </c>
      <c r="G1221" s="0" t="s">
        <v>952</v>
      </c>
      <c r="H1221" s="0" t="s">
        <v>33</v>
      </c>
      <c r="I1221" s="0" t="s">
        <v>128</v>
      </c>
      <c r="J1221" s="0" t="s">
        <v>56</v>
      </c>
      <c r="K1221" s="0" t="s">
        <v>27</v>
      </c>
      <c r="L1221" s="0" t="n">
        <v>12</v>
      </c>
      <c r="M1221" s="0" t="n">
        <v>9</v>
      </c>
      <c r="N1221" s="0" t="n">
        <v>8</v>
      </c>
    </row>
    <row r="1222" customFormat="false" ht="15" hidden="false" customHeight="false" outlineLevel="0" collapsed="false">
      <c r="A1222" s="0" t="n">
        <v>88065566572</v>
      </c>
      <c r="B1222" s="11" t="n">
        <v>44047</v>
      </c>
      <c r="C1222" s="0" t="s">
        <v>1082</v>
      </c>
      <c r="D1222" s="0" t="s">
        <v>29</v>
      </c>
      <c r="E1222" s="0" t="s">
        <v>154</v>
      </c>
      <c r="F1222" s="0" t="s">
        <v>38</v>
      </c>
      <c r="G1222" s="0" t="s">
        <v>952</v>
      </c>
      <c r="H1222" s="0" t="s">
        <v>39</v>
      </c>
      <c r="I1222" s="0" t="s">
        <v>128</v>
      </c>
      <c r="J1222" s="0" t="s">
        <v>59</v>
      </c>
      <c r="K1222" s="0" t="s">
        <v>27</v>
      </c>
      <c r="L1222" s="0" t="n">
        <v>16</v>
      </c>
      <c r="M1222" s="0" t="n">
        <v>13</v>
      </c>
      <c r="N1222" s="0" t="n">
        <v>9</v>
      </c>
    </row>
    <row r="1223" customFormat="false" ht="15" hidden="false" customHeight="false" outlineLevel="0" collapsed="false">
      <c r="A1223" s="0" t="n">
        <v>88065566573</v>
      </c>
      <c r="B1223" s="11" t="n">
        <v>44048</v>
      </c>
      <c r="C1223" s="0" t="s">
        <v>1083</v>
      </c>
      <c r="D1223" s="0" t="s">
        <v>20</v>
      </c>
      <c r="E1223" s="0" t="s">
        <v>156</v>
      </c>
      <c r="F1223" s="0" t="s">
        <v>43</v>
      </c>
      <c r="G1223" s="0" t="s">
        <v>952</v>
      </c>
      <c r="H1223" s="0" t="s">
        <v>44</v>
      </c>
      <c r="I1223" s="0" t="s">
        <v>128</v>
      </c>
      <c r="J1223" s="0" t="s">
        <v>60</v>
      </c>
      <c r="K1223" s="0" t="s">
        <v>35</v>
      </c>
      <c r="L1223" s="0" t="n">
        <v>70</v>
      </c>
      <c r="M1223" s="0" t="n">
        <v>67</v>
      </c>
      <c r="N1223" s="0" t="n">
        <v>12</v>
      </c>
    </row>
    <row r="1224" customFormat="false" ht="15" hidden="false" customHeight="false" outlineLevel="0" collapsed="false">
      <c r="A1224" s="0" t="n">
        <v>88065566574</v>
      </c>
      <c r="B1224" s="11" t="n">
        <v>44052</v>
      </c>
      <c r="C1224" s="0" t="s">
        <v>1084</v>
      </c>
      <c r="D1224" s="0" t="s">
        <v>29</v>
      </c>
      <c r="E1224" s="0" t="s">
        <v>66</v>
      </c>
      <c r="F1224" s="0" t="s">
        <v>22</v>
      </c>
      <c r="G1224" s="0" t="s">
        <v>952</v>
      </c>
      <c r="H1224" s="0" t="s">
        <v>24</v>
      </c>
      <c r="I1224" s="0" t="s">
        <v>128</v>
      </c>
      <c r="J1224" s="0" t="s">
        <v>61</v>
      </c>
      <c r="K1224" s="0" t="s">
        <v>35</v>
      </c>
      <c r="L1224" s="0" t="n">
        <v>15</v>
      </c>
      <c r="M1224" s="0" t="n">
        <v>12</v>
      </c>
      <c r="N1224" s="0" t="n">
        <v>5</v>
      </c>
    </row>
    <row r="1225" customFormat="false" ht="15" hidden="false" customHeight="false" outlineLevel="0" collapsed="false">
      <c r="A1225" s="0" t="n">
        <v>88065566575</v>
      </c>
      <c r="B1225" s="11" t="n">
        <v>44051</v>
      </c>
      <c r="C1225" s="0" t="s">
        <v>1085</v>
      </c>
      <c r="D1225" s="0" t="s">
        <v>20</v>
      </c>
      <c r="E1225" s="0" t="s">
        <v>69</v>
      </c>
      <c r="F1225" s="0" t="s">
        <v>31</v>
      </c>
      <c r="G1225" s="0" t="s">
        <v>952</v>
      </c>
      <c r="H1225" s="0" t="s">
        <v>33</v>
      </c>
      <c r="I1225" s="0" t="s">
        <v>128</v>
      </c>
      <c r="J1225" s="0" t="s">
        <v>59</v>
      </c>
      <c r="K1225" s="0" t="s">
        <v>27</v>
      </c>
      <c r="L1225" s="0" t="n">
        <v>16</v>
      </c>
      <c r="M1225" s="0" t="n">
        <v>13</v>
      </c>
      <c r="N1225" s="0" t="n">
        <v>32</v>
      </c>
    </row>
    <row r="1226" customFormat="false" ht="15" hidden="false" customHeight="false" outlineLevel="0" collapsed="false">
      <c r="A1226" s="0" t="n">
        <v>88065566576</v>
      </c>
      <c r="B1226" s="11" t="n">
        <v>44051</v>
      </c>
      <c r="C1226" s="0" t="s">
        <v>1120</v>
      </c>
      <c r="D1226" s="0" t="s">
        <v>29</v>
      </c>
      <c r="E1226" s="0" t="s">
        <v>42</v>
      </c>
      <c r="F1226" s="0" t="s">
        <v>38</v>
      </c>
      <c r="G1226" s="0" t="s">
        <v>952</v>
      </c>
      <c r="H1226" s="0" t="s">
        <v>39</v>
      </c>
      <c r="I1226" s="0" t="s">
        <v>128</v>
      </c>
      <c r="J1226" s="0" t="s">
        <v>62</v>
      </c>
      <c r="K1226" s="0" t="s">
        <v>27</v>
      </c>
      <c r="L1226" s="0" t="n">
        <v>20</v>
      </c>
      <c r="M1226" s="0" t="n">
        <v>17</v>
      </c>
      <c r="N1226" s="0" t="n">
        <v>7</v>
      </c>
    </row>
    <row r="1227" customFormat="false" ht="15" hidden="false" customHeight="false" outlineLevel="0" collapsed="false">
      <c r="A1227" s="0" t="n">
        <v>88065566577</v>
      </c>
      <c r="B1227" s="11" t="n">
        <v>44052</v>
      </c>
      <c r="C1227" s="0" t="s">
        <v>1121</v>
      </c>
      <c r="D1227" s="0" t="s">
        <v>29</v>
      </c>
      <c r="E1227" s="0" t="s">
        <v>186</v>
      </c>
      <c r="F1227" s="0" t="s">
        <v>43</v>
      </c>
      <c r="G1227" s="0" t="s">
        <v>952</v>
      </c>
      <c r="H1227" s="0" t="s">
        <v>44</v>
      </c>
      <c r="I1227" s="0" t="s">
        <v>128</v>
      </c>
      <c r="J1227" s="0" t="s">
        <v>63</v>
      </c>
      <c r="K1227" s="0" t="s">
        <v>27</v>
      </c>
      <c r="L1227" s="0" t="n">
        <v>12</v>
      </c>
      <c r="M1227" s="0" t="n">
        <v>9</v>
      </c>
      <c r="N1227" s="0" t="n">
        <v>15</v>
      </c>
    </row>
    <row r="1228" customFormat="false" ht="15" hidden="false" customHeight="false" outlineLevel="0" collapsed="false">
      <c r="A1228" s="0" t="n">
        <v>88065566578</v>
      </c>
      <c r="B1228" s="11" t="n">
        <v>44053</v>
      </c>
      <c r="C1228" s="0" t="s">
        <v>1122</v>
      </c>
      <c r="D1228" s="0" t="s">
        <v>20</v>
      </c>
      <c r="E1228" s="0" t="s">
        <v>188</v>
      </c>
      <c r="F1228" s="0" t="s">
        <v>22</v>
      </c>
      <c r="G1228" s="0" t="s">
        <v>952</v>
      </c>
      <c r="H1228" s="0" t="s">
        <v>24</v>
      </c>
      <c r="I1228" s="0" t="s">
        <v>128</v>
      </c>
      <c r="J1228" s="0" t="s">
        <v>64</v>
      </c>
      <c r="K1228" s="0" t="s">
        <v>35</v>
      </c>
      <c r="L1228" s="0" t="n">
        <v>12</v>
      </c>
      <c r="M1228" s="0" t="n">
        <v>9</v>
      </c>
      <c r="N1228" s="0" t="n">
        <v>3</v>
      </c>
    </row>
    <row r="1229" customFormat="false" ht="15" hidden="false" customHeight="false" outlineLevel="0" collapsed="false">
      <c r="A1229" s="0" t="n">
        <v>88065566579</v>
      </c>
      <c r="B1229" s="11" t="n">
        <v>44054</v>
      </c>
      <c r="C1229" s="0" t="s">
        <v>1123</v>
      </c>
      <c r="D1229" s="0" t="s">
        <v>29</v>
      </c>
      <c r="E1229" s="0" t="s">
        <v>46</v>
      </c>
      <c r="F1229" s="0" t="s">
        <v>31</v>
      </c>
      <c r="G1229" s="0" t="s">
        <v>952</v>
      </c>
      <c r="H1229" s="0" t="s">
        <v>33</v>
      </c>
      <c r="I1229" s="0" t="s">
        <v>128</v>
      </c>
      <c r="J1229" s="0" t="s">
        <v>67</v>
      </c>
      <c r="K1229" s="0" t="s">
        <v>35</v>
      </c>
      <c r="L1229" s="0" t="n">
        <v>18</v>
      </c>
      <c r="M1229" s="0" t="n">
        <v>15</v>
      </c>
      <c r="N1229" s="0" t="n">
        <v>16</v>
      </c>
    </row>
    <row r="1230" customFormat="false" ht="15" hidden="false" customHeight="false" outlineLevel="0" collapsed="false">
      <c r="A1230" s="0" t="n">
        <v>88065566580</v>
      </c>
      <c r="B1230" s="11" t="n">
        <v>44055</v>
      </c>
      <c r="C1230" s="0" t="s">
        <v>358</v>
      </c>
      <c r="D1230" s="0" t="s">
        <v>29</v>
      </c>
      <c r="E1230" s="0" t="s">
        <v>48</v>
      </c>
      <c r="F1230" s="0" t="s">
        <v>38</v>
      </c>
      <c r="G1230" s="0" t="s">
        <v>952</v>
      </c>
      <c r="H1230" s="0" t="s">
        <v>39</v>
      </c>
      <c r="I1230" s="0" t="s">
        <v>128</v>
      </c>
      <c r="J1230" s="0" t="s">
        <v>70</v>
      </c>
      <c r="K1230" s="0" t="s">
        <v>27</v>
      </c>
      <c r="L1230" s="0" t="n">
        <v>10</v>
      </c>
      <c r="M1230" s="0" t="n">
        <v>7</v>
      </c>
      <c r="N1230" s="0" t="n">
        <v>10</v>
      </c>
    </row>
    <row r="1231" customFormat="false" ht="15" hidden="false" customHeight="false" outlineLevel="0" collapsed="false">
      <c r="A1231" s="0" t="n">
        <v>88065566581</v>
      </c>
      <c r="B1231" s="11" t="n">
        <v>44056</v>
      </c>
      <c r="C1231" s="0" t="s">
        <v>359</v>
      </c>
      <c r="D1231" s="0" t="s">
        <v>29</v>
      </c>
      <c r="E1231" s="0" t="s">
        <v>50</v>
      </c>
      <c r="F1231" s="0" t="s">
        <v>43</v>
      </c>
      <c r="G1231" s="0" t="s">
        <v>952</v>
      </c>
      <c r="H1231" s="0" t="s">
        <v>44</v>
      </c>
      <c r="I1231" s="0" t="s">
        <v>128</v>
      </c>
      <c r="J1231" s="0" t="s">
        <v>73</v>
      </c>
      <c r="K1231" s="0" t="s">
        <v>27</v>
      </c>
      <c r="L1231" s="0" t="n">
        <v>15</v>
      </c>
      <c r="M1231" s="0" t="n">
        <v>12</v>
      </c>
      <c r="N1231" s="0" t="n">
        <v>11</v>
      </c>
    </row>
    <row r="1232" customFormat="false" ht="15" hidden="false" customHeight="false" outlineLevel="0" collapsed="false">
      <c r="A1232" s="0" t="n">
        <v>88065566582</v>
      </c>
      <c r="B1232" s="11" t="n">
        <v>44057</v>
      </c>
      <c r="C1232" s="0" t="s">
        <v>360</v>
      </c>
      <c r="D1232" s="0" t="s">
        <v>20</v>
      </c>
      <c r="E1232" s="0" t="s">
        <v>52</v>
      </c>
      <c r="F1232" s="0" t="s">
        <v>22</v>
      </c>
      <c r="G1232" s="0" t="s">
        <v>952</v>
      </c>
      <c r="H1232" s="0" t="s">
        <v>24</v>
      </c>
      <c r="I1232" s="0" t="s">
        <v>128</v>
      </c>
      <c r="J1232" s="0" t="s">
        <v>76</v>
      </c>
      <c r="K1232" s="0" t="s">
        <v>27</v>
      </c>
      <c r="L1232" s="0" t="n">
        <v>15</v>
      </c>
      <c r="M1232" s="0" t="n">
        <v>12</v>
      </c>
      <c r="N1232" s="0" t="n">
        <v>3</v>
      </c>
    </row>
    <row r="1233" customFormat="false" ht="15" hidden="false" customHeight="false" outlineLevel="0" collapsed="false">
      <c r="A1233" s="0" t="n">
        <v>88065566583</v>
      </c>
      <c r="B1233" s="11" t="n">
        <v>44058</v>
      </c>
      <c r="C1233" s="0" t="s">
        <v>361</v>
      </c>
      <c r="D1233" s="0" t="s">
        <v>20</v>
      </c>
      <c r="E1233" s="0" t="s">
        <v>55</v>
      </c>
      <c r="F1233" s="0" t="s">
        <v>31</v>
      </c>
      <c r="G1233" s="0" t="s">
        <v>952</v>
      </c>
      <c r="H1233" s="0" t="s">
        <v>33</v>
      </c>
      <c r="I1233" s="0" t="s">
        <v>128</v>
      </c>
      <c r="J1233" s="0" t="s">
        <v>79</v>
      </c>
      <c r="K1233" s="0" t="s">
        <v>35</v>
      </c>
      <c r="L1233" s="0" t="n">
        <v>23</v>
      </c>
      <c r="M1233" s="0" t="n">
        <v>20</v>
      </c>
      <c r="N1233" s="0" t="n">
        <v>17</v>
      </c>
    </row>
    <row r="1234" customFormat="false" ht="15" hidden="false" customHeight="false" outlineLevel="0" collapsed="false">
      <c r="A1234" s="0" t="n">
        <v>88065566584</v>
      </c>
      <c r="B1234" s="11" t="n">
        <v>44062</v>
      </c>
      <c r="C1234" s="0" t="s">
        <v>362</v>
      </c>
      <c r="D1234" s="0" t="s">
        <v>29</v>
      </c>
      <c r="E1234" s="0" t="s">
        <v>58</v>
      </c>
      <c r="F1234" s="0" t="s">
        <v>38</v>
      </c>
      <c r="G1234" s="0" t="s">
        <v>952</v>
      </c>
      <c r="H1234" s="0" t="s">
        <v>39</v>
      </c>
      <c r="I1234" s="0" t="s">
        <v>128</v>
      </c>
      <c r="J1234" s="0" t="s">
        <v>82</v>
      </c>
      <c r="K1234" s="0" t="s">
        <v>35</v>
      </c>
      <c r="L1234" s="0" t="n">
        <v>9</v>
      </c>
      <c r="M1234" s="0" t="n">
        <v>6</v>
      </c>
      <c r="N1234" s="0" t="n">
        <v>70</v>
      </c>
    </row>
    <row r="1235" customFormat="false" ht="15" hidden="false" customHeight="false" outlineLevel="0" collapsed="false">
      <c r="A1235" s="0" t="n">
        <v>88065566585</v>
      </c>
      <c r="B1235" s="11" t="n">
        <v>44061</v>
      </c>
      <c r="C1235" s="0" t="s">
        <v>363</v>
      </c>
      <c r="D1235" s="0" t="s">
        <v>20</v>
      </c>
      <c r="E1235" s="0" t="s">
        <v>147</v>
      </c>
      <c r="F1235" s="0" t="s">
        <v>43</v>
      </c>
      <c r="G1235" s="0" t="s">
        <v>952</v>
      </c>
      <c r="H1235" s="0" t="s">
        <v>44</v>
      </c>
      <c r="I1235" s="0" t="s">
        <v>128</v>
      </c>
      <c r="J1235" s="0" t="s">
        <v>85</v>
      </c>
      <c r="K1235" s="0" t="s">
        <v>35</v>
      </c>
      <c r="L1235" s="0" t="n">
        <v>18</v>
      </c>
      <c r="M1235" s="0" t="n">
        <v>15</v>
      </c>
      <c r="N1235" s="0" t="n">
        <v>68</v>
      </c>
    </row>
    <row r="1236" customFormat="false" ht="15" hidden="false" customHeight="false" outlineLevel="0" collapsed="false">
      <c r="A1236" s="0" t="n">
        <v>88065566586</v>
      </c>
      <c r="B1236" s="11" t="n">
        <v>44061</v>
      </c>
      <c r="C1236" s="0" t="s">
        <v>364</v>
      </c>
      <c r="D1236" s="0" t="s">
        <v>20</v>
      </c>
      <c r="E1236" s="0" t="s">
        <v>149</v>
      </c>
      <c r="F1236" s="0" t="s">
        <v>22</v>
      </c>
      <c r="G1236" s="0" t="s">
        <v>952</v>
      </c>
      <c r="H1236" s="0" t="s">
        <v>24</v>
      </c>
      <c r="I1236" s="0" t="s">
        <v>128</v>
      </c>
      <c r="J1236" s="0" t="s">
        <v>88</v>
      </c>
      <c r="K1236" s="0" t="s">
        <v>27</v>
      </c>
      <c r="L1236" s="0" t="n">
        <v>14</v>
      </c>
      <c r="M1236" s="0" t="n">
        <v>11</v>
      </c>
      <c r="N1236" s="0" t="n">
        <v>17</v>
      </c>
    </row>
    <row r="1237" customFormat="false" ht="15" hidden="false" customHeight="false" outlineLevel="0" collapsed="false">
      <c r="A1237" s="0" t="n">
        <v>88065566587</v>
      </c>
      <c r="B1237" s="11" t="n">
        <v>44062</v>
      </c>
      <c r="C1237" s="0" t="s">
        <v>365</v>
      </c>
      <c r="D1237" s="0" t="s">
        <v>29</v>
      </c>
      <c r="E1237" s="0" t="s">
        <v>21</v>
      </c>
      <c r="F1237" s="0" t="s">
        <v>31</v>
      </c>
      <c r="G1237" s="0" t="s">
        <v>952</v>
      </c>
      <c r="H1237" s="0" t="s">
        <v>33</v>
      </c>
      <c r="I1237" s="0" t="s">
        <v>128</v>
      </c>
      <c r="J1237" s="0" t="s">
        <v>91</v>
      </c>
      <c r="K1237" s="0" t="s">
        <v>27</v>
      </c>
      <c r="L1237" s="0" t="n">
        <v>30</v>
      </c>
      <c r="M1237" s="0" t="n">
        <v>27</v>
      </c>
      <c r="N1237" s="0" t="n">
        <v>25</v>
      </c>
    </row>
    <row r="1238" customFormat="false" ht="15" hidden="false" customHeight="false" outlineLevel="0" collapsed="false">
      <c r="A1238" s="0" t="n">
        <v>88065566588</v>
      </c>
      <c r="B1238" s="11" t="n">
        <v>44063</v>
      </c>
      <c r="C1238" s="0" t="s">
        <v>366</v>
      </c>
      <c r="D1238" s="0" t="s">
        <v>29</v>
      </c>
      <c r="E1238" s="0" t="s">
        <v>152</v>
      </c>
      <c r="F1238" s="0" t="s">
        <v>38</v>
      </c>
      <c r="G1238" s="0" t="s">
        <v>952</v>
      </c>
      <c r="H1238" s="0" t="s">
        <v>39</v>
      </c>
      <c r="I1238" s="0" t="s">
        <v>128</v>
      </c>
      <c r="J1238" s="0" t="s">
        <v>94</v>
      </c>
      <c r="K1238" s="0" t="s">
        <v>27</v>
      </c>
      <c r="L1238" s="0" t="n">
        <v>16</v>
      </c>
      <c r="M1238" s="0" t="n">
        <v>13</v>
      </c>
      <c r="N1238" s="0" t="n">
        <v>5</v>
      </c>
    </row>
    <row r="1239" customFormat="false" ht="15" hidden="false" customHeight="false" outlineLevel="0" collapsed="false">
      <c r="A1239" s="0" t="n">
        <v>88065566589</v>
      </c>
      <c r="B1239" s="11" t="n">
        <v>44064</v>
      </c>
      <c r="C1239" s="0" t="s">
        <v>367</v>
      </c>
      <c r="D1239" s="0" t="s">
        <v>29</v>
      </c>
      <c r="E1239" s="0" t="s">
        <v>154</v>
      </c>
      <c r="F1239" s="0" t="s">
        <v>43</v>
      </c>
      <c r="G1239" s="0" t="s">
        <v>952</v>
      </c>
      <c r="H1239" s="0" t="s">
        <v>44</v>
      </c>
      <c r="I1239" s="0" t="s">
        <v>128</v>
      </c>
      <c r="J1239" s="0" t="s">
        <v>26</v>
      </c>
      <c r="K1239" s="0" t="s">
        <v>27</v>
      </c>
      <c r="L1239" s="0" t="n">
        <v>52</v>
      </c>
      <c r="M1239" s="0" t="n">
        <v>49</v>
      </c>
      <c r="N1239" s="0" t="n">
        <v>6</v>
      </c>
    </row>
    <row r="1240" customFormat="false" ht="15" hidden="false" customHeight="false" outlineLevel="0" collapsed="false">
      <c r="A1240" s="0" t="n">
        <v>88065566590</v>
      </c>
      <c r="B1240" s="11" t="n">
        <v>44065</v>
      </c>
      <c r="C1240" s="0" t="s">
        <v>368</v>
      </c>
      <c r="D1240" s="0" t="s">
        <v>29</v>
      </c>
      <c r="E1240" s="0" t="s">
        <v>156</v>
      </c>
      <c r="F1240" s="0" t="s">
        <v>22</v>
      </c>
      <c r="G1240" s="0" t="s">
        <v>952</v>
      </c>
      <c r="H1240" s="0" t="s">
        <v>24</v>
      </c>
      <c r="I1240" s="0" t="s">
        <v>128</v>
      </c>
      <c r="J1240" s="0" t="s">
        <v>99</v>
      </c>
      <c r="K1240" s="0" t="s">
        <v>27</v>
      </c>
      <c r="L1240" s="0" t="n">
        <v>14</v>
      </c>
      <c r="M1240" s="0" t="n">
        <v>11</v>
      </c>
      <c r="N1240" s="0" t="n">
        <v>7</v>
      </c>
    </row>
    <row r="1241" customFormat="false" ht="15" hidden="false" customHeight="false" outlineLevel="0" collapsed="false">
      <c r="A1241" s="0" t="n">
        <v>88065566591</v>
      </c>
      <c r="B1241" s="11" t="n">
        <v>44066</v>
      </c>
      <c r="C1241" s="0" t="s">
        <v>369</v>
      </c>
      <c r="D1241" s="0" t="s">
        <v>20</v>
      </c>
      <c r="E1241" s="0" t="s">
        <v>66</v>
      </c>
      <c r="F1241" s="0" t="s">
        <v>31</v>
      </c>
      <c r="G1241" s="0" t="s">
        <v>952</v>
      </c>
      <c r="H1241" s="0" t="s">
        <v>33</v>
      </c>
      <c r="I1241" s="0" t="s">
        <v>128</v>
      </c>
      <c r="J1241" s="0" t="s">
        <v>102</v>
      </c>
      <c r="K1241" s="0" t="s">
        <v>27</v>
      </c>
      <c r="L1241" s="0" t="n">
        <v>6</v>
      </c>
      <c r="M1241" s="0" t="n">
        <v>3</v>
      </c>
      <c r="N1241" s="0" t="n">
        <v>11</v>
      </c>
    </row>
    <row r="1242" customFormat="false" ht="15" hidden="false" customHeight="false" outlineLevel="0" collapsed="false">
      <c r="A1242" s="0" t="n">
        <v>88065566592</v>
      </c>
      <c r="B1242" s="11" t="n">
        <v>44067</v>
      </c>
      <c r="C1242" s="0" t="s">
        <v>370</v>
      </c>
      <c r="D1242" s="0" t="s">
        <v>29</v>
      </c>
      <c r="E1242" s="0" t="s">
        <v>69</v>
      </c>
      <c r="F1242" s="0" t="s">
        <v>38</v>
      </c>
      <c r="G1242" s="0" t="s">
        <v>952</v>
      </c>
      <c r="H1242" s="0" t="s">
        <v>39</v>
      </c>
      <c r="I1242" s="0" t="s">
        <v>128</v>
      </c>
      <c r="J1242" s="0" t="s">
        <v>105</v>
      </c>
      <c r="K1242" s="0" t="s">
        <v>27</v>
      </c>
      <c r="L1242" s="0" t="n">
        <v>13</v>
      </c>
      <c r="M1242" s="0" t="n">
        <v>10</v>
      </c>
      <c r="N1242" s="0" t="n">
        <v>18</v>
      </c>
    </row>
    <row r="1243" customFormat="false" ht="15" hidden="false" customHeight="false" outlineLevel="0" collapsed="false">
      <c r="A1243" s="0" t="n">
        <v>88065566593</v>
      </c>
      <c r="B1243" s="11" t="n">
        <v>44068</v>
      </c>
      <c r="C1243" s="0" t="s">
        <v>371</v>
      </c>
      <c r="D1243" s="0" t="s">
        <v>29</v>
      </c>
      <c r="E1243" s="0" t="s">
        <v>72</v>
      </c>
      <c r="F1243" s="0" t="s">
        <v>43</v>
      </c>
      <c r="G1243" s="0" t="s">
        <v>952</v>
      </c>
      <c r="H1243" s="0" t="s">
        <v>44</v>
      </c>
      <c r="I1243" s="0" t="s">
        <v>128</v>
      </c>
      <c r="J1243" s="0" t="s">
        <v>108</v>
      </c>
      <c r="K1243" s="0" t="s">
        <v>27</v>
      </c>
      <c r="L1243" s="0" t="n">
        <v>15</v>
      </c>
      <c r="M1243" s="0" t="n">
        <v>12</v>
      </c>
      <c r="N1243" s="0" t="n">
        <v>3</v>
      </c>
    </row>
    <row r="1244" customFormat="false" ht="15" hidden="false" customHeight="false" outlineLevel="0" collapsed="false">
      <c r="A1244" s="0" t="n">
        <v>88065566594</v>
      </c>
      <c r="B1244" s="11" t="n">
        <v>44072</v>
      </c>
      <c r="C1244" s="0" t="s">
        <v>372</v>
      </c>
      <c r="D1244" s="0" t="s">
        <v>20</v>
      </c>
      <c r="E1244" s="0" t="s">
        <v>75</v>
      </c>
      <c r="F1244" s="0" t="s">
        <v>22</v>
      </c>
      <c r="G1244" s="0" t="s">
        <v>952</v>
      </c>
      <c r="H1244" s="0" t="s">
        <v>24</v>
      </c>
      <c r="I1244" s="0" t="s">
        <v>128</v>
      </c>
      <c r="J1244" s="0" t="s">
        <v>53</v>
      </c>
      <c r="K1244" s="0" t="s">
        <v>27</v>
      </c>
      <c r="L1244" s="0" t="n">
        <v>20</v>
      </c>
      <c r="M1244" s="0" t="n">
        <v>17</v>
      </c>
      <c r="N1244" s="0" t="n">
        <v>16</v>
      </c>
    </row>
    <row r="1245" customFormat="false" ht="15" hidden="false" customHeight="false" outlineLevel="0" collapsed="false">
      <c r="A1245" s="0" t="n">
        <v>88065566595</v>
      </c>
      <c r="B1245" s="11" t="n">
        <v>44071</v>
      </c>
      <c r="C1245" s="0" t="s">
        <v>373</v>
      </c>
      <c r="D1245" s="0" t="s">
        <v>29</v>
      </c>
      <c r="E1245" s="0" t="s">
        <v>78</v>
      </c>
      <c r="F1245" s="0" t="s">
        <v>31</v>
      </c>
      <c r="G1245" s="0" t="s">
        <v>952</v>
      </c>
      <c r="H1245" s="0" t="s">
        <v>33</v>
      </c>
      <c r="I1245" s="0" t="s">
        <v>128</v>
      </c>
      <c r="J1245" s="0" t="s">
        <v>56</v>
      </c>
      <c r="K1245" s="0" t="s">
        <v>27</v>
      </c>
      <c r="L1245" s="0" t="n">
        <v>12</v>
      </c>
      <c r="M1245" s="0" t="n">
        <v>9</v>
      </c>
      <c r="N1245" s="0" t="n">
        <v>2</v>
      </c>
    </row>
    <row r="1246" customFormat="false" ht="15" hidden="false" customHeight="false" outlineLevel="0" collapsed="false">
      <c r="A1246" s="0" t="n">
        <v>88065566596</v>
      </c>
      <c r="B1246" s="11" t="n">
        <v>44071</v>
      </c>
      <c r="C1246" s="0" t="s">
        <v>374</v>
      </c>
      <c r="D1246" s="0" t="s">
        <v>29</v>
      </c>
      <c r="E1246" s="0" t="s">
        <v>81</v>
      </c>
      <c r="F1246" s="0" t="s">
        <v>38</v>
      </c>
      <c r="G1246" s="0" t="s">
        <v>952</v>
      </c>
      <c r="H1246" s="0" t="s">
        <v>39</v>
      </c>
      <c r="I1246" s="0" t="s">
        <v>128</v>
      </c>
      <c r="J1246" s="0" t="s">
        <v>59</v>
      </c>
      <c r="K1246" s="0" t="s">
        <v>27</v>
      </c>
      <c r="L1246" s="0" t="n">
        <v>16</v>
      </c>
      <c r="M1246" s="0" t="n">
        <v>13</v>
      </c>
      <c r="N1246" s="0" t="n">
        <v>70</v>
      </c>
    </row>
    <row r="1247" customFormat="false" ht="15" hidden="false" customHeight="false" outlineLevel="0" collapsed="false">
      <c r="A1247" s="0" t="n">
        <v>88065566597</v>
      </c>
      <c r="B1247" s="11" t="n">
        <v>44072</v>
      </c>
      <c r="C1247" s="0" t="s">
        <v>375</v>
      </c>
      <c r="D1247" s="0" t="s">
        <v>29</v>
      </c>
      <c r="E1247" s="0" t="s">
        <v>84</v>
      </c>
      <c r="F1247" s="0" t="s">
        <v>43</v>
      </c>
      <c r="G1247" s="0" t="s">
        <v>952</v>
      </c>
      <c r="H1247" s="0" t="s">
        <v>44</v>
      </c>
      <c r="I1247" s="0" t="s">
        <v>128</v>
      </c>
      <c r="J1247" s="0" t="s">
        <v>62</v>
      </c>
      <c r="K1247" s="0" t="s">
        <v>27</v>
      </c>
      <c r="L1247" s="0" t="n">
        <v>20</v>
      </c>
      <c r="M1247" s="0" t="n">
        <v>17</v>
      </c>
      <c r="N1247" s="0" t="n">
        <v>6</v>
      </c>
    </row>
    <row r="1248" customFormat="false" ht="15" hidden="false" customHeight="false" outlineLevel="0" collapsed="false">
      <c r="A1248" s="0" t="n">
        <v>88065566598</v>
      </c>
      <c r="B1248" s="11" t="n">
        <v>44073</v>
      </c>
      <c r="C1248" s="0" t="s">
        <v>376</v>
      </c>
      <c r="D1248" s="0" t="s">
        <v>20</v>
      </c>
      <c r="E1248" s="0" t="s">
        <v>87</v>
      </c>
      <c r="F1248" s="0" t="s">
        <v>22</v>
      </c>
      <c r="G1248" s="0" t="s">
        <v>952</v>
      </c>
      <c r="H1248" s="0" t="s">
        <v>24</v>
      </c>
      <c r="I1248" s="0" t="s">
        <v>128</v>
      </c>
      <c r="J1248" s="0" t="s">
        <v>63</v>
      </c>
      <c r="K1248" s="0" t="s">
        <v>27</v>
      </c>
      <c r="L1248" s="0" t="n">
        <v>12</v>
      </c>
      <c r="M1248" s="0" t="n">
        <v>9</v>
      </c>
      <c r="N1248" s="0" t="n">
        <v>9</v>
      </c>
    </row>
    <row r="1249" customFormat="false" ht="15" hidden="false" customHeight="false" outlineLevel="0" collapsed="false">
      <c r="A1249" s="0" t="n">
        <v>88065566599</v>
      </c>
      <c r="B1249" s="11" t="n">
        <v>44074</v>
      </c>
      <c r="C1249" s="0" t="s">
        <v>377</v>
      </c>
      <c r="D1249" s="0" t="s">
        <v>29</v>
      </c>
      <c r="E1249" s="0" t="s">
        <v>90</v>
      </c>
      <c r="F1249" s="0" t="s">
        <v>31</v>
      </c>
      <c r="G1249" s="0" t="s">
        <v>952</v>
      </c>
      <c r="H1249" s="0" t="s">
        <v>33</v>
      </c>
      <c r="I1249" s="0" t="s">
        <v>128</v>
      </c>
      <c r="J1249" s="0" t="s">
        <v>70</v>
      </c>
      <c r="K1249" s="0" t="s">
        <v>27</v>
      </c>
      <c r="L1249" s="0" t="n">
        <v>10</v>
      </c>
      <c r="M1249" s="0" t="n">
        <v>7</v>
      </c>
      <c r="N1249" s="0" t="n">
        <v>10</v>
      </c>
    </row>
    <row r="1250" customFormat="false" ht="15" hidden="false" customHeight="false" outlineLevel="0" collapsed="false">
      <c r="A1250" s="0" t="n">
        <v>88065566600</v>
      </c>
      <c r="B1250" s="11" t="n">
        <v>44075</v>
      </c>
      <c r="C1250" s="0" t="s">
        <v>378</v>
      </c>
      <c r="D1250" s="0" t="s">
        <v>29</v>
      </c>
      <c r="E1250" s="0" t="s">
        <v>93</v>
      </c>
      <c r="F1250" s="0" t="s">
        <v>38</v>
      </c>
      <c r="G1250" s="0" t="s">
        <v>952</v>
      </c>
      <c r="H1250" s="0" t="s">
        <v>39</v>
      </c>
      <c r="I1250" s="0" t="s">
        <v>128</v>
      </c>
      <c r="J1250" s="0" t="s">
        <v>73</v>
      </c>
      <c r="K1250" s="0" t="s">
        <v>27</v>
      </c>
      <c r="L1250" s="0" t="n">
        <v>15</v>
      </c>
      <c r="M1250" s="0" t="n">
        <v>12</v>
      </c>
      <c r="N1250" s="0" t="n">
        <v>68</v>
      </c>
    </row>
    <row r="1251" customFormat="false" ht="15" hidden="false" customHeight="false" outlineLevel="0" collapsed="false">
      <c r="A1251" s="0" t="n">
        <v>88065566601</v>
      </c>
      <c r="B1251" s="11" t="n">
        <v>44076</v>
      </c>
      <c r="C1251" s="0" t="s">
        <v>379</v>
      </c>
      <c r="D1251" s="0" t="s">
        <v>29</v>
      </c>
      <c r="E1251" s="0" t="s">
        <v>96</v>
      </c>
      <c r="F1251" s="0" t="s">
        <v>43</v>
      </c>
      <c r="G1251" s="0" t="s">
        <v>952</v>
      </c>
      <c r="H1251" s="0" t="s">
        <v>44</v>
      </c>
      <c r="I1251" s="0" t="s">
        <v>128</v>
      </c>
      <c r="J1251" s="0" t="s">
        <v>76</v>
      </c>
      <c r="K1251" s="0" t="s">
        <v>27</v>
      </c>
      <c r="L1251" s="0" t="n">
        <v>15</v>
      </c>
      <c r="M1251" s="0" t="n">
        <v>12</v>
      </c>
      <c r="N1251" s="0" t="n">
        <v>4</v>
      </c>
    </row>
    <row r="1252" customFormat="false" ht="15" hidden="false" customHeight="false" outlineLevel="0" collapsed="false">
      <c r="A1252" s="0" t="n">
        <v>88065566602</v>
      </c>
      <c r="B1252" s="11" t="n">
        <v>44077</v>
      </c>
      <c r="C1252" s="0" t="s">
        <v>380</v>
      </c>
      <c r="D1252" s="0" t="s">
        <v>20</v>
      </c>
      <c r="E1252" s="0" t="s">
        <v>98</v>
      </c>
      <c r="F1252" s="0" t="s">
        <v>22</v>
      </c>
      <c r="G1252" s="0" t="s">
        <v>952</v>
      </c>
      <c r="H1252" s="0" t="s">
        <v>24</v>
      </c>
      <c r="I1252" s="0" t="s">
        <v>128</v>
      </c>
      <c r="J1252" s="0" t="s">
        <v>126</v>
      </c>
      <c r="K1252" s="0" t="s">
        <v>27</v>
      </c>
      <c r="L1252" s="0" t="n">
        <v>20</v>
      </c>
      <c r="M1252" s="0" t="n">
        <v>17</v>
      </c>
      <c r="N1252" s="0" t="n">
        <v>67</v>
      </c>
    </row>
    <row r="1253" customFormat="false" ht="15" hidden="false" customHeight="false" outlineLevel="0" collapsed="false">
      <c r="A1253" s="0" t="n">
        <v>88065566603</v>
      </c>
      <c r="B1253" s="11" t="n">
        <v>44078</v>
      </c>
      <c r="C1253" s="0" t="s">
        <v>381</v>
      </c>
      <c r="D1253" s="0" t="s">
        <v>29</v>
      </c>
      <c r="E1253" s="0" t="s">
        <v>101</v>
      </c>
      <c r="F1253" s="0" t="s">
        <v>31</v>
      </c>
      <c r="G1253" s="0" t="s">
        <v>952</v>
      </c>
      <c r="H1253" s="0" t="s">
        <v>33</v>
      </c>
      <c r="I1253" s="0" t="s">
        <v>128</v>
      </c>
      <c r="J1253" s="0" t="s">
        <v>129</v>
      </c>
      <c r="K1253" s="0" t="s">
        <v>27</v>
      </c>
      <c r="L1253" s="0" t="n">
        <v>12</v>
      </c>
      <c r="M1253" s="0" t="n">
        <v>9</v>
      </c>
      <c r="N1253" s="0" t="n">
        <v>6</v>
      </c>
    </row>
    <row r="1254" customFormat="false" ht="15" hidden="false" customHeight="false" outlineLevel="0" collapsed="false">
      <c r="A1254" s="0" t="n">
        <v>88065566604</v>
      </c>
      <c r="B1254" s="11" t="n">
        <v>44079</v>
      </c>
      <c r="C1254" s="0" t="s">
        <v>382</v>
      </c>
      <c r="D1254" s="0" t="s">
        <v>29</v>
      </c>
      <c r="E1254" s="0" t="s">
        <v>104</v>
      </c>
      <c r="F1254" s="0" t="s">
        <v>38</v>
      </c>
      <c r="G1254" s="0" t="s">
        <v>952</v>
      </c>
      <c r="H1254" s="0" t="s">
        <v>39</v>
      </c>
      <c r="I1254" s="0" t="s">
        <v>128</v>
      </c>
      <c r="J1254" s="0" t="s">
        <v>131</v>
      </c>
      <c r="K1254" s="0" t="s">
        <v>27</v>
      </c>
      <c r="L1254" s="0" t="n">
        <v>13</v>
      </c>
      <c r="M1254" s="0" t="n">
        <v>10</v>
      </c>
      <c r="N1254" s="0" t="n">
        <v>3</v>
      </c>
    </row>
    <row r="1255" customFormat="false" ht="15" hidden="false" customHeight="false" outlineLevel="0" collapsed="false">
      <c r="A1255" s="0" t="n">
        <v>88065566605</v>
      </c>
      <c r="B1255" s="11" t="n">
        <v>44083</v>
      </c>
      <c r="C1255" s="0" t="s">
        <v>383</v>
      </c>
      <c r="D1255" s="0" t="s">
        <v>20</v>
      </c>
      <c r="E1255" s="0" t="s">
        <v>107</v>
      </c>
      <c r="F1255" s="0" t="s">
        <v>43</v>
      </c>
      <c r="G1255" s="0" t="s">
        <v>952</v>
      </c>
      <c r="H1255" s="0" t="s">
        <v>44</v>
      </c>
      <c r="I1255" s="0" t="s">
        <v>128</v>
      </c>
      <c r="J1255" s="0" t="s">
        <v>133</v>
      </c>
      <c r="K1255" s="0" t="s">
        <v>27</v>
      </c>
      <c r="L1255" s="0" t="n">
        <v>15</v>
      </c>
      <c r="M1255" s="0" t="n">
        <v>12</v>
      </c>
      <c r="N1255" s="0" t="n">
        <v>7</v>
      </c>
    </row>
    <row r="1256" customFormat="false" ht="15" hidden="false" customHeight="false" outlineLevel="0" collapsed="false">
      <c r="A1256" s="0" t="n">
        <v>88065566606</v>
      </c>
      <c r="B1256" s="11" t="n">
        <v>44082</v>
      </c>
      <c r="C1256" s="0" t="s">
        <v>384</v>
      </c>
      <c r="D1256" s="0" t="s">
        <v>29</v>
      </c>
      <c r="E1256" s="0" t="s">
        <v>110</v>
      </c>
      <c r="F1256" s="0" t="s">
        <v>22</v>
      </c>
      <c r="G1256" s="0" t="s">
        <v>952</v>
      </c>
      <c r="H1256" s="0" t="s">
        <v>24</v>
      </c>
      <c r="I1256" s="0" t="s">
        <v>128</v>
      </c>
      <c r="J1256" s="0" t="s">
        <v>88</v>
      </c>
      <c r="K1256" s="0" t="s">
        <v>27</v>
      </c>
      <c r="L1256" s="0" t="n">
        <v>14</v>
      </c>
      <c r="M1256" s="0" t="n">
        <v>11</v>
      </c>
      <c r="N1256" s="0" t="n">
        <v>5</v>
      </c>
    </row>
    <row r="1257" customFormat="false" ht="15" hidden="false" customHeight="false" outlineLevel="0" collapsed="false">
      <c r="A1257" s="0" t="n">
        <v>88065566607</v>
      </c>
      <c r="B1257" s="11" t="n">
        <v>44082</v>
      </c>
      <c r="C1257" s="0" t="s">
        <v>385</v>
      </c>
      <c r="D1257" s="0" t="s">
        <v>20</v>
      </c>
      <c r="E1257" s="0" t="s">
        <v>112</v>
      </c>
      <c r="F1257" s="0" t="s">
        <v>31</v>
      </c>
      <c r="G1257" s="0" t="s">
        <v>952</v>
      </c>
      <c r="H1257" s="0" t="s">
        <v>33</v>
      </c>
      <c r="I1257" s="0" t="s">
        <v>128</v>
      </c>
      <c r="J1257" s="0" t="s">
        <v>91</v>
      </c>
      <c r="K1257" s="0" t="s">
        <v>27</v>
      </c>
      <c r="L1257" s="0" t="n">
        <v>30</v>
      </c>
      <c r="M1257" s="0" t="n">
        <v>27</v>
      </c>
      <c r="N1257" s="0" t="n">
        <v>8</v>
      </c>
    </row>
    <row r="1258" customFormat="false" ht="15" hidden="false" customHeight="false" outlineLevel="0" collapsed="false">
      <c r="A1258" s="0" t="n">
        <v>88065566608</v>
      </c>
      <c r="B1258" s="11" t="n">
        <v>44083</v>
      </c>
      <c r="C1258" s="0" t="s">
        <v>386</v>
      </c>
      <c r="D1258" s="0" t="s">
        <v>20</v>
      </c>
      <c r="E1258" s="0" t="s">
        <v>114</v>
      </c>
      <c r="F1258" s="0" t="s">
        <v>22</v>
      </c>
      <c r="G1258" s="0" t="s">
        <v>952</v>
      </c>
      <c r="H1258" s="0" t="s">
        <v>24</v>
      </c>
      <c r="I1258" s="0" t="s">
        <v>128</v>
      </c>
      <c r="J1258" s="0" t="s">
        <v>94</v>
      </c>
      <c r="K1258" s="0" t="s">
        <v>27</v>
      </c>
      <c r="L1258" s="0" t="n">
        <v>16</v>
      </c>
      <c r="M1258" s="0" t="n">
        <v>13</v>
      </c>
      <c r="N1258" s="0" t="n">
        <v>9</v>
      </c>
    </row>
    <row r="1259" customFormat="false" ht="15" hidden="false" customHeight="false" outlineLevel="0" collapsed="false">
      <c r="A1259" s="0" t="n">
        <v>88065566609</v>
      </c>
      <c r="B1259" s="11" t="n">
        <v>44084</v>
      </c>
      <c r="C1259" s="0" t="s">
        <v>387</v>
      </c>
      <c r="D1259" s="0" t="s">
        <v>20</v>
      </c>
      <c r="E1259" s="0" t="s">
        <v>69</v>
      </c>
      <c r="F1259" s="0" t="s">
        <v>31</v>
      </c>
      <c r="G1259" s="0" t="s">
        <v>952</v>
      </c>
      <c r="H1259" s="0" t="s">
        <v>33</v>
      </c>
      <c r="I1259" s="0" t="s">
        <v>128</v>
      </c>
      <c r="J1259" s="0" t="s">
        <v>34</v>
      </c>
      <c r="K1259" s="0" t="s">
        <v>35</v>
      </c>
      <c r="L1259" s="0" t="n">
        <v>9</v>
      </c>
      <c r="M1259" s="0" t="n">
        <v>6</v>
      </c>
      <c r="N1259" s="0" t="n">
        <v>2</v>
      </c>
    </row>
    <row r="1260" customFormat="false" ht="15" hidden="false" customHeight="false" outlineLevel="0" collapsed="false">
      <c r="A1260" s="0" t="n">
        <v>88065566610</v>
      </c>
      <c r="B1260" s="11" t="n">
        <v>44085</v>
      </c>
      <c r="C1260" s="0" t="s">
        <v>388</v>
      </c>
      <c r="D1260" s="0" t="s">
        <v>29</v>
      </c>
      <c r="E1260" s="0" t="s">
        <v>117</v>
      </c>
      <c r="F1260" s="0" t="s">
        <v>22</v>
      </c>
      <c r="G1260" s="0" t="s">
        <v>952</v>
      </c>
      <c r="H1260" s="0" t="s">
        <v>24</v>
      </c>
      <c r="I1260" s="0" t="s">
        <v>128</v>
      </c>
      <c r="J1260" s="0" t="s">
        <v>40</v>
      </c>
      <c r="K1260" s="0" t="s">
        <v>35</v>
      </c>
      <c r="L1260" s="0" t="n">
        <v>5</v>
      </c>
      <c r="M1260" s="0" t="n">
        <v>2</v>
      </c>
      <c r="N1260" s="0" t="n">
        <v>5</v>
      </c>
    </row>
    <row r="1261" customFormat="false" ht="15" hidden="false" customHeight="false" outlineLevel="0" collapsed="false">
      <c r="A1261" s="0" t="n">
        <v>88065566611</v>
      </c>
      <c r="B1261" s="11" t="n">
        <v>44086</v>
      </c>
      <c r="C1261" s="0" t="s">
        <v>389</v>
      </c>
      <c r="D1261" s="0" t="s">
        <v>20</v>
      </c>
      <c r="E1261" s="0" t="s">
        <v>119</v>
      </c>
      <c r="F1261" s="0" t="s">
        <v>31</v>
      </c>
      <c r="G1261" s="0" t="s">
        <v>952</v>
      </c>
      <c r="H1261" s="0" t="s">
        <v>33</v>
      </c>
      <c r="I1261" s="0" t="s">
        <v>128</v>
      </c>
      <c r="J1261" s="0" t="s">
        <v>140</v>
      </c>
      <c r="K1261" s="0" t="s">
        <v>35</v>
      </c>
      <c r="L1261" s="0" t="n">
        <v>18</v>
      </c>
      <c r="M1261" s="0" t="n">
        <v>15</v>
      </c>
      <c r="N1261" s="0" t="n">
        <v>7</v>
      </c>
    </row>
    <row r="1262" customFormat="false" ht="15" hidden="false" customHeight="false" outlineLevel="0" collapsed="false">
      <c r="A1262" s="0" t="n">
        <v>88065566612</v>
      </c>
      <c r="B1262" s="11" t="n">
        <v>44087</v>
      </c>
      <c r="C1262" s="0" t="s">
        <v>390</v>
      </c>
      <c r="D1262" s="0" t="s">
        <v>29</v>
      </c>
      <c r="E1262" s="0" t="s">
        <v>121</v>
      </c>
      <c r="F1262" s="0" t="s">
        <v>22</v>
      </c>
      <c r="G1262" s="0" t="s">
        <v>952</v>
      </c>
      <c r="H1262" s="0" t="s">
        <v>24</v>
      </c>
      <c r="I1262" s="0" t="s">
        <v>128</v>
      </c>
      <c r="J1262" s="0" t="s">
        <v>142</v>
      </c>
      <c r="K1262" s="0" t="s">
        <v>35</v>
      </c>
      <c r="L1262" s="0" t="n">
        <v>10</v>
      </c>
      <c r="M1262" s="0" t="n">
        <v>7</v>
      </c>
      <c r="N1262" s="0" t="n">
        <v>7</v>
      </c>
    </row>
  </sheetData>
  <mergeCells count="1">
    <mergeCell ref="D2:N2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D3:V3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1484375" defaultRowHeight="15" zeroHeight="false" outlineLevelRow="0" outlineLevelCol="0"/>
  <cols>
    <col collapsed="false" customWidth="false" hidden="false" outlineLevel="0" max="2" min="1" style="97" width="9.14"/>
    <col collapsed="false" customWidth="true" hidden="false" outlineLevel="0" max="3" min="3" style="97" width="1.71"/>
    <col collapsed="false" customWidth="false" hidden="false" outlineLevel="0" max="4" min="4" style="97" width="9.14"/>
    <col collapsed="false" customWidth="true" hidden="false" outlineLevel="0" max="5" min="5" style="97" width="20.29"/>
    <col collapsed="false" customWidth="true" hidden="false" outlineLevel="0" max="6" min="6" style="97" width="15"/>
    <col collapsed="false" customWidth="true" hidden="false" outlineLevel="0" max="7" min="7" style="97" width="11.14"/>
    <col collapsed="false" customWidth="true" hidden="false" outlineLevel="0" max="8" min="8" style="97" width="7.71"/>
    <col collapsed="false" customWidth="true" hidden="false" outlineLevel="0" max="9" min="9" style="97" width="15.42"/>
    <col collapsed="false" customWidth="true" hidden="false" outlineLevel="0" max="10" min="10" style="97" width="12.57"/>
    <col collapsed="false" customWidth="true" hidden="false" outlineLevel="0" max="11" min="11" style="109" width="19.42"/>
    <col collapsed="false" customWidth="true" hidden="false" outlineLevel="0" max="12" min="12" style="97" width="21"/>
    <col collapsed="false" customWidth="true" hidden="false" outlineLevel="0" max="13" min="13" style="97" width="14"/>
    <col collapsed="false" customWidth="true" hidden="false" outlineLevel="0" max="14" min="14" style="97" width="9.71"/>
    <col collapsed="false" customWidth="true" hidden="false" outlineLevel="0" max="15" min="15" style="97" width="19.71"/>
    <col collapsed="false" customWidth="true" hidden="false" outlineLevel="0" max="16" min="16" style="97" width="10.29"/>
    <col collapsed="false" customWidth="true" hidden="false" outlineLevel="0" max="17" min="17" style="97" width="7.86"/>
    <col collapsed="false" customWidth="false" hidden="false" outlineLevel="0" max="16384" min="18" style="97" width="9.14"/>
  </cols>
  <sheetData>
    <row r="3" customFormat="false" ht="13.5" hidden="false" customHeight="true" outlineLevel="0" collapsed="false">
      <c r="H3" s="122" t="s">
        <v>1181</v>
      </c>
      <c r="I3" s="122"/>
      <c r="J3" s="122"/>
      <c r="K3" s="122"/>
      <c r="N3" s="123"/>
    </row>
    <row r="4" customFormat="false" ht="4.5" hidden="false" customHeight="true" outlineLevel="0" collapsed="false">
      <c r="D4" s="99"/>
      <c r="E4" s="99"/>
      <c r="F4" s="99"/>
      <c r="G4" s="99"/>
      <c r="H4" s="99"/>
      <c r="I4" s="99"/>
      <c r="J4" s="99"/>
      <c r="K4" s="110"/>
      <c r="L4" s="99"/>
      <c r="M4" s="99"/>
      <c r="N4" s="99"/>
      <c r="O4" s="99"/>
      <c r="P4" s="99"/>
      <c r="Q4" s="99"/>
      <c r="R4" s="99"/>
      <c r="S4" s="99"/>
      <c r="T4" s="99"/>
      <c r="U4" s="99"/>
      <c r="V4" s="99"/>
    </row>
    <row r="5" customFormat="false" ht="15" hidden="false" customHeight="false" outlineLevel="0" collapsed="false">
      <c r="D5" s="100"/>
      <c r="E5" s="101"/>
      <c r="F5" s="101"/>
      <c r="G5" s="101"/>
      <c r="H5" s="101"/>
      <c r="I5" s="101"/>
      <c r="J5" s="101"/>
      <c r="K5" s="111"/>
      <c r="L5" s="101"/>
      <c r="M5" s="101"/>
      <c r="N5" s="102"/>
      <c r="O5" s="99"/>
      <c r="P5" s="99"/>
      <c r="Q5" s="99"/>
      <c r="R5" s="99"/>
      <c r="S5" s="99"/>
      <c r="T5" s="99"/>
      <c r="U5" s="99"/>
      <c r="V5" s="99"/>
    </row>
    <row r="6" customFormat="false" ht="15" hidden="false" customHeight="false" outlineLevel="0" collapsed="false">
      <c r="D6" s="103"/>
      <c r="E6" s="99"/>
      <c r="F6" s="99"/>
      <c r="G6" s="99"/>
      <c r="H6" s="99"/>
      <c r="I6" s="99"/>
      <c r="J6" s="99"/>
      <c r="K6" s="110"/>
      <c r="L6" s="99"/>
      <c r="M6" s="99"/>
      <c r="N6" s="104"/>
      <c r="O6" s="99"/>
      <c r="P6" s="99"/>
      <c r="Q6" s="99"/>
      <c r="R6" s="99"/>
      <c r="S6" s="99"/>
      <c r="T6" s="99"/>
      <c r="U6" s="99"/>
      <c r="V6" s="99"/>
    </row>
    <row r="7" customFormat="false" ht="15" hidden="false" customHeight="false" outlineLevel="0" collapsed="false">
      <c r="D7" s="103"/>
      <c r="E7" s="99"/>
      <c r="F7" s="99"/>
      <c r="G7" s="99"/>
      <c r="H7" s="99"/>
      <c r="I7" s="99"/>
      <c r="J7" s="99"/>
      <c r="K7" s="110"/>
      <c r="L7" s="99"/>
      <c r="M7" s="99"/>
      <c r="N7" s="104"/>
      <c r="O7" s="99"/>
      <c r="P7" s="99"/>
      <c r="Q7" s="99"/>
      <c r="R7" s="99"/>
      <c r="S7" s="99"/>
      <c r="T7" s="99"/>
      <c r="U7" s="99"/>
      <c r="V7" s="99"/>
    </row>
    <row r="8" customFormat="false" ht="34.5" hidden="false" customHeight="true" outlineLevel="0" collapsed="false">
      <c r="D8" s="103"/>
      <c r="E8" s="112" t="str">
        <f aca="false">INDEX(CustomerViewRange,BackEnd!$ES$2+ROWS($D$8:D8)-1,COLUMNS($D$8:D8))</f>
        <v>Carlton P Bose</v>
      </c>
      <c r="F8" s="112" t="str">
        <f aca="false">INDEX(CustomerViewRange,BackEnd!$ES$2+ROWS($D$8:E8)-1,COLUMNS($D$8:E8))</f>
        <v>Syracuse</v>
      </c>
      <c r="G8" s="112" t="str">
        <f aca="false">INDEX(CustomerViewRange,BackEnd!$ES$2+ROWS($D$8:F8)-1,COLUMNS($D$8:F8))</f>
        <v>Male</v>
      </c>
      <c r="H8" s="124" t="n">
        <f aca="false">INDEX(CustomerViewRange,BackEnd!$ES$2+ROWS($D$8:G8)-1,COLUMNS($D$8:G8))</f>
        <v>15</v>
      </c>
      <c r="I8" s="118" t="n">
        <f aca="false">INDEX(CustomerViewRange,BackEnd!$ES$2+ROWS($D$8:H8)-1,COLUMNS($D$8:H8))</f>
        <v>195</v>
      </c>
      <c r="J8" s="118" t="n">
        <f aca="false">INDEX(CustomerViewRange,BackEnd!$ES$2+ROWS($D$8:I8)-1,COLUMNS($D$8:I8))</f>
        <v>45</v>
      </c>
      <c r="K8" s="125" t="n">
        <f aca="false">INDEX(CustomerViewRange,BackEnd!$ES$2+ROWS($D$8:J8)-1,COLUMNS($D$8:J8))</f>
        <v>44064</v>
      </c>
      <c r="L8" s="126" t="n">
        <f aca="false">INDEX(CustomerViewRange,BackEnd!$ES$2+ROWS($D$8:K8)-1,COLUMNS($D$8:K8))</f>
        <v>44064</v>
      </c>
      <c r="M8" s="127" t="n">
        <f aca="false">INDEX(CustomerViewRange,BackEnd!$ES$2+ROWS($D$8:L8)-1,COLUMNS($D$8:L8))</f>
        <v>1</v>
      </c>
      <c r="N8" s="128"/>
      <c r="O8" s="112"/>
      <c r="P8" s="112"/>
      <c r="Q8" s="117"/>
      <c r="R8" s="118"/>
      <c r="S8" s="118"/>
      <c r="T8" s="112"/>
      <c r="U8" s="99"/>
      <c r="V8" s="99"/>
    </row>
    <row r="9" customFormat="false" ht="34.5" hidden="false" customHeight="true" outlineLevel="0" collapsed="false">
      <c r="D9" s="103"/>
      <c r="E9" s="112" t="str">
        <f aca="false">INDEX(CustomerViewRange,BackEnd!$ES$2+ROWS($D$8:D9)-1,COLUMNS($D$8:D9))</f>
        <v>Carlton P Mahurin</v>
      </c>
      <c r="F9" s="112" t="str">
        <f aca="false">INDEX(CustomerViewRange,BackEnd!$ES$2+ROWS($D$8:E9)-1,COLUMNS($D$8:E9))</f>
        <v>Fulton</v>
      </c>
      <c r="G9" s="112" t="str">
        <f aca="false">INDEX(CustomerViewRange,BackEnd!$ES$2+ROWS($D$8:F9)-1,COLUMNS($D$8:F9))</f>
        <v>Male</v>
      </c>
      <c r="H9" s="124" t="n">
        <f aca="false">INDEX(CustomerViewRange,BackEnd!$ES$2+ROWS($D$8:G9)-1,COLUMNS($D$8:G9))</f>
        <v>7</v>
      </c>
      <c r="I9" s="118" t="n">
        <f aca="false">INDEX(CustomerViewRange,BackEnd!$ES$2+ROWS($D$8:H9)-1,COLUMNS($D$8:H9))</f>
        <v>84</v>
      </c>
      <c r="J9" s="118" t="n">
        <f aca="false">INDEX(CustomerViewRange,BackEnd!$ES$2+ROWS($D$8:I9)-1,COLUMNS($D$8:I9))</f>
        <v>21</v>
      </c>
      <c r="K9" s="125" t="n">
        <f aca="false">INDEX(CustomerViewRange,BackEnd!$ES$2+ROWS($D$8:J9)-1,COLUMNS($D$8:J9))</f>
        <v>44098</v>
      </c>
      <c r="L9" s="126" t="n">
        <f aca="false">INDEX(CustomerViewRange,BackEnd!$ES$2+ROWS($D$8:K9)-1,COLUMNS($D$8:K9))</f>
        <v>44098</v>
      </c>
      <c r="M9" s="127" t="n">
        <f aca="false">INDEX(CustomerViewRange,BackEnd!$ES$2+ROWS($D$8:L9)-1,COLUMNS($D$8:L9))</f>
        <v>1</v>
      </c>
      <c r="N9" s="104"/>
      <c r="O9" s="112"/>
      <c r="P9" s="112"/>
      <c r="Q9" s="117"/>
      <c r="R9" s="118"/>
      <c r="S9" s="118"/>
      <c r="T9" s="112"/>
      <c r="U9" s="99"/>
      <c r="V9" s="99"/>
    </row>
    <row r="10" customFormat="false" ht="34.5" hidden="false" customHeight="true" outlineLevel="0" collapsed="false">
      <c r="D10" s="103"/>
      <c r="E10" s="112" t="str">
        <f aca="false">INDEX(CustomerViewRange,BackEnd!$ES$2+ROWS($D$8:D10)-1,COLUMNS($D$8:D10))</f>
        <v>Carly L Sirianni</v>
      </c>
      <c r="F10" s="112" t="str">
        <f aca="false">INDEX(CustomerViewRange,BackEnd!$ES$2+ROWS($D$8:E10)-1,COLUMNS($D$8:E10))</f>
        <v>Little Falls</v>
      </c>
      <c r="G10" s="112" t="str">
        <f aca="false">INDEX(CustomerViewRange,BackEnd!$ES$2+ROWS($D$8:F10)-1,COLUMNS($D$8:F10))</f>
        <v>Female</v>
      </c>
      <c r="H10" s="124" t="n">
        <f aca="false">INDEX(CustomerViewRange,BackEnd!$ES$2+ROWS($D$8:G10)-1,COLUMNS($D$8:G10))</f>
        <v>77</v>
      </c>
      <c r="I10" s="118" t="n">
        <f aca="false">INDEX(CustomerViewRange,BackEnd!$ES$2+ROWS($D$8:H10)-1,COLUMNS($D$8:H10))</f>
        <v>1386</v>
      </c>
      <c r="J10" s="118" t="n">
        <f aca="false">INDEX(CustomerViewRange,BackEnd!$ES$2+ROWS($D$8:I10)-1,COLUMNS($D$8:I10))</f>
        <v>231</v>
      </c>
      <c r="K10" s="125" t="n">
        <f aca="false">INDEX(CustomerViewRange,BackEnd!$ES$2+ROWS($D$8:J10)-1,COLUMNS($D$8:J10))</f>
        <v>44058</v>
      </c>
      <c r="L10" s="126" t="n">
        <f aca="false">INDEX(CustomerViewRange,BackEnd!$ES$2+ROWS($D$8:K10)-1,COLUMNS($D$8:K10))</f>
        <v>44058</v>
      </c>
      <c r="M10" s="127" t="n">
        <f aca="false">INDEX(CustomerViewRange,BackEnd!$ES$2+ROWS($D$8:L10)-1,COLUMNS($D$8:L10))</f>
        <v>1</v>
      </c>
      <c r="N10" s="104"/>
      <c r="O10" s="112"/>
      <c r="P10" s="112"/>
      <c r="Q10" s="117"/>
      <c r="R10" s="118"/>
      <c r="S10" s="118"/>
      <c r="T10" s="112"/>
      <c r="U10" s="99"/>
      <c r="V10" s="99"/>
    </row>
    <row r="11" customFormat="false" ht="34.5" hidden="false" customHeight="true" outlineLevel="0" collapsed="false">
      <c r="D11" s="103"/>
      <c r="E11" s="112" t="str">
        <f aca="false">INDEX(CustomerViewRange,BackEnd!$ES$2+ROWS($D$8:D11)-1,COLUMNS($D$8:D11))</f>
        <v>Carmelia E Bergeron</v>
      </c>
      <c r="F11" s="112" t="str">
        <f aca="false">INDEX(CustomerViewRange,BackEnd!$ES$2+ROWS($D$8:E11)-1,COLUMNS($D$8:E11))</f>
        <v>Little Falls</v>
      </c>
      <c r="G11" s="112" t="str">
        <f aca="false">INDEX(CustomerViewRange,BackEnd!$ES$2+ROWS($D$8:F11)-1,COLUMNS($D$8:F11))</f>
        <v>Female</v>
      </c>
      <c r="H11" s="124" t="n">
        <f aca="false">INDEX(CustomerViewRange,BackEnd!$ES$2+ROWS($D$8:G11)-1,COLUMNS($D$8:G11))</f>
        <v>97</v>
      </c>
      <c r="I11" s="118" t="n">
        <f aca="false">INDEX(CustomerViewRange,BackEnd!$ES$2+ROWS($D$8:H11)-1,COLUMNS($D$8:H11))</f>
        <v>1587</v>
      </c>
      <c r="J11" s="118" t="n">
        <f aca="false">INDEX(CustomerViewRange,BackEnd!$ES$2+ROWS($D$8:I11)-1,COLUMNS($D$8:I11))</f>
        <v>291</v>
      </c>
      <c r="K11" s="125" t="n">
        <f aca="false">INDEX(CustomerViewRange,BackEnd!$ES$2+ROWS($D$8:J11)-1,COLUMNS($D$8:J11))</f>
        <v>44051</v>
      </c>
      <c r="L11" s="126" t="n">
        <f aca="false">INDEX(CustomerViewRange,BackEnd!$ES$2+ROWS($D$8:K11)-1,COLUMNS($D$8:K11))</f>
        <v>44103</v>
      </c>
      <c r="M11" s="127" t="n">
        <f aca="false">INDEX(CustomerViewRange,BackEnd!$ES$2+ROWS($D$8:L11)-1,COLUMNS($D$8:L11))</f>
        <v>14</v>
      </c>
      <c r="N11" s="104"/>
      <c r="O11" s="112"/>
      <c r="P11" s="112"/>
      <c r="Q11" s="117"/>
      <c r="R11" s="118"/>
      <c r="S11" s="118"/>
      <c r="T11" s="112"/>
      <c r="U11" s="99"/>
      <c r="V11" s="99"/>
    </row>
    <row r="12" customFormat="false" ht="34.5" hidden="false" customHeight="true" outlineLevel="0" collapsed="false">
      <c r="D12" s="103"/>
      <c r="E12" s="112" t="str">
        <f aca="false">INDEX(CustomerViewRange,BackEnd!$ES$2+ROWS($D$8:D12)-1,COLUMNS($D$8:D12))</f>
        <v>Carmelia R Lattimer</v>
      </c>
      <c r="F12" s="112" t="str">
        <f aca="false">INDEX(CustomerViewRange,BackEnd!$ES$2+ROWS($D$8:E12)-1,COLUMNS($D$8:E12))</f>
        <v>Johnstown</v>
      </c>
      <c r="G12" s="112" t="str">
        <f aca="false">INDEX(CustomerViewRange,BackEnd!$ES$2+ROWS($D$8:F12)-1,COLUMNS($D$8:F12))</f>
        <v>Female</v>
      </c>
      <c r="H12" s="124" t="n">
        <f aca="false">INDEX(CustomerViewRange,BackEnd!$ES$2+ROWS($D$8:G12)-1,COLUMNS($D$8:G12))</f>
        <v>3</v>
      </c>
      <c r="I12" s="118" t="n">
        <f aca="false">INDEX(CustomerViewRange,BackEnd!$ES$2+ROWS($D$8:H12)-1,COLUMNS($D$8:H12))</f>
        <v>45</v>
      </c>
      <c r="J12" s="118" t="n">
        <f aca="false">INDEX(CustomerViewRange,BackEnd!$ES$2+ROWS($D$8:I12)-1,COLUMNS($D$8:I12))</f>
        <v>9</v>
      </c>
      <c r="K12" s="125" t="n">
        <f aca="false">INDEX(CustomerViewRange,BackEnd!$ES$2+ROWS($D$8:J12)-1,COLUMNS($D$8:J12))</f>
        <v>44092</v>
      </c>
      <c r="L12" s="126" t="n">
        <f aca="false">INDEX(CustomerViewRange,BackEnd!$ES$2+ROWS($D$8:K12)-1,COLUMNS($D$8:K12))</f>
        <v>44092</v>
      </c>
      <c r="M12" s="127" t="n">
        <f aca="false">INDEX(CustomerViewRange,BackEnd!$ES$2+ROWS($D$8:L12)-1,COLUMNS($D$8:L12))</f>
        <v>1</v>
      </c>
      <c r="N12" s="104"/>
      <c r="O12" s="112"/>
      <c r="P12" s="112"/>
      <c r="Q12" s="117"/>
      <c r="R12" s="118"/>
      <c r="S12" s="118"/>
      <c r="T12" s="112"/>
      <c r="U12" s="99"/>
      <c r="V12" s="99"/>
    </row>
    <row r="13" customFormat="false" ht="34.5" hidden="false" customHeight="true" outlineLevel="0" collapsed="false">
      <c r="D13" s="103"/>
      <c r="E13" s="112" t="str">
        <f aca="false">INDEX(CustomerViewRange,BackEnd!$ES$2+ROWS($D$8:D13)-1,COLUMNS($D$8:D13))</f>
        <v>Carmen F Barret</v>
      </c>
      <c r="F13" s="112" t="str">
        <f aca="false">INDEX(CustomerViewRange,BackEnd!$ES$2+ROWS($D$8:E13)-1,COLUMNS($D$8:E13))</f>
        <v>Peekskill</v>
      </c>
      <c r="G13" s="112" t="str">
        <f aca="false">INDEX(CustomerViewRange,BackEnd!$ES$2+ROWS($D$8:F13)-1,COLUMNS($D$8:F13))</f>
        <v>Female</v>
      </c>
      <c r="H13" s="124" t="n">
        <f aca="false">INDEX(CustomerViewRange,BackEnd!$ES$2+ROWS($D$8:G13)-1,COLUMNS($D$8:G13))</f>
        <v>6</v>
      </c>
      <c r="I13" s="118" t="n">
        <f aca="false">INDEX(CustomerViewRange,BackEnd!$ES$2+ROWS($D$8:H13)-1,COLUMNS($D$8:H13))</f>
        <v>72</v>
      </c>
      <c r="J13" s="118" t="n">
        <f aca="false">INDEX(CustomerViewRange,BackEnd!$ES$2+ROWS($D$8:I13)-1,COLUMNS($D$8:I13))</f>
        <v>18</v>
      </c>
      <c r="K13" s="125" t="n">
        <f aca="false">INDEX(CustomerViewRange,BackEnd!$ES$2+ROWS($D$8:J13)-1,COLUMNS($D$8:J13))</f>
        <v>44078</v>
      </c>
      <c r="L13" s="126" t="n">
        <f aca="false">INDEX(CustomerViewRange,BackEnd!$ES$2+ROWS($D$8:K13)-1,COLUMNS($D$8:K13))</f>
        <v>44078</v>
      </c>
      <c r="M13" s="127" t="n">
        <f aca="false">INDEX(CustomerViewRange,BackEnd!$ES$2+ROWS($D$8:L13)-1,COLUMNS($D$8:L13))</f>
        <v>1</v>
      </c>
      <c r="N13" s="104"/>
      <c r="O13" s="112"/>
      <c r="P13" s="112"/>
      <c r="Q13" s="117"/>
      <c r="R13" s="118"/>
      <c r="S13" s="118"/>
      <c r="T13" s="112"/>
      <c r="U13" s="99"/>
      <c r="V13" s="99"/>
    </row>
    <row r="14" customFormat="false" ht="34.5" hidden="false" customHeight="true" outlineLevel="0" collapsed="false">
      <c r="D14" s="103"/>
      <c r="E14" s="112" t="str">
        <f aca="false">INDEX(CustomerViewRange,BackEnd!$ES$2+ROWS($D$8:D14)-1,COLUMNS($D$8:D14))</f>
        <v>Carmen U Benbow</v>
      </c>
      <c r="F14" s="112" t="str">
        <f aca="false">INDEX(CustomerViewRange,BackEnd!$ES$2+ROWS($D$8:E14)-1,COLUMNS($D$8:E14))</f>
        <v>Hudson</v>
      </c>
      <c r="G14" s="112" t="str">
        <f aca="false">INDEX(CustomerViewRange,BackEnd!$ES$2+ROWS($D$8:F14)-1,COLUMNS($D$8:F14))</f>
        <v>Female</v>
      </c>
      <c r="H14" s="124" t="n">
        <f aca="false">INDEX(CustomerViewRange,BackEnd!$ES$2+ROWS($D$8:G14)-1,COLUMNS($D$8:G14))</f>
        <v>6</v>
      </c>
      <c r="I14" s="118" t="n">
        <f aca="false">INDEX(CustomerViewRange,BackEnd!$ES$2+ROWS($D$8:H14)-1,COLUMNS($D$8:H14))</f>
        <v>90</v>
      </c>
      <c r="J14" s="118" t="n">
        <f aca="false">INDEX(CustomerViewRange,BackEnd!$ES$2+ROWS($D$8:I14)-1,COLUMNS($D$8:I14))</f>
        <v>18</v>
      </c>
      <c r="K14" s="125" t="n">
        <f aca="false">INDEX(CustomerViewRange,BackEnd!$ES$2+ROWS($D$8:J14)-1,COLUMNS($D$8:J14))</f>
        <v>44082</v>
      </c>
      <c r="L14" s="126" t="n">
        <f aca="false">INDEX(CustomerViewRange,BackEnd!$ES$2+ROWS($D$8:K14)-1,COLUMNS($D$8:K14))</f>
        <v>44082</v>
      </c>
      <c r="M14" s="127" t="n">
        <f aca="false">INDEX(CustomerViewRange,BackEnd!$ES$2+ROWS($D$8:L14)-1,COLUMNS($D$8:L14))</f>
        <v>1</v>
      </c>
      <c r="N14" s="104"/>
      <c r="O14" s="112"/>
      <c r="P14" s="112"/>
      <c r="Q14" s="117"/>
      <c r="R14" s="118"/>
      <c r="S14" s="118"/>
      <c r="T14" s="112"/>
      <c r="U14" s="99"/>
      <c r="V14" s="99"/>
    </row>
    <row r="15" customFormat="false" ht="34.5" hidden="false" customHeight="true" outlineLevel="0" collapsed="false">
      <c r="D15" s="103"/>
      <c r="E15" s="112" t="str">
        <f aca="false">INDEX(CustomerViewRange,BackEnd!$ES$2+ROWS($D$8:D15)-1,COLUMNS($D$8:D15))</f>
        <v>Carmon A Howlett</v>
      </c>
      <c r="F15" s="112" t="str">
        <f aca="false">INDEX(CustomerViewRange,BackEnd!$ES$2+ROWS($D$8:E15)-1,COLUMNS($D$8:E15))</f>
        <v>Brookhaven</v>
      </c>
      <c r="G15" s="112" t="str">
        <f aca="false">INDEX(CustomerViewRange,BackEnd!$ES$2+ROWS($D$8:F15)-1,COLUMNS($D$8:F15))</f>
        <v>Female</v>
      </c>
      <c r="H15" s="124" t="n">
        <f aca="false">INDEX(CustomerViewRange,BackEnd!$ES$2+ROWS($D$8:G15)-1,COLUMNS($D$8:G15))</f>
        <v>2</v>
      </c>
      <c r="I15" s="118" t="n">
        <f aca="false">INDEX(CustomerViewRange,BackEnd!$ES$2+ROWS($D$8:H15)-1,COLUMNS($D$8:H15))</f>
        <v>30</v>
      </c>
      <c r="J15" s="118" t="n">
        <f aca="false">INDEX(CustomerViewRange,BackEnd!$ES$2+ROWS($D$8:I15)-1,COLUMNS($D$8:I15))</f>
        <v>6</v>
      </c>
      <c r="K15" s="125" t="n">
        <f aca="false">INDEX(CustomerViewRange,BackEnd!$ES$2+ROWS($D$8:J15)-1,COLUMNS($D$8:J15))</f>
        <v>44074</v>
      </c>
      <c r="L15" s="126" t="n">
        <f aca="false">INDEX(CustomerViewRange,BackEnd!$ES$2+ROWS($D$8:K15)-1,COLUMNS($D$8:K15))</f>
        <v>44074</v>
      </c>
      <c r="M15" s="127" t="n">
        <f aca="false">INDEX(CustomerViewRange,BackEnd!$ES$2+ROWS($D$8:L15)-1,COLUMNS($D$8:L15))</f>
        <v>1</v>
      </c>
      <c r="N15" s="104"/>
      <c r="O15" s="112"/>
      <c r="P15" s="112"/>
      <c r="Q15" s="117"/>
      <c r="R15" s="118"/>
      <c r="S15" s="118"/>
      <c r="T15" s="112"/>
      <c r="U15" s="99"/>
      <c r="V15" s="99"/>
    </row>
    <row r="16" customFormat="false" ht="34.5" hidden="false" customHeight="true" outlineLevel="0" collapsed="false">
      <c r="D16" s="103"/>
      <c r="E16" s="112" t="str">
        <f aca="false">INDEX(CustomerViewRange,BackEnd!$ES$2+ROWS($D$8:D16)-1,COLUMNS($D$8:D16))</f>
        <v>Carolin T Loya</v>
      </c>
      <c r="F16" s="112" t="str">
        <f aca="false">INDEX(CustomerViewRange,BackEnd!$ES$2+ROWS($D$8:E16)-1,COLUMNS($D$8:E16))</f>
        <v>Beacon</v>
      </c>
      <c r="G16" s="112" t="str">
        <f aca="false">INDEX(CustomerViewRange,BackEnd!$ES$2+ROWS($D$8:F16)-1,COLUMNS($D$8:F16))</f>
        <v>Female</v>
      </c>
      <c r="H16" s="124" t="n">
        <f aca="false">INDEX(CustomerViewRange,BackEnd!$ES$2+ROWS($D$8:G16)-1,COLUMNS($D$8:G16))</f>
        <v>3</v>
      </c>
      <c r="I16" s="118" t="n">
        <f aca="false">INDEX(CustomerViewRange,BackEnd!$ES$2+ROWS($D$8:H16)-1,COLUMNS($D$8:H16))</f>
        <v>27</v>
      </c>
      <c r="J16" s="118" t="n">
        <f aca="false">INDEX(CustomerViewRange,BackEnd!$ES$2+ROWS($D$8:I16)-1,COLUMNS($D$8:I16))</f>
        <v>9</v>
      </c>
      <c r="K16" s="125" t="n">
        <f aca="false">INDEX(CustomerViewRange,BackEnd!$ES$2+ROWS($D$8:J16)-1,COLUMNS($D$8:J16))</f>
        <v>44053</v>
      </c>
      <c r="L16" s="126" t="n">
        <f aca="false">INDEX(CustomerViewRange,BackEnd!$ES$2+ROWS($D$8:K16)-1,COLUMNS($D$8:K16))</f>
        <v>44053</v>
      </c>
      <c r="M16" s="127" t="n">
        <f aca="false">INDEX(CustomerViewRange,BackEnd!$ES$2+ROWS($D$8:L16)-1,COLUMNS($D$8:L16))</f>
        <v>1</v>
      </c>
      <c r="N16" s="104"/>
      <c r="O16" s="112"/>
      <c r="P16" s="112"/>
      <c r="Q16" s="117"/>
      <c r="R16" s="118"/>
      <c r="S16" s="118"/>
      <c r="T16" s="112"/>
      <c r="U16" s="99"/>
      <c r="V16" s="99"/>
    </row>
    <row r="17" customFormat="false" ht="34.5" hidden="false" customHeight="true" outlineLevel="0" collapsed="false">
      <c r="D17" s="103"/>
      <c r="E17" s="112" t="str">
        <f aca="false">INDEX(CustomerViewRange,BackEnd!$ES$2+ROWS($D$8:D17)-1,COLUMNS($D$8:D17))</f>
        <v>Carolina B Pasillas</v>
      </c>
      <c r="F17" s="112" t="str">
        <f aca="false">INDEX(CustomerViewRange,BackEnd!$ES$2+ROWS($D$8:E17)-1,COLUMNS($D$8:E17))</f>
        <v>Hudson</v>
      </c>
      <c r="G17" s="112" t="str">
        <f aca="false">INDEX(CustomerViewRange,BackEnd!$ES$2+ROWS($D$8:F17)-1,COLUMNS($D$8:F17))</f>
        <v>Female</v>
      </c>
      <c r="H17" s="124" t="n">
        <f aca="false">INDEX(CustomerViewRange,BackEnd!$ES$2+ROWS($D$8:G17)-1,COLUMNS($D$8:G17))</f>
        <v>77</v>
      </c>
      <c r="I17" s="118" t="n">
        <f aca="false">INDEX(CustomerViewRange,BackEnd!$ES$2+ROWS($D$8:H17)-1,COLUMNS($D$8:H17))</f>
        <v>4004</v>
      </c>
      <c r="J17" s="118" t="n">
        <f aca="false">INDEX(CustomerViewRange,BackEnd!$ES$2+ROWS($D$8:I17)-1,COLUMNS($D$8:I17))</f>
        <v>231</v>
      </c>
      <c r="K17" s="125" t="n">
        <f aca="false">INDEX(CustomerViewRange,BackEnd!$ES$2+ROWS($D$8:J17)-1,COLUMNS($D$8:J17))</f>
        <v>44064</v>
      </c>
      <c r="L17" s="126" t="n">
        <f aca="false">INDEX(CustomerViewRange,BackEnd!$ES$2+ROWS($D$8:K17)-1,COLUMNS($D$8:K17))</f>
        <v>44064</v>
      </c>
      <c r="M17" s="127" t="n">
        <f aca="false">INDEX(CustomerViewRange,BackEnd!$ES$2+ROWS($D$8:L17)-1,COLUMNS($D$8:L17))</f>
        <v>1</v>
      </c>
      <c r="N17" s="104"/>
      <c r="O17" s="112"/>
      <c r="P17" s="112"/>
      <c r="Q17" s="117"/>
      <c r="R17" s="118"/>
      <c r="S17" s="118"/>
      <c r="T17" s="112"/>
      <c r="U17" s="99"/>
      <c r="V17" s="99"/>
    </row>
    <row r="18" customFormat="false" ht="15" hidden="false" customHeight="false" outlineLevel="0" collapsed="false">
      <c r="D18" s="103"/>
      <c r="E18" s="99"/>
      <c r="F18" s="99"/>
      <c r="G18" s="99"/>
      <c r="H18" s="99"/>
      <c r="I18" s="99"/>
      <c r="J18" s="99"/>
      <c r="K18" s="110"/>
      <c r="L18" s="99"/>
      <c r="M18" s="99"/>
      <c r="N18" s="104"/>
      <c r="O18" s="99"/>
      <c r="P18" s="99"/>
      <c r="Q18" s="99"/>
      <c r="R18" s="99"/>
      <c r="S18" s="99"/>
      <c r="T18" s="99"/>
      <c r="U18" s="99"/>
      <c r="V18" s="99"/>
    </row>
    <row r="19" customFormat="false" ht="15.75" hidden="false" customHeight="false" outlineLevel="0" collapsed="false">
      <c r="D19" s="106"/>
      <c r="E19" s="107"/>
      <c r="F19" s="107"/>
      <c r="G19" s="107"/>
      <c r="H19" s="107"/>
      <c r="I19" s="129"/>
      <c r="J19" s="107"/>
      <c r="K19" s="119"/>
      <c r="L19" s="107"/>
      <c r="M19" s="107"/>
      <c r="N19" s="108"/>
      <c r="O19" s="99"/>
      <c r="P19" s="99"/>
      <c r="Q19" s="99"/>
      <c r="R19" s="99"/>
      <c r="S19" s="99"/>
      <c r="T19" s="99"/>
      <c r="U19" s="99"/>
      <c r="V19" s="99"/>
    </row>
    <row r="20" customFormat="false" ht="15" hidden="false" customHeight="false" outlineLevel="0" collapsed="false">
      <c r="D20" s="99"/>
      <c r="E20" s="99"/>
      <c r="F20" s="99"/>
      <c r="G20" s="99"/>
      <c r="H20" s="99"/>
      <c r="I20" s="99"/>
      <c r="J20" s="99"/>
      <c r="K20" s="110"/>
      <c r="L20" s="99"/>
      <c r="M20" s="99"/>
      <c r="N20" s="99"/>
      <c r="O20" s="99"/>
      <c r="P20" s="99"/>
      <c r="Q20" s="99"/>
      <c r="R20" s="99"/>
      <c r="S20" s="99"/>
      <c r="T20" s="99"/>
      <c r="U20" s="99"/>
      <c r="V20" s="99"/>
    </row>
    <row r="21" customFormat="false" ht="15" hidden="false" customHeight="false" outlineLevel="0" collapsed="false">
      <c r="D21" s="99"/>
      <c r="E21" s="99"/>
      <c r="F21" s="99"/>
      <c r="G21" s="98" t="s">
        <v>1181</v>
      </c>
      <c r="H21" s="99"/>
      <c r="I21" s="99"/>
      <c r="J21" s="99"/>
      <c r="K21" s="110"/>
      <c r="L21" s="99"/>
      <c r="M21" s="99"/>
      <c r="N21" s="99"/>
      <c r="O21" s="99"/>
      <c r="P21" s="99"/>
      <c r="Q21" s="99"/>
      <c r="R21" s="99"/>
      <c r="S21" s="99"/>
      <c r="T21" s="99"/>
      <c r="U21" s="99"/>
      <c r="V21" s="99"/>
    </row>
    <row r="22" customFormat="false" ht="15" hidden="false" customHeight="false" outlineLevel="0" collapsed="false">
      <c r="D22" s="99"/>
      <c r="E22" s="99"/>
      <c r="F22" s="99"/>
      <c r="G22" s="99"/>
      <c r="H22" s="99"/>
      <c r="I22" s="99"/>
      <c r="J22" s="99"/>
      <c r="K22" s="110"/>
      <c r="L22" s="99"/>
      <c r="M22" s="99"/>
      <c r="N22" s="99"/>
      <c r="O22" s="99"/>
      <c r="P22" s="99"/>
      <c r="Q22" s="99"/>
      <c r="R22" s="99"/>
      <c r="S22" s="99"/>
      <c r="T22" s="99"/>
      <c r="U22" s="99"/>
      <c r="V22" s="99"/>
    </row>
    <row r="23" customFormat="false" ht="15" hidden="false" customHeight="false" outlineLevel="0" collapsed="false">
      <c r="D23" s="99"/>
      <c r="E23" s="99"/>
      <c r="F23" s="99"/>
      <c r="G23" s="99"/>
      <c r="H23" s="99"/>
      <c r="I23" s="99"/>
      <c r="J23" s="99"/>
      <c r="K23" s="110"/>
      <c r="L23" s="99"/>
      <c r="M23" s="99"/>
      <c r="N23" s="99"/>
      <c r="O23" s="99"/>
      <c r="P23" s="99"/>
      <c r="Q23" s="99"/>
      <c r="R23" s="99"/>
      <c r="S23" s="99"/>
      <c r="T23" s="99"/>
      <c r="U23" s="99"/>
      <c r="V23" s="99"/>
    </row>
    <row r="24" customFormat="false" ht="15" hidden="false" customHeight="false" outlineLevel="0" collapsed="false">
      <c r="D24" s="99"/>
      <c r="E24" s="99"/>
      <c r="F24" s="99"/>
      <c r="G24" s="99"/>
      <c r="H24" s="99"/>
      <c r="I24" s="99"/>
      <c r="J24" s="99"/>
      <c r="K24" s="110"/>
      <c r="L24" s="99"/>
      <c r="M24" s="99"/>
      <c r="N24" s="99"/>
      <c r="O24" s="99"/>
      <c r="P24" s="99"/>
      <c r="Q24" s="99"/>
      <c r="R24" s="99"/>
      <c r="S24" s="99"/>
      <c r="T24" s="99"/>
      <c r="U24" s="99"/>
      <c r="V24" s="99"/>
    </row>
    <row r="25" customFormat="false" ht="15" hidden="false" customHeight="false" outlineLevel="0" collapsed="false">
      <c r="D25" s="99"/>
      <c r="E25" s="99"/>
      <c r="F25" s="99"/>
      <c r="G25" s="99"/>
      <c r="H25" s="99"/>
      <c r="I25" s="99"/>
      <c r="J25" s="99"/>
      <c r="K25" s="110"/>
      <c r="L25" s="99"/>
      <c r="M25" s="99"/>
      <c r="N25" s="99"/>
      <c r="O25" s="99"/>
      <c r="P25" s="99"/>
      <c r="Q25" s="99"/>
      <c r="R25" s="99"/>
      <c r="S25" s="99"/>
      <c r="T25" s="99"/>
      <c r="U25" s="99"/>
      <c r="V25" s="99"/>
    </row>
    <row r="26" customFormat="false" ht="15" hidden="false" customHeight="false" outlineLevel="0" collapsed="false">
      <c r="D26" s="99"/>
      <c r="E26" s="99"/>
      <c r="F26" s="99"/>
      <c r="G26" s="99"/>
      <c r="H26" s="99"/>
      <c r="I26" s="99"/>
      <c r="J26" s="99"/>
      <c r="K26" s="110"/>
      <c r="L26" s="99"/>
      <c r="M26" s="99"/>
      <c r="N26" s="99"/>
      <c r="O26" s="99"/>
      <c r="P26" s="99"/>
      <c r="Q26" s="99"/>
      <c r="R26" s="99"/>
      <c r="S26" s="99"/>
      <c r="T26" s="99"/>
      <c r="U26" s="99"/>
      <c r="V26" s="99"/>
    </row>
    <row r="27" customFormat="false" ht="15" hidden="false" customHeight="false" outlineLevel="0" collapsed="false">
      <c r="D27" s="99"/>
      <c r="E27" s="99"/>
      <c r="F27" s="99"/>
      <c r="G27" s="99"/>
      <c r="H27" s="99"/>
      <c r="I27" s="99"/>
      <c r="J27" s="99"/>
      <c r="K27" s="110"/>
      <c r="L27" s="99"/>
      <c r="M27" s="99"/>
      <c r="N27" s="99"/>
      <c r="O27" s="99"/>
      <c r="P27" s="99"/>
      <c r="Q27" s="99"/>
      <c r="R27" s="99"/>
      <c r="S27" s="99"/>
      <c r="T27" s="99"/>
      <c r="U27" s="99"/>
      <c r="V27" s="99"/>
    </row>
    <row r="28" customFormat="false" ht="15" hidden="false" customHeight="false" outlineLevel="0" collapsed="false">
      <c r="D28" s="99"/>
      <c r="E28" s="99"/>
      <c r="F28" s="99"/>
      <c r="G28" s="99"/>
      <c r="H28" s="99"/>
      <c r="I28" s="99"/>
      <c r="J28" s="99"/>
      <c r="K28" s="110"/>
      <c r="L28" s="99"/>
      <c r="M28" s="99"/>
      <c r="N28" s="99"/>
      <c r="O28" s="99"/>
      <c r="P28" s="99"/>
      <c r="Q28" s="99"/>
      <c r="R28" s="99"/>
      <c r="S28" s="99"/>
      <c r="T28" s="99"/>
      <c r="U28" s="99"/>
      <c r="V28" s="99"/>
    </row>
    <row r="29" customFormat="false" ht="15" hidden="false" customHeight="false" outlineLevel="0" collapsed="false">
      <c r="D29" s="99"/>
      <c r="E29" s="99"/>
      <c r="F29" s="99"/>
      <c r="G29" s="99"/>
      <c r="H29" s="99"/>
      <c r="I29" s="99"/>
      <c r="J29" s="99"/>
      <c r="K29" s="110"/>
      <c r="L29" s="99"/>
      <c r="M29" s="99"/>
      <c r="N29" s="99"/>
      <c r="O29" s="99"/>
      <c r="P29" s="99"/>
      <c r="Q29" s="99"/>
      <c r="R29" s="99"/>
      <c r="S29" s="99"/>
      <c r="T29" s="99"/>
      <c r="U29" s="99"/>
      <c r="V29" s="99"/>
    </row>
    <row r="30" customFormat="false" ht="15" hidden="false" customHeight="false" outlineLevel="0" collapsed="false">
      <c r="D30" s="99"/>
      <c r="E30" s="99"/>
      <c r="F30" s="99"/>
      <c r="G30" s="99"/>
      <c r="H30" s="99"/>
      <c r="I30" s="99"/>
      <c r="J30" s="99"/>
      <c r="K30" s="110"/>
      <c r="L30" s="99"/>
      <c r="M30" s="99"/>
      <c r="N30" s="99"/>
      <c r="O30" s="99"/>
      <c r="P30" s="99"/>
      <c r="Q30" s="99"/>
      <c r="R30" s="99"/>
      <c r="S30" s="99"/>
      <c r="T30" s="99"/>
      <c r="U30" s="99"/>
      <c r="V30" s="99"/>
    </row>
    <row r="31" customFormat="false" ht="16.5" hidden="false" customHeight="true" outlineLevel="0" collapsed="false">
      <c r="D31" s="99"/>
      <c r="E31" s="99"/>
      <c r="F31" s="99"/>
      <c r="G31" s="99"/>
      <c r="H31" s="99"/>
      <c r="I31" s="99"/>
      <c r="J31" s="99"/>
      <c r="K31" s="110"/>
      <c r="L31" s="99"/>
      <c r="M31" s="99"/>
      <c r="N31" s="99"/>
      <c r="O31" s="99"/>
      <c r="P31" s="99"/>
      <c r="Q31" s="99"/>
      <c r="R31" s="99"/>
      <c r="S31" s="99"/>
      <c r="T31" s="99"/>
      <c r="U31" s="99"/>
      <c r="V31" s="99"/>
    </row>
    <row r="32" customFormat="false" ht="21.75" hidden="false" customHeight="true" outlineLevel="0" collapsed="false">
      <c r="D32" s="99"/>
      <c r="E32" s="99"/>
      <c r="F32" s="99"/>
      <c r="G32" s="99"/>
      <c r="H32" s="99"/>
      <c r="I32" s="99"/>
      <c r="J32" s="99"/>
      <c r="K32" s="110"/>
      <c r="L32" s="99"/>
      <c r="M32" s="99"/>
      <c r="N32" s="99"/>
      <c r="O32" s="99"/>
      <c r="P32" s="99"/>
      <c r="Q32" s="99"/>
      <c r="R32" s="99"/>
      <c r="S32" s="99"/>
      <c r="T32" s="99"/>
      <c r="U32" s="99"/>
      <c r="V32" s="99"/>
    </row>
    <row r="33" customFormat="false" ht="3.75" hidden="false" customHeight="true" outlineLevel="0" collapsed="false">
      <c r="D33" s="99"/>
      <c r="E33" s="99"/>
      <c r="F33" s="99"/>
      <c r="G33" s="99"/>
      <c r="H33" s="99"/>
      <c r="I33" s="99"/>
      <c r="J33" s="99"/>
      <c r="K33" s="110"/>
      <c r="L33" s="99"/>
      <c r="M33" s="99"/>
      <c r="N33" s="99"/>
      <c r="O33" s="99"/>
      <c r="P33" s="99"/>
      <c r="Q33" s="99"/>
      <c r="R33" s="99"/>
      <c r="S33" s="99"/>
      <c r="T33" s="99"/>
      <c r="U33" s="99"/>
      <c r="V33" s="99"/>
    </row>
  </sheetData>
  <mergeCells count="1">
    <mergeCell ref="H3:K3"/>
  </mergeCells>
  <conditionalFormatting sqref="Q8:Q17">
    <cfRule type="iconSet" priority="2">
      <iconSet iconSet="3Arrows">
        <cfvo type="percent" val="0"/>
        <cfvo type="percent" val="33"/>
        <cfvo type="percent" val="67"/>
      </iconSet>
    </cfRule>
  </conditionalFormatting>
  <conditionalFormatting sqref="S8:S17">
    <cfRule type="iconSet" priority="3">
      <iconSet iconSet="3TrafficLights2">
        <cfvo type="percent" val="0"/>
        <cfvo type="percent" val="33"/>
        <cfvo type="percent" val="67"/>
      </iconSet>
    </cfRule>
  </conditionalFormatting>
  <conditionalFormatting sqref="H8:H17">
    <cfRule type="iconSet" priority="4">
      <iconSet iconSet="4Rating">
        <cfvo type="percent" val="0"/>
        <cfvo type="percent" val="25"/>
        <cfvo type="percent" val="50"/>
        <cfvo type="percent" val="75"/>
      </iconSet>
    </cfRule>
  </conditionalFormatting>
  <conditionalFormatting sqref="J8:J17">
    <cfRule type="iconSet" priority="5">
      <iconSet iconSet="3Arrows">
        <cfvo type="percent" val="0"/>
        <cfvo type="percent" val="33"/>
        <cfvo type="percent" val="67"/>
      </iconSet>
    </cfRule>
  </conditionalFormatting>
  <hyperlinks>
    <hyperlink ref="H3" r:id="rId1" display="www.youtube.com/datawithdecision"/>
    <hyperlink ref="G21" r:id="rId2" display="www.youtube.com/datawithdecision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3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S125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</row>
    <row r="2" customFormat="false" ht="12.8" hidden="false" customHeight="false" outlineLevel="0" collapsed="false">
      <c r="A2" s="0" t="n">
        <v>88065565355</v>
      </c>
      <c r="B2" s="0" t="n">
        <v>44081</v>
      </c>
      <c r="C2" s="0" t="s">
        <v>19</v>
      </c>
      <c r="D2" s="0" t="s">
        <v>20</v>
      </c>
      <c r="E2" s="0" t="s">
        <v>21</v>
      </c>
      <c r="F2" s="0" t="s">
        <v>22</v>
      </c>
      <c r="G2" s="0" t="s">
        <v>23</v>
      </c>
      <c r="H2" s="0" t="s">
        <v>24</v>
      </c>
      <c r="I2" s="0" t="s">
        <v>25</v>
      </c>
      <c r="J2" s="0" t="s">
        <v>26</v>
      </c>
      <c r="K2" s="0" t="s">
        <v>27</v>
      </c>
      <c r="L2" s="0" t="n">
        <v>52</v>
      </c>
      <c r="M2" s="0" t="n">
        <v>49</v>
      </c>
      <c r="N2" s="0" t="n">
        <v>60</v>
      </c>
      <c r="O2" s="0" t="n">
        <v>3120</v>
      </c>
      <c r="P2" s="0" t="n">
        <v>2940</v>
      </c>
      <c r="Q2" s="0" t="n">
        <v>180</v>
      </c>
      <c r="R2" s="0" t="n">
        <v>9</v>
      </c>
      <c r="S2" s="0" t="s">
        <v>1183</v>
      </c>
    </row>
    <row r="3" customFormat="false" ht="12.8" hidden="false" customHeight="false" outlineLevel="0" collapsed="false">
      <c r="A3" s="0" t="n">
        <v>88065565356</v>
      </c>
      <c r="B3" s="0" t="n">
        <v>44095</v>
      </c>
      <c r="C3" s="0" t="s">
        <v>28</v>
      </c>
      <c r="D3" s="0" t="s">
        <v>29</v>
      </c>
      <c r="E3" s="0" t="s">
        <v>30</v>
      </c>
      <c r="F3" s="0" t="s">
        <v>31</v>
      </c>
      <c r="G3" s="0" t="s">
        <v>32</v>
      </c>
      <c r="H3" s="0" t="s">
        <v>33</v>
      </c>
      <c r="I3" s="0" t="s">
        <v>25</v>
      </c>
      <c r="J3" s="0" t="s">
        <v>34</v>
      </c>
      <c r="K3" s="0" t="s">
        <v>35</v>
      </c>
      <c r="L3" s="0" t="n">
        <v>9</v>
      </c>
      <c r="M3" s="0" t="n">
        <v>6</v>
      </c>
      <c r="N3" s="0" t="n">
        <v>89</v>
      </c>
      <c r="O3" s="0" t="n">
        <v>801</v>
      </c>
      <c r="P3" s="0" t="n">
        <v>534</v>
      </c>
      <c r="Q3" s="0" t="n">
        <v>267</v>
      </c>
      <c r="R3" s="0" t="n">
        <v>9</v>
      </c>
      <c r="S3" s="0" t="s">
        <v>1183</v>
      </c>
    </row>
    <row r="4" customFormat="false" ht="12.8" hidden="false" customHeight="false" outlineLevel="0" collapsed="false">
      <c r="A4" s="0" t="n">
        <v>88065565357</v>
      </c>
      <c r="B4" s="0" t="n">
        <v>44096</v>
      </c>
      <c r="C4" s="0" t="s">
        <v>36</v>
      </c>
      <c r="D4" s="0" t="s">
        <v>20</v>
      </c>
      <c r="E4" s="0" t="s">
        <v>37</v>
      </c>
      <c r="F4" s="0" t="s">
        <v>38</v>
      </c>
      <c r="G4" s="0" t="s">
        <v>32</v>
      </c>
      <c r="H4" s="0" t="s">
        <v>39</v>
      </c>
      <c r="I4" s="0" t="s">
        <v>25</v>
      </c>
      <c r="J4" s="0" t="s">
        <v>40</v>
      </c>
      <c r="K4" s="0" t="s">
        <v>35</v>
      </c>
      <c r="L4" s="0" t="n">
        <v>5</v>
      </c>
      <c r="M4" s="0" t="n">
        <v>2</v>
      </c>
      <c r="N4" s="0" t="n">
        <v>77</v>
      </c>
      <c r="O4" s="0" t="n">
        <v>385</v>
      </c>
      <c r="P4" s="0" t="n">
        <v>154</v>
      </c>
      <c r="Q4" s="0" t="n">
        <v>231</v>
      </c>
      <c r="R4" s="0" t="n">
        <v>9</v>
      </c>
      <c r="S4" s="0" t="s">
        <v>1183</v>
      </c>
    </row>
    <row r="5" customFormat="false" ht="12.8" hidden="false" customHeight="false" outlineLevel="0" collapsed="false">
      <c r="A5" s="0" t="n">
        <v>88065565358</v>
      </c>
      <c r="B5" s="0" t="n">
        <v>44103</v>
      </c>
      <c r="C5" s="0" t="s">
        <v>41</v>
      </c>
      <c r="D5" s="0" t="s">
        <v>20</v>
      </c>
      <c r="E5" s="0" t="s">
        <v>42</v>
      </c>
      <c r="F5" s="0" t="s">
        <v>43</v>
      </c>
      <c r="G5" s="0" t="s">
        <v>23</v>
      </c>
      <c r="H5" s="0" t="s">
        <v>44</v>
      </c>
      <c r="I5" s="0" t="s">
        <v>25</v>
      </c>
      <c r="J5" s="0" t="s">
        <v>26</v>
      </c>
      <c r="K5" s="0" t="s">
        <v>27</v>
      </c>
      <c r="L5" s="0" t="n">
        <v>14</v>
      </c>
      <c r="M5" s="0" t="n">
        <v>11</v>
      </c>
      <c r="N5" s="0" t="n">
        <v>68</v>
      </c>
      <c r="O5" s="0" t="n">
        <v>952</v>
      </c>
      <c r="P5" s="0" t="n">
        <v>748</v>
      </c>
      <c r="Q5" s="0" t="n">
        <v>204</v>
      </c>
      <c r="R5" s="0" t="n">
        <v>9</v>
      </c>
      <c r="S5" s="0" t="s">
        <v>1183</v>
      </c>
    </row>
    <row r="6" customFormat="false" ht="12.8" hidden="false" customHeight="false" outlineLevel="0" collapsed="false">
      <c r="A6" s="0" t="n">
        <v>88065565359</v>
      </c>
      <c r="B6" s="0" t="n">
        <v>44098</v>
      </c>
      <c r="C6" s="0" t="s">
        <v>41</v>
      </c>
      <c r="D6" s="0" t="s">
        <v>20</v>
      </c>
      <c r="E6" s="0" t="s">
        <v>42</v>
      </c>
      <c r="F6" s="0" t="s">
        <v>22</v>
      </c>
      <c r="G6" s="0" t="s">
        <v>23</v>
      </c>
      <c r="H6" s="0" t="s">
        <v>24</v>
      </c>
      <c r="I6" s="0" t="s">
        <v>25</v>
      </c>
      <c r="J6" s="0" t="s">
        <v>34</v>
      </c>
      <c r="K6" s="0" t="s">
        <v>27</v>
      </c>
      <c r="L6" s="0" t="n">
        <v>6</v>
      </c>
      <c r="M6" s="0" t="n">
        <v>3</v>
      </c>
      <c r="N6" s="0" t="n">
        <v>15</v>
      </c>
      <c r="O6" s="0" t="n">
        <v>90</v>
      </c>
      <c r="P6" s="0" t="n">
        <v>45</v>
      </c>
      <c r="Q6" s="0" t="n">
        <v>45</v>
      </c>
      <c r="R6" s="0" t="n">
        <v>9</v>
      </c>
      <c r="S6" s="0" t="s">
        <v>1183</v>
      </c>
    </row>
    <row r="7" customFormat="false" ht="12.8" hidden="false" customHeight="false" outlineLevel="0" collapsed="false">
      <c r="A7" s="0" t="n">
        <v>88065565360</v>
      </c>
      <c r="B7" s="0" t="n">
        <v>44099</v>
      </c>
      <c r="C7" s="0" t="s">
        <v>41</v>
      </c>
      <c r="D7" s="0" t="s">
        <v>20</v>
      </c>
      <c r="E7" s="0" t="s">
        <v>42</v>
      </c>
      <c r="F7" s="0" t="s">
        <v>31</v>
      </c>
      <c r="G7" s="0" t="s">
        <v>23</v>
      </c>
      <c r="H7" s="0" t="s">
        <v>33</v>
      </c>
      <c r="I7" s="0" t="s">
        <v>25</v>
      </c>
      <c r="J7" s="0" t="s">
        <v>40</v>
      </c>
      <c r="K7" s="0" t="s">
        <v>35</v>
      </c>
      <c r="L7" s="0" t="n">
        <v>10</v>
      </c>
      <c r="M7" s="0" t="n">
        <v>7</v>
      </c>
      <c r="N7" s="0" t="n">
        <v>47</v>
      </c>
      <c r="O7" s="0" t="n">
        <v>470</v>
      </c>
      <c r="P7" s="0" t="n">
        <v>329</v>
      </c>
      <c r="Q7" s="0" t="n">
        <v>141</v>
      </c>
      <c r="R7" s="0" t="n">
        <v>9</v>
      </c>
      <c r="S7" s="0" t="s">
        <v>1183</v>
      </c>
    </row>
    <row r="8" customFormat="false" ht="12.8" hidden="false" customHeight="false" outlineLevel="0" collapsed="false">
      <c r="A8" s="0" t="n">
        <v>88065565361</v>
      </c>
      <c r="B8" s="0" t="n">
        <v>44103</v>
      </c>
      <c r="C8" s="0" t="s">
        <v>45</v>
      </c>
      <c r="D8" s="0" t="s">
        <v>20</v>
      </c>
      <c r="E8" s="0" t="s">
        <v>46</v>
      </c>
      <c r="F8" s="0" t="s">
        <v>38</v>
      </c>
      <c r="G8" s="0" t="s">
        <v>32</v>
      </c>
      <c r="H8" s="0" t="s">
        <v>39</v>
      </c>
      <c r="I8" s="0" t="s">
        <v>25</v>
      </c>
      <c r="J8" s="0" t="s">
        <v>26</v>
      </c>
      <c r="K8" s="0" t="s">
        <v>27</v>
      </c>
      <c r="L8" s="0" t="n">
        <v>13</v>
      </c>
      <c r="M8" s="0" t="n">
        <v>10</v>
      </c>
      <c r="N8" s="0" t="n">
        <v>6</v>
      </c>
      <c r="O8" s="0" t="n">
        <v>78</v>
      </c>
      <c r="P8" s="0" t="n">
        <v>60</v>
      </c>
      <c r="Q8" s="0" t="n">
        <v>18</v>
      </c>
      <c r="R8" s="0" t="n">
        <v>9</v>
      </c>
      <c r="S8" s="0" t="s">
        <v>1183</v>
      </c>
    </row>
    <row r="9" customFormat="false" ht="12.8" hidden="false" customHeight="false" outlineLevel="0" collapsed="false">
      <c r="A9" s="0" t="n">
        <v>88065565362</v>
      </c>
      <c r="B9" s="0" t="n">
        <v>44102</v>
      </c>
      <c r="C9" s="0" t="s">
        <v>47</v>
      </c>
      <c r="D9" s="0" t="s">
        <v>20</v>
      </c>
      <c r="E9" s="0" t="s">
        <v>48</v>
      </c>
      <c r="F9" s="0" t="s">
        <v>43</v>
      </c>
      <c r="G9" s="0" t="s">
        <v>23</v>
      </c>
      <c r="H9" s="0" t="s">
        <v>44</v>
      </c>
      <c r="I9" s="0" t="s">
        <v>25</v>
      </c>
      <c r="J9" s="0" t="s">
        <v>34</v>
      </c>
      <c r="K9" s="0" t="s">
        <v>35</v>
      </c>
      <c r="L9" s="0" t="n">
        <v>20</v>
      </c>
      <c r="M9" s="0" t="n">
        <v>17</v>
      </c>
      <c r="N9" s="0" t="n">
        <v>10</v>
      </c>
      <c r="O9" s="0" t="n">
        <v>200</v>
      </c>
      <c r="P9" s="0" t="n">
        <v>170</v>
      </c>
      <c r="Q9" s="0" t="n">
        <v>30</v>
      </c>
      <c r="R9" s="0" t="n">
        <v>9</v>
      </c>
      <c r="S9" s="0" t="s">
        <v>1183</v>
      </c>
    </row>
    <row r="10" customFormat="false" ht="12.8" hidden="false" customHeight="false" outlineLevel="0" collapsed="false">
      <c r="A10" s="0" t="n">
        <v>88065565363</v>
      </c>
      <c r="B10" s="0" t="n">
        <v>44102</v>
      </c>
      <c r="C10" s="0" t="s">
        <v>49</v>
      </c>
      <c r="D10" s="0" t="s">
        <v>20</v>
      </c>
      <c r="E10" s="0" t="s">
        <v>50</v>
      </c>
      <c r="F10" s="0" t="s">
        <v>22</v>
      </c>
      <c r="G10" s="0" t="s">
        <v>23</v>
      </c>
      <c r="H10" s="0" t="s">
        <v>24</v>
      </c>
      <c r="I10" s="0" t="s">
        <v>25</v>
      </c>
      <c r="J10" s="0" t="s">
        <v>40</v>
      </c>
      <c r="K10" s="0" t="s">
        <v>27</v>
      </c>
      <c r="L10" s="0" t="n">
        <v>15</v>
      </c>
      <c r="M10" s="0" t="n">
        <v>12</v>
      </c>
      <c r="N10" s="0" t="n">
        <v>11</v>
      </c>
      <c r="O10" s="0" t="n">
        <v>165</v>
      </c>
      <c r="P10" s="0" t="n">
        <v>132</v>
      </c>
      <c r="Q10" s="0" t="n">
        <v>33</v>
      </c>
      <c r="R10" s="0" t="n">
        <v>9</v>
      </c>
      <c r="S10" s="0" t="s">
        <v>1183</v>
      </c>
    </row>
    <row r="11" customFormat="false" ht="12.8" hidden="false" customHeight="false" outlineLevel="0" collapsed="false">
      <c r="A11" s="0" t="n">
        <v>88065565364</v>
      </c>
      <c r="B11" s="0" t="n">
        <v>44103</v>
      </c>
      <c r="C11" s="0" t="s">
        <v>51</v>
      </c>
      <c r="D11" s="0" t="s">
        <v>29</v>
      </c>
      <c r="E11" s="0" t="s">
        <v>52</v>
      </c>
      <c r="F11" s="0" t="s">
        <v>31</v>
      </c>
      <c r="G11" s="0" t="s">
        <v>32</v>
      </c>
      <c r="H11" s="0" t="s">
        <v>33</v>
      </c>
      <c r="I11" s="0" t="s">
        <v>25</v>
      </c>
      <c r="J11" s="0" t="s">
        <v>53</v>
      </c>
      <c r="K11" s="0" t="s">
        <v>27</v>
      </c>
      <c r="L11" s="0" t="n">
        <v>20</v>
      </c>
      <c r="M11" s="0" t="n">
        <v>17</v>
      </c>
      <c r="N11" s="0" t="n">
        <v>60</v>
      </c>
      <c r="O11" s="0" t="n">
        <v>1200</v>
      </c>
      <c r="P11" s="0" t="n">
        <v>1020</v>
      </c>
      <c r="Q11" s="0" t="n">
        <v>180</v>
      </c>
      <c r="R11" s="0" t="n">
        <v>9</v>
      </c>
      <c r="S11" s="0" t="s">
        <v>1183</v>
      </c>
    </row>
    <row r="12" customFormat="false" ht="12.8" hidden="false" customHeight="false" outlineLevel="0" collapsed="false">
      <c r="A12" s="0" t="n">
        <v>88065565365</v>
      </c>
      <c r="B12" s="0" t="n">
        <v>44104</v>
      </c>
      <c r="C12" s="0" t="s">
        <v>54</v>
      </c>
      <c r="D12" s="0" t="s">
        <v>29</v>
      </c>
      <c r="E12" s="0" t="s">
        <v>55</v>
      </c>
      <c r="F12" s="0" t="s">
        <v>38</v>
      </c>
      <c r="G12" s="0" t="s">
        <v>32</v>
      </c>
      <c r="H12" s="0" t="s">
        <v>39</v>
      </c>
      <c r="I12" s="0" t="s">
        <v>25</v>
      </c>
      <c r="J12" s="0" t="s">
        <v>56</v>
      </c>
      <c r="K12" s="0" t="s">
        <v>27</v>
      </c>
      <c r="L12" s="0" t="n">
        <v>12</v>
      </c>
      <c r="M12" s="0" t="n">
        <v>9</v>
      </c>
      <c r="N12" s="0" t="n">
        <v>89</v>
      </c>
      <c r="O12" s="0" t="n">
        <v>1068</v>
      </c>
      <c r="P12" s="0" t="n">
        <v>801</v>
      </c>
      <c r="Q12" s="0" t="n">
        <v>267</v>
      </c>
      <c r="R12" s="0" t="n">
        <v>9</v>
      </c>
      <c r="S12" s="0" t="s">
        <v>1183</v>
      </c>
    </row>
    <row r="13" customFormat="false" ht="12.8" hidden="false" customHeight="false" outlineLevel="0" collapsed="false">
      <c r="A13" s="0" t="n">
        <v>88065565366</v>
      </c>
      <c r="B13" s="0" t="n">
        <v>44044</v>
      </c>
      <c r="C13" s="0" t="s">
        <v>57</v>
      </c>
      <c r="D13" s="0" t="s">
        <v>29</v>
      </c>
      <c r="E13" s="0" t="s">
        <v>58</v>
      </c>
      <c r="F13" s="0" t="s">
        <v>43</v>
      </c>
      <c r="G13" s="0" t="s">
        <v>23</v>
      </c>
      <c r="H13" s="0" t="s">
        <v>44</v>
      </c>
      <c r="I13" s="0" t="s">
        <v>25</v>
      </c>
      <c r="J13" s="0" t="s">
        <v>59</v>
      </c>
      <c r="K13" s="0" t="s">
        <v>27</v>
      </c>
      <c r="L13" s="0" t="n">
        <v>16</v>
      </c>
      <c r="M13" s="0" t="n">
        <v>13</v>
      </c>
      <c r="N13" s="0" t="n">
        <v>77</v>
      </c>
      <c r="O13" s="0" t="n">
        <v>1232</v>
      </c>
      <c r="P13" s="0" t="n">
        <v>1001</v>
      </c>
      <c r="Q13" s="0" t="n">
        <v>231</v>
      </c>
      <c r="R13" s="0" t="n">
        <v>8</v>
      </c>
      <c r="S13" s="0" t="s">
        <v>1184</v>
      </c>
    </row>
    <row r="14" customFormat="false" ht="12.8" hidden="false" customHeight="false" outlineLevel="0" collapsed="false">
      <c r="A14" s="0" t="n">
        <v>88065565367</v>
      </c>
      <c r="B14" s="0" t="n">
        <v>44045</v>
      </c>
      <c r="C14" s="0" t="s">
        <v>41</v>
      </c>
      <c r="D14" s="0" t="s">
        <v>20</v>
      </c>
      <c r="E14" s="0" t="s">
        <v>42</v>
      </c>
      <c r="F14" s="0" t="s">
        <v>22</v>
      </c>
      <c r="G14" s="0" t="s">
        <v>23</v>
      </c>
      <c r="H14" s="0" t="s">
        <v>24</v>
      </c>
      <c r="I14" s="0" t="s">
        <v>25</v>
      </c>
      <c r="J14" s="0" t="s">
        <v>60</v>
      </c>
      <c r="K14" s="0" t="s">
        <v>35</v>
      </c>
      <c r="L14" s="0" t="n">
        <v>70</v>
      </c>
      <c r="M14" s="0" t="n">
        <v>67</v>
      </c>
      <c r="N14" s="0" t="n">
        <v>68</v>
      </c>
      <c r="O14" s="0" t="n">
        <v>4760</v>
      </c>
      <c r="P14" s="0" t="n">
        <v>4556</v>
      </c>
      <c r="Q14" s="0" t="n">
        <v>204</v>
      </c>
      <c r="R14" s="0" t="n">
        <v>8</v>
      </c>
      <c r="S14" s="0" t="s">
        <v>1184</v>
      </c>
    </row>
    <row r="15" customFormat="false" ht="12.8" hidden="false" customHeight="false" outlineLevel="0" collapsed="false">
      <c r="A15" s="0" t="n">
        <v>88065565368</v>
      </c>
      <c r="B15" s="0" t="n">
        <v>44046</v>
      </c>
      <c r="C15" s="0" t="s">
        <v>41</v>
      </c>
      <c r="D15" s="0" t="s">
        <v>20</v>
      </c>
      <c r="E15" s="0" t="s">
        <v>42</v>
      </c>
      <c r="F15" s="0" t="s">
        <v>31</v>
      </c>
      <c r="G15" s="0" t="s">
        <v>23</v>
      </c>
      <c r="H15" s="0" t="s">
        <v>33</v>
      </c>
      <c r="I15" s="0" t="s">
        <v>25</v>
      </c>
      <c r="J15" s="0" t="s">
        <v>61</v>
      </c>
      <c r="K15" s="0" t="s">
        <v>35</v>
      </c>
      <c r="L15" s="0" t="n">
        <v>15</v>
      </c>
      <c r="M15" s="0" t="n">
        <v>12</v>
      </c>
      <c r="N15" s="0" t="n">
        <v>15</v>
      </c>
      <c r="O15" s="0" t="n">
        <v>225</v>
      </c>
      <c r="P15" s="0" t="n">
        <v>180</v>
      </c>
      <c r="Q15" s="0" t="n">
        <v>45</v>
      </c>
      <c r="R15" s="0" t="n">
        <v>8</v>
      </c>
      <c r="S15" s="0" t="s">
        <v>1184</v>
      </c>
    </row>
    <row r="16" customFormat="false" ht="12.8" hidden="false" customHeight="false" outlineLevel="0" collapsed="false">
      <c r="A16" s="0" t="n">
        <v>88065565369</v>
      </c>
      <c r="B16" s="0" t="n">
        <v>44047</v>
      </c>
      <c r="C16" s="0" t="s">
        <v>41</v>
      </c>
      <c r="D16" s="0" t="s">
        <v>20</v>
      </c>
      <c r="E16" s="0" t="s">
        <v>42</v>
      </c>
      <c r="F16" s="0" t="s">
        <v>38</v>
      </c>
      <c r="G16" s="0" t="s">
        <v>23</v>
      </c>
      <c r="H16" s="0" t="s">
        <v>39</v>
      </c>
      <c r="I16" s="0" t="s">
        <v>25</v>
      </c>
      <c r="J16" s="0" t="s">
        <v>59</v>
      </c>
      <c r="K16" s="0" t="s">
        <v>27</v>
      </c>
      <c r="L16" s="0" t="n">
        <v>16</v>
      </c>
      <c r="M16" s="0" t="n">
        <v>13</v>
      </c>
      <c r="N16" s="0" t="n">
        <v>47</v>
      </c>
      <c r="O16" s="0" t="n">
        <v>752</v>
      </c>
      <c r="P16" s="0" t="n">
        <v>611</v>
      </c>
      <c r="Q16" s="0" t="n">
        <v>141</v>
      </c>
      <c r="R16" s="0" t="n">
        <v>8</v>
      </c>
      <c r="S16" s="0" t="s">
        <v>1184</v>
      </c>
    </row>
    <row r="17" customFormat="false" ht="12.8" hidden="false" customHeight="false" outlineLevel="0" collapsed="false">
      <c r="A17" s="0" t="n">
        <v>88065565370</v>
      </c>
      <c r="B17" s="0" t="n">
        <v>44048</v>
      </c>
      <c r="C17" s="0" t="s">
        <v>41</v>
      </c>
      <c r="D17" s="0" t="s">
        <v>20</v>
      </c>
      <c r="E17" s="0" t="s">
        <v>42</v>
      </c>
      <c r="F17" s="0" t="s">
        <v>43</v>
      </c>
      <c r="G17" s="0" t="s">
        <v>23</v>
      </c>
      <c r="H17" s="0" t="s">
        <v>44</v>
      </c>
      <c r="I17" s="0" t="s">
        <v>25</v>
      </c>
      <c r="J17" s="0" t="s">
        <v>62</v>
      </c>
      <c r="K17" s="0" t="s">
        <v>27</v>
      </c>
      <c r="L17" s="0" t="n">
        <v>20</v>
      </c>
      <c r="M17" s="0" t="n">
        <v>17</v>
      </c>
      <c r="N17" s="0" t="n">
        <v>6</v>
      </c>
      <c r="O17" s="0" t="n">
        <v>120</v>
      </c>
      <c r="P17" s="0" t="n">
        <v>102</v>
      </c>
      <c r="Q17" s="0" t="n">
        <v>18</v>
      </c>
      <c r="R17" s="0" t="n">
        <v>8</v>
      </c>
      <c r="S17" s="0" t="s">
        <v>1184</v>
      </c>
    </row>
    <row r="18" customFormat="false" ht="12.8" hidden="false" customHeight="false" outlineLevel="0" collapsed="false">
      <c r="A18" s="0" t="n">
        <v>88065565371</v>
      </c>
      <c r="B18" s="0" t="n">
        <v>44052</v>
      </c>
      <c r="C18" s="0" t="s">
        <v>41</v>
      </c>
      <c r="D18" s="0" t="s">
        <v>20</v>
      </c>
      <c r="E18" s="0" t="s">
        <v>42</v>
      </c>
      <c r="F18" s="0" t="s">
        <v>22</v>
      </c>
      <c r="G18" s="0" t="s">
        <v>23</v>
      </c>
      <c r="H18" s="0" t="s">
        <v>24</v>
      </c>
      <c r="I18" s="0" t="s">
        <v>25</v>
      </c>
      <c r="J18" s="0" t="s">
        <v>63</v>
      </c>
      <c r="K18" s="0" t="s">
        <v>27</v>
      </c>
      <c r="L18" s="0" t="n">
        <v>12</v>
      </c>
      <c r="M18" s="0" t="n">
        <v>9</v>
      </c>
      <c r="N18" s="0" t="n">
        <v>10</v>
      </c>
      <c r="O18" s="0" t="n">
        <v>120</v>
      </c>
      <c r="P18" s="0" t="n">
        <v>90</v>
      </c>
      <c r="Q18" s="0" t="n">
        <v>30</v>
      </c>
      <c r="R18" s="0" t="n">
        <v>8</v>
      </c>
      <c r="S18" s="0" t="s">
        <v>1184</v>
      </c>
    </row>
    <row r="19" customFormat="false" ht="12.8" hidden="false" customHeight="false" outlineLevel="0" collapsed="false">
      <c r="A19" s="0" t="n">
        <v>88065565372</v>
      </c>
      <c r="B19" s="0" t="n">
        <v>44051</v>
      </c>
      <c r="C19" s="0" t="s">
        <v>41</v>
      </c>
      <c r="D19" s="0" t="s">
        <v>20</v>
      </c>
      <c r="E19" s="0" t="s">
        <v>42</v>
      </c>
      <c r="F19" s="0" t="s">
        <v>31</v>
      </c>
      <c r="G19" s="0" t="s">
        <v>23</v>
      </c>
      <c r="H19" s="0" t="s">
        <v>33</v>
      </c>
      <c r="I19" s="0" t="s">
        <v>25</v>
      </c>
      <c r="J19" s="0" t="s">
        <v>64</v>
      </c>
      <c r="K19" s="0" t="s">
        <v>35</v>
      </c>
      <c r="L19" s="0" t="n">
        <v>12</v>
      </c>
      <c r="M19" s="0" t="n">
        <v>9</v>
      </c>
      <c r="N19" s="0" t="n">
        <v>11</v>
      </c>
      <c r="O19" s="0" t="n">
        <v>132</v>
      </c>
      <c r="P19" s="0" t="n">
        <v>99</v>
      </c>
      <c r="Q19" s="0" t="n">
        <v>33</v>
      </c>
      <c r="R19" s="0" t="n">
        <v>8</v>
      </c>
      <c r="S19" s="0" t="s">
        <v>1184</v>
      </c>
    </row>
    <row r="20" customFormat="false" ht="12.8" hidden="false" customHeight="false" outlineLevel="0" collapsed="false">
      <c r="A20" s="0" t="n">
        <v>88065565373</v>
      </c>
      <c r="B20" s="0" t="n">
        <v>44051</v>
      </c>
      <c r="C20" s="0" t="s">
        <v>65</v>
      </c>
      <c r="D20" s="0" t="s">
        <v>29</v>
      </c>
      <c r="E20" s="0" t="s">
        <v>66</v>
      </c>
      <c r="F20" s="0" t="s">
        <v>38</v>
      </c>
      <c r="G20" s="0" t="s">
        <v>32</v>
      </c>
      <c r="H20" s="0" t="s">
        <v>39</v>
      </c>
      <c r="I20" s="0" t="s">
        <v>25</v>
      </c>
      <c r="J20" s="0" t="s">
        <v>67</v>
      </c>
      <c r="K20" s="0" t="s">
        <v>35</v>
      </c>
      <c r="L20" s="0" t="n">
        <v>18</v>
      </c>
      <c r="M20" s="0" t="n">
        <v>15</v>
      </c>
      <c r="N20" s="0" t="n">
        <v>60</v>
      </c>
      <c r="O20" s="0" t="n">
        <v>1080</v>
      </c>
      <c r="P20" s="0" t="n">
        <v>900</v>
      </c>
      <c r="Q20" s="0" t="n">
        <v>180</v>
      </c>
      <c r="R20" s="0" t="n">
        <v>8</v>
      </c>
      <c r="S20" s="0" t="s">
        <v>1184</v>
      </c>
    </row>
    <row r="21" customFormat="false" ht="12.8" hidden="false" customHeight="false" outlineLevel="0" collapsed="false">
      <c r="A21" s="0" t="n">
        <v>88065565374</v>
      </c>
      <c r="B21" s="0" t="n">
        <v>44052</v>
      </c>
      <c r="C21" s="0" t="s">
        <v>68</v>
      </c>
      <c r="D21" s="0" t="s">
        <v>20</v>
      </c>
      <c r="E21" s="0" t="s">
        <v>69</v>
      </c>
      <c r="F21" s="0" t="s">
        <v>43</v>
      </c>
      <c r="G21" s="0" t="s">
        <v>23</v>
      </c>
      <c r="H21" s="0" t="s">
        <v>44</v>
      </c>
      <c r="I21" s="0" t="s">
        <v>25</v>
      </c>
      <c r="J21" s="0" t="s">
        <v>70</v>
      </c>
      <c r="K21" s="0" t="s">
        <v>27</v>
      </c>
      <c r="L21" s="0" t="n">
        <v>10</v>
      </c>
      <c r="M21" s="0" t="n">
        <v>7</v>
      </c>
      <c r="N21" s="0" t="n">
        <v>89</v>
      </c>
      <c r="O21" s="0" t="n">
        <v>890</v>
      </c>
      <c r="P21" s="0" t="n">
        <v>623</v>
      </c>
      <c r="Q21" s="0" t="n">
        <v>267</v>
      </c>
      <c r="R21" s="0" t="n">
        <v>8</v>
      </c>
      <c r="S21" s="0" t="s">
        <v>1184</v>
      </c>
    </row>
    <row r="22" customFormat="false" ht="12.8" hidden="false" customHeight="false" outlineLevel="0" collapsed="false">
      <c r="A22" s="0" t="n">
        <v>88065565375</v>
      </c>
      <c r="B22" s="0" t="n">
        <v>44053</v>
      </c>
      <c r="C22" s="0" t="s">
        <v>71</v>
      </c>
      <c r="D22" s="0" t="s">
        <v>29</v>
      </c>
      <c r="E22" s="0" t="s">
        <v>72</v>
      </c>
      <c r="F22" s="0" t="s">
        <v>22</v>
      </c>
      <c r="G22" s="0" t="s">
        <v>23</v>
      </c>
      <c r="H22" s="0" t="s">
        <v>24</v>
      </c>
      <c r="I22" s="0" t="s">
        <v>25</v>
      </c>
      <c r="J22" s="0" t="s">
        <v>73</v>
      </c>
      <c r="K22" s="0" t="s">
        <v>27</v>
      </c>
      <c r="L22" s="0" t="n">
        <v>15</v>
      </c>
      <c r="M22" s="0" t="n">
        <v>12</v>
      </c>
      <c r="N22" s="0" t="n">
        <v>77</v>
      </c>
      <c r="O22" s="0" t="n">
        <v>1155</v>
      </c>
      <c r="P22" s="0" t="n">
        <v>924</v>
      </c>
      <c r="Q22" s="0" t="n">
        <v>231</v>
      </c>
      <c r="R22" s="0" t="n">
        <v>8</v>
      </c>
      <c r="S22" s="0" t="s">
        <v>1184</v>
      </c>
    </row>
    <row r="23" customFormat="false" ht="12.8" hidden="false" customHeight="false" outlineLevel="0" collapsed="false">
      <c r="A23" s="0" t="n">
        <v>88065565376</v>
      </c>
      <c r="B23" s="0" t="n">
        <v>44054</v>
      </c>
      <c r="C23" s="0" t="s">
        <v>74</v>
      </c>
      <c r="D23" s="0" t="s">
        <v>20</v>
      </c>
      <c r="E23" s="0" t="s">
        <v>75</v>
      </c>
      <c r="F23" s="0" t="s">
        <v>31</v>
      </c>
      <c r="G23" s="0" t="s">
        <v>32</v>
      </c>
      <c r="H23" s="0" t="s">
        <v>33</v>
      </c>
      <c r="I23" s="0" t="s">
        <v>25</v>
      </c>
      <c r="J23" s="0" t="s">
        <v>76</v>
      </c>
      <c r="K23" s="0" t="s">
        <v>27</v>
      </c>
      <c r="L23" s="0" t="n">
        <v>15</v>
      </c>
      <c r="M23" s="0" t="n">
        <v>12</v>
      </c>
      <c r="N23" s="0" t="n">
        <v>68</v>
      </c>
      <c r="O23" s="0" t="n">
        <v>1020</v>
      </c>
      <c r="P23" s="0" t="n">
        <v>816</v>
      </c>
      <c r="Q23" s="0" t="n">
        <v>204</v>
      </c>
      <c r="R23" s="0" t="n">
        <v>8</v>
      </c>
      <c r="S23" s="0" t="s">
        <v>1184</v>
      </c>
    </row>
    <row r="24" customFormat="false" ht="12.8" hidden="false" customHeight="false" outlineLevel="0" collapsed="false">
      <c r="A24" s="0" t="n">
        <v>88065565377</v>
      </c>
      <c r="B24" s="0" t="n">
        <v>44055</v>
      </c>
      <c r="C24" s="0" t="s">
        <v>77</v>
      </c>
      <c r="D24" s="0" t="s">
        <v>29</v>
      </c>
      <c r="E24" s="0" t="s">
        <v>78</v>
      </c>
      <c r="F24" s="0" t="s">
        <v>22</v>
      </c>
      <c r="G24" s="0" t="s">
        <v>23</v>
      </c>
      <c r="H24" s="0" t="s">
        <v>24</v>
      </c>
      <c r="I24" s="0" t="s">
        <v>25</v>
      </c>
      <c r="J24" s="0" t="s">
        <v>79</v>
      </c>
      <c r="K24" s="0" t="s">
        <v>35</v>
      </c>
      <c r="L24" s="0" t="n">
        <v>23</v>
      </c>
      <c r="M24" s="0" t="n">
        <v>20</v>
      </c>
      <c r="N24" s="0" t="n">
        <v>15</v>
      </c>
      <c r="O24" s="0" t="n">
        <v>345</v>
      </c>
      <c r="P24" s="0" t="n">
        <v>300</v>
      </c>
      <c r="Q24" s="0" t="n">
        <v>45</v>
      </c>
      <c r="R24" s="0" t="n">
        <v>8</v>
      </c>
      <c r="S24" s="0" t="s">
        <v>1184</v>
      </c>
    </row>
    <row r="25" customFormat="false" ht="12.8" hidden="false" customHeight="false" outlineLevel="0" collapsed="false">
      <c r="A25" s="0" t="n">
        <v>88065565378</v>
      </c>
      <c r="B25" s="0" t="n">
        <v>44056</v>
      </c>
      <c r="C25" s="0" t="s">
        <v>80</v>
      </c>
      <c r="D25" s="0" t="s">
        <v>20</v>
      </c>
      <c r="E25" s="0" t="s">
        <v>81</v>
      </c>
      <c r="F25" s="0" t="s">
        <v>31</v>
      </c>
      <c r="G25" s="0" t="s">
        <v>32</v>
      </c>
      <c r="H25" s="0" t="s">
        <v>33</v>
      </c>
      <c r="I25" s="0" t="s">
        <v>25</v>
      </c>
      <c r="J25" s="0" t="s">
        <v>82</v>
      </c>
      <c r="K25" s="0" t="s">
        <v>35</v>
      </c>
      <c r="L25" s="0" t="n">
        <v>9</v>
      </c>
      <c r="M25" s="0" t="n">
        <v>6</v>
      </c>
      <c r="N25" s="0" t="n">
        <v>47</v>
      </c>
      <c r="O25" s="0" t="n">
        <v>423</v>
      </c>
      <c r="P25" s="0" t="n">
        <v>282</v>
      </c>
      <c r="Q25" s="0" t="n">
        <v>141</v>
      </c>
      <c r="R25" s="0" t="n">
        <v>8</v>
      </c>
      <c r="S25" s="0" t="s">
        <v>1184</v>
      </c>
    </row>
    <row r="26" customFormat="false" ht="12.8" hidden="false" customHeight="false" outlineLevel="0" collapsed="false">
      <c r="A26" s="0" t="n">
        <v>88065565379</v>
      </c>
      <c r="B26" s="0" t="n">
        <v>44057</v>
      </c>
      <c r="C26" s="0" t="s">
        <v>83</v>
      </c>
      <c r="D26" s="0" t="s">
        <v>29</v>
      </c>
      <c r="E26" s="0" t="s">
        <v>84</v>
      </c>
      <c r="F26" s="0" t="s">
        <v>22</v>
      </c>
      <c r="G26" s="0" t="s">
        <v>23</v>
      </c>
      <c r="H26" s="0" t="s">
        <v>24</v>
      </c>
      <c r="I26" s="0" t="s">
        <v>25</v>
      </c>
      <c r="J26" s="0" t="s">
        <v>85</v>
      </c>
      <c r="K26" s="0" t="s">
        <v>35</v>
      </c>
      <c r="L26" s="0" t="n">
        <v>18</v>
      </c>
      <c r="M26" s="0" t="n">
        <v>15</v>
      </c>
      <c r="N26" s="0" t="n">
        <v>6</v>
      </c>
      <c r="O26" s="0" t="n">
        <v>108</v>
      </c>
      <c r="P26" s="0" t="n">
        <v>90</v>
      </c>
      <c r="Q26" s="0" t="n">
        <v>18</v>
      </c>
      <c r="R26" s="0" t="n">
        <v>8</v>
      </c>
      <c r="S26" s="0" t="s">
        <v>1184</v>
      </c>
    </row>
    <row r="27" customFormat="false" ht="12.8" hidden="false" customHeight="false" outlineLevel="0" collapsed="false">
      <c r="A27" s="0" t="n">
        <v>88065565380</v>
      </c>
      <c r="B27" s="0" t="n">
        <v>44058</v>
      </c>
      <c r="C27" s="0" t="s">
        <v>86</v>
      </c>
      <c r="D27" s="0" t="s">
        <v>20</v>
      </c>
      <c r="E27" s="0" t="s">
        <v>87</v>
      </c>
      <c r="F27" s="0" t="s">
        <v>31</v>
      </c>
      <c r="G27" s="0" t="s">
        <v>32</v>
      </c>
      <c r="H27" s="0" t="s">
        <v>33</v>
      </c>
      <c r="I27" s="0" t="s">
        <v>25</v>
      </c>
      <c r="J27" s="0" t="s">
        <v>88</v>
      </c>
      <c r="K27" s="0" t="s">
        <v>27</v>
      </c>
      <c r="L27" s="0" t="n">
        <v>14</v>
      </c>
      <c r="M27" s="0" t="n">
        <v>11</v>
      </c>
      <c r="N27" s="0" t="n">
        <v>10</v>
      </c>
      <c r="O27" s="0" t="n">
        <v>140</v>
      </c>
      <c r="P27" s="0" t="n">
        <v>110</v>
      </c>
      <c r="Q27" s="0" t="n">
        <v>30</v>
      </c>
      <c r="R27" s="0" t="n">
        <v>8</v>
      </c>
      <c r="S27" s="0" t="s">
        <v>1184</v>
      </c>
    </row>
    <row r="28" customFormat="false" ht="12.8" hidden="false" customHeight="false" outlineLevel="0" collapsed="false">
      <c r="A28" s="0" t="n">
        <v>88065565381</v>
      </c>
      <c r="B28" s="0" t="n">
        <v>44062</v>
      </c>
      <c r="C28" s="0" t="s">
        <v>89</v>
      </c>
      <c r="D28" s="0" t="s">
        <v>20</v>
      </c>
      <c r="E28" s="0" t="s">
        <v>90</v>
      </c>
      <c r="F28" s="0" t="s">
        <v>22</v>
      </c>
      <c r="G28" s="0" t="s">
        <v>23</v>
      </c>
      <c r="H28" s="0" t="s">
        <v>24</v>
      </c>
      <c r="I28" s="0" t="s">
        <v>25</v>
      </c>
      <c r="J28" s="0" t="s">
        <v>91</v>
      </c>
      <c r="K28" s="0" t="s">
        <v>27</v>
      </c>
      <c r="L28" s="0" t="n">
        <v>30</v>
      </c>
      <c r="M28" s="0" t="n">
        <v>27</v>
      </c>
      <c r="N28" s="0" t="n">
        <v>11</v>
      </c>
      <c r="O28" s="0" t="n">
        <v>330</v>
      </c>
      <c r="P28" s="0" t="n">
        <v>297</v>
      </c>
      <c r="Q28" s="0" t="n">
        <v>33</v>
      </c>
      <c r="R28" s="0" t="n">
        <v>8</v>
      </c>
      <c r="S28" s="0" t="s">
        <v>1184</v>
      </c>
    </row>
    <row r="29" customFormat="false" ht="12.8" hidden="false" customHeight="false" outlineLevel="0" collapsed="false">
      <c r="A29" s="0" t="n">
        <v>88065565382</v>
      </c>
      <c r="B29" s="0" t="n">
        <v>44061</v>
      </c>
      <c r="C29" s="0" t="s">
        <v>92</v>
      </c>
      <c r="D29" s="0" t="s">
        <v>20</v>
      </c>
      <c r="E29" s="0" t="s">
        <v>93</v>
      </c>
      <c r="F29" s="0" t="s">
        <v>31</v>
      </c>
      <c r="G29" s="0" t="s">
        <v>32</v>
      </c>
      <c r="H29" s="0" t="s">
        <v>33</v>
      </c>
      <c r="I29" s="0" t="s">
        <v>25</v>
      </c>
      <c r="J29" s="0" t="s">
        <v>94</v>
      </c>
      <c r="K29" s="0" t="s">
        <v>27</v>
      </c>
      <c r="L29" s="0" t="n">
        <v>16</v>
      </c>
      <c r="M29" s="0" t="n">
        <v>13</v>
      </c>
      <c r="N29" s="0" t="n">
        <v>60</v>
      </c>
      <c r="O29" s="0" t="n">
        <v>960</v>
      </c>
      <c r="P29" s="0" t="n">
        <v>780</v>
      </c>
      <c r="Q29" s="0" t="n">
        <v>180</v>
      </c>
      <c r="R29" s="0" t="n">
        <v>8</v>
      </c>
      <c r="S29" s="0" t="s">
        <v>1184</v>
      </c>
    </row>
    <row r="30" customFormat="false" ht="12.8" hidden="false" customHeight="false" outlineLevel="0" collapsed="false">
      <c r="A30" s="0" t="n">
        <v>88065565383</v>
      </c>
      <c r="B30" s="0" t="n">
        <v>44061</v>
      </c>
      <c r="C30" s="0" t="s">
        <v>95</v>
      </c>
      <c r="D30" s="0" t="s">
        <v>29</v>
      </c>
      <c r="E30" s="0" t="s">
        <v>96</v>
      </c>
      <c r="F30" s="0" t="s">
        <v>22</v>
      </c>
      <c r="G30" s="0" t="s">
        <v>23</v>
      </c>
      <c r="H30" s="0" t="s">
        <v>24</v>
      </c>
      <c r="I30" s="0" t="s">
        <v>25</v>
      </c>
      <c r="J30" s="0" t="s">
        <v>26</v>
      </c>
      <c r="K30" s="0" t="s">
        <v>27</v>
      </c>
      <c r="L30" s="0" t="n">
        <v>52</v>
      </c>
      <c r="M30" s="0" t="n">
        <v>49</v>
      </c>
      <c r="N30" s="0" t="n">
        <v>89</v>
      </c>
      <c r="O30" s="0" t="n">
        <v>4628</v>
      </c>
      <c r="P30" s="0" t="n">
        <v>4361</v>
      </c>
      <c r="Q30" s="0" t="n">
        <v>267</v>
      </c>
      <c r="R30" s="0" t="n">
        <v>8</v>
      </c>
      <c r="S30" s="0" t="s">
        <v>1184</v>
      </c>
    </row>
    <row r="31" customFormat="false" ht="12.8" hidden="false" customHeight="false" outlineLevel="0" collapsed="false">
      <c r="A31" s="0" t="n">
        <v>88065565384</v>
      </c>
      <c r="B31" s="0" t="n">
        <v>44062</v>
      </c>
      <c r="C31" s="0" t="s">
        <v>97</v>
      </c>
      <c r="D31" s="0" t="s">
        <v>20</v>
      </c>
      <c r="E31" s="0" t="s">
        <v>98</v>
      </c>
      <c r="F31" s="0" t="s">
        <v>31</v>
      </c>
      <c r="G31" s="0" t="s">
        <v>32</v>
      </c>
      <c r="H31" s="0" t="s">
        <v>33</v>
      </c>
      <c r="I31" s="0" t="s">
        <v>25</v>
      </c>
      <c r="J31" s="0" t="s">
        <v>99</v>
      </c>
      <c r="K31" s="0" t="s">
        <v>27</v>
      </c>
      <c r="L31" s="0" t="n">
        <v>14</v>
      </c>
      <c r="M31" s="0" t="n">
        <v>11</v>
      </c>
      <c r="N31" s="0" t="n">
        <v>77</v>
      </c>
      <c r="O31" s="0" t="n">
        <v>1078</v>
      </c>
      <c r="P31" s="0" t="n">
        <v>847</v>
      </c>
      <c r="Q31" s="0" t="n">
        <v>231</v>
      </c>
      <c r="R31" s="0" t="n">
        <v>8</v>
      </c>
      <c r="S31" s="0" t="s">
        <v>1184</v>
      </c>
    </row>
    <row r="32" customFormat="false" ht="12.8" hidden="false" customHeight="false" outlineLevel="0" collapsed="false">
      <c r="A32" s="0" t="n">
        <v>88065565385</v>
      </c>
      <c r="B32" s="0" t="n">
        <v>44063</v>
      </c>
      <c r="C32" s="0" t="s">
        <v>100</v>
      </c>
      <c r="D32" s="0" t="s">
        <v>20</v>
      </c>
      <c r="E32" s="0" t="s">
        <v>101</v>
      </c>
      <c r="F32" s="0" t="s">
        <v>22</v>
      </c>
      <c r="G32" s="0" t="s">
        <v>23</v>
      </c>
      <c r="H32" s="0" t="s">
        <v>24</v>
      </c>
      <c r="I32" s="0" t="s">
        <v>25</v>
      </c>
      <c r="J32" s="0" t="s">
        <v>102</v>
      </c>
      <c r="K32" s="0" t="s">
        <v>27</v>
      </c>
      <c r="L32" s="0" t="n">
        <v>6</v>
      </c>
      <c r="M32" s="0" t="n">
        <v>3</v>
      </c>
      <c r="N32" s="0" t="n">
        <v>68</v>
      </c>
      <c r="O32" s="0" t="n">
        <v>408</v>
      </c>
      <c r="P32" s="0" t="n">
        <v>204</v>
      </c>
      <c r="Q32" s="0" t="n">
        <v>204</v>
      </c>
      <c r="R32" s="0" t="n">
        <v>8</v>
      </c>
      <c r="S32" s="0" t="s">
        <v>1184</v>
      </c>
    </row>
    <row r="33" customFormat="false" ht="12.8" hidden="false" customHeight="false" outlineLevel="0" collapsed="false">
      <c r="A33" s="0" t="n">
        <v>88065565386</v>
      </c>
      <c r="B33" s="0" t="n">
        <v>44064</v>
      </c>
      <c r="C33" s="0" t="s">
        <v>103</v>
      </c>
      <c r="D33" s="0" t="s">
        <v>20</v>
      </c>
      <c r="E33" s="0" t="s">
        <v>104</v>
      </c>
      <c r="F33" s="0" t="s">
        <v>31</v>
      </c>
      <c r="G33" s="0" t="s">
        <v>32</v>
      </c>
      <c r="H33" s="0" t="s">
        <v>33</v>
      </c>
      <c r="I33" s="0" t="s">
        <v>25</v>
      </c>
      <c r="J33" s="0" t="s">
        <v>105</v>
      </c>
      <c r="K33" s="0" t="s">
        <v>27</v>
      </c>
      <c r="L33" s="0" t="n">
        <v>13</v>
      </c>
      <c r="M33" s="0" t="n">
        <v>10</v>
      </c>
      <c r="N33" s="0" t="n">
        <v>15</v>
      </c>
      <c r="O33" s="0" t="n">
        <v>195</v>
      </c>
      <c r="P33" s="0" t="n">
        <v>150</v>
      </c>
      <c r="Q33" s="0" t="n">
        <v>45</v>
      </c>
      <c r="R33" s="0" t="n">
        <v>8</v>
      </c>
      <c r="S33" s="0" t="s">
        <v>1184</v>
      </c>
    </row>
    <row r="34" customFormat="false" ht="12.8" hidden="false" customHeight="false" outlineLevel="0" collapsed="false">
      <c r="A34" s="0" t="n">
        <v>88065565387</v>
      </c>
      <c r="B34" s="0" t="n">
        <v>44065</v>
      </c>
      <c r="C34" s="0" t="s">
        <v>106</v>
      </c>
      <c r="D34" s="0" t="s">
        <v>29</v>
      </c>
      <c r="E34" s="0" t="s">
        <v>107</v>
      </c>
      <c r="F34" s="0" t="s">
        <v>22</v>
      </c>
      <c r="G34" s="0" t="s">
        <v>23</v>
      </c>
      <c r="H34" s="0" t="s">
        <v>24</v>
      </c>
      <c r="I34" s="0" t="s">
        <v>25</v>
      </c>
      <c r="J34" s="0" t="s">
        <v>108</v>
      </c>
      <c r="K34" s="0" t="s">
        <v>27</v>
      </c>
      <c r="L34" s="0" t="n">
        <v>15</v>
      </c>
      <c r="M34" s="0" t="n">
        <v>12</v>
      </c>
      <c r="N34" s="0" t="n">
        <v>47</v>
      </c>
      <c r="O34" s="0" t="n">
        <v>705</v>
      </c>
      <c r="P34" s="0" t="n">
        <v>564</v>
      </c>
      <c r="Q34" s="0" t="n">
        <v>141</v>
      </c>
      <c r="R34" s="0" t="n">
        <v>8</v>
      </c>
      <c r="S34" s="0" t="s">
        <v>1184</v>
      </c>
    </row>
    <row r="35" customFormat="false" ht="12.8" hidden="false" customHeight="false" outlineLevel="0" collapsed="false">
      <c r="A35" s="0" t="n">
        <v>88065565388</v>
      </c>
      <c r="B35" s="0" t="n">
        <v>44066</v>
      </c>
      <c r="C35" s="0" t="s">
        <v>109</v>
      </c>
      <c r="D35" s="0" t="s">
        <v>20</v>
      </c>
      <c r="E35" s="0" t="s">
        <v>110</v>
      </c>
      <c r="F35" s="0" t="s">
        <v>31</v>
      </c>
      <c r="G35" s="0" t="s">
        <v>32</v>
      </c>
      <c r="H35" s="0" t="s">
        <v>33</v>
      </c>
      <c r="I35" s="0" t="s">
        <v>25</v>
      </c>
      <c r="J35" s="0" t="s">
        <v>53</v>
      </c>
      <c r="K35" s="0" t="s">
        <v>27</v>
      </c>
      <c r="L35" s="0" t="n">
        <v>20</v>
      </c>
      <c r="M35" s="0" t="n">
        <v>17</v>
      </c>
      <c r="N35" s="0" t="n">
        <v>6</v>
      </c>
      <c r="O35" s="0" t="n">
        <v>120</v>
      </c>
      <c r="P35" s="0" t="n">
        <v>102</v>
      </c>
      <c r="Q35" s="0" t="n">
        <v>18</v>
      </c>
      <c r="R35" s="0" t="n">
        <v>8</v>
      </c>
      <c r="S35" s="0" t="s">
        <v>1184</v>
      </c>
    </row>
    <row r="36" customFormat="false" ht="12.8" hidden="false" customHeight="false" outlineLevel="0" collapsed="false">
      <c r="A36" s="0" t="n">
        <v>88065565389</v>
      </c>
      <c r="B36" s="0" t="n">
        <v>44067</v>
      </c>
      <c r="C36" s="0" t="s">
        <v>111</v>
      </c>
      <c r="D36" s="0" t="s">
        <v>20</v>
      </c>
      <c r="E36" s="0" t="s">
        <v>112</v>
      </c>
      <c r="F36" s="0" t="s">
        <v>22</v>
      </c>
      <c r="G36" s="0" t="s">
        <v>23</v>
      </c>
      <c r="H36" s="0" t="s">
        <v>24</v>
      </c>
      <c r="I36" s="0" t="s">
        <v>25</v>
      </c>
      <c r="J36" s="0" t="s">
        <v>56</v>
      </c>
      <c r="K36" s="0" t="s">
        <v>27</v>
      </c>
      <c r="L36" s="0" t="n">
        <v>12</v>
      </c>
      <c r="M36" s="0" t="n">
        <v>9</v>
      </c>
      <c r="N36" s="0" t="n">
        <v>10</v>
      </c>
      <c r="O36" s="0" t="n">
        <v>120</v>
      </c>
      <c r="P36" s="0" t="n">
        <v>90</v>
      </c>
      <c r="Q36" s="0" t="n">
        <v>30</v>
      </c>
      <c r="R36" s="0" t="n">
        <v>8</v>
      </c>
      <c r="S36" s="0" t="s">
        <v>1184</v>
      </c>
    </row>
    <row r="37" customFormat="false" ht="12.8" hidden="false" customHeight="false" outlineLevel="0" collapsed="false">
      <c r="A37" s="0" t="n">
        <v>88065565390</v>
      </c>
      <c r="B37" s="0" t="n">
        <v>44068</v>
      </c>
      <c r="C37" s="0" t="s">
        <v>113</v>
      </c>
      <c r="D37" s="0" t="s">
        <v>29</v>
      </c>
      <c r="E37" s="0" t="s">
        <v>114</v>
      </c>
      <c r="F37" s="0" t="s">
        <v>31</v>
      </c>
      <c r="G37" s="0" t="s">
        <v>32</v>
      </c>
      <c r="H37" s="0" t="s">
        <v>33</v>
      </c>
      <c r="I37" s="0" t="s">
        <v>25</v>
      </c>
      <c r="J37" s="0" t="s">
        <v>59</v>
      </c>
      <c r="K37" s="0" t="s">
        <v>27</v>
      </c>
      <c r="L37" s="0" t="n">
        <v>16</v>
      </c>
      <c r="M37" s="0" t="n">
        <v>13</v>
      </c>
      <c r="N37" s="0" t="n">
        <v>11</v>
      </c>
      <c r="O37" s="0" t="n">
        <v>176</v>
      </c>
      <c r="P37" s="0" t="n">
        <v>143</v>
      </c>
      <c r="Q37" s="0" t="n">
        <v>33</v>
      </c>
      <c r="R37" s="0" t="n">
        <v>8</v>
      </c>
      <c r="S37" s="0" t="s">
        <v>1184</v>
      </c>
    </row>
    <row r="38" customFormat="false" ht="12.8" hidden="false" customHeight="false" outlineLevel="0" collapsed="false">
      <c r="A38" s="0" t="n">
        <v>88065565391</v>
      </c>
      <c r="B38" s="0" t="n">
        <v>44072</v>
      </c>
      <c r="C38" s="0" t="s">
        <v>115</v>
      </c>
      <c r="D38" s="0" t="s">
        <v>20</v>
      </c>
      <c r="E38" s="0" t="s">
        <v>69</v>
      </c>
      <c r="F38" s="0" t="s">
        <v>22</v>
      </c>
      <c r="G38" s="0" t="s">
        <v>23</v>
      </c>
      <c r="H38" s="0" t="s">
        <v>24</v>
      </c>
      <c r="I38" s="0" t="s">
        <v>25</v>
      </c>
      <c r="J38" s="0" t="s">
        <v>62</v>
      </c>
      <c r="K38" s="0" t="s">
        <v>27</v>
      </c>
      <c r="L38" s="0" t="n">
        <v>20</v>
      </c>
      <c r="M38" s="0" t="n">
        <v>17</v>
      </c>
      <c r="N38" s="0" t="n">
        <v>60</v>
      </c>
      <c r="O38" s="0" t="n">
        <v>1200</v>
      </c>
      <c r="P38" s="0" t="n">
        <v>1020</v>
      </c>
      <c r="Q38" s="0" t="n">
        <v>180</v>
      </c>
      <c r="R38" s="0" t="n">
        <v>8</v>
      </c>
      <c r="S38" s="0" t="s">
        <v>1184</v>
      </c>
    </row>
    <row r="39" customFormat="false" ht="12.8" hidden="false" customHeight="false" outlineLevel="0" collapsed="false">
      <c r="A39" s="0" t="n">
        <v>88065565392</v>
      </c>
      <c r="B39" s="0" t="n">
        <v>44071</v>
      </c>
      <c r="C39" s="0" t="s">
        <v>116</v>
      </c>
      <c r="D39" s="0" t="s">
        <v>29</v>
      </c>
      <c r="E39" s="0" t="s">
        <v>117</v>
      </c>
      <c r="F39" s="0" t="s">
        <v>31</v>
      </c>
      <c r="G39" s="0" t="s">
        <v>32</v>
      </c>
      <c r="H39" s="0" t="s">
        <v>33</v>
      </c>
      <c r="I39" s="0" t="s">
        <v>25</v>
      </c>
      <c r="J39" s="0" t="s">
        <v>63</v>
      </c>
      <c r="K39" s="0" t="s">
        <v>27</v>
      </c>
      <c r="L39" s="0" t="n">
        <v>12</v>
      </c>
      <c r="M39" s="0" t="n">
        <v>9</v>
      </c>
      <c r="N39" s="0" t="n">
        <v>89</v>
      </c>
      <c r="O39" s="0" t="n">
        <v>1068</v>
      </c>
      <c r="P39" s="0" t="n">
        <v>801</v>
      </c>
      <c r="Q39" s="0" t="n">
        <v>267</v>
      </c>
      <c r="R39" s="0" t="n">
        <v>8</v>
      </c>
      <c r="S39" s="0" t="s">
        <v>1184</v>
      </c>
    </row>
    <row r="40" customFormat="false" ht="12.8" hidden="false" customHeight="false" outlineLevel="0" collapsed="false">
      <c r="A40" s="0" t="n">
        <v>88065565393</v>
      </c>
      <c r="B40" s="0" t="n">
        <v>44071</v>
      </c>
      <c r="C40" s="0" t="s">
        <v>118</v>
      </c>
      <c r="D40" s="0" t="s">
        <v>20</v>
      </c>
      <c r="E40" s="0" t="s">
        <v>119</v>
      </c>
      <c r="F40" s="0" t="s">
        <v>22</v>
      </c>
      <c r="G40" s="0" t="s">
        <v>23</v>
      </c>
      <c r="H40" s="0" t="s">
        <v>24</v>
      </c>
      <c r="I40" s="0" t="s">
        <v>25</v>
      </c>
      <c r="J40" s="0" t="s">
        <v>70</v>
      </c>
      <c r="K40" s="0" t="s">
        <v>27</v>
      </c>
      <c r="L40" s="0" t="n">
        <v>10</v>
      </c>
      <c r="M40" s="0" t="n">
        <v>7</v>
      </c>
      <c r="N40" s="0" t="n">
        <v>77</v>
      </c>
      <c r="O40" s="0" t="n">
        <v>770</v>
      </c>
      <c r="P40" s="0" t="n">
        <v>539</v>
      </c>
      <c r="Q40" s="0" t="n">
        <v>231</v>
      </c>
      <c r="R40" s="0" t="n">
        <v>8</v>
      </c>
      <c r="S40" s="0" t="s">
        <v>1184</v>
      </c>
    </row>
    <row r="41" customFormat="false" ht="12.8" hidden="false" customHeight="false" outlineLevel="0" collapsed="false">
      <c r="A41" s="0" t="n">
        <v>88065565394</v>
      </c>
      <c r="B41" s="0" t="n">
        <v>44072</v>
      </c>
      <c r="C41" s="0" t="s">
        <v>120</v>
      </c>
      <c r="D41" s="0" t="s">
        <v>20</v>
      </c>
      <c r="E41" s="0" t="s">
        <v>121</v>
      </c>
      <c r="F41" s="0" t="s">
        <v>31</v>
      </c>
      <c r="G41" s="0" t="s">
        <v>32</v>
      </c>
      <c r="H41" s="0" t="s">
        <v>33</v>
      </c>
      <c r="I41" s="0" t="s">
        <v>25</v>
      </c>
      <c r="J41" s="0" t="s">
        <v>73</v>
      </c>
      <c r="K41" s="0" t="s">
        <v>27</v>
      </c>
      <c r="L41" s="0" t="n">
        <v>15</v>
      </c>
      <c r="M41" s="0" t="n">
        <v>12</v>
      </c>
      <c r="N41" s="0" t="n">
        <v>68</v>
      </c>
      <c r="O41" s="0" t="n">
        <v>1020</v>
      </c>
      <c r="P41" s="0" t="n">
        <v>816</v>
      </c>
      <c r="Q41" s="0" t="n">
        <v>204</v>
      </c>
      <c r="R41" s="0" t="n">
        <v>8</v>
      </c>
      <c r="S41" s="0" t="s">
        <v>1184</v>
      </c>
    </row>
    <row r="42" customFormat="false" ht="12.8" hidden="false" customHeight="false" outlineLevel="0" collapsed="false">
      <c r="A42" s="0" t="n">
        <v>88065565395</v>
      </c>
      <c r="B42" s="0" t="n">
        <v>44073</v>
      </c>
      <c r="C42" s="0" t="s">
        <v>122</v>
      </c>
      <c r="D42" s="0" t="s">
        <v>29</v>
      </c>
      <c r="E42" s="0" t="s">
        <v>123</v>
      </c>
      <c r="F42" s="0" t="s">
        <v>22</v>
      </c>
      <c r="G42" s="0" t="s">
        <v>23</v>
      </c>
      <c r="H42" s="0" t="s">
        <v>24</v>
      </c>
      <c r="I42" s="0" t="s">
        <v>25</v>
      </c>
      <c r="J42" s="0" t="s">
        <v>76</v>
      </c>
      <c r="K42" s="0" t="s">
        <v>27</v>
      </c>
      <c r="L42" s="0" t="n">
        <v>15</v>
      </c>
      <c r="M42" s="0" t="n">
        <v>12</v>
      </c>
      <c r="N42" s="0" t="n">
        <v>15</v>
      </c>
      <c r="O42" s="0" t="n">
        <v>225</v>
      </c>
      <c r="P42" s="0" t="n">
        <v>180</v>
      </c>
      <c r="Q42" s="0" t="n">
        <v>45</v>
      </c>
      <c r="R42" s="0" t="n">
        <v>8</v>
      </c>
      <c r="S42" s="0" t="s">
        <v>1184</v>
      </c>
    </row>
    <row r="43" customFormat="false" ht="12.8" hidden="false" customHeight="false" outlineLevel="0" collapsed="false">
      <c r="A43" s="0" t="n">
        <v>88065565396</v>
      </c>
      <c r="B43" s="0" t="n">
        <v>44074</v>
      </c>
      <c r="C43" s="0" t="s">
        <v>124</v>
      </c>
      <c r="D43" s="0" t="s">
        <v>20</v>
      </c>
      <c r="E43" s="0" t="s">
        <v>125</v>
      </c>
      <c r="F43" s="0" t="s">
        <v>31</v>
      </c>
      <c r="G43" s="0" t="s">
        <v>32</v>
      </c>
      <c r="H43" s="0" t="s">
        <v>33</v>
      </c>
      <c r="I43" s="0" t="s">
        <v>25</v>
      </c>
      <c r="J43" s="0" t="s">
        <v>126</v>
      </c>
      <c r="K43" s="0" t="s">
        <v>27</v>
      </c>
      <c r="L43" s="0" t="n">
        <v>20</v>
      </c>
      <c r="M43" s="0" t="n">
        <v>17</v>
      </c>
      <c r="N43" s="0" t="n">
        <v>47</v>
      </c>
      <c r="O43" s="0" t="n">
        <v>940</v>
      </c>
      <c r="P43" s="0" t="n">
        <v>799</v>
      </c>
      <c r="Q43" s="0" t="n">
        <v>141</v>
      </c>
      <c r="R43" s="0" t="n">
        <v>8</v>
      </c>
      <c r="S43" s="0" t="s">
        <v>1184</v>
      </c>
    </row>
    <row r="44" customFormat="false" ht="12.8" hidden="false" customHeight="false" outlineLevel="0" collapsed="false">
      <c r="A44" s="0" t="n">
        <v>88065565397</v>
      </c>
      <c r="B44" s="0" t="n">
        <v>44044</v>
      </c>
      <c r="C44" s="0" t="s">
        <v>127</v>
      </c>
      <c r="D44" s="0" t="s">
        <v>20</v>
      </c>
      <c r="E44" s="0" t="s">
        <v>30</v>
      </c>
      <c r="F44" s="0" t="s">
        <v>22</v>
      </c>
      <c r="G44" s="0" t="s">
        <v>23</v>
      </c>
      <c r="H44" s="0" t="s">
        <v>24</v>
      </c>
      <c r="I44" s="0" t="s">
        <v>128</v>
      </c>
      <c r="J44" s="0" t="s">
        <v>129</v>
      </c>
      <c r="K44" s="0" t="s">
        <v>27</v>
      </c>
      <c r="L44" s="0" t="n">
        <v>12</v>
      </c>
      <c r="M44" s="0" t="n">
        <v>9</v>
      </c>
      <c r="N44" s="0" t="n">
        <v>6</v>
      </c>
      <c r="O44" s="0" t="n">
        <v>72</v>
      </c>
      <c r="P44" s="0" t="n">
        <v>54</v>
      </c>
      <c r="Q44" s="0" t="n">
        <v>18</v>
      </c>
      <c r="R44" s="0" t="n">
        <v>8</v>
      </c>
      <c r="S44" s="0" t="s">
        <v>1184</v>
      </c>
    </row>
    <row r="45" customFormat="false" ht="12.8" hidden="false" customHeight="false" outlineLevel="0" collapsed="false">
      <c r="A45" s="0" t="n">
        <v>88065565398</v>
      </c>
      <c r="B45" s="0" t="n">
        <v>44045</v>
      </c>
      <c r="C45" s="0" t="s">
        <v>130</v>
      </c>
      <c r="D45" s="0" t="s">
        <v>29</v>
      </c>
      <c r="E45" s="0" t="s">
        <v>37</v>
      </c>
      <c r="F45" s="0" t="s">
        <v>31</v>
      </c>
      <c r="G45" s="0" t="s">
        <v>32</v>
      </c>
      <c r="H45" s="0" t="s">
        <v>33</v>
      </c>
      <c r="I45" s="0" t="s">
        <v>128</v>
      </c>
      <c r="J45" s="0" t="s">
        <v>131</v>
      </c>
      <c r="K45" s="0" t="s">
        <v>27</v>
      </c>
      <c r="L45" s="0" t="n">
        <v>13</v>
      </c>
      <c r="M45" s="0" t="n">
        <v>10</v>
      </c>
      <c r="N45" s="0" t="n">
        <v>10</v>
      </c>
      <c r="O45" s="0" t="n">
        <v>130</v>
      </c>
      <c r="P45" s="0" t="n">
        <v>100</v>
      </c>
      <c r="Q45" s="0" t="n">
        <v>30</v>
      </c>
      <c r="R45" s="0" t="n">
        <v>8</v>
      </c>
      <c r="S45" s="0" t="s">
        <v>1184</v>
      </c>
    </row>
    <row r="46" customFormat="false" ht="12.8" hidden="false" customHeight="false" outlineLevel="0" collapsed="false">
      <c r="A46" s="0" t="n">
        <v>88065565399</v>
      </c>
      <c r="B46" s="0" t="n">
        <v>44046</v>
      </c>
      <c r="C46" s="0" t="s">
        <v>132</v>
      </c>
      <c r="D46" s="0" t="s">
        <v>29</v>
      </c>
      <c r="E46" s="0" t="s">
        <v>42</v>
      </c>
      <c r="F46" s="0" t="s">
        <v>22</v>
      </c>
      <c r="G46" s="0" t="s">
        <v>23</v>
      </c>
      <c r="H46" s="0" t="s">
        <v>24</v>
      </c>
      <c r="I46" s="0" t="s">
        <v>128</v>
      </c>
      <c r="J46" s="0" t="s">
        <v>133</v>
      </c>
      <c r="K46" s="0" t="s">
        <v>27</v>
      </c>
      <c r="L46" s="0" t="n">
        <v>15</v>
      </c>
      <c r="M46" s="0" t="n">
        <v>12</v>
      </c>
      <c r="N46" s="0" t="n">
        <v>11</v>
      </c>
      <c r="O46" s="0" t="n">
        <v>165</v>
      </c>
      <c r="P46" s="0" t="n">
        <v>132</v>
      </c>
      <c r="Q46" s="0" t="n">
        <v>33</v>
      </c>
      <c r="R46" s="0" t="n">
        <v>8</v>
      </c>
      <c r="S46" s="0" t="s">
        <v>1184</v>
      </c>
    </row>
    <row r="47" customFormat="false" ht="12.8" hidden="false" customHeight="false" outlineLevel="0" collapsed="false">
      <c r="A47" s="0" t="n">
        <v>88065565400</v>
      </c>
      <c r="B47" s="0" t="n">
        <v>44047</v>
      </c>
      <c r="C47" s="0" t="s">
        <v>134</v>
      </c>
      <c r="D47" s="0" t="s">
        <v>29</v>
      </c>
      <c r="E47" s="0" t="s">
        <v>48</v>
      </c>
      <c r="F47" s="0" t="s">
        <v>31</v>
      </c>
      <c r="G47" s="0" t="s">
        <v>32</v>
      </c>
      <c r="H47" s="0" t="s">
        <v>33</v>
      </c>
      <c r="I47" s="0" t="s">
        <v>128</v>
      </c>
      <c r="J47" s="0" t="s">
        <v>88</v>
      </c>
      <c r="K47" s="0" t="s">
        <v>27</v>
      </c>
      <c r="L47" s="0" t="n">
        <v>14</v>
      </c>
      <c r="M47" s="0" t="n">
        <v>11</v>
      </c>
      <c r="N47" s="0" t="n">
        <v>60</v>
      </c>
      <c r="O47" s="0" t="n">
        <v>840</v>
      </c>
      <c r="P47" s="0" t="n">
        <v>660</v>
      </c>
      <c r="Q47" s="0" t="n">
        <v>180</v>
      </c>
      <c r="R47" s="0" t="n">
        <v>8</v>
      </c>
      <c r="S47" s="0" t="s">
        <v>1184</v>
      </c>
    </row>
    <row r="48" customFormat="false" ht="12.8" hidden="false" customHeight="false" outlineLevel="0" collapsed="false">
      <c r="A48" s="0" t="n">
        <v>88065565401</v>
      </c>
      <c r="B48" s="0" t="n">
        <v>44048</v>
      </c>
      <c r="C48" s="0" t="s">
        <v>135</v>
      </c>
      <c r="D48" s="0" t="s">
        <v>20</v>
      </c>
      <c r="E48" s="0" t="s">
        <v>50</v>
      </c>
      <c r="F48" s="0" t="s">
        <v>22</v>
      </c>
      <c r="G48" s="0" t="s">
        <v>23</v>
      </c>
      <c r="H48" s="0" t="s">
        <v>24</v>
      </c>
      <c r="I48" s="0" t="s">
        <v>128</v>
      </c>
      <c r="J48" s="0" t="s">
        <v>91</v>
      </c>
      <c r="K48" s="0" t="s">
        <v>27</v>
      </c>
      <c r="L48" s="0" t="n">
        <v>30</v>
      </c>
      <c r="M48" s="0" t="n">
        <v>27</v>
      </c>
      <c r="N48" s="0" t="n">
        <v>89</v>
      </c>
      <c r="O48" s="0" t="n">
        <v>2670</v>
      </c>
      <c r="P48" s="0" t="n">
        <v>2403</v>
      </c>
      <c r="Q48" s="0" t="n">
        <v>267</v>
      </c>
      <c r="R48" s="0" t="n">
        <v>8</v>
      </c>
      <c r="S48" s="0" t="s">
        <v>1184</v>
      </c>
    </row>
    <row r="49" customFormat="false" ht="12.8" hidden="false" customHeight="false" outlineLevel="0" collapsed="false">
      <c r="A49" s="0" t="n">
        <v>88065565402</v>
      </c>
      <c r="B49" s="0" t="n">
        <v>44052</v>
      </c>
      <c r="C49" s="0" t="s">
        <v>136</v>
      </c>
      <c r="D49" s="0" t="s">
        <v>20</v>
      </c>
      <c r="E49" s="0" t="s">
        <v>69</v>
      </c>
      <c r="F49" s="0" t="s">
        <v>31</v>
      </c>
      <c r="G49" s="0" t="s">
        <v>32</v>
      </c>
      <c r="H49" s="0" t="s">
        <v>33</v>
      </c>
      <c r="I49" s="0" t="s">
        <v>128</v>
      </c>
      <c r="J49" s="0" t="s">
        <v>94</v>
      </c>
      <c r="K49" s="0" t="s">
        <v>27</v>
      </c>
      <c r="L49" s="0" t="n">
        <v>16</v>
      </c>
      <c r="M49" s="0" t="n">
        <v>13</v>
      </c>
      <c r="N49" s="0" t="n">
        <v>77</v>
      </c>
      <c r="O49" s="0" t="n">
        <v>1232</v>
      </c>
      <c r="P49" s="0" t="n">
        <v>1001</v>
      </c>
      <c r="Q49" s="0" t="n">
        <v>231</v>
      </c>
      <c r="R49" s="0" t="n">
        <v>8</v>
      </c>
      <c r="S49" s="0" t="s">
        <v>1184</v>
      </c>
    </row>
    <row r="50" customFormat="false" ht="12.8" hidden="false" customHeight="false" outlineLevel="0" collapsed="false">
      <c r="A50" s="0" t="n">
        <v>88065565403</v>
      </c>
      <c r="B50" s="0" t="n">
        <v>44051</v>
      </c>
      <c r="C50" s="0" t="s">
        <v>137</v>
      </c>
      <c r="D50" s="0" t="s">
        <v>20</v>
      </c>
      <c r="E50" s="0" t="s">
        <v>117</v>
      </c>
      <c r="F50" s="0" t="s">
        <v>22</v>
      </c>
      <c r="G50" s="0" t="s">
        <v>23</v>
      </c>
      <c r="H50" s="0" t="s">
        <v>24</v>
      </c>
      <c r="I50" s="0" t="s">
        <v>128</v>
      </c>
      <c r="J50" s="0" t="s">
        <v>34</v>
      </c>
      <c r="K50" s="0" t="s">
        <v>35</v>
      </c>
      <c r="L50" s="0" t="n">
        <v>9</v>
      </c>
      <c r="M50" s="0" t="n">
        <v>6</v>
      </c>
      <c r="N50" s="0" t="n">
        <v>68</v>
      </c>
      <c r="O50" s="0" t="n">
        <v>612</v>
      </c>
      <c r="P50" s="0" t="n">
        <v>408</v>
      </c>
      <c r="Q50" s="0" t="n">
        <v>204</v>
      </c>
      <c r="R50" s="0" t="n">
        <v>8</v>
      </c>
      <c r="S50" s="0" t="s">
        <v>1184</v>
      </c>
    </row>
    <row r="51" customFormat="false" ht="12.8" hidden="false" customHeight="false" outlineLevel="0" collapsed="false">
      <c r="A51" s="0" t="n">
        <v>88065565404</v>
      </c>
      <c r="B51" s="0" t="n">
        <v>44051</v>
      </c>
      <c r="C51" s="0" t="s">
        <v>138</v>
      </c>
      <c r="D51" s="0" t="s">
        <v>20</v>
      </c>
      <c r="E51" s="0" t="s">
        <v>119</v>
      </c>
      <c r="F51" s="0" t="s">
        <v>31</v>
      </c>
      <c r="G51" s="0" t="s">
        <v>32</v>
      </c>
      <c r="H51" s="0" t="s">
        <v>33</v>
      </c>
      <c r="I51" s="0" t="s">
        <v>128</v>
      </c>
      <c r="J51" s="0" t="s">
        <v>40</v>
      </c>
      <c r="K51" s="0" t="s">
        <v>35</v>
      </c>
      <c r="L51" s="0" t="n">
        <v>5</v>
      </c>
      <c r="M51" s="0" t="n">
        <v>2</v>
      </c>
      <c r="N51" s="0" t="n">
        <v>15</v>
      </c>
      <c r="O51" s="0" t="n">
        <v>75</v>
      </c>
      <c r="P51" s="0" t="n">
        <v>30</v>
      </c>
      <c r="Q51" s="0" t="n">
        <v>45</v>
      </c>
      <c r="R51" s="0" t="n">
        <v>8</v>
      </c>
      <c r="S51" s="0" t="s">
        <v>1184</v>
      </c>
    </row>
    <row r="52" customFormat="false" ht="12.8" hidden="false" customHeight="false" outlineLevel="0" collapsed="false">
      <c r="A52" s="0" t="n">
        <v>88065565405</v>
      </c>
      <c r="B52" s="0" t="n">
        <v>44052</v>
      </c>
      <c r="C52" s="0" t="s">
        <v>139</v>
      </c>
      <c r="D52" s="0" t="s">
        <v>20</v>
      </c>
      <c r="E52" s="0" t="s">
        <v>50</v>
      </c>
      <c r="F52" s="0" t="s">
        <v>22</v>
      </c>
      <c r="G52" s="0" t="s">
        <v>23</v>
      </c>
      <c r="H52" s="0" t="s">
        <v>24</v>
      </c>
      <c r="I52" s="0" t="s">
        <v>128</v>
      </c>
      <c r="J52" s="0" t="s">
        <v>140</v>
      </c>
      <c r="K52" s="0" t="s">
        <v>35</v>
      </c>
      <c r="L52" s="0" t="n">
        <v>18</v>
      </c>
      <c r="M52" s="0" t="n">
        <v>15</v>
      </c>
      <c r="N52" s="0" t="n">
        <v>47</v>
      </c>
      <c r="O52" s="0" t="n">
        <v>846</v>
      </c>
      <c r="P52" s="0" t="n">
        <v>705</v>
      </c>
      <c r="Q52" s="0" t="n">
        <v>141</v>
      </c>
      <c r="R52" s="0" t="n">
        <v>8</v>
      </c>
      <c r="S52" s="0" t="s">
        <v>1184</v>
      </c>
    </row>
    <row r="53" customFormat="false" ht="12.8" hidden="false" customHeight="false" outlineLevel="0" collapsed="false">
      <c r="A53" s="0" t="n">
        <v>88065565406</v>
      </c>
      <c r="B53" s="0" t="n">
        <v>44053</v>
      </c>
      <c r="C53" s="0" t="s">
        <v>141</v>
      </c>
      <c r="D53" s="0" t="s">
        <v>20</v>
      </c>
      <c r="E53" s="0" t="s">
        <v>52</v>
      </c>
      <c r="F53" s="0" t="s">
        <v>31</v>
      </c>
      <c r="G53" s="0" t="s">
        <v>32</v>
      </c>
      <c r="H53" s="0" t="s">
        <v>33</v>
      </c>
      <c r="I53" s="0" t="s">
        <v>128</v>
      </c>
      <c r="J53" s="0" t="s">
        <v>142</v>
      </c>
      <c r="K53" s="0" t="s">
        <v>35</v>
      </c>
      <c r="L53" s="0" t="n">
        <v>10</v>
      </c>
      <c r="M53" s="0" t="n">
        <v>7</v>
      </c>
      <c r="N53" s="0" t="n">
        <v>6</v>
      </c>
      <c r="O53" s="0" t="n">
        <v>60</v>
      </c>
      <c r="P53" s="0" t="n">
        <v>42</v>
      </c>
      <c r="Q53" s="0" t="n">
        <v>18</v>
      </c>
      <c r="R53" s="0" t="n">
        <v>8</v>
      </c>
      <c r="S53" s="0" t="s">
        <v>1184</v>
      </c>
    </row>
    <row r="54" customFormat="false" ht="12.8" hidden="false" customHeight="false" outlineLevel="0" collapsed="false">
      <c r="A54" s="0" t="n">
        <v>88065565407</v>
      </c>
      <c r="B54" s="0" t="n">
        <v>44054</v>
      </c>
      <c r="C54" s="0" t="s">
        <v>143</v>
      </c>
      <c r="D54" s="0" t="s">
        <v>20</v>
      </c>
      <c r="E54" s="0" t="s">
        <v>55</v>
      </c>
      <c r="F54" s="0" t="s">
        <v>22</v>
      </c>
      <c r="G54" s="0" t="s">
        <v>23</v>
      </c>
      <c r="H54" s="0" t="s">
        <v>24</v>
      </c>
      <c r="I54" s="0" t="s">
        <v>128</v>
      </c>
      <c r="J54" s="0" t="s">
        <v>144</v>
      </c>
      <c r="K54" s="0" t="s">
        <v>35</v>
      </c>
      <c r="L54" s="0" t="n">
        <v>20</v>
      </c>
      <c r="M54" s="0" t="n">
        <v>17</v>
      </c>
      <c r="N54" s="0" t="n">
        <v>10</v>
      </c>
      <c r="O54" s="0" t="n">
        <v>200</v>
      </c>
      <c r="P54" s="0" t="n">
        <v>170</v>
      </c>
      <c r="Q54" s="0" t="n">
        <v>30</v>
      </c>
      <c r="R54" s="0" t="n">
        <v>8</v>
      </c>
      <c r="S54" s="0" t="s">
        <v>1184</v>
      </c>
    </row>
    <row r="55" customFormat="false" ht="12.8" hidden="false" customHeight="false" outlineLevel="0" collapsed="false">
      <c r="A55" s="0" t="n">
        <v>88065565408</v>
      </c>
      <c r="B55" s="0" t="n">
        <v>44055</v>
      </c>
      <c r="C55" s="0" t="s">
        <v>145</v>
      </c>
      <c r="D55" s="0" t="s">
        <v>20</v>
      </c>
      <c r="E55" s="0" t="s">
        <v>58</v>
      </c>
      <c r="F55" s="0" t="s">
        <v>31</v>
      </c>
      <c r="G55" s="0" t="s">
        <v>32</v>
      </c>
      <c r="H55" s="0" t="s">
        <v>33</v>
      </c>
      <c r="I55" s="0" t="s">
        <v>128</v>
      </c>
      <c r="J55" s="0" t="s">
        <v>60</v>
      </c>
      <c r="K55" s="0" t="s">
        <v>35</v>
      </c>
      <c r="L55" s="0" t="n">
        <v>70</v>
      </c>
      <c r="M55" s="0" t="n">
        <v>67</v>
      </c>
      <c r="N55" s="0" t="n">
        <v>11</v>
      </c>
      <c r="O55" s="0" t="n">
        <v>770</v>
      </c>
      <c r="P55" s="0" t="n">
        <v>737</v>
      </c>
      <c r="Q55" s="0" t="n">
        <v>33</v>
      </c>
      <c r="R55" s="0" t="n">
        <v>8</v>
      </c>
      <c r="S55" s="0" t="s">
        <v>1184</v>
      </c>
    </row>
    <row r="56" customFormat="false" ht="12.8" hidden="false" customHeight="false" outlineLevel="0" collapsed="false">
      <c r="A56" s="0" t="n">
        <v>88065565409</v>
      </c>
      <c r="B56" s="0" t="n">
        <v>44056</v>
      </c>
      <c r="C56" s="0" t="s">
        <v>146</v>
      </c>
      <c r="D56" s="0" t="s">
        <v>20</v>
      </c>
      <c r="E56" s="0" t="s">
        <v>147</v>
      </c>
      <c r="F56" s="0" t="s">
        <v>22</v>
      </c>
      <c r="G56" s="0" t="s">
        <v>23</v>
      </c>
      <c r="H56" s="0" t="s">
        <v>24</v>
      </c>
      <c r="I56" s="0" t="s">
        <v>128</v>
      </c>
      <c r="J56" s="0" t="s">
        <v>61</v>
      </c>
      <c r="K56" s="0" t="s">
        <v>35</v>
      </c>
      <c r="L56" s="0" t="n">
        <v>15</v>
      </c>
      <c r="M56" s="0" t="n">
        <v>12</v>
      </c>
      <c r="N56" s="0" t="n">
        <v>60</v>
      </c>
      <c r="O56" s="0" t="n">
        <v>900</v>
      </c>
      <c r="P56" s="0" t="n">
        <v>720</v>
      </c>
      <c r="Q56" s="0" t="n">
        <v>180</v>
      </c>
      <c r="R56" s="0" t="n">
        <v>8</v>
      </c>
      <c r="S56" s="0" t="s">
        <v>1184</v>
      </c>
    </row>
    <row r="57" customFormat="false" ht="12.8" hidden="false" customHeight="false" outlineLevel="0" collapsed="false">
      <c r="A57" s="0" t="n">
        <v>88065565410</v>
      </c>
      <c r="B57" s="0" t="n">
        <v>44057</v>
      </c>
      <c r="C57" s="0" t="s">
        <v>148</v>
      </c>
      <c r="D57" s="0" t="s">
        <v>20</v>
      </c>
      <c r="E57" s="0" t="s">
        <v>149</v>
      </c>
      <c r="F57" s="0" t="s">
        <v>31</v>
      </c>
      <c r="G57" s="0" t="s">
        <v>32</v>
      </c>
      <c r="H57" s="0" t="s">
        <v>33</v>
      </c>
      <c r="I57" s="0" t="s">
        <v>128</v>
      </c>
      <c r="J57" s="0" t="s">
        <v>64</v>
      </c>
      <c r="K57" s="0" t="s">
        <v>35</v>
      </c>
      <c r="L57" s="0" t="n">
        <v>12</v>
      </c>
      <c r="M57" s="0" t="n">
        <v>9</v>
      </c>
      <c r="N57" s="0" t="n">
        <v>89</v>
      </c>
      <c r="O57" s="0" t="n">
        <v>1068</v>
      </c>
      <c r="P57" s="0" t="n">
        <v>801</v>
      </c>
      <c r="Q57" s="0" t="n">
        <v>267</v>
      </c>
      <c r="R57" s="0" t="n">
        <v>8</v>
      </c>
      <c r="S57" s="0" t="s">
        <v>1184</v>
      </c>
    </row>
    <row r="58" customFormat="false" ht="12.8" hidden="false" customHeight="false" outlineLevel="0" collapsed="false">
      <c r="A58" s="0" t="n">
        <v>88065565411</v>
      </c>
      <c r="B58" s="0" t="n">
        <v>44058</v>
      </c>
      <c r="C58" s="0" t="s">
        <v>150</v>
      </c>
      <c r="D58" s="0" t="s">
        <v>29</v>
      </c>
      <c r="E58" s="0" t="s">
        <v>21</v>
      </c>
      <c r="F58" s="0" t="s">
        <v>22</v>
      </c>
      <c r="G58" s="0" t="s">
        <v>23</v>
      </c>
      <c r="H58" s="0" t="s">
        <v>24</v>
      </c>
      <c r="I58" s="0" t="s">
        <v>128</v>
      </c>
      <c r="J58" s="0" t="s">
        <v>67</v>
      </c>
      <c r="K58" s="0" t="s">
        <v>35</v>
      </c>
      <c r="L58" s="0" t="n">
        <v>18</v>
      </c>
      <c r="M58" s="0" t="n">
        <v>15</v>
      </c>
      <c r="N58" s="0" t="n">
        <v>77</v>
      </c>
      <c r="O58" s="0" t="n">
        <v>1386</v>
      </c>
      <c r="P58" s="0" t="n">
        <v>1155</v>
      </c>
      <c r="Q58" s="0" t="n">
        <v>231</v>
      </c>
      <c r="R58" s="0" t="n">
        <v>8</v>
      </c>
      <c r="S58" s="0" t="s">
        <v>1184</v>
      </c>
    </row>
    <row r="59" customFormat="false" ht="12.8" hidden="false" customHeight="false" outlineLevel="0" collapsed="false">
      <c r="A59" s="0" t="n">
        <v>88065565412</v>
      </c>
      <c r="B59" s="0" t="n">
        <v>44062</v>
      </c>
      <c r="C59" s="0" t="s">
        <v>151</v>
      </c>
      <c r="D59" s="0" t="s">
        <v>20</v>
      </c>
      <c r="E59" s="0" t="s">
        <v>152</v>
      </c>
      <c r="F59" s="0" t="s">
        <v>31</v>
      </c>
      <c r="G59" s="0" t="s">
        <v>32</v>
      </c>
      <c r="H59" s="0" t="s">
        <v>33</v>
      </c>
      <c r="I59" s="0" t="s">
        <v>128</v>
      </c>
      <c r="J59" s="0" t="s">
        <v>79</v>
      </c>
      <c r="K59" s="0" t="s">
        <v>35</v>
      </c>
      <c r="L59" s="0" t="n">
        <v>23</v>
      </c>
      <c r="M59" s="0" t="n">
        <v>20</v>
      </c>
      <c r="N59" s="0" t="n">
        <v>68</v>
      </c>
      <c r="O59" s="0" t="n">
        <v>1564</v>
      </c>
      <c r="P59" s="0" t="n">
        <v>1360</v>
      </c>
      <c r="Q59" s="0" t="n">
        <v>204</v>
      </c>
      <c r="R59" s="0" t="n">
        <v>8</v>
      </c>
      <c r="S59" s="0" t="s">
        <v>1184</v>
      </c>
    </row>
    <row r="60" customFormat="false" ht="12.8" hidden="false" customHeight="false" outlineLevel="0" collapsed="false">
      <c r="A60" s="0" t="n">
        <v>88065565413</v>
      </c>
      <c r="B60" s="0" t="n">
        <v>44061</v>
      </c>
      <c r="C60" s="0" t="s">
        <v>153</v>
      </c>
      <c r="D60" s="0" t="s">
        <v>29</v>
      </c>
      <c r="E60" s="0" t="s">
        <v>154</v>
      </c>
      <c r="F60" s="0" t="s">
        <v>22</v>
      </c>
      <c r="G60" s="0" t="s">
        <v>23</v>
      </c>
      <c r="H60" s="0" t="s">
        <v>24</v>
      </c>
      <c r="I60" s="0" t="s">
        <v>128</v>
      </c>
      <c r="J60" s="0" t="s">
        <v>82</v>
      </c>
      <c r="K60" s="0" t="s">
        <v>35</v>
      </c>
      <c r="L60" s="0" t="n">
        <v>9</v>
      </c>
      <c r="M60" s="0" t="n">
        <v>6</v>
      </c>
      <c r="N60" s="0" t="n">
        <v>15</v>
      </c>
      <c r="O60" s="0" t="n">
        <v>135</v>
      </c>
      <c r="P60" s="0" t="n">
        <v>90</v>
      </c>
      <c r="Q60" s="0" t="n">
        <v>45</v>
      </c>
      <c r="R60" s="0" t="n">
        <v>8</v>
      </c>
      <c r="S60" s="0" t="s">
        <v>1184</v>
      </c>
    </row>
    <row r="61" customFormat="false" ht="12.8" hidden="false" customHeight="false" outlineLevel="0" collapsed="false">
      <c r="A61" s="0" t="n">
        <v>88065565414</v>
      </c>
      <c r="B61" s="0" t="n">
        <v>44061</v>
      </c>
      <c r="C61" s="0" t="s">
        <v>155</v>
      </c>
      <c r="D61" s="0" t="s">
        <v>20</v>
      </c>
      <c r="E61" s="0" t="s">
        <v>156</v>
      </c>
      <c r="F61" s="0" t="s">
        <v>31</v>
      </c>
      <c r="G61" s="0" t="s">
        <v>32</v>
      </c>
      <c r="H61" s="0" t="s">
        <v>33</v>
      </c>
      <c r="I61" s="0" t="s">
        <v>128</v>
      </c>
      <c r="J61" s="0" t="s">
        <v>85</v>
      </c>
      <c r="K61" s="0" t="s">
        <v>35</v>
      </c>
      <c r="L61" s="0" t="n">
        <v>18</v>
      </c>
      <c r="M61" s="0" t="n">
        <v>15</v>
      </c>
      <c r="N61" s="0" t="n">
        <v>47</v>
      </c>
      <c r="O61" s="0" t="n">
        <v>846</v>
      </c>
      <c r="P61" s="0" t="n">
        <v>705</v>
      </c>
      <c r="Q61" s="0" t="n">
        <v>141</v>
      </c>
      <c r="R61" s="0" t="n">
        <v>8</v>
      </c>
      <c r="S61" s="0" t="s">
        <v>1184</v>
      </c>
    </row>
    <row r="62" customFormat="false" ht="12.8" hidden="false" customHeight="false" outlineLevel="0" collapsed="false">
      <c r="A62" s="0" t="n">
        <v>88065565415</v>
      </c>
      <c r="B62" s="0" t="n">
        <v>44062</v>
      </c>
      <c r="C62" s="0" t="s">
        <v>157</v>
      </c>
      <c r="D62" s="0" t="s">
        <v>29</v>
      </c>
      <c r="E62" s="0" t="s">
        <v>66</v>
      </c>
      <c r="F62" s="0" t="s">
        <v>22</v>
      </c>
      <c r="G62" s="0" t="s">
        <v>23</v>
      </c>
      <c r="H62" s="0" t="s">
        <v>24</v>
      </c>
      <c r="I62" s="0" t="s">
        <v>128</v>
      </c>
      <c r="J62" s="0" t="s">
        <v>26</v>
      </c>
      <c r="K62" s="0" t="s">
        <v>27</v>
      </c>
      <c r="L62" s="0" t="n">
        <v>52</v>
      </c>
      <c r="M62" s="0" t="n">
        <v>49</v>
      </c>
      <c r="N62" s="0" t="n">
        <v>6</v>
      </c>
      <c r="O62" s="0" t="n">
        <v>312</v>
      </c>
      <c r="P62" s="0" t="n">
        <v>294</v>
      </c>
      <c r="Q62" s="0" t="n">
        <v>18</v>
      </c>
      <c r="R62" s="0" t="n">
        <v>8</v>
      </c>
      <c r="S62" s="0" t="s">
        <v>1184</v>
      </c>
    </row>
    <row r="63" customFormat="false" ht="12.8" hidden="false" customHeight="false" outlineLevel="0" collapsed="false">
      <c r="A63" s="0" t="n">
        <v>88065565416</v>
      </c>
      <c r="B63" s="0" t="n">
        <v>44063</v>
      </c>
      <c r="C63" s="0" t="s">
        <v>158</v>
      </c>
      <c r="D63" s="0" t="s">
        <v>29</v>
      </c>
      <c r="E63" s="0" t="s">
        <v>69</v>
      </c>
      <c r="F63" s="0" t="s">
        <v>31</v>
      </c>
      <c r="G63" s="0" t="s">
        <v>32</v>
      </c>
      <c r="H63" s="0" t="s">
        <v>33</v>
      </c>
      <c r="I63" s="0" t="s">
        <v>128</v>
      </c>
      <c r="J63" s="0" t="s">
        <v>34</v>
      </c>
      <c r="K63" s="0" t="s">
        <v>35</v>
      </c>
      <c r="L63" s="0" t="n">
        <v>9</v>
      </c>
      <c r="M63" s="0" t="n">
        <v>6</v>
      </c>
      <c r="N63" s="0" t="n">
        <v>10</v>
      </c>
      <c r="O63" s="0" t="n">
        <v>90</v>
      </c>
      <c r="P63" s="0" t="n">
        <v>60</v>
      </c>
      <c r="Q63" s="0" t="n">
        <v>30</v>
      </c>
      <c r="R63" s="0" t="n">
        <v>8</v>
      </c>
      <c r="S63" s="0" t="s">
        <v>1184</v>
      </c>
    </row>
    <row r="64" customFormat="false" ht="12.8" hidden="false" customHeight="false" outlineLevel="0" collapsed="false">
      <c r="A64" s="0" t="n">
        <v>88065565417</v>
      </c>
      <c r="B64" s="0" t="n">
        <v>44064</v>
      </c>
      <c r="C64" s="0" t="s">
        <v>159</v>
      </c>
      <c r="D64" s="0" t="s">
        <v>20</v>
      </c>
      <c r="E64" s="0" t="s">
        <v>96</v>
      </c>
      <c r="F64" s="0" t="s">
        <v>22</v>
      </c>
      <c r="G64" s="0" t="s">
        <v>23</v>
      </c>
      <c r="H64" s="0" t="s">
        <v>24</v>
      </c>
      <c r="I64" s="0" t="s">
        <v>128</v>
      </c>
      <c r="J64" s="0" t="s">
        <v>40</v>
      </c>
      <c r="K64" s="0" t="s">
        <v>35</v>
      </c>
      <c r="L64" s="0" t="n">
        <v>5</v>
      </c>
      <c r="M64" s="0" t="n">
        <v>2</v>
      </c>
      <c r="N64" s="0" t="n">
        <v>11</v>
      </c>
      <c r="O64" s="0" t="n">
        <v>55</v>
      </c>
      <c r="P64" s="0" t="n">
        <v>22</v>
      </c>
      <c r="Q64" s="0" t="n">
        <v>33</v>
      </c>
      <c r="R64" s="0" t="n">
        <v>8</v>
      </c>
      <c r="S64" s="0" t="s">
        <v>1184</v>
      </c>
    </row>
    <row r="65" customFormat="false" ht="12.8" hidden="false" customHeight="false" outlineLevel="0" collapsed="false">
      <c r="A65" s="0" t="n">
        <v>88065565418</v>
      </c>
      <c r="B65" s="0" t="n">
        <v>44065</v>
      </c>
      <c r="C65" s="0" t="s">
        <v>160</v>
      </c>
      <c r="D65" s="0" t="s">
        <v>29</v>
      </c>
      <c r="E65" s="0" t="s">
        <v>98</v>
      </c>
      <c r="F65" s="0" t="s">
        <v>31</v>
      </c>
      <c r="G65" s="0" t="s">
        <v>32</v>
      </c>
      <c r="H65" s="0" t="s">
        <v>33</v>
      </c>
      <c r="I65" s="0" t="s">
        <v>128</v>
      </c>
      <c r="J65" s="0" t="s">
        <v>99</v>
      </c>
      <c r="K65" s="0" t="s">
        <v>27</v>
      </c>
      <c r="L65" s="0" t="n">
        <v>14</v>
      </c>
      <c r="M65" s="0" t="n">
        <v>11</v>
      </c>
      <c r="N65" s="0" t="n">
        <v>60</v>
      </c>
      <c r="O65" s="0" t="n">
        <v>840</v>
      </c>
      <c r="P65" s="0" t="n">
        <v>660</v>
      </c>
      <c r="Q65" s="0" t="n">
        <v>180</v>
      </c>
      <c r="R65" s="0" t="n">
        <v>8</v>
      </c>
      <c r="S65" s="0" t="s">
        <v>1184</v>
      </c>
    </row>
    <row r="66" customFormat="false" ht="12.8" hidden="false" customHeight="false" outlineLevel="0" collapsed="false">
      <c r="A66" s="0" t="n">
        <v>88065565419</v>
      </c>
      <c r="B66" s="0" t="n">
        <v>44066</v>
      </c>
      <c r="C66" s="0" t="s">
        <v>161</v>
      </c>
      <c r="D66" s="0" t="s">
        <v>20</v>
      </c>
      <c r="E66" s="0" t="s">
        <v>101</v>
      </c>
      <c r="F66" s="0" t="s">
        <v>22</v>
      </c>
      <c r="G66" s="0" t="s">
        <v>23</v>
      </c>
      <c r="H66" s="0" t="s">
        <v>24</v>
      </c>
      <c r="I66" s="0" t="s">
        <v>128</v>
      </c>
      <c r="J66" s="0" t="s">
        <v>102</v>
      </c>
      <c r="K66" s="0" t="s">
        <v>27</v>
      </c>
      <c r="L66" s="0" t="n">
        <v>6</v>
      </c>
      <c r="M66" s="0" t="n">
        <v>3</v>
      </c>
      <c r="N66" s="0" t="n">
        <v>89</v>
      </c>
      <c r="O66" s="0" t="n">
        <v>534</v>
      </c>
      <c r="P66" s="0" t="n">
        <v>267</v>
      </c>
      <c r="Q66" s="0" t="n">
        <v>267</v>
      </c>
      <c r="R66" s="0" t="n">
        <v>8</v>
      </c>
      <c r="S66" s="0" t="s">
        <v>1184</v>
      </c>
    </row>
    <row r="67" customFormat="false" ht="12.8" hidden="false" customHeight="false" outlineLevel="0" collapsed="false">
      <c r="A67" s="0" t="n">
        <v>88065565420</v>
      </c>
      <c r="B67" s="0" t="n">
        <v>44067</v>
      </c>
      <c r="C67" s="0" t="s">
        <v>162</v>
      </c>
      <c r="D67" s="0" t="s">
        <v>20</v>
      </c>
      <c r="E67" s="0" t="s">
        <v>104</v>
      </c>
      <c r="F67" s="0" t="s">
        <v>31</v>
      </c>
      <c r="G67" s="0" t="s">
        <v>32</v>
      </c>
      <c r="H67" s="0" t="s">
        <v>33</v>
      </c>
      <c r="I67" s="0" t="s">
        <v>128</v>
      </c>
      <c r="J67" s="0" t="s">
        <v>142</v>
      </c>
      <c r="K67" s="0" t="s">
        <v>35</v>
      </c>
      <c r="L67" s="0" t="n">
        <v>10</v>
      </c>
      <c r="M67" s="0" t="n">
        <v>7</v>
      </c>
      <c r="N67" s="0" t="n">
        <v>77</v>
      </c>
      <c r="O67" s="0" t="n">
        <v>770</v>
      </c>
      <c r="P67" s="0" t="n">
        <v>539</v>
      </c>
      <c r="Q67" s="0" t="n">
        <v>231</v>
      </c>
      <c r="R67" s="0" t="n">
        <v>8</v>
      </c>
      <c r="S67" s="0" t="s">
        <v>1184</v>
      </c>
    </row>
    <row r="68" customFormat="false" ht="12.8" hidden="false" customHeight="false" outlineLevel="0" collapsed="false">
      <c r="A68" s="0" t="n">
        <v>88065565421</v>
      </c>
      <c r="B68" s="0" t="n">
        <v>44068</v>
      </c>
      <c r="C68" s="0" t="s">
        <v>163</v>
      </c>
      <c r="D68" s="0" t="s">
        <v>29</v>
      </c>
      <c r="E68" s="0" t="s">
        <v>107</v>
      </c>
      <c r="F68" s="0" t="s">
        <v>22</v>
      </c>
      <c r="G68" s="0" t="s">
        <v>23</v>
      </c>
      <c r="H68" s="0" t="s">
        <v>24</v>
      </c>
      <c r="I68" s="0" t="s">
        <v>128</v>
      </c>
      <c r="J68" s="0" t="s">
        <v>105</v>
      </c>
      <c r="K68" s="0" t="s">
        <v>27</v>
      </c>
      <c r="L68" s="0" t="n">
        <v>13</v>
      </c>
      <c r="M68" s="0" t="n">
        <v>10</v>
      </c>
      <c r="N68" s="0" t="n">
        <v>68</v>
      </c>
      <c r="O68" s="0" t="n">
        <v>884</v>
      </c>
      <c r="P68" s="0" t="n">
        <v>680</v>
      </c>
      <c r="Q68" s="0" t="n">
        <v>204</v>
      </c>
      <c r="R68" s="0" t="n">
        <v>8</v>
      </c>
      <c r="S68" s="0" t="s">
        <v>1184</v>
      </c>
    </row>
    <row r="69" customFormat="false" ht="12.8" hidden="false" customHeight="false" outlineLevel="0" collapsed="false">
      <c r="A69" s="0" t="n">
        <v>88065565422</v>
      </c>
      <c r="B69" s="0" t="n">
        <v>44072</v>
      </c>
      <c r="C69" s="0" t="s">
        <v>164</v>
      </c>
      <c r="D69" s="0" t="s">
        <v>20</v>
      </c>
      <c r="E69" s="0" t="s">
        <v>75</v>
      </c>
      <c r="F69" s="0" t="s">
        <v>31</v>
      </c>
      <c r="G69" s="0" t="s">
        <v>32</v>
      </c>
      <c r="H69" s="0" t="s">
        <v>33</v>
      </c>
      <c r="I69" s="0" t="s">
        <v>128</v>
      </c>
      <c r="J69" s="0" t="s">
        <v>144</v>
      </c>
      <c r="K69" s="0" t="s">
        <v>35</v>
      </c>
      <c r="L69" s="0" t="n">
        <v>20</v>
      </c>
      <c r="M69" s="0" t="n">
        <v>17</v>
      </c>
      <c r="N69" s="0" t="n">
        <v>15</v>
      </c>
      <c r="O69" s="0" t="n">
        <v>300</v>
      </c>
      <c r="P69" s="0" t="n">
        <v>255</v>
      </c>
      <c r="Q69" s="0" t="n">
        <v>45</v>
      </c>
      <c r="R69" s="0" t="n">
        <v>8</v>
      </c>
      <c r="S69" s="0" t="s">
        <v>1184</v>
      </c>
    </row>
    <row r="70" customFormat="false" ht="12.8" hidden="false" customHeight="false" outlineLevel="0" collapsed="false">
      <c r="A70" s="0" t="n">
        <v>88065565423</v>
      </c>
      <c r="B70" s="0" t="n">
        <v>44071</v>
      </c>
      <c r="C70" s="0" t="s">
        <v>165</v>
      </c>
      <c r="D70" s="0" t="s">
        <v>29</v>
      </c>
      <c r="E70" s="0" t="s">
        <v>78</v>
      </c>
      <c r="F70" s="0" t="s">
        <v>22</v>
      </c>
      <c r="G70" s="0" t="s">
        <v>23</v>
      </c>
      <c r="H70" s="0" t="s">
        <v>24</v>
      </c>
      <c r="I70" s="0" t="s">
        <v>128</v>
      </c>
      <c r="J70" s="0" t="s">
        <v>108</v>
      </c>
      <c r="K70" s="0" t="s">
        <v>27</v>
      </c>
      <c r="L70" s="0" t="n">
        <v>15</v>
      </c>
      <c r="M70" s="0" t="n">
        <v>12</v>
      </c>
      <c r="N70" s="0" t="n">
        <v>47</v>
      </c>
      <c r="O70" s="0" t="n">
        <v>705</v>
      </c>
      <c r="P70" s="0" t="n">
        <v>564</v>
      </c>
      <c r="Q70" s="0" t="n">
        <v>141</v>
      </c>
      <c r="R70" s="0" t="n">
        <v>8</v>
      </c>
      <c r="S70" s="0" t="s">
        <v>1184</v>
      </c>
    </row>
    <row r="71" customFormat="false" ht="12.8" hidden="false" customHeight="false" outlineLevel="0" collapsed="false">
      <c r="A71" s="0" t="n">
        <v>88065565424</v>
      </c>
      <c r="B71" s="0" t="n">
        <v>44071</v>
      </c>
      <c r="C71" s="0" t="s">
        <v>166</v>
      </c>
      <c r="D71" s="0" t="s">
        <v>29</v>
      </c>
      <c r="E71" s="0" t="s">
        <v>81</v>
      </c>
      <c r="F71" s="0" t="s">
        <v>31</v>
      </c>
      <c r="G71" s="0" t="s">
        <v>32</v>
      </c>
      <c r="H71" s="0" t="s">
        <v>33</v>
      </c>
      <c r="I71" s="0" t="s">
        <v>128</v>
      </c>
      <c r="J71" s="0" t="s">
        <v>53</v>
      </c>
      <c r="K71" s="0" t="s">
        <v>27</v>
      </c>
      <c r="L71" s="0" t="n">
        <v>20</v>
      </c>
      <c r="M71" s="0" t="n">
        <v>17</v>
      </c>
      <c r="N71" s="0" t="n">
        <v>6</v>
      </c>
      <c r="O71" s="0" t="n">
        <v>120</v>
      </c>
      <c r="P71" s="0" t="n">
        <v>102</v>
      </c>
      <c r="Q71" s="0" t="n">
        <v>18</v>
      </c>
      <c r="R71" s="0" t="n">
        <v>8</v>
      </c>
      <c r="S71" s="0" t="s">
        <v>1184</v>
      </c>
    </row>
    <row r="72" customFormat="false" ht="12.8" hidden="false" customHeight="false" outlineLevel="0" collapsed="false">
      <c r="A72" s="0" t="n">
        <v>88065565425</v>
      </c>
      <c r="B72" s="0" t="n">
        <v>44072</v>
      </c>
      <c r="C72" s="0" t="s">
        <v>167</v>
      </c>
      <c r="D72" s="0" t="s">
        <v>20</v>
      </c>
      <c r="E72" s="0" t="s">
        <v>149</v>
      </c>
      <c r="F72" s="0" t="s">
        <v>22</v>
      </c>
      <c r="G72" s="0" t="s">
        <v>23</v>
      </c>
      <c r="H72" s="0" t="s">
        <v>24</v>
      </c>
      <c r="I72" s="0" t="s">
        <v>128</v>
      </c>
      <c r="J72" s="0" t="s">
        <v>56</v>
      </c>
      <c r="K72" s="0" t="s">
        <v>27</v>
      </c>
      <c r="L72" s="0" t="n">
        <v>12</v>
      </c>
      <c r="M72" s="0" t="n">
        <v>9</v>
      </c>
      <c r="N72" s="0" t="n">
        <v>10</v>
      </c>
      <c r="O72" s="0" t="n">
        <v>120</v>
      </c>
      <c r="P72" s="0" t="n">
        <v>90</v>
      </c>
      <c r="Q72" s="0" t="n">
        <v>30</v>
      </c>
      <c r="R72" s="0" t="n">
        <v>8</v>
      </c>
      <c r="S72" s="0" t="s">
        <v>1184</v>
      </c>
    </row>
    <row r="73" customFormat="false" ht="12.8" hidden="false" customHeight="false" outlineLevel="0" collapsed="false">
      <c r="A73" s="0" t="n">
        <v>88065565426</v>
      </c>
      <c r="B73" s="0" t="n">
        <v>44073</v>
      </c>
      <c r="C73" s="0" t="s">
        <v>168</v>
      </c>
      <c r="D73" s="0" t="s">
        <v>29</v>
      </c>
      <c r="E73" s="0" t="s">
        <v>21</v>
      </c>
      <c r="F73" s="0" t="s">
        <v>31</v>
      </c>
      <c r="G73" s="0" t="s">
        <v>32</v>
      </c>
      <c r="H73" s="0" t="s">
        <v>33</v>
      </c>
      <c r="I73" s="0" t="s">
        <v>128</v>
      </c>
      <c r="J73" s="0" t="s">
        <v>59</v>
      </c>
      <c r="K73" s="0" t="s">
        <v>27</v>
      </c>
      <c r="L73" s="0" t="n">
        <v>16</v>
      </c>
      <c r="M73" s="0" t="n">
        <v>13</v>
      </c>
      <c r="N73" s="0" t="n">
        <v>11</v>
      </c>
      <c r="O73" s="0" t="n">
        <v>176</v>
      </c>
      <c r="P73" s="0" t="n">
        <v>143</v>
      </c>
      <c r="Q73" s="0" t="n">
        <v>33</v>
      </c>
      <c r="R73" s="0" t="n">
        <v>8</v>
      </c>
      <c r="S73" s="0" t="s">
        <v>1184</v>
      </c>
    </row>
    <row r="74" customFormat="false" ht="12.8" hidden="false" customHeight="false" outlineLevel="0" collapsed="false">
      <c r="A74" s="0" t="n">
        <v>88065565427</v>
      </c>
      <c r="B74" s="0" t="n">
        <v>44074</v>
      </c>
      <c r="C74" s="0" t="s">
        <v>169</v>
      </c>
      <c r="D74" s="0" t="s">
        <v>20</v>
      </c>
      <c r="E74" s="0" t="s">
        <v>152</v>
      </c>
      <c r="F74" s="0" t="s">
        <v>22</v>
      </c>
      <c r="G74" s="0" t="s">
        <v>23</v>
      </c>
      <c r="H74" s="0" t="s">
        <v>24</v>
      </c>
      <c r="I74" s="0" t="s">
        <v>128</v>
      </c>
      <c r="J74" s="0" t="s">
        <v>60</v>
      </c>
      <c r="K74" s="0" t="s">
        <v>35</v>
      </c>
      <c r="L74" s="0" t="n">
        <v>70</v>
      </c>
      <c r="M74" s="0" t="n">
        <v>67</v>
      </c>
      <c r="N74" s="0" t="n">
        <v>60</v>
      </c>
      <c r="O74" s="0" t="n">
        <v>4200</v>
      </c>
      <c r="P74" s="0" t="n">
        <v>4020</v>
      </c>
      <c r="Q74" s="0" t="n">
        <v>180</v>
      </c>
      <c r="R74" s="0" t="n">
        <v>8</v>
      </c>
      <c r="S74" s="0" t="s">
        <v>1184</v>
      </c>
    </row>
    <row r="75" customFormat="false" ht="12.8" hidden="false" customHeight="false" outlineLevel="0" collapsed="false">
      <c r="A75" s="0" t="n">
        <v>88065565428</v>
      </c>
      <c r="B75" s="0" t="n">
        <v>44075</v>
      </c>
      <c r="C75" s="0" t="s">
        <v>170</v>
      </c>
      <c r="D75" s="0" t="s">
        <v>20</v>
      </c>
      <c r="E75" s="0" t="s">
        <v>154</v>
      </c>
      <c r="F75" s="0" t="s">
        <v>31</v>
      </c>
      <c r="G75" s="0" t="s">
        <v>32</v>
      </c>
      <c r="H75" s="0" t="s">
        <v>33</v>
      </c>
      <c r="I75" s="0" t="s">
        <v>128</v>
      </c>
      <c r="J75" s="0" t="s">
        <v>61</v>
      </c>
      <c r="K75" s="0" t="s">
        <v>35</v>
      </c>
      <c r="L75" s="0" t="n">
        <v>15</v>
      </c>
      <c r="M75" s="0" t="n">
        <v>12</v>
      </c>
      <c r="N75" s="0" t="n">
        <v>89</v>
      </c>
      <c r="O75" s="0" t="n">
        <v>1335</v>
      </c>
      <c r="P75" s="0" t="n">
        <v>1068</v>
      </c>
      <c r="Q75" s="0" t="n">
        <v>267</v>
      </c>
      <c r="R75" s="0" t="n">
        <v>9</v>
      </c>
      <c r="S75" s="0" t="s">
        <v>1183</v>
      </c>
    </row>
    <row r="76" customFormat="false" ht="12.8" hidden="false" customHeight="false" outlineLevel="0" collapsed="false">
      <c r="A76" s="0" t="n">
        <v>88065565429</v>
      </c>
      <c r="B76" s="0" t="n">
        <v>44076</v>
      </c>
      <c r="C76" s="0" t="s">
        <v>171</v>
      </c>
      <c r="D76" s="0" t="s">
        <v>29</v>
      </c>
      <c r="E76" s="0" t="s">
        <v>156</v>
      </c>
      <c r="F76" s="0" t="s">
        <v>22</v>
      </c>
      <c r="G76" s="0" t="s">
        <v>23</v>
      </c>
      <c r="H76" s="0" t="s">
        <v>24</v>
      </c>
      <c r="I76" s="0" t="s">
        <v>128</v>
      </c>
      <c r="J76" s="0" t="s">
        <v>59</v>
      </c>
      <c r="K76" s="0" t="s">
        <v>27</v>
      </c>
      <c r="L76" s="0" t="n">
        <v>16</v>
      </c>
      <c r="M76" s="0" t="n">
        <v>13</v>
      </c>
      <c r="N76" s="0" t="n">
        <v>77</v>
      </c>
      <c r="O76" s="0" t="n">
        <v>1232</v>
      </c>
      <c r="P76" s="0" t="n">
        <v>1001</v>
      </c>
      <c r="Q76" s="0" t="n">
        <v>231</v>
      </c>
      <c r="R76" s="0" t="n">
        <v>9</v>
      </c>
      <c r="S76" s="0" t="s">
        <v>1183</v>
      </c>
    </row>
    <row r="77" customFormat="false" ht="12.8" hidden="false" customHeight="false" outlineLevel="0" collapsed="false">
      <c r="A77" s="0" t="n">
        <v>88065565430</v>
      </c>
      <c r="B77" s="0" t="n">
        <v>44077</v>
      </c>
      <c r="C77" s="0" t="s">
        <v>172</v>
      </c>
      <c r="D77" s="0" t="s">
        <v>20</v>
      </c>
      <c r="E77" s="0" t="s">
        <v>112</v>
      </c>
      <c r="F77" s="0" t="s">
        <v>31</v>
      </c>
      <c r="G77" s="0" t="s">
        <v>32</v>
      </c>
      <c r="H77" s="0" t="s">
        <v>33</v>
      </c>
      <c r="I77" s="0" t="s">
        <v>128</v>
      </c>
      <c r="J77" s="0" t="s">
        <v>62</v>
      </c>
      <c r="K77" s="0" t="s">
        <v>27</v>
      </c>
      <c r="L77" s="0" t="n">
        <v>20</v>
      </c>
      <c r="M77" s="0" t="n">
        <v>17</v>
      </c>
      <c r="N77" s="0" t="n">
        <v>68</v>
      </c>
      <c r="O77" s="0" t="n">
        <v>1360</v>
      </c>
      <c r="P77" s="0" t="n">
        <v>1156</v>
      </c>
      <c r="Q77" s="0" t="n">
        <v>204</v>
      </c>
      <c r="R77" s="0" t="n">
        <v>9</v>
      </c>
      <c r="S77" s="0" t="s">
        <v>1183</v>
      </c>
    </row>
    <row r="78" customFormat="false" ht="12.8" hidden="false" customHeight="false" outlineLevel="0" collapsed="false">
      <c r="A78" s="0" t="n">
        <v>88065565431</v>
      </c>
      <c r="B78" s="0" t="n">
        <v>44078</v>
      </c>
      <c r="C78" s="0" t="s">
        <v>173</v>
      </c>
      <c r="D78" s="0" t="s">
        <v>20</v>
      </c>
      <c r="E78" s="0" t="s">
        <v>114</v>
      </c>
      <c r="F78" s="0" t="s">
        <v>22</v>
      </c>
      <c r="G78" s="0" t="s">
        <v>23</v>
      </c>
      <c r="H78" s="0" t="s">
        <v>24</v>
      </c>
      <c r="I78" s="0" t="s">
        <v>128</v>
      </c>
      <c r="J78" s="0" t="s">
        <v>63</v>
      </c>
      <c r="K78" s="0" t="s">
        <v>27</v>
      </c>
      <c r="L78" s="0" t="n">
        <v>12</v>
      </c>
      <c r="M78" s="0" t="n">
        <v>9</v>
      </c>
      <c r="N78" s="0" t="n">
        <v>15</v>
      </c>
      <c r="O78" s="0" t="n">
        <v>180</v>
      </c>
      <c r="P78" s="0" t="n">
        <v>135</v>
      </c>
      <c r="Q78" s="0" t="n">
        <v>45</v>
      </c>
      <c r="R78" s="0" t="n">
        <v>9</v>
      </c>
      <c r="S78" s="0" t="s">
        <v>1183</v>
      </c>
    </row>
    <row r="79" customFormat="false" ht="12.8" hidden="false" customHeight="false" outlineLevel="0" collapsed="false">
      <c r="A79" s="0" t="n">
        <v>88065565432</v>
      </c>
      <c r="B79" s="0" t="n">
        <v>44079</v>
      </c>
      <c r="C79" s="0" t="s">
        <v>174</v>
      </c>
      <c r="D79" s="0" t="s">
        <v>29</v>
      </c>
      <c r="E79" s="0" t="s">
        <v>69</v>
      </c>
      <c r="F79" s="0" t="s">
        <v>31</v>
      </c>
      <c r="G79" s="0" t="s">
        <v>32</v>
      </c>
      <c r="H79" s="0" t="s">
        <v>33</v>
      </c>
      <c r="I79" s="0" t="s">
        <v>128</v>
      </c>
      <c r="J79" s="0" t="s">
        <v>64</v>
      </c>
      <c r="K79" s="0" t="s">
        <v>35</v>
      </c>
      <c r="L79" s="0" t="n">
        <v>12</v>
      </c>
      <c r="M79" s="0" t="n">
        <v>9</v>
      </c>
      <c r="N79" s="0" t="n">
        <v>47</v>
      </c>
      <c r="O79" s="0" t="n">
        <v>564</v>
      </c>
      <c r="P79" s="0" t="n">
        <v>423</v>
      </c>
      <c r="Q79" s="0" t="n">
        <v>141</v>
      </c>
      <c r="R79" s="0" t="n">
        <v>9</v>
      </c>
      <c r="S79" s="0" t="s">
        <v>1183</v>
      </c>
    </row>
    <row r="80" customFormat="false" ht="12.8" hidden="false" customHeight="false" outlineLevel="0" collapsed="false">
      <c r="A80" s="0" t="n">
        <v>88065565433</v>
      </c>
      <c r="B80" s="0" t="n">
        <v>44083</v>
      </c>
      <c r="C80" s="0" t="s">
        <v>175</v>
      </c>
      <c r="D80" s="0" t="s">
        <v>20</v>
      </c>
      <c r="E80" s="0" t="s">
        <v>117</v>
      </c>
      <c r="F80" s="0" t="s">
        <v>22</v>
      </c>
      <c r="G80" s="0" t="s">
        <v>23</v>
      </c>
      <c r="H80" s="0" t="s">
        <v>24</v>
      </c>
      <c r="I80" s="0" t="s">
        <v>128</v>
      </c>
      <c r="J80" s="0" t="s">
        <v>67</v>
      </c>
      <c r="K80" s="0" t="s">
        <v>35</v>
      </c>
      <c r="L80" s="0" t="n">
        <v>18</v>
      </c>
      <c r="M80" s="0" t="n">
        <v>15</v>
      </c>
      <c r="N80" s="0" t="n">
        <v>6</v>
      </c>
      <c r="O80" s="0" t="n">
        <v>108</v>
      </c>
      <c r="P80" s="0" t="n">
        <v>90</v>
      </c>
      <c r="Q80" s="0" t="n">
        <v>18</v>
      </c>
      <c r="R80" s="0" t="n">
        <v>9</v>
      </c>
      <c r="S80" s="0" t="s">
        <v>1183</v>
      </c>
    </row>
    <row r="81" customFormat="false" ht="12.8" hidden="false" customHeight="false" outlineLevel="0" collapsed="false">
      <c r="A81" s="0" t="n">
        <v>88065565434</v>
      </c>
      <c r="B81" s="0" t="n">
        <v>44082</v>
      </c>
      <c r="C81" s="0" t="s">
        <v>176</v>
      </c>
      <c r="D81" s="0" t="s">
        <v>29</v>
      </c>
      <c r="E81" s="0" t="s">
        <v>69</v>
      </c>
      <c r="F81" s="0" t="s">
        <v>31</v>
      </c>
      <c r="G81" s="0" t="s">
        <v>32</v>
      </c>
      <c r="H81" s="0" t="s">
        <v>33</v>
      </c>
      <c r="I81" s="0" t="s">
        <v>128</v>
      </c>
      <c r="J81" s="0" t="s">
        <v>70</v>
      </c>
      <c r="K81" s="0" t="s">
        <v>27</v>
      </c>
      <c r="L81" s="0" t="n">
        <v>10</v>
      </c>
      <c r="M81" s="0" t="n">
        <v>7</v>
      </c>
      <c r="N81" s="0" t="n">
        <v>10</v>
      </c>
      <c r="O81" s="0" t="n">
        <v>100</v>
      </c>
      <c r="P81" s="0" t="n">
        <v>70</v>
      </c>
      <c r="Q81" s="0" t="n">
        <v>30</v>
      </c>
      <c r="R81" s="0" t="n">
        <v>9</v>
      </c>
      <c r="S81" s="0" t="s">
        <v>1183</v>
      </c>
    </row>
    <row r="82" customFormat="false" ht="12.8" hidden="false" customHeight="false" outlineLevel="0" collapsed="false">
      <c r="A82" s="0" t="n">
        <v>88065565435</v>
      </c>
      <c r="B82" s="0" t="n">
        <v>44082</v>
      </c>
      <c r="C82" s="0" t="s">
        <v>177</v>
      </c>
      <c r="D82" s="0" t="s">
        <v>20</v>
      </c>
      <c r="E82" s="0" t="s">
        <v>117</v>
      </c>
      <c r="F82" s="0" t="s">
        <v>22</v>
      </c>
      <c r="G82" s="0" t="s">
        <v>23</v>
      </c>
      <c r="H82" s="0" t="s">
        <v>24</v>
      </c>
      <c r="I82" s="0" t="s">
        <v>128</v>
      </c>
      <c r="J82" s="0" t="s">
        <v>73</v>
      </c>
      <c r="K82" s="0" t="s">
        <v>27</v>
      </c>
      <c r="L82" s="0" t="n">
        <v>15</v>
      </c>
      <c r="M82" s="0" t="n">
        <v>12</v>
      </c>
      <c r="N82" s="0" t="n">
        <v>11</v>
      </c>
      <c r="O82" s="0" t="n">
        <v>165</v>
      </c>
      <c r="P82" s="0" t="n">
        <v>132</v>
      </c>
      <c r="Q82" s="0" t="n">
        <v>33</v>
      </c>
      <c r="R82" s="0" t="n">
        <v>9</v>
      </c>
      <c r="S82" s="0" t="s">
        <v>1183</v>
      </c>
    </row>
    <row r="83" customFormat="false" ht="12.8" hidden="false" customHeight="false" outlineLevel="0" collapsed="false">
      <c r="A83" s="0" t="n">
        <v>88065565436</v>
      </c>
      <c r="B83" s="0" t="n">
        <v>44083</v>
      </c>
      <c r="C83" s="0" t="s">
        <v>178</v>
      </c>
      <c r="D83" s="0" t="s">
        <v>29</v>
      </c>
      <c r="E83" s="0" t="s">
        <v>119</v>
      </c>
      <c r="F83" s="0" t="s">
        <v>31</v>
      </c>
      <c r="G83" s="0" t="s">
        <v>32</v>
      </c>
      <c r="H83" s="0" t="s">
        <v>33</v>
      </c>
      <c r="I83" s="0" t="s">
        <v>128</v>
      </c>
      <c r="J83" s="0" t="s">
        <v>76</v>
      </c>
      <c r="K83" s="0" t="s">
        <v>27</v>
      </c>
      <c r="L83" s="0" t="n">
        <v>15</v>
      </c>
      <c r="M83" s="0" t="n">
        <v>12</v>
      </c>
      <c r="N83" s="0" t="n">
        <v>60</v>
      </c>
      <c r="O83" s="0" t="n">
        <v>900</v>
      </c>
      <c r="P83" s="0" t="n">
        <v>720</v>
      </c>
      <c r="Q83" s="0" t="n">
        <v>180</v>
      </c>
      <c r="R83" s="0" t="n">
        <v>9</v>
      </c>
      <c r="S83" s="0" t="s">
        <v>1183</v>
      </c>
    </row>
    <row r="84" customFormat="false" ht="12.8" hidden="false" customHeight="false" outlineLevel="0" collapsed="false">
      <c r="A84" s="0" t="n">
        <v>88065565437</v>
      </c>
      <c r="B84" s="0" t="n">
        <v>44084</v>
      </c>
      <c r="C84" s="0" t="s">
        <v>179</v>
      </c>
      <c r="D84" s="0" t="s">
        <v>29</v>
      </c>
      <c r="E84" s="0" t="s">
        <v>121</v>
      </c>
      <c r="F84" s="0" t="s">
        <v>22</v>
      </c>
      <c r="G84" s="0" t="s">
        <v>23</v>
      </c>
      <c r="H84" s="0" t="s">
        <v>24</v>
      </c>
      <c r="I84" s="0" t="s">
        <v>128</v>
      </c>
      <c r="J84" s="0" t="s">
        <v>79</v>
      </c>
      <c r="K84" s="0" t="s">
        <v>35</v>
      </c>
      <c r="L84" s="0" t="n">
        <v>23</v>
      </c>
      <c r="M84" s="0" t="n">
        <v>20</v>
      </c>
      <c r="N84" s="0" t="n">
        <v>89</v>
      </c>
      <c r="O84" s="0" t="n">
        <v>2047</v>
      </c>
      <c r="P84" s="0" t="n">
        <v>1780</v>
      </c>
      <c r="Q84" s="0" t="n">
        <v>267</v>
      </c>
      <c r="R84" s="0" t="n">
        <v>9</v>
      </c>
      <c r="S84" s="0" t="s">
        <v>1183</v>
      </c>
    </row>
    <row r="85" customFormat="false" ht="12.8" hidden="false" customHeight="false" outlineLevel="0" collapsed="false">
      <c r="A85" s="0" t="n">
        <v>88065565438</v>
      </c>
      <c r="B85" s="0" t="n">
        <v>44085</v>
      </c>
      <c r="C85" s="0" t="s">
        <v>180</v>
      </c>
      <c r="D85" s="0" t="s">
        <v>29</v>
      </c>
      <c r="E85" s="0" t="s">
        <v>123</v>
      </c>
      <c r="F85" s="0" t="s">
        <v>31</v>
      </c>
      <c r="G85" s="0" t="s">
        <v>32</v>
      </c>
      <c r="H85" s="0" t="s">
        <v>33</v>
      </c>
      <c r="I85" s="0" t="s">
        <v>128</v>
      </c>
      <c r="J85" s="0" t="s">
        <v>82</v>
      </c>
      <c r="K85" s="0" t="s">
        <v>35</v>
      </c>
      <c r="L85" s="0" t="n">
        <v>9</v>
      </c>
      <c r="M85" s="0" t="n">
        <v>6</v>
      </c>
      <c r="N85" s="0" t="n">
        <v>77</v>
      </c>
      <c r="O85" s="0" t="n">
        <v>693</v>
      </c>
      <c r="P85" s="0" t="n">
        <v>462</v>
      </c>
      <c r="Q85" s="0" t="n">
        <v>231</v>
      </c>
      <c r="R85" s="0" t="n">
        <v>9</v>
      </c>
      <c r="S85" s="0" t="s">
        <v>1183</v>
      </c>
    </row>
    <row r="86" customFormat="false" ht="12.8" hidden="false" customHeight="false" outlineLevel="0" collapsed="false">
      <c r="A86" s="0" t="n">
        <v>88065565439</v>
      </c>
      <c r="B86" s="0" t="n">
        <v>44086</v>
      </c>
      <c r="C86" s="0" t="s">
        <v>181</v>
      </c>
      <c r="D86" s="0" t="s">
        <v>29</v>
      </c>
      <c r="E86" s="0" t="s">
        <v>125</v>
      </c>
      <c r="F86" s="0" t="s">
        <v>22</v>
      </c>
      <c r="G86" s="0" t="s">
        <v>23</v>
      </c>
      <c r="H86" s="0" t="s">
        <v>24</v>
      </c>
      <c r="I86" s="0" t="s">
        <v>128</v>
      </c>
      <c r="J86" s="0" t="s">
        <v>85</v>
      </c>
      <c r="K86" s="0" t="s">
        <v>35</v>
      </c>
      <c r="L86" s="0" t="n">
        <v>18</v>
      </c>
      <c r="M86" s="0" t="n">
        <v>15</v>
      </c>
      <c r="N86" s="0" t="n">
        <v>68</v>
      </c>
      <c r="O86" s="0" t="n">
        <v>1224</v>
      </c>
      <c r="P86" s="0" t="n">
        <v>1020</v>
      </c>
      <c r="Q86" s="0" t="n">
        <v>204</v>
      </c>
      <c r="R86" s="0" t="n">
        <v>9</v>
      </c>
      <c r="S86" s="0" t="s">
        <v>1183</v>
      </c>
    </row>
    <row r="87" customFormat="false" ht="12.8" hidden="false" customHeight="false" outlineLevel="0" collapsed="false">
      <c r="A87" s="0" t="n">
        <v>88065565440</v>
      </c>
      <c r="B87" s="0" t="n">
        <v>44087</v>
      </c>
      <c r="C87" s="0" t="s">
        <v>182</v>
      </c>
      <c r="D87" s="0" t="s">
        <v>29</v>
      </c>
      <c r="E87" s="0" t="s">
        <v>30</v>
      </c>
      <c r="F87" s="0" t="s">
        <v>31</v>
      </c>
      <c r="G87" s="0" t="s">
        <v>32</v>
      </c>
      <c r="H87" s="0" t="s">
        <v>33</v>
      </c>
      <c r="I87" s="0" t="s">
        <v>128</v>
      </c>
      <c r="J87" s="0" t="s">
        <v>88</v>
      </c>
      <c r="K87" s="0" t="s">
        <v>27</v>
      </c>
      <c r="L87" s="0" t="n">
        <v>14</v>
      </c>
      <c r="M87" s="0" t="n">
        <v>11</v>
      </c>
      <c r="N87" s="0" t="n">
        <v>15</v>
      </c>
      <c r="O87" s="0" t="n">
        <v>210</v>
      </c>
      <c r="P87" s="0" t="n">
        <v>165</v>
      </c>
      <c r="Q87" s="0" t="n">
        <v>45</v>
      </c>
      <c r="R87" s="0" t="n">
        <v>9</v>
      </c>
      <c r="S87" s="0" t="s">
        <v>1183</v>
      </c>
    </row>
    <row r="88" customFormat="false" ht="12.8" hidden="false" customHeight="false" outlineLevel="0" collapsed="false">
      <c r="A88" s="0" t="n">
        <v>88065565441</v>
      </c>
      <c r="B88" s="0" t="n">
        <v>44088</v>
      </c>
      <c r="C88" s="0" t="s">
        <v>183</v>
      </c>
      <c r="D88" s="0" t="s">
        <v>29</v>
      </c>
      <c r="E88" s="0" t="s">
        <v>37</v>
      </c>
      <c r="F88" s="0" t="s">
        <v>22</v>
      </c>
      <c r="G88" s="0" t="s">
        <v>23</v>
      </c>
      <c r="H88" s="0" t="s">
        <v>24</v>
      </c>
      <c r="I88" s="0" t="s">
        <v>128</v>
      </c>
      <c r="J88" s="0" t="s">
        <v>91</v>
      </c>
      <c r="K88" s="0" t="s">
        <v>27</v>
      </c>
      <c r="L88" s="0" t="n">
        <v>30</v>
      </c>
      <c r="M88" s="0" t="n">
        <v>27</v>
      </c>
      <c r="N88" s="0" t="n">
        <v>47</v>
      </c>
      <c r="O88" s="0" t="n">
        <v>1410</v>
      </c>
      <c r="P88" s="0" t="n">
        <v>1269</v>
      </c>
      <c r="Q88" s="0" t="n">
        <v>141</v>
      </c>
      <c r="R88" s="0" t="n">
        <v>9</v>
      </c>
      <c r="S88" s="0" t="s">
        <v>1183</v>
      </c>
    </row>
    <row r="89" customFormat="false" ht="12.8" hidden="false" customHeight="false" outlineLevel="0" collapsed="false">
      <c r="A89" s="0" t="n">
        <v>88065565442</v>
      </c>
      <c r="B89" s="0" t="n">
        <v>44089</v>
      </c>
      <c r="C89" s="0" t="s">
        <v>184</v>
      </c>
      <c r="D89" s="0" t="s">
        <v>29</v>
      </c>
      <c r="E89" s="0" t="s">
        <v>42</v>
      </c>
      <c r="F89" s="0" t="s">
        <v>31</v>
      </c>
      <c r="G89" s="0" t="s">
        <v>32</v>
      </c>
      <c r="H89" s="0" t="s">
        <v>33</v>
      </c>
      <c r="I89" s="0" t="s">
        <v>128</v>
      </c>
      <c r="J89" s="0" t="s">
        <v>94</v>
      </c>
      <c r="K89" s="0" t="s">
        <v>27</v>
      </c>
      <c r="L89" s="0" t="n">
        <v>16</v>
      </c>
      <c r="M89" s="0" t="n">
        <v>13</v>
      </c>
      <c r="N89" s="0" t="n">
        <v>6</v>
      </c>
      <c r="O89" s="0" t="n">
        <v>96</v>
      </c>
      <c r="P89" s="0" t="n">
        <v>78</v>
      </c>
      <c r="Q89" s="0" t="n">
        <v>18</v>
      </c>
      <c r="R89" s="0" t="n">
        <v>9</v>
      </c>
      <c r="S89" s="0" t="s">
        <v>1183</v>
      </c>
    </row>
    <row r="90" customFormat="false" ht="12.8" hidden="false" customHeight="false" outlineLevel="0" collapsed="false">
      <c r="A90" s="0" t="n">
        <v>88065565443</v>
      </c>
      <c r="B90" s="0" t="n">
        <v>44093</v>
      </c>
      <c r="C90" s="0" t="s">
        <v>185</v>
      </c>
      <c r="D90" s="0" t="s">
        <v>20</v>
      </c>
      <c r="E90" s="0" t="s">
        <v>186</v>
      </c>
      <c r="F90" s="0" t="s">
        <v>22</v>
      </c>
      <c r="G90" s="0" t="s">
        <v>23</v>
      </c>
      <c r="H90" s="0" t="s">
        <v>24</v>
      </c>
      <c r="I90" s="0" t="s">
        <v>128</v>
      </c>
      <c r="J90" s="0" t="s">
        <v>26</v>
      </c>
      <c r="K90" s="0" t="s">
        <v>27</v>
      </c>
      <c r="L90" s="0" t="n">
        <v>52</v>
      </c>
      <c r="M90" s="0" t="n">
        <v>49</v>
      </c>
      <c r="N90" s="0" t="n">
        <v>10</v>
      </c>
      <c r="O90" s="0" t="n">
        <v>520</v>
      </c>
      <c r="P90" s="0" t="n">
        <v>490</v>
      </c>
      <c r="Q90" s="0" t="n">
        <v>30</v>
      </c>
      <c r="R90" s="0" t="n">
        <v>9</v>
      </c>
      <c r="S90" s="0" t="s">
        <v>1183</v>
      </c>
    </row>
    <row r="91" customFormat="false" ht="12.8" hidden="false" customHeight="false" outlineLevel="0" collapsed="false">
      <c r="A91" s="0" t="n">
        <v>88065565444</v>
      </c>
      <c r="B91" s="0" t="n">
        <v>44092</v>
      </c>
      <c r="C91" s="0" t="s">
        <v>187</v>
      </c>
      <c r="D91" s="0" t="s">
        <v>29</v>
      </c>
      <c r="E91" s="0" t="s">
        <v>188</v>
      </c>
      <c r="F91" s="0" t="s">
        <v>31</v>
      </c>
      <c r="G91" s="0" t="s">
        <v>32</v>
      </c>
      <c r="H91" s="0" t="s">
        <v>33</v>
      </c>
      <c r="I91" s="0" t="s">
        <v>128</v>
      </c>
      <c r="J91" s="0" t="s">
        <v>99</v>
      </c>
      <c r="K91" s="0" t="s">
        <v>27</v>
      </c>
      <c r="L91" s="0" t="n">
        <v>14</v>
      </c>
      <c r="M91" s="0" t="n">
        <v>11</v>
      </c>
      <c r="N91" s="0" t="n">
        <v>11</v>
      </c>
      <c r="O91" s="0" t="n">
        <v>154</v>
      </c>
      <c r="P91" s="0" t="n">
        <v>121</v>
      </c>
      <c r="Q91" s="0" t="n">
        <v>33</v>
      </c>
      <c r="R91" s="0" t="n">
        <v>9</v>
      </c>
      <c r="S91" s="0" t="s">
        <v>1183</v>
      </c>
    </row>
    <row r="92" customFormat="false" ht="12.8" hidden="false" customHeight="false" outlineLevel="0" collapsed="false">
      <c r="A92" s="0" t="n">
        <v>88065565445</v>
      </c>
      <c r="B92" s="0" t="n">
        <v>44092</v>
      </c>
      <c r="C92" s="0" t="s">
        <v>189</v>
      </c>
      <c r="D92" s="0" t="s">
        <v>20</v>
      </c>
      <c r="E92" s="0" t="s">
        <v>46</v>
      </c>
      <c r="F92" s="0" t="s">
        <v>22</v>
      </c>
      <c r="G92" s="0" t="s">
        <v>23</v>
      </c>
      <c r="H92" s="0" t="s">
        <v>24</v>
      </c>
      <c r="I92" s="0" t="s">
        <v>128</v>
      </c>
      <c r="J92" s="0" t="s">
        <v>102</v>
      </c>
      <c r="K92" s="0" t="s">
        <v>27</v>
      </c>
      <c r="L92" s="0" t="n">
        <v>6</v>
      </c>
      <c r="M92" s="0" t="n">
        <v>3</v>
      </c>
      <c r="N92" s="0" t="n">
        <v>60</v>
      </c>
      <c r="O92" s="0" t="n">
        <v>360</v>
      </c>
      <c r="P92" s="0" t="n">
        <v>180</v>
      </c>
      <c r="Q92" s="0" t="n">
        <v>180</v>
      </c>
      <c r="R92" s="0" t="n">
        <v>9</v>
      </c>
      <c r="S92" s="0" t="s">
        <v>1183</v>
      </c>
    </row>
    <row r="93" customFormat="false" ht="12.8" hidden="false" customHeight="false" outlineLevel="0" collapsed="false">
      <c r="A93" s="0" t="n">
        <v>88065565446</v>
      </c>
      <c r="B93" s="0" t="n">
        <v>44093</v>
      </c>
      <c r="C93" s="0" t="s">
        <v>190</v>
      </c>
      <c r="D93" s="0" t="s">
        <v>29</v>
      </c>
      <c r="E93" s="0" t="s">
        <v>48</v>
      </c>
      <c r="F93" s="0" t="s">
        <v>31</v>
      </c>
      <c r="G93" s="0" t="s">
        <v>32</v>
      </c>
      <c r="H93" s="0" t="s">
        <v>33</v>
      </c>
      <c r="I93" s="0" t="s">
        <v>128</v>
      </c>
      <c r="J93" s="0" t="s">
        <v>105</v>
      </c>
      <c r="K93" s="0" t="s">
        <v>27</v>
      </c>
      <c r="L93" s="0" t="n">
        <v>13</v>
      </c>
      <c r="M93" s="0" t="n">
        <v>10</v>
      </c>
      <c r="N93" s="0" t="n">
        <v>89</v>
      </c>
      <c r="O93" s="0" t="n">
        <v>1157</v>
      </c>
      <c r="P93" s="0" t="n">
        <v>890</v>
      </c>
      <c r="Q93" s="0" t="n">
        <v>267</v>
      </c>
      <c r="R93" s="0" t="n">
        <v>9</v>
      </c>
      <c r="S93" s="0" t="s">
        <v>1183</v>
      </c>
    </row>
    <row r="94" customFormat="false" ht="12.8" hidden="false" customHeight="false" outlineLevel="0" collapsed="false">
      <c r="A94" s="0" t="n">
        <v>88065565447</v>
      </c>
      <c r="B94" s="0" t="n">
        <v>44094</v>
      </c>
      <c r="C94" s="0" t="s">
        <v>191</v>
      </c>
      <c r="D94" s="0" t="s">
        <v>20</v>
      </c>
      <c r="E94" s="0" t="s">
        <v>50</v>
      </c>
      <c r="F94" s="0" t="s">
        <v>22</v>
      </c>
      <c r="G94" s="0" t="s">
        <v>23</v>
      </c>
      <c r="H94" s="0" t="s">
        <v>24</v>
      </c>
      <c r="I94" s="0" t="s">
        <v>128</v>
      </c>
      <c r="J94" s="0" t="s">
        <v>108</v>
      </c>
      <c r="K94" s="0" t="s">
        <v>27</v>
      </c>
      <c r="L94" s="0" t="n">
        <v>15</v>
      </c>
      <c r="M94" s="0" t="n">
        <v>12</v>
      </c>
      <c r="N94" s="0" t="n">
        <v>77</v>
      </c>
      <c r="O94" s="0" t="n">
        <v>1155</v>
      </c>
      <c r="P94" s="0" t="n">
        <v>924</v>
      </c>
      <c r="Q94" s="0" t="n">
        <v>231</v>
      </c>
      <c r="R94" s="0" t="n">
        <v>9</v>
      </c>
      <c r="S94" s="0" t="s">
        <v>1183</v>
      </c>
    </row>
    <row r="95" customFormat="false" ht="12.8" hidden="false" customHeight="false" outlineLevel="0" collapsed="false">
      <c r="A95" s="0" t="n">
        <v>88065565448</v>
      </c>
      <c r="B95" s="0" t="n">
        <v>44095</v>
      </c>
      <c r="C95" s="0" t="s">
        <v>192</v>
      </c>
      <c r="D95" s="0" t="s">
        <v>29</v>
      </c>
      <c r="E95" s="0" t="s">
        <v>52</v>
      </c>
      <c r="F95" s="0" t="s">
        <v>31</v>
      </c>
      <c r="G95" s="0" t="s">
        <v>32</v>
      </c>
      <c r="H95" s="0" t="s">
        <v>33</v>
      </c>
      <c r="I95" s="0" t="s">
        <v>128</v>
      </c>
      <c r="J95" s="0" t="s">
        <v>53</v>
      </c>
      <c r="K95" s="0" t="s">
        <v>27</v>
      </c>
      <c r="L95" s="0" t="n">
        <v>20</v>
      </c>
      <c r="M95" s="0" t="n">
        <v>17</v>
      </c>
      <c r="N95" s="0" t="n">
        <v>68</v>
      </c>
      <c r="O95" s="0" t="n">
        <v>1360</v>
      </c>
      <c r="P95" s="0" t="n">
        <v>1156</v>
      </c>
      <c r="Q95" s="0" t="n">
        <v>204</v>
      </c>
      <c r="R95" s="0" t="n">
        <v>9</v>
      </c>
      <c r="S95" s="0" t="s">
        <v>1183</v>
      </c>
    </row>
    <row r="96" customFormat="false" ht="12.8" hidden="false" customHeight="false" outlineLevel="0" collapsed="false">
      <c r="A96" s="0" t="n">
        <v>88065565449</v>
      </c>
      <c r="B96" s="0" t="n">
        <v>44096</v>
      </c>
      <c r="C96" s="0" t="s">
        <v>193</v>
      </c>
      <c r="D96" s="0" t="s">
        <v>20</v>
      </c>
      <c r="E96" s="0" t="s">
        <v>55</v>
      </c>
      <c r="F96" s="0" t="s">
        <v>22</v>
      </c>
      <c r="G96" s="0" t="s">
        <v>23</v>
      </c>
      <c r="H96" s="0" t="s">
        <v>24</v>
      </c>
      <c r="I96" s="0" t="s">
        <v>128</v>
      </c>
      <c r="J96" s="0" t="s">
        <v>56</v>
      </c>
      <c r="K96" s="0" t="s">
        <v>27</v>
      </c>
      <c r="L96" s="0" t="n">
        <v>12</v>
      </c>
      <c r="M96" s="0" t="n">
        <v>9</v>
      </c>
      <c r="N96" s="0" t="n">
        <v>15</v>
      </c>
      <c r="O96" s="0" t="n">
        <v>180</v>
      </c>
      <c r="P96" s="0" t="n">
        <v>135</v>
      </c>
      <c r="Q96" s="0" t="n">
        <v>45</v>
      </c>
      <c r="R96" s="0" t="n">
        <v>9</v>
      </c>
      <c r="S96" s="0" t="s">
        <v>1183</v>
      </c>
    </row>
    <row r="97" customFormat="false" ht="12.8" hidden="false" customHeight="false" outlineLevel="0" collapsed="false">
      <c r="A97" s="0" t="n">
        <v>88065565450</v>
      </c>
      <c r="B97" s="0" t="n">
        <v>44097</v>
      </c>
      <c r="C97" s="0" t="s">
        <v>194</v>
      </c>
      <c r="D97" s="0" t="s">
        <v>29</v>
      </c>
      <c r="E97" s="0" t="s">
        <v>58</v>
      </c>
      <c r="F97" s="0" t="s">
        <v>31</v>
      </c>
      <c r="G97" s="0" t="s">
        <v>32</v>
      </c>
      <c r="H97" s="0" t="s">
        <v>33</v>
      </c>
      <c r="I97" s="0" t="s">
        <v>128</v>
      </c>
      <c r="J97" s="0" t="s">
        <v>59</v>
      </c>
      <c r="K97" s="0" t="s">
        <v>27</v>
      </c>
      <c r="L97" s="0" t="n">
        <v>16</v>
      </c>
      <c r="M97" s="0" t="n">
        <v>13</v>
      </c>
      <c r="N97" s="0" t="n">
        <v>47</v>
      </c>
      <c r="O97" s="0" t="n">
        <v>752</v>
      </c>
      <c r="P97" s="0" t="n">
        <v>611</v>
      </c>
      <c r="Q97" s="0" t="n">
        <v>141</v>
      </c>
      <c r="R97" s="0" t="n">
        <v>9</v>
      </c>
      <c r="S97" s="0" t="s">
        <v>1183</v>
      </c>
    </row>
    <row r="98" customFormat="false" ht="12.8" hidden="false" customHeight="false" outlineLevel="0" collapsed="false">
      <c r="A98" s="0" t="n">
        <v>88065565451</v>
      </c>
      <c r="B98" s="0" t="n">
        <v>44098</v>
      </c>
      <c r="C98" s="0" t="s">
        <v>195</v>
      </c>
      <c r="D98" s="0" t="s">
        <v>20</v>
      </c>
      <c r="E98" s="0" t="s">
        <v>147</v>
      </c>
      <c r="F98" s="0" t="s">
        <v>22</v>
      </c>
      <c r="G98" s="0" t="s">
        <v>23</v>
      </c>
      <c r="H98" s="0" t="s">
        <v>24</v>
      </c>
      <c r="I98" s="0" t="s">
        <v>128</v>
      </c>
      <c r="J98" s="0" t="s">
        <v>62</v>
      </c>
      <c r="K98" s="0" t="s">
        <v>27</v>
      </c>
      <c r="L98" s="0" t="n">
        <v>20</v>
      </c>
      <c r="M98" s="0" t="n">
        <v>17</v>
      </c>
      <c r="N98" s="0" t="n">
        <v>6</v>
      </c>
      <c r="O98" s="0" t="n">
        <v>120</v>
      </c>
      <c r="P98" s="0" t="n">
        <v>102</v>
      </c>
      <c r="Q98" s="0" t="n">
        <v>18</v>
      </c>
      <c r="R98" s="0" t="n">
        <v>9</v>
      </c>
      <c r="S98" s="0" t="s">
        <v>1183</v>
      </c>
    </row>
    <row r="99" customFormat="false" ht="12.8" hidden="false" customHeight="false" outlineLevel="0" collapsed="false">
      <c r="A99" s="0" t="n">
        <v>88065565452</v>
      </c>
      <c r="B99" s="0" t="n">
        <v>44099</v>
      </c>
      <c r="C99" s="0" t="s">
        <v>196</v>
      </c>
      <c r="D99" s="0" t="s">
        <v>29</v>
      </c>
      <c r="E99" s="0" t="s">
        <v>149</v>
      </c>
      <c r="F99" s="0" t="s">
        <v>31</v>
      </c>
      <c r="G99" s="0" t="s">
        <v>32</v>
      </c>
      <c r="H99" s="0" t="s">
        <v>33</v>
      </c>
      <c r="I99" s="0" t="s">
        <v>128</v>
      </c>
      <c r="J99" s="0" t="s">
        <v>63</v>
      </c>
      <c r="K99" s="0" t="s">
        <v>27</v>
      </c>
      <c r="L99" s="0" t="n">
        <v>12</v>
      </c>
      <c r="M99" s="0" t="n">
        <v>9</v>
      </c>
      <c r="N99" s="0" t="n">
        <v>10</v>
      </c>
      <c r="O99" s="0" t="n">
        <v>120</v>
      </c>
      <c r="P99" s="0" t="n">
        <v>90</v>
      </c>
      <c r="Q99" s="0" t="n">
        <v>30</v>
      </c>
      <c r="R99" s="0" t="n">
        <v>9</v>
      </c>
      <c r="S99" s="0" t="s">
        <v>1183</v>
      </c>
    </row>
    <row r="100" customFormat="false" ht="12.8" hidden="false" customHeight="false" outlineLevel="0" collapsed="false">
      <c r="A100" s="0" t="n">
        <v>88065565453</v>
      </c>
      <c r="B100" s="0" t="n">
        <v>44103</v>
      </c>
      <c r="C100" s="0" t="s">
        <v>197</v>
      </c>
      <c r="D100" s="0" t="s">
        <v>29</v>
      </c>
      <c r="E100" s="0" t="s">
        <v>21</v>
      </c>
      <c r="F100" s="0" t="s">
        <v>22</v>
      </c>
      <c r="G100" s="0" t="s">
        <v>23</v>
      </c>
      <c r="H100" s="0" t="s">
        <v>24</v>
      </c>
      <c r="I100" s="0" t="s">
        <v>128</v>
      </c>
      <c r="J100" s="0" t="s">
        <v>70</v>
      </c>
      <c r="K100" s="0" t="s">
        <v>27</v>
      </c>
      <c r="L100" s="0" t="n">
        <v>10</v>
      </c>
      <c r="M100" s="0" t="n">
        <v>7</v>
      </c>
      <c r="N100" s="0" t="n">
        <v>11</v>
      </c>
      <c r="O100" s="0" t="n">
        <v>110</v>
      </c>
      <c r="P100" s="0" t="n">
        <v>77</v>
      </c>
      <c r="Q100" s="0" t="n">
        <v>33</v>
      </c>
      <c r="R100" s="0" t="n">
        <v>9</v>
      </c>
      <c r="S100" s="0" t="s">
        <v>1183</v>
      </c>
    </row>
    <row r="101" customFormat="false" ht="12.8" hidden="false" customHeight="false" outlineLevel="0" collapsed="false">
      <c r="A101" s="0" t="n">
        <v>88065565454</v>
      </c>
      <c r="B101" s="0" t="n">
        <v>44102</v>
      </c>
      <c r="C101" s="0" t="s">
        <v>198</v>
      </c>
      <c r="D101" s="0" t="s">
        <v>29</v>
      </c>
      <c r="E101" s="0" t="s">
        <v>152</v>
      </c>
      <c r="F101" s="0" t="s">
        <v>31</v>
      </c>
      <c r="G101" s="0" t="s">
        <v>32</v>
      </c>
      <c r="H101" s="0" t="s">
        <v>33</v>
      </c>
      <c r="I101" s="0" t="s">
        <v>128</v>
      </c>
      <c r="J101" s="0" t="s">
        <v>73</v>
      </c>
      <c r="K101" s="0" t="s">
        <v>27</v>
      </c>
      <c r="L101" s="0" t="n">
        <v>15</v>
      </c>
      <c r="M101" s="0" t="n">
        <v>12</v>
      </c>
      <c r="N101" s="0" t="n">
        <v>60</v>
      </c>
      <c r="O101" s="0" t="n">
        <v>900</v>
      </c>
      <c r="P101" s="0" t="n">
        <v>720</v>
      </c>
      <c r="Q101" s="0" t="n">
        <v>180</v>
      </c>
      <c r="R101" s="0" t="n">
        <v>9</v>
      </c>
      <c r="S101" s="0" t="s">
        <v>1183</v>
      </c>
    </row>
    <row r="102" customFormat="false" ht="12.8" hidden="false" customHeight="false" outlineLevel="0" collapsed="false">
      <c r="A102" s="0" t="n">
        <v>88065565455</v>
      </c>
      <c r="B102" s="0" t="n">
        <v>44102</v>
      </c>
      <c r="C102" s="0" t="s">
        <v>199</v>
      </c>
      <c r="D102" s="0" t="s">
        <v>29</v>
      </c>
      <c r="E102" s="0" t="s">
        <v>154</v>
      </c>
      <c r="F102" s="0" t="s">
        <v>22</v>
      </c>
      <c r="G102" s="0" t="s">
        <v>23</v>
      </c>
      <c r="H102" s="0" t="s">
        <v>24</v>
      </c>
      <c r="I102" s="0" t="s">
        <v>128</v>
      </c>
      <c r="J102" s="0" t="s">
        <v>76</v>
      </c>
      <c r="K102" s="0" t="s">
        <v>27</v>
      </c>
      <c r="L102" s="0" t="n">
        <v>15</v>
      </c>
      <c r="M102" s="0" t="n">
        <v>12</v>
      </c>
      <c r="N102" s="0" t="n">
        <v>89</v>
      </c>
      <c r="O102" s="0" t="n">
        <v>1335</v>
      </c>
      <c r="P102" s="0" t="n">
        <v>1068</v>
      </c>
      <c r="Q102" s="0" t="n">
        <v>267</v>
      </c>
      <c r="R102" s="0" t="n">
        <v>9</v>
      </c>
      <c r="S102" s="0" t="s">
        <v>1183</v>
      </c>
    </row>
    <row r="103" customFormat="false" ht="12.8" hidden="false" customHeight="false" outlineLevel="0" collapsed="false">
      <c r="A103" s="0" t="n">
        <v>88065565456</v>
      </c>
      <c r="B103" s="0" t="n">
        <v>44103</v>
      </c>
      <c r="C103" s="0" t="s">
        <v>200</v>
      </c>
      <c r="D103" s="0" t="s">
        <v>29</v>
      </c>
      <c r="E103" s="0" t="s">
        <v>156</v>
      </c>
      <c r="F103" s="0" t="s">
        <v>31</v>
      </c>
      <c r="G103" s="0" t="s">
        <v>32</v>
      </c>
      <c r="H103" s="0" t="s">
        <v>33</v>
      </c>
      <c r="I103" s="0" t="s">
        <v>128</v>
      </c>
      <c r="J103" s="0" t="s">
        <v>126</v>
      </c>
      <c r="K103" s="0" t="s">
        <v>27</v>
      </c>
      <c r="L103" s="0" t="n">
        <v>20</v>
      </c>
      <c r="M103" s="0" t="n">
        <v>17</v>
      </c>
      <c r="N103" s="0" t="n">
        <v>77</v>
      </c>
      <c r="O103" s="0" t="n">
        <v>1540</v>
      </c>
      <c r="P103" s="0" t="n">
        <v>1309</v>
      </c>
      <c r="Q103" s="0" t="n">
        <v>231</v>
      </c>
      <c r="R103" s="0" t="n">
        <v>9</v>
      </c>
      <c r="S103" s="0" t="s">
        <v>1183</v>
      </c>
    </row>
    <row r="104" customFormat="false" ht="12.8" hidden="false" customHeight="false" outlineLevel="0" collapsed="false">
      <c r="A104" s="0" t="n">
        <v>88065565457</v>
      </c>
      <c r="B104" s="0" t="n">
        <v>44104</v>
      </c>
      <c r="C104" s="0" t="s">
        <v>201</v>
      </c>
      <c r="D104" s="0" t="s">
        <v>29</v>
      </c>
      <c r="E104" s="0" t="s">
        <v>66</v>
      </c>
      <c r="F104" s="0" t="s">
        <v>22</v>
      </c>
      <c r="G104" s="0" t="s">
        <v>23</v>
      </c>
      <c r="H104" s="0" t="s">
        <v>24</v>
      </c>
      <c r="I104" s="0" t="s">
        <v>128</v>
      </c>
      <c r="J104" s="0" t="s">
        <v>129</v>
      </c>
      <c r="K104" s="0" t="s">
        <v>27</v>
      </c>
      <c r="L104" s="0" t="n">
        <v>12</v>
      </c>
      <c r="M104" s="0" t="n">
        <v>9</v>
      </c>
      <c r="N104" s="0" t="n">
        <v>68</v>
      </c>
      <c r="O104" s="0" t="n">
        <v>816</v>
      </c>
      <c r="P104" s="0" t="n">
        <v>612</v>
      </c>
      <c r="Q104" s="0" t="n">
        <v>204</v>
      </c>
      <c r="R104" s="0" t="n">
        <v>9</v>
      </c>
      <c r="S104" s="0" t="s">
        <v>1183</v>
      </c>
    </row>
    <row r="105" customFormat="false" ht="12.8" hidden="false" customHeight="false" outlineLevel="0" collapsed="false">
      <c r="A105" s="0" t="n">
        <v>88065565458</v>
      </c>
      <c r="B105" s="0" t="n">
        <v>44094</v>
      </c>
      <c r="C105" s="0" t="s">
        <v>202</v>
      </c>
      <c r="D105" s="0" t="s">
        <v>29</v>
      </c>
      <c r="E105" s="0" t="s">
        <v>69</v>
      </c>
      <c r="F105" s="0" t="s">
        <v>31</v>
      </c>
      <c r="G105" s="0" t="s">
        <v>32</v>
      </c>
      <c r="H105" s="0" t="s">
        <v>33</v>
      </c>
      <c r="I105" s="0" t="s">
        <v>25</v>
      </c>
      <c r="J105" s="0" t="s">
        <v>131</v>
      </c>
      <c r="K105" s="0" t="s">
        <v>27</v>
      </c>
      <c r="L105" s="0" t="n">
        <v>13</v>
      </c>
      <c r="M105" s="0" t="n">
        <v>10</v>
      </c>
      <c r="N105" s="0" t="n">
        <v>15</v>
      </c>
      <c r="O105" s="0" t="n">
        <v>195</v>
      </c>
      <c r="P105" s="0" t="n">
        <v>150</v>
      </c>
      <c r="Q105" s="0" t="n">
        <v>45</v>
      </c>
      <c r="R105" s="0" t="n">
        <v>9</v>
      </c>
      <c r="S105" s="0" t="s">
        <v>1183</v>
      </c>
    </row>
    <row r="106" customFormat="false" ht="12.8" hidden="false" customHeight="false" outlineLevel="0" collapsed="false">
      <c r="A106" s="0" t="n">
        <v>88065565459</v>
      </c>
      <c r="B106" s="0" t="n">
        <v>44095</v>
      </c>
      <c r="C106" s="0" t="s">
        <v>203</v>
      </c>
      <c r="D106" s="0" t="s">
        <v>20</v>
      </c>
      <c r="E106" s="0" t="s">
        <v>72</v>
      </c>
      <c r="F106" s="0" t="s">
        <v>22</v>
      </c>
      <c r="G106" s="0" t="s">
        <v>23</v>
      </c>
      <c r="H106" s="0" t="s">
        <v>24</v>
      </c>
      <c r="I106" s="0" t="s">
        <v>25</v>
      </c>
      <c r="J106" s="0" t="s">
        <v>133</v>
      </c>
      <c r="K106" s="0" t="s">
        <v>27</v>
      </c>
      <c r="L106" s="0" t="n">
        <v>15</v>
      </c>
      <c r="M106" s="0" t="n">
        <v>12</v>
      </c>
      <c r="N106" s="0" t="n">
        <v>47</v>
      </c>
      <c r="O106" s="0" t="n">
        <v>705</v>
      </c>
      <c r="P106" s="0" t="n">
        <v>564</v>
      </c>
      <c r="Q106" s="0" t="n">
        <v>141</v>
      </c>
      <c r="R106" s="0" t="n">
        <v>9</v>
      </c>
      <c r="S106" s="0" t="s">
        <v>1183</v>
      </c>
    </row>
    <row r="107" customFormat="false" ht="12.8" hidden="false" customHeight="false" outlineLevel="0" collapsed="false">
      <c r="A107" s="0" t="n">
        <v>88065565460</v>
      </c>
      <c r="B107" s="0" t="n">
        <v>44096</v>
      </c>
      <c r="C107" s="0" t="s">
        <v>204</v>
      </c>
      <c r="D107" s="0" t="s">
        <v>29</v>
      </c>
      <c r="E107" s="0" t="s">
        <v>75</v>
      </c>
      <c r="F107" s="0" t="s">
        <v>31</v>
      </c>
      <c r="G107" s="0" t="s">
        <v>32</v>
      </c>
      <c r="H107" s="0" t="s">
        <v>33</v>
      </c>
      <c r="I107" s="0" t="s">
        <v>25</v>
      </c>
      <c r="J107" s="0" t="s">
        <v>88</v>
      </c>
      <c r="K107" s="0" t="s">
        <v>27</v>
      </c>
      <c r="L107" s="0" t="n">
        <v>14</v>
      </c>
      <c r="M107" s="0" t="n">
        <v>11</v>
      </c>
      <c r="N107" s="0" t="n">
        <v>6</v>
      </c>
      <c r="O107" s="0" t="n">
        <v>84</v>
      </c>
      <c r="P107" s="0" t="n">
        <v>66</v>
      </c>
      <c r="Q107" s="0" t="n">
        <v>18</v>
      </c>
      <c r="R107" s="0" t="n">
        <v>9</v>
      </c>
      <c r="S107" s="0" t="s">
        <v>1183</v>
      </c>
    </row>
    <row r="108" customFormat="false" ht="12.8" hidden="false" customHeight="false" outlineLevel="0" collapsed="false">
      <c r="A108" s="0" t="n">
        <v>88065565461</v>
      </c>
      <c r="B108" s="0" t="n">
        <v>44097</v>
      </c>
      <c r="C108" s="0" t="s">
        <v>205</v>
      </c>
      <c r="D108" s="0" t="s">
        <v>20</v>
      </c>
      <c r="E108" s="0" t="s">
        <v>78</v>
      </c>
      <c r="F108" s="0" t="s">
        <v>22</v>
      </c>
      <c r="G108" s="0" t="s">
        <v>23</v>
      </c>
      <c r="H108" s="0" t="s">
        <v>24</v>
      </c>
      <c r="I108" s="0" t="s">
        <v>25</v>
      </c>
      <c r="J108" s="0" t="s">
        <v>91</v>
      </c>
      <c r="K108" s="0" t="s">
        <v>27</v>
      </c>
      <c r="L108" s="0" t="n">
        <v>30</v>
      </c>
      <c r="M108" s="0" t="n">
        <v>27</v>
      </c>
      <c r="N108" s="0" t="n">
        <v>10</v>
      </c>
      <c r="O108" s="0" t="n">
        <v>300</v>
      </c>
      <c r="P108" s="0" t="n">
        <v>270</v>
      </c>
      <c r="Q108" s="0" t="n">
        <v>30</v>
      </c>
      <c r="R108" s="0" t="n">
        <v>9</v>
      </c>
      <c r="S108" s="0" t="s">
        <v>1183</v>
      </c>
    </row>
    <row r="109" customFormat="false" ht="12.8" hidden="false" customHeight="false" outlineLevel="0" collapsed="false">
      <c r="A109" s="0" t="n">
        <v>88065565462</v>
      </c>
      <c r="B109" s="0" t="n">
        <v>44098</v>
      </c>
      <c r="C109" s="0" t="s">
        <v>206</v>
      </c>
      <c r="D109" s="0" t="s">
        <v>20</v>
      </c>
      <c r="E109" s="0" t="s">
        <v>81</v>
      </c>
      <c r="F109" s="0" t="s">
        <v>31</v>
      </c>
      <c r="G109" s="0" t="s">
        <v>32</v>
      </c>
      <c r="H109" s="0" t="s">
        <v>33</v>
      </c>
      <c r="I109" s="0" t="s">
        <v>25</v>
      </c>
      <c r="J109" s="0" t="s">
        <v>94</v>
      </c>
      <c r="K109" s="0" t="s">
        <v>27</v>
      </c>
      <c r="L109" s="0" t="n">
        <v>16</v>
      </c>
      <c r="M109" s="0" t="n">
        <v>13</v>
      </c>
      <c r="N109" s="0" t="n">
        <v>11</v>
      </c>
      <c r="O109" s="0" t="n">
        <v>176</v>
      </c>
      <c r="P109" s="0" t="n">
        <v>143</v>
      </c>
      <c r="Q109" s="0" t="n">
        <v>33</v>
      </c>
      <c r="R109" s="0" t="n">
        <v>9</v>
      </c>
      <c r="S109" s="0" t="s">
        <v>1183</v>
      </c>
    </row>
    <row r="110" customFormat="false" ht="12.8" hidden="false" customHeight="false" outlineLevel="0" collapsed="false">
      <c r="A110" s="0" t="n">
        <v>88065565463</v>
      </c>
      <c r="B110" s="0" t="n">
        <v>44099</v>
      </c>
      <c r="C110" s="0" t="s">
        <v>207</v>
      </c>
      <c r="D110" s="0" t="s">
        <v>20</v>
      </c>
      <c r="E110" s="0" t="s">
        <v>84</v>
      </c>
      <c r="F110" s="0" t="s">
        <v>22</v>
      </c>
      <c r="G110" s="0" t="s">
        <v>23</v>
      </c>
      <c r="H110" s="0" t="s">
        <v>24</v>
      </c>
      <c r="I110" s="0" t="s">
        <v>25</v>
      </c>
      <c r="J110" s="0" t="s">
        <v>34</v>
      </c>
      <c r="K110" s="0" t="s">
        <v>35</v>
      </c>
      <c r="L110" s="0" t="n">
        <v>9</v>
      </c>
      <c r="M110" s="0" t="n">
        <v>6</v>
      </c>
      <c r="N110" s="0" t="n">
        <v>60</v>
      </c>
      <c r="O110" s="0" t="n">
        <v>540</v>
      </c>
      <c r="P110" s="0" t="n">
        <v>360</v>
      </c>
      <c r="Q110" s="0" t="n">
        <v>180</v>
      </c>
      <c r="R110" s="0" t="n">
        <v>9</v>
      </c>
      <c r="S110" s="0" t="s">
        <v>1183</v>
      </c>
    </row>
    <row r="111" customFormat="false" ht="12.8" hidden="false" customHeight="false" outlineLevel="0" collapsed="false">
      <c r="A111" s="0" t="n">
        <v>88065565464</v>
      </c>
      <c r="B111" s="0" t="n">
        <v>44103</v>
      </c>
      <c r="C111" s="0" t="s">
        <v>208</v>
      </c>
      <c r="D111" s="0" t="s">
        <v>20</v>
      </c>
      <c r="E111" s="0" t="s">
        <v>87</v>
      </c>
      <c r="F111" s="0" t="s">
        <v>38</v>
      </c>
      <c r="G111" s="0" t="s">
        <v>32</v>
      </c>
      <c r="H111" s="0" t="s">
        <v>39</v>
      </c>
      <c r="I111" s="0" t="s">
        <v>25</v>
      </c>
      <c r="J111" s="0" t="s">
        <v>40</v>
      </c>
      <c r="K111" s="0" t="s">
        <v>35</v>
      </c>
      <c r="L111" s="0" t="n">
        <v>5</v>
      </c>
      <c r="M111" s="0" t="n">
        <v>2</v>
      </c>
      <c r="N111" s="0" t="n">
        <v>89</v>
      </c>
      <c r="O111" s="0" t="n">
        <v>445</v>
      </c>
      <c r="P111" s="0" t="n">
        <v>178</v>
      </c>
      <c r="Q111" s="0" t="n">
        <v>267</v>
      </c>
      <c r="R111" s="0" t="n">
        <v>9</v>
      </c>
      <c r="S111" s="0" t="s">
        <v>1183</v>
      </c>
    </row>
    <row r="112" customFormat="false" ht="12.8" hidden="false" customHeight="false" outlineLevel="0" collapsed="false">
      <c r="A112" s="0" t="n">
        <v>88065565465</v>
      </c>
      <c r="B112" s="0" t="n">
        <v>44102</v>
      </c>
      <c r="C112" s="0" t="s">
        <v>209</v>
      </c>
      <c r="D112" s="0" t="s">
        <v>29</v>
      </c>
      <c r="E112" s="0" t="s">
        <v>90</v>
      </c>
      <c r="F112" s="0" t="s">
        <v>43</v>
      </c>
      <c r="G112" s="0" t="s">
        <v>23</v>
      </c>
      <c r="H112" s="0" t="s">
        <v>44</v>
      </c>
      <c r="I112" s="0" t="s">
        <v>25</v>
      </c>
      <c r="J112" s="0" t="s">
        <v>140</v>
      </c>
      <c r="K112" s="0" t="s">
        <v>35</v>
      </c>
      <c r="L112" s="0" t="n">
        <v>18</v>
      </c>
      <c r="M112" s="0" t="n">
        <v>15</v>
      </c>
      <c r="N112" s="0" t="n">
        <v>77</v>
      </c>
      <c r="O112" s="0" t="n">
        <v>1386</v>
      </c>
      <c r="P112" s="0" t="n">
        <v>1155</v>
      </c>
      <c r="Q112" s="0" t="n">
        <v>231</v>
      </c>
      <c r="R112" s="0" t="n">
        <v>9</v>
      </c>
      <c r="S112" s="0" t="s">
        <v>1183</v>
      </c>
    </row>
    <row r="113" customFormat="false" ht="12.8" hidden="false" customHeight="false" outlineLevel="0" collapsed="false">
      <c r="A113" s="0" t="n">
        <v>88065565466</v>
      </c>
      <c r="B113" s="0" t="n">
        <v>44102</v>
      </c>
      <c r="C113" s="0" t="s">
        <v>210</v>
      </c>
      <c r="D113" s="0" t="s">
        <v>29</v>
      </c>
      <c r="E113" s="0" t="s">
        <v>93</v>
      </c>
      <c r="F113" s="0" t="s">
        <v>38</v>
      </c>
      <c r="G113" s="0" t="s">
        <v>32</v>
      </c>
      <c r="H113" s="0" t="s">
        <v>39</v>
      </c>
      <c r="I113" s="0" t="s">
        <v>25</v>
      </c>
      <c r="J113" s="0" t="s">
        <v>142</v>
      </c>
      <c r="K113" s="0" t="s">
        <v>35</v>
      </c>
      <c r="L113" s="0" t="n">
        <v>10</v>
      </c>
      <c r="M113" s="0" t="n">
        <v>7</v>
      </c>
      <c r="N113" s="0" t="n">
        <v>68</v>
      </c>
      <c r="O113" s="0" t="n">
        <v>680</v>
      </c>
      <c r="P113" s="0" t="n">
        <v>476</v>
      </c>
      <c r="Q113" s="0" t="n">
        <v>204</v>
      </c>
      <c r="R113" s="0" t="n">
        <v>9</v>
      </c>
      <c r="S113" s="0" t="s">
        <v>1183</v>
      </c>
    </row>
    <row r="114" customFormat="false" ht="12.8" hidden="false" customHeight="false" outlineLevel="0" collapsed="false">
      <c r="A114" s="0" t="n">
        <v>88065565467</v>
      </c>
      <c r="B114" s="0" t="n">
        <v>44103</v>
      </c>
      <c r="C114" s="0" t="s">
        <v>211</v>
      </c>
      <c r="D114" s="0" t="s">
        <v>29</v>
      </c>
      <c r="E114" s="0" t="s">
        <v>96</v>
      </c>
      <c r="F114" s="0" t="s">
        <v>43</v>
      </c>
      <c r="G114" s="0" t="s">
        <v>23</v>
      </c>
      <c r="H114" s="0" t="s">
        <v>44</v>
      </c>
      <c r="I114" s="0" t="s">
        <v>25</v>
      </c>
      <c r="J114" s="0" t="s">
        <v>144</v>
      </c>
      <c r="K114" s="0" t="s">
        <v>35</v>
      </c>
      <c r="L114" s="0" t="n">
        <v>20</v>
      </c>
      <c r="M114" s="0" t="n">
        <v>17</v>
      </c>
      <c r="N114" s="0" t="n">
        <v>15</v>
      </c>
      <c r="O114" s="0" t="n">
        <v>300</v>
      </c>
      <c r="P114" s="0" t="n">
        <v>255</v>
      </c>
      <c r="Q114" s="0" t="n">
        <v>45</v>
      </c>
      <c r="R114" s="0" t="n">
        <v>9</v>
      </c>
      <c r="S114" s="0" t="s">
        <v>1183</v>
      </c>
    </row>
    <row r="115" customFormat="false" ht="12.8" hidden="false" customHeight="false" outlineLevel="0" collapsed="false">
      <c r="A115" s="0" t="n">
        <v>88065565468</v>
      </c>
      <c r="B115" s="0" t="n">
        <v>44104</v>
      </c>
      <c r="C115" s="0" t="s">
        <v>212</v>
      </c>
      <c r="D115" s="0" t="s">
        <v>29</v>
      </c>
      <c r="E115" s="0" t="s">
        <v>98</v>
      </c>
      <c r="F115" s="0" t="s">
        <v>38</v>
      </c>
      <c r="G115" s="0" t="s">
        <v>32</v>
      </c>
      <c r="H115" s="0" t="s">
        <v>39</v>
      </c>
      <c r="I115" s="0" t="s">
        <v>25</v>
      </c>
      <c r="J115" s="0" t="s">
        <v>60</v>
      </c>
      <c r="K115" s="0" t="s">
        <v>35</v>
      </c>
      <c r="L115" s="0" t="n">
        <v>70</v>
      </c>
      <c r="M115" s="0" t="n">
        <v>67</v>
      </c>
      <c r="N115" s="0" t="n">
        <v>47</v>
      </c>
      <c r="O115" s="0" t="n">
        <v>3290</v>
      </c>
      <c r="P115" s="0" t="n">
        <v>3149</v>
      </c>
      <c r="Q115" s="0" t="n">
        <v>141</v>
      </c>
      <c r="R115" s="0" t="n">
        <v>9</v>
      </c>
      <c r="S115" s="0" t="s">
        <v>1183</v>
      </c>
    </row>
    <row r="116" customFormat="false" ht="12.8" hidden="false" customHeight="false" outlineLevel="0" collapsed="false">
      <c r="A116" s="0" t="n">
        <v>88065565469</v>
      </c>
      <c r="B116" s="0" t="n">
        <v>44044</v>
      </c>
      <c r="C116" s="0" t="s">
        <v>213</v>
      </c>
      <c r="D116" s="0" t="s">
        <v>20</v>
      </c>
      <c r="E116" s="0" t="s">
        <v>69</v>
      </c>
      <c r="F116" s="0" t="s">
        <v>43</v>
      </c>
      <c r="G116" s="0" t="s">
        <v>23</v>
      </c>
      <c r="H116" s="0" t="s">
        <v>44</v>
      </c>
      <c r="I116" s="0" t="s">
        <v>25</v>
      </c>
      <c r="J116" s="0" t="s">
        <v>61</v>
      </c>
      <c r="K116" s="0" t="s">
        <v>35</v>
      </c>
      <c r="L116" s="0" t="n">
        <v>15</v>
      </c>
      <c r="M116" s="0" t="n">
        <v>12</v>
      </c>
      <c r="N116" s="0" t="n">
        <v>6</v>
      </c>
      <c r="O116" s="0" t="n">
        <v>90</v>
      </c>
      <c r="P116" s="0" t="n">
        <v>72</v>
      </c>
      <c r="Q116" s="0" t="n">
        <v>18</v>
      </c>
      <c r="R116" s="0" t="n">
        <v>8</v>
      </c>
      <c r="S116" s="0" t="s">
        <v>1184</v>
      </c>
    </row>
    <row r="117" customFormat="false" ht="12.8" hidden="false" customHeight="false" outlineLevel="0" collapsed="false">
      <c r="A117" s="0" t="n">
        <v>88065565470</v>
      </c>
      <c r="B117" s="0" t="n">
        <v>44045</v>
      </c>
      <c r="C117" s="0" t="s">
        <v>214</v>
      </c>
      <c r="D117" s="0" t="s">
        <v>20</v>
      </c>
      <c r="E117" s="0" t="s">
        <v>104</v>
      </c>
      <c r="F117" s="0" t="s">
        <v>38</v>
      </c>
      <c r="G117" s="0" t="s">
        <v>32</v>
      </c>
      <c r="H117" s="0" t="s">
        <v>39</v>
      </c>
      <c r="I117" s="0" t="s">
        <v>25</v>
      </c>
      <c r="J117" s="0" t="s">
        <v>64</v>
      </c>
      <c r="K117" s="0" t="s">
        <v>35</v>
      </c>
      <c r="L117" s="0" t="n">
        <v>12</v>
      </c>
      <c r="M117" s="0" t="n">
        <v>9</v>
      </c>
      <c r="N117" s="0" t="n">
        <v>10</v>
      </c>
      <c r="O117" s="0" t="n">
        <v>120</v>
      </c>
      <c r="P117" s="0" t="n">
        <v>90</v>
      </c>
      <c r="Q117" s="0" t="n">
        <v>30</v>
      </c>
      <c r="R117" s="0" t="n">
        <v>8</v>
      </c>
      <c r="S117" s="0" t="s">
        <v>1184</v>
      </c>
    </row>
    <row r="118" customFormat="false" ht="12.8" hidden="false" customHeight="false" outlineLevel="0" collapsed="false">
      <c r="A118" s="0" t="n">
        <v>88065565471</v>
      </c>
      <c r="B118" s="0" t="n">
        <v>44046</v>
      </c>
      <c r="C118" s="0" t="s">
        <v>215</v>
      </c>
      <c r="D118" s="0" t="s">
        <v>29</v>
      </c>
      <c r="E118" s="0" t="s">
        <v>149</v>
      </c>
      <c r="F118" s="0" t="s">
        <v>43</v>
      </c>
      <c r="G118" s="0" t="s">
        <v>23</v>
      </c>
      <c r="H118" s="0" t="s">
        <v>44</v>
      </c>
      <c r="I118" s="0" t="s">
        <v>25</v>
      </c>
      <c r="J118" s="0" t="s">
        <v>67</v>
      </c>
      <c r="K118" s="0" t="s">
        <v>35</v>
      </c>
      <c r="L118" s="0" t="n">
        <v>18</v>
      </c>
      <c r="M118" s="0" t="n">
        <v>15</v>
      </c>
      <c r="N118" s="0" t="n">
        <v>11</v>
      </c>
      <c r="O118" s="0" t="n">
        <v>198</v>
      </c>
      <c r="P118" s="0" t="n">
        <v>165</v>
      </c>
      <c r="Q118" s="0" t="n">
        <v>33</v>
      </c>
      <c r="R118" s="0" t="n">
        <v>8</v>
      </c>
      <c r="S118" s="0" t="s">
        <v>1184</v>
      </c>
    </row>
    <row r="119" customFormat="false" ht="12.8" hidden="false" customHeight="false" outlineLevel="0" collapsed="false">
      <c r="A119" s="0" t="n">
        <v>88065565472</v>
      </c>
      <c r="B119" s="0" t="n">
        <v>44047</v>
      </c>
      <c r="C119" s="0" t="s">
        <v>216</v>
      </c>
      <c r="D119" s="0" t="s">
        <v>29</v>
      </c>
      <c r="E119" s="0" t="s">
        <v>110</v>
      </c>
      <c r="F119" s="0" t="s">
        <v>38</v>
      </c>
      <c r="G119" s="0" t="s">
        <v>32</v>
      </c>
      <c r="H119" s="0" t="s">
        <v>39</v>
      </c>
      <c r="I119" s="0" t="s">
        <v>25</v>
      </c>
      <c r="J119" s="0" t="s">
        <v>79</v>
      </c>
      <c r="K119" s="0" t="s">
        <v>35</v>
      </c>
      <c r="L119" s="0" t="n">
        <v>23</v>
      </c>
      <c r="M119" s="0" t="n">
        <v>20</v>
      </c>
      <c r="N119" s="0" t="n">
        <v>60</v>
      </c>
      <c r="O119" s="0" t="n">
        <v>1380</v>
      </c>
      <c r="P119" s="0" t="n">
        <v>1200</v>
      </c>
      <c r="Q119" s="0" t="n">
        <v>180</v>
      </c>
      <c r="R119" s="0" t="n">
        <v>8</v>
      </c>
      <c r="S119" s="0" t="s">
        <v>1184</v>
      </c>
    </row>
    <row r="120" customFormat="false" ht="12.8" hidden="false" customHeight="false" outlineLevel="0" collapsed="false">
      <c r="A120" s="0" t="n">
        <v>88065565473</v>
      </c>
      <c r="B120" s="0" t="n">
        <v>44048</v>
      </c>
      <c r="C120" s="0" t="s">
        <v>217</v>
      </c>
      <c r="D120" s="0" t="s">
        <v>20</v>
      </c>
      <c r="E120" s="0" t="s">
        <v>112</v>
      </c>
      <c r="F120" s="0" t="s">
        <v>43</v>
      </c>
      <c r="G120" s="0" t="s">
        <v>23</v>
      </c>
      <c r="H120" s="0" t="s">
        <v>44</v>
      </c>
      <c r="I120" s="0" t="s">
        <v>25</v>
      </c>
      <c r="J120" s="0" t="s">
        <v>82</v>
      </c>
      <c r="K120" s="0" t="s">
        <v>35</v>
      </c>
      <c r="L120" s="0" t="n">
        <v>9</v>
      </c>
      <c r="M120" s="0" t="n">
        <v>6</v>
      </c>
      <c r="N120" s="0" t="n">
        <v>89</v>
      </c>
      <c r="O120" s="0" t="n">
        <v>801</v>
      </c>
      <c r="P120" s="0" t="n">
        <v>534</v>
      </c>
      <c r="Q120" s="0" t="n">
        <v>267</v>
      </c>
      <c r="R120" s="0" t="n">
        <v>8</v>
      </c>
      <c r="S120" s="0" t="s">
        <v>1184</v>
      </c>
    </row>
    <row r="121" customFormat="false" ht="12.8" hidden="false" customHeight="false" outlineLevel="0" collapsed="false">
      <c r="A121" s="0" t="n">
        <v>88065565474</v>
      </c>
      <c r="B121" s="0" t="n">
        <v>44052</v>
      </c>
      <c r="C121" s="0" t="s">
        <v>218</v>
      </c>
      <c r="D121" s="0" t="s">
        <v>20</v>
      </c>
      <c r="E121" s="0" t="s">
        <v>114</v>
      </c>
      <c r="F121" s="0" t="s">
        <v>38</v>
      </c>
      <c r="G121" s="0" t="s">
        <v>32</v>
      </c>
      <c r="H121" s="0" t="s">
        <v>39</v>
      </c>
      <c r="I121" s="0" t="s">
        <v>25</v>
      </c>
      <c r="J121" s="0" t="s">
        <v>85</v>
      </c>
      <c r="K121" s="0" t="s">
        <v>35</v>
      </c>
      <c r="L121" s="0" t="n">
        <v>18</v>
      </c>
      <c r="M121" s="0" t="n">
        <v>15</v>
      </c>
      <c r="N121" s="0" t="n">
        <v>77</v>
      </c>
      <c r="O121" s="0" t="n">
        <v>1386</v>
      </c>
      <c r="P121" s="0" t="n">
        <v>1155</v>
      </c>
      <c r="Q121" s="0" t="n">
        <v>231</v>
      </c>
      <c r="R121" s="0" t="n">
        <v>8</v>
      </c>
      <c r="S121" s="0" t="s">
        <v>1184</v>
      </c>
    </row>
    <row r="122" customFormat="false" ht="12.8" hidden="false" customHeight="false" outlineLevel="0" collapsed="false">
      <c r="A122" s="0" t="n">
        <v>88065565475</v>
      </c>
      <c r="B122" s="0" t="n">
        <v>44051</v>
      </c>
      <c r="C122" s="0" t="s">
        <v>219</v>
      </c>
      <c r="D122" s="0" t="s">
        <v>20</v>
      </c>
      <c r="E122" s="0" t="s">
        <v>69</v>
      </c>
      <c r="F122" s="0" t="s">
        <v>43</v>
      </c>
      <c r="G122" s="0" t="s">
        <v>23</v>
      </c>
      <c r="H122" s="0" t="s">
        <v>44</v>
      </c>
      <c r="I122" s="0" t="s">
        <v>25</v>
      </c>
      <c r="J122" s="0" t="s">
        <v>26</v>
      </c>
      <c r="K122" s="0" t="s">
        <v>27</v>
      </c>
      <c r="L122" s="0" t="n">
        <v>52</v>
      </c>
      <c r="M122" s="0" t="n">
        <v>49</v>
      </c>
      <c r="N122" s="0" t="n">
        <v>68</v>
      </c>
      <c r="O122" s="0" t="n">
        <v>3536</v>
      </c>
      <c r="P122" s="0" t="n">
        <v>3332</v>
      </c>
      <c r="Q122" s="0" t="n">
        <v>204</v>
      </c>
      <c r="R122" s="0" t="n">
        <v>8</v>
      </c>
      <c r="S122" s="0" t="s">
        <v>1184</v>
      </c>
    </row>
    <row r="123" customFormat="false" ht="12.8" hidden="false" customHeight="false" outlineLevel="0" collapsed="false">
      <c r="A123" s="0" t="n">
        <v>88065565476</v>
      </c>
      <c r="B123" s="0" t="n">
        <v>44051</v>
      </c>
      <c r="C123" s="0" t="s">
        <v>220</v>
      </c>
      <c r="D123" s="0" t="s">
        <v>20</v>
      </c>
      <c r="E123" s="0" t="s">
        <v>117</v>
      </c>
      <c r="F123" s="0" t="s">
        <v>38</v>
      </c>
      <c r="G123" s="0" t="s">
        <v>32</v>
      </c>
      <c r="H123" s="0" t="s">
        <v>39</v>
      </c>
      <c r="I123" s="0" t="s">
        <v>25</v>
      </c>
      <c r="J123" s="0" t="s">
        <v>34</v>
      </c>
      <c r="K123" s="0" t="s">
        <v>35</v>
      </c>
      <c r="L123" s="0" t="n">
        <v>9</v>
      </c>
      <c r="M123" s="0" t="n">
        <v>6</v>
      </c>
      <c r="N123" s="0" t="n">
        <v>15</v>
      </c>
      <c r="O123" s="0" t="n">
        <v>135</v>
      </c>
      <c r="P123" s="0" t="n">
        <v>90</v>
      </c>
      <c r="Q123" s="0" t="n">
        <v>45</v>
      </c>
      <c r="R123" s="0" t="n">
        <v>8</v>
      </c>
      <c r="S123" s="0" t="s">
        <v>1184</v>
      </c>
    </row>
    <row r="124" customFormat="false" ht="12.8" hidden="false" customHeight="false" outlineLevel="0" collapsed="false">
      <c r="A124" s="0" t="n">
        <v>88065565477</v>
      </c>
      <c r="B124" s="0" t="n">
        <v>44052</v>
      </c>
      <c r="C124" s="0" t="s">
        <v>221</v>
      </c>
      <c r="D124" s="0" t="s">
        <v>29</v>
      </c>
      <c r="E124" s="0" t="s">
        <v>69</v>
      </c>
      <c r="F124" s="0" t="s">
        <v>43</v>
      </c>
      <c r="G124" s="0" t="s">
        <v>23</v>
      </c>
      <c r="H124" s="0" t="s">
        <v>44</v>
      </c>
      <c r="I124" s="0" t="s">
        <v>25</v>
      </c>
      <c r="J124" s="0" t="s">
        <v>40</v>
      </c>
      <c r="K124" s="0" t="s">
        <v>35</v>
      </c>
      <c r="L124" s="0" t="n">
        <v>5</v>
      </c>
      <c r="M124" s="0" t="n">
        <v>2</v>
      </c>
      <c r="N124" s="0" t="n">
        <v>47</v>
      </c>
      <c r="O124" s="0" t="n">
        <v>235</v>
      </c>
      <c r="P124" s="0" t="n">
        <v>94</v>
      </c>
      <c r="Q124" s="0" t="n">
        <v>141</v>
      </c>
      <c r="R124" s="0" t="n">
        <v>8</v>
      </c>
      <c r="S124" s="0" t="s">
        <v>1184</v>
      </c>
    </row>
    <row r="125" customFormat="false" ht="12.8" hidden="false" customHeight="false" outlineLevel="0" collapsed="false">
      <c r="A125" s="0" t="n">
        <v>88065565478</v>
      </c>
      <c r="B125" s="0" t="n">
        <v>44053</v>
      </c>
      <c r="C125" s="0" t="s">
        <v>222</v>
      </c>
      <c r="D125" s="0" t="s">
        <v>29</v>
      </c>
      <c r="E125" s="0" t="s">
        <v>69</v>
      </c>
      <c r="F125" s="0" t="s">
        <v>38</v>
      </c>
      <c r="G125" s="0" t="s">
        <v>32</v>
      </c>
      <c r="H125" s="0" t="s">
        <v>39</v>
      </c>
      <c r="I125" s="0" t="s">
        <v>25</v>
      </c>
      <c r="J125" s="0" t="s">
        <v>99</v>
      </c>
      <c r="K125" s="0" t="s">
        <v>27</v>
      </c>
      <c r="L125" s="0" t="n">
        <v>14</v>
      </c>
      <c r="M125" s="0" t="n">
        <v>11</v>
      </c>
      <c r="N125" s="0" t="n">
        <v>6</v>
      </c>
      <c r="O125" s="0" t="n">
        <v>84</v>
      </c>
      <c r="P125" s="0" t="n">
        <v>66</v>
      </c>
      <c r="Q125" s="0" t="n">
        <v>18</v>
      </c>
      <c r="R125" s="0" t="n">
        <v>8</v>
      </c>
      <c r="S125" s="0" t="s">
        <v>1184</v>
      </c>
    </row>
    <row r="126" customFormat="false" ht="12.8" hidden="false" customHeight="false" outlineLevel="0" collapsed="false">
      <c r="A126" s="0" t="n">
        <v>88065565479</v>
      </c>
      <c r="B126" s="0" t="n">
        <v>44054</v>
      </c>
      <c r="C126" s="0" t="s">
        <v>223</v>
      </c>
      <c r="D126" s="0" t="s">
        <v>29</v>
      </c>
      <c r="E126" s="0" t="s">
        <v>123</v>
      </c>
      <c r="F126" s="0" t="s">
        <v>43</v>
      </c>
      <c r="G126" s="0" t="s">
        <v>23</v>
      </c>
      <c r="H126" s="0" t="s">
        <v>44</v>
      </c>
      <c r="I126" s="0" t="s">
        <v>25</v>
      </c>
      <c r="J126" s="0" t="s">
        <v>102</v>
      </c>
      <c r="K126" s="0" t="s">
        <v>27</v>
      </c>
      <c r="L126" s="0" t="n">
        <v>6</v>
      </c>
      <c r="M126" s="0" t="n">
        <v>3</v>
      </c>
      <c r="N126" s="0" t="n">
        <v>10</v>
      </c>
      <c r="O126" s="0" t="n">
        <v>60</v>
      </c>
      <c r="P126" s="0" t="n">
        <v>30</v>
      </c>
      <c r="Q126" s="0" t="n">
        <v>30</v>
      </c>
      <c r="R126" s="0" t="n">
        <v>8</v>
      </c>
      <c r="S126" s="0" t="s">
        <v>1184</v>
      </c>
    </row>
    <row r="127" customFormat="false" ht="12.8" hidden="false" customHeight="false" outlineLevel="0" collapsed="false">
      <c r="A127" s="0" t="n">
        <v>88065565480</v>
      </c>
      <c r="B127" s="0" t="n">
        <v>44055</v>
      </c>
      <c r="C127" s="0" t="s">
        <v>224</v>
      </c>
      <c r="D127" s="0" t="s">
        <v>29</v>
      </c>
      <c r="E127" s="0" t="s">
        <v>42</v>
      </c>
      <c r="F127" s="0" t="s">
        <v>38</v>
      </c>
      <c r="G127" s="0" t="s">
        <v>32</v>
      </c>
      <c r="H127" s="0" t="s">
        <v>39</v>
      </c>
      <c r="I127" s="0" t="s">
        <v>25</v>
      </c>
      <c r="J127" s="0" t="s">
        <v>142</v>
      </c>
      <c r="K127" s="0" t="s">
        <v>35</v>
      </c>
      <c r="L127" s="0" t="n">
        <v>10</v>
      </c>
      <c r="M127" s="0" t="n">
        <v>7</v>
      </c>
      <c r="N127" s="0" t="n">
        <v>11</v>
      </c>
      <c r="O127" s="0" t="n">
        <v>110</v>
      </c>
      <c r="P127" s="0" t="n">
        <v>77</v>
      </c>
      <c r="Q127" s="0" t="n">
        <v>33</v>
      </c>
      <c r="R127" s="0" t="n">
        <v>8</v>
      </c>
      <c r="S127" s="0" t="s">
        <v>1184</v>
      </c>
    </row>
    <row r="128" customFormat="false" ht="12.8" hidden="false" customHeight="false" outlineLevel="0" collapsed="false">
      <c r="A128" s="0" t="n">
        <v>88065565481</v>
      </c>
      <c r="B128" s="0" t="n">
        <v>44056</v>
      </c>
      <c r="C128" s="0" t="s">
        <v>225</v>
      </c>
      <c r="D128" s="0" t="s">
        <v>29</v>
      </c>
      <c r="E128" s="0" t="s">
        <v>69</v>
      </c>
      <c r="F128" s="0" t="s">
        <v>43</v>
      </c>
      <c r="G128" s="0" t="s">
        <v>23</v>
      </c>
      <c r="H128" s="0" t="s">
        <v>44</v>
      </c>
      <c r="I128" s="0" t="s">
        <v>25</v>
      </c>
      <c r="J128" s="0" t="s">
        <v>105</v>
      </c>
      <c r="K128" s="0" t="s">
        <v>27</v>
      </c>
      <c r="L128" s="0" t="n">
        <v>13</v>
      </c>
      <c r="M128" s="0" t="n">
        <v>10</v>
      </c>
      <c r="N128" s="0" t="n">
        <v>60</v>
      </c>
      <c r="O128" s="0" t="n">
        <v>780</v>
      </c>
      <c r="P128" s="0" t="n">
        <v>600</v>
      </c>
      <c r="Q128" s="0" t="n">
        <v>180</v>
      </c>
      <c r="R128" s="0" t="n">
        <v>8</v>
      </c>
      <c r="S128" s="0" t="s">
        <v>1184</v>
      </c>
    </row>
    <row r="129" customFormat="false" ht="12.8" hidden="false" customHeight="false" outlineLevel="0" collapsed="false">
      <c r="A129" s="0" t="n">
        <v>88065565482</v>
      </c>
      <c r="B129" s="0" t="n">
        <v>44057</v>
      </c>
      <c r="C129" s="0" t="s">
        <v>226</v>
      </c>
      <c r="D129" s="0" t="s">
        <v>29</v>
      </c>
      <c r="E129" s="0" t="s">
        <v>37</v>
      </c>
      <c r="F129" s="0" t="s">
        <v>38</v>
      </c>
      <c r="G129" s="0" t="s">
        <v>32</v>
      </c>
      <c r="H129" s="0" t="s">
        <v>39</v>
      </c>
      <c r="I129" s="0" t="s">
        <v>25</v>
      </c>
      <c r="J129" s="0" t="s">
        <v>144</v>
      </c>
      <c r="K129" s="0" t="s">
        <v>35</v>
      </c>
      <c r="L129" s="0" t="n">
        <v>20</v>
      </c>
      <c r="M129" s="0" t="n">
        <v>17</v>
      </c>
      <c r="N129" s="0" t="n">
        <v>89</v>
      </c>
      <c r="O129" s="0" t="n">
        <v>1780</v>
      </c>
      <c r="P129" s="0" t="n">
        <v>1513</v>
      </c>
      <c r="Q129" s="0" t="n">
        <v>267</v>
      </c>
      <c r="R129" s="0" t="n">
        <v>8</v>
      </c>
      <c r="S129" s="0" t="s">
        <v>1184</v>
      </c>
    </row>
    <row r="130" customFormat="false" ht="12.8" hidden="false" customHeight="false" outlineLevel="0" collapsed="false">
      <c r="A130" s="0" t="n">
        <v>88065565483</v>
      </c>
      <c r="B130" s="0" t="n">
        <v>44058</v>
      </c>
      <c r="C130" s="0" t="s">
        <v>227</v>
      </c>
      <c r="D130" s="0" t="s">
        <v>20</v>
      </c>
      <c r="E130" s="0" t="s">
        <v>42</v>
      </c>
      <c r="F130" s="0" t="s">
        <v>43</v>
      </c>
      <c r="G130" s="0" t="s">
        <v>23</v>
      </c>
      <c r="H130" s="0" t="s">
        <v>44</v>
      </c>
      <c r="I130" s="0" t="s">
        <v>25</v>
      </c>
      <c r="J130" s="0" t="s">
        <v>108</v>
      </c>
      <c r="K130" s="0" t="s">
        <v>27</v>
      </c>
      <c r="L130" s="0" t="n">
        <v>15</v>
      </c>
      <c r="M130" s="0" t="n">
        <v>12</v>
      </c>
      <c r="N130" s="0" t="n">
        <v>77</v>
      </c>
      <c r="O130" s="0" t="n">
        <v>1155</v>
      </c>
      <c r="P130" s="0" t="n">
        <v>924</v>
      </c>
      <c r="Q130" s="0" t="n">
        <v>231</v>
      </c>
      <c r="R130" s="0" t="n">
        <v>8</v>
      </c>
      <c r="S130" s="0" t="s">
        <v>1184</v>
      </c>
    </row>
    <row r="131" customFormat="false" ht="12.8" hidden="false" customHeight="false" outlineLevel="0" collapsed="false">
      <c r="A131" s="0" t="n">
        <v>88065565484</v>
      </c>
      <c r="B131" s="0" t="n">
        <v>44062</v>
      </c>
      <c r="C131" s="0" t="s">
        <v>228</v>
      </c>
      <c r="D131" s="0" t="s">
        <v>20</v>
      </c>
      <c r="E131" s="0" t="s">
        <v>48</v>
      </c>
      <c r="F131" s="0" t="s">
        <v>22</v>
      </c>
      <c r="G131" s="0" t="s">
        <v>23</v>
      </c>
      <c r="H131" s="0" t="s">
        <v>24</v>
      </c>
      <c r="I131" s="0" t="s">
        <v>25</v>
      </c>
      <c r="J131" s="0" t="s">
        <v>53</v>
      </c>
      <c r="K131" s="0" t="s">
        <v>27</v>
      </c>
      <c r="L131" s="0" t="n">
        <v>20</v>
      </c>
      <c r="M131" s="0" t="n">
        <v>17</v>
      </c>
      <c r="N131" s="0" t="n">
        <v>68</v>
      </c>
      <c r="O131" s="0" t="n">
        <v>1360</v>
      </c>
      <c r="P131" s="0" t="n">
        <v>1156</v>
      </c>
      <c r="Q131" s="0" t="n">
        <v>204</v>
      </c>
      <c r="R131" s="0" t="n">
        <v>8</v>
      </c>
      <c r="S131" s="0" t="s">
        <v>1184</v>
      </c>
    </row>
    <row r="132" customFormat="false" ht="12.8" hidden="false" customHeight="false" outlineLevel="0" collapsed="false">
      <c r="A132" s="0" t="n">
        <v>88065565485</v>
      </c>
      <c r="B132" s="0" t="n">
        <v>44061</v>
      </c>
      <c r="C132" s="0" t="s">
        <v>229</v>
      </c>
      <c r="D132" s="0" t="s">
        <v>20</v>
      </c>
      <c r="E132" s="0" t="s">
        <v>50</v>
      </c>
      <c r="F132" s="0" t="s">
        <v>31</v>
      </c>
      <c r="G132" s="0" t="s">
        <v>32</v>
      </c>
      <c r="H132" s="0" t="s">
        <v>33</v>
      </c>
      <c r="I132" s="0" t="s">
        <v>25</v>
      </c>
      <c r="J132" s="0" t="s">
        <v>56</v>
      </c>
      <c r="K132" s="0" t="s">
        <v>27</v>
      </c>
      <c r="L132" s="0" t="n">
        <v>12</v>
      </c>
      <c r="M132" s="0" t="n">
        <v>9</v>
      </c>
      <c r="N132" s="0" t="n">
        <v>15</v>
      </c>
      <c r="O132" s="0" t="n">
        <v>180</v>
      </c>
      <c r="P132" s="0" t="n">
        <v>135</v>
      </c>
      <c r="Q132" s="0" t="n">
        <v>45</v>
      </c>
      <c r="R132" s="0" t="n">
        <v>8</v>
      </c>
      <c r="S132" s="0" t="s">
        <v>1184</v>
      </c>
    </row>
    <row r="133" customFormat="false" ht="12.8" hidden="false" customHeight="false" outlineLevel="0" collapsed="false">
      <c r="A133" s="0" t="n">
        <v>88065565486</v>
      </c>
      <c r="B133" s="0" t="n">
        <v>44061</v>
      </c>
      <c r="C133" s="0" t="s">
        <v>230</v>
      </c>
      <c r="D133" s="0" t="s">
        <v>29</v>
      </c>
      <c r="E133" s="0" t="s">
        <v>69</v>
      </c>
      <c r="F133" s="0" t="s">
        <v>38</v>
      </c>
      <c r="G133" s="0" t="s">
        <v>32</v>
      </c>
      <c r="H133" s="0" t="s">
        <v>39</v>
      </c>
      <c r="I133" s="0" t="s">
        <v>25</v>
      </c>
      <c r="J133" s="0" t="s">
        <v>59</v>
      </c>
      <c r="K133" s="0" t="s">
        <v>27</v>
      </c>
      <c r="L133" s="0" t="n">
        <v>16</v>
      </c>
      <c r="M133" s="0" t="n">
        <v>13</v>
      </c>
      <c r="N133" s="0" t="n">
        <v>47</v>
      </c>
      <c r="O133" s="0" t="n">
        <v>752</v>
      </c>
      <c r="P133" s="0" t="n">
        <v>611</v>
      </c>
      <c r="Q133" s="0" t="n">
        <v>141</v>
      </c>
      <c r="R133" s="0" t="n">
        <v>8</v>
      </c>
      <c r="S133" s="0" t="s">
        <v>1184</v>
      </c>
    </row>
    <row r="134" customFormat="false" ht="12.8" hidden="false" customHeight="false" outlineLevel="0" collapsed="false">
      <c r="A134" s="0" t="n">
        <v>88065565487</v>
      </c>
      <c r="B134" s="0" t="n">
        <v>44062</v>
      </c>
      <c r="C134" s="0" t="s">
        <v>231</v>
      </c>
      <c r="D134" s="0" t="s">
        <v>29</v>
      </c>
      <c r="E134" s="0" t="s">
        <v>117</v>
      </c>
      <c r="F134" s="0" t="s">
        <v>43</v>
      </c>
      <c r="G134" s="0" t="s">
        <v>23</v>
      </c>
      <c r="H134" s="0" t="s">
        <v>44</v>
      </c>
      <c r="I134" s="0" t="s">
        <v>25</v>
      </c>
      <c r="J134" s="0" t="s">
        <v>60</v>
      </c>
      <c r="K134" s="0" t="s">
        <v>35</v>
      </c>
      <c r="L134" s="0" t="n">
        <v>70</v>
      </c>
      <c r="M134" s="0" t="n">
        <v>67</v>
      </c>
      <c r="N134" s="0" t="n">
        <v>6</v>
      </c>
      <c r="O134" s="0" t="n">
        <v>420</v>
      </c>
      <c r="P134" s="0" t="n">
        <v>402</v>
      </c>
      <c r="Q134" s="0" t="n">
        <v>18</v>
      </c>
      <c r="R134" s="0" t="n">
        <v>8</v>
      </c>
      <c r="S134" s="0" t="s">
        <v>1184</v>
      </c>
    </row>
    <row r="135" customFormat="false" ht="12.8" hidden="false" customHeight="false" outlineLevel="0" collapsed="false">
      <c r="A135" s="0" t="n">
        <v>88065565488</v>
      </c>
      <c r="B135" s="0" t="n">
        <v>44063</v>
      </c>
      <c r="C135" s="0" t="s">
        <v>232</v>
      </c>
      <c r="D135" s="0" t="s">
        <v>29</v>
      </c>
      <c r="E135" s="0" t="s">
        <v>119</v>
      </c>
      <c r="F135" s="0" t="s">
        <v>22</v>
      </c>
      <c r="G135" s="0" t="s">
        <v>23</v>
      </c>
      <c r="H135" s="0" t="s">
        <v>24</v>
      </c>
      <c r="I135" s="0" t="s">
        <v>25</v>
      </c>
      <c r="J135" s="0" t="s">
        <v>61</v>
      </c>
      <c r="K135" s="0" t="s">
        <v>35</v>
      </c>
      <c r="L135" s="0" t="n">
        <v>15</v>
      </c>
      <c r="M135" s="0" t="n">
        <v>12</v>
      </c>
      <c r="N135" s="0" t="n">
        <v>10</v>
      </c>
      <c r="O135" s="0" t="n">
        <v>150</v>
      </c>
      <c r="P135" s="0" t="n">
        <v>120</v>
      </c>
      <c r="Q135" s="0" t="n">
        <v>30</v>
      </c>
      <c r="R135" s="0" t="n">
        <v>8</v>
      </c>
      <c r="S135" s="0" t="s">
        <v>1184</v>
      </c>
    </row>
    <row r="136" customFormat="false" ht="12.8" hidden="false" customHeight="false" outlineLevel="0" collapsed="false">
      <c r="A136" s="0" t="n">
        <v>88065565489</v>
      </c>
      <c r="B136" s="0" t="n">
        <v>44064</v>
      </c>
      <c r="C136" s="0" t="s">
        <v>233</v>
      </c>
      <c r="D136" s="0" t="s">
        <v>20</v>
      </c>
      <c r="E136" s="0" t="s">
        <v>50</v>
      </c>
      <c r="F136" s="0" t="s">
        <v>31</v>
      </c>
      <c r="G136" s="0" t="s">
        <v>32</v>
      </c>
      <c r="H136" s="0" t="s">
        <v>33</v>
      </c>
      <c r="I136" s="0" t="s">
        <v>25</v>
      </c>
      <c r="J136" s="0" t="s">
        <v>59</v>
      </c>
      <c r="K136" s="0" t="s">
        <v>27</v>
      </c>
      <c r="L136" s="0" t="n">
        <v>16</v>
      </c>
      <c r="M136" s="0" t="n">
        <v>13</v>
      </c>
      <c r="N136" s="0" t="n">
        <v>11</v>
      </c>
      <c r="O136" s="0" t="n">
        <v>176</v>
      </c>
      <c r="P136" s="0" t="n">
        <v>143</v>
      </c>
      <c r="Q136" s="0" t="n">
        <v>33</v>
      </c>
      <c r="R136" s="0" t="n">
        <v>8</v>
      </c>
      <c r="S136" s="0" t="s">
        <v>1184</v>
      </c>
    </row>
    <row r="137" customFormat="false" ht="12.8" hidden="false" customHeight="false" outlineLevel="0" collapsed="false">
      <c r="A137" s="0" t="n">
        <v>88065565490</v>
      </c>
      <c r="B137" s="0" t="n">
        <v>44065</v>
      </c>
      <c r="C137" s="0" t="s">
        <v>234</v>
      </c>
      <c r="D137" s="0" t="s">
        <v>29</v>
      </c>
      <c r="E137" s="0" t="s">
        <v>52</v>
      </c>
      <c r="F137" s="0" t="s">
        <v>38</v>
      </c>
      <c r="G137" s="0" t="s">
        <v>32</v>
      </c>
      <c r="H137" s="0" t="s">
        <v>39</v>
      </c>
      <c r="I137" s="0" t="s">
        <v>25</v>
      </c>
      <c r="J137" s="0" t="s">
        <v>62</v>
      </c>
      <c r="K137" s="0" t="s">
        <v>27</v>
      </c>
      <c r="L137" s="0" t="n">
        <v>20</v>
      </c>
      <c r="M137" s="0" t="n">
        <v>17</v>
      </c>
      <c r="N137" s="0" t="n">
        <v>60</v>
      </c>
      <c r="O137" s="0" t="n">
        <v>1200</v>
      </c>
      <c r="P137" s="0" t="n">
        <v>1020</v>
      </c>
      <c r="Q137" s="0" t="n">
        <v>180</v>
      </c>
      <c r="R137" s="0" t="n">
        <v>8</v>
      </c>
      <c r="S137" s="0" t="s">
        <v>1184</v>
      </c>
    </row>
    <row r="138" customFormat="false" ht="12.8" hidden="false" customHeight="false" outlineLevel="0" collapsed="false">
      <c r="A138" s="0" t="n">
        <v>88065565491</v>
      </c>
      <c r="B138" s="0" t="n">
        <v>44066</v>
      </c>
      <c r="C138" s="0" t="s">
        <v>235</v>
      </c>
      <c r="D138" s="0" t="s">
        <v>29</v>
      </c>
      <c r="E138" s="0" t="s">
        <v>55</v>
      </c>
      <c r="F138" s="0" t="s">
        <v>43</v>
      </c>
      <c r="G138" s="0" t="s">
        <v>23</v>
      </c>
      <c r="H138" s="0" t="s">
        <v>44</v>
      </c>
      <c r="I138" s="0" t="s">
        <v>25</v>
      </c>
      <c r="J138" s="0" t="s">
        <v>63</v>
      </c>
      <c r="K138" s="0" t="s">
        <v>27</v>
      </c>
      <c r="L138" s="0" t="n">
        <v>12</v>
      </c>
      <c r="M138" s="0" t="n">
        <v>9</v>
      </c>
      <c r="N138" s="0" t="n">
        <v>89</v>
      </c>
      <c r="O138" s="0" t="n">
        <v>1068</v>
      </c>
      <c r="P138" s="0" t="n">
        <v>801</v>
      </c>
      <c r="Q138" s="0" t="n">
        <v>267</v>
      </c>
      <c r="R138" s="0" t="n">
        <v>8</v>
      </c>
      <c r="S138" s="0" t="s">
        <v>1184</v>
      </c>
    </row>
    <row r="139" customFormat="false" ht="12.8" hidden="false" customHeight="false" outlineLevel="0" collapsed="false">
      <c r="A139" s="0" t="n">
        <v>88065565492</v>
      </c>
      <c r="B139" s="0" t="n">
        <v>44067</v>
      </c>
      <c r="C139" s="0" t="s">
        <v>236</v>
      </c>
      <c r="D139" s="0" t="s">
        <v>20</v>
      </c>
      <c r="E139" s="0" t="s">
        <v>58</v>
      </c>
      <c r="F139" s="0" t="s">
        <v>22</v>
      </c>
      <c r="G139" s="0" t="s">
        <v>23</v>
      </c>
      <c r="H139" s="0" t="s">
        <v>24</v>
      </c>
      <c r="I139" s="0" t="s">
        <v>25</v>
      </c>
      <c r="J139" s="0" t="s">
        <v>64</v>
      </c>
      <c r="K139" s="0" t="s">
        <v>35</v>
      </c>
      <c r="L139" s="0" t="n">
        <v>12</v>
      </c>
      <c r="M139" s="0" t="n">
        <v>9</v>
      </c>
      <c r="N139" s="0" t="n">
        <v>77</v>
      </c>
      <c r="O139" s="0" t="n">
        <v>924</v>
      </c>
      <c r="P139" s="0" t="n">
        <v>693</v>
      </c>
      <c r="Q139" s="0" t="n">
        <v>231</v>
      </c>
      <c r="R139" s="0" t="n">
        <v>8</v>
      </c>
      <c r="S139" s="0" t="s">
        <v>1184</v>
      </c>
    </row>
    <row r="140" customFormat="false" ht="12.8" hidden="false" customHeight="false" outlineLevel="0" collapsed="false">
      <c r="A140" s="0" t="n">
        <v>88065565493</v>
      </c>
      <c r="B140" s="0" t="n">
        <v>44068</v>
      </c>
      <c r="C140" s="0" t="s">
        <v>237</v>
      </c>
      <c r="D140" s="0" t="s">
        <v>29</v>
      </c>
      <c r="E140" s="0" t="s">
        <v>147</v>
      </c>
      <c r="F140" s="0" t="s">
        <v>31</v>
      </c>
      <c r="G140" s="0" t="s">
        <v>32</v>
      </c>
      <c r="H140" s="0" t="s">
        <v>33</v>
      </c>
      <c r="I140" s="0" t="s">
        <v>25</v>
      </c>
      <c r="J140" s="0" t="s">
        <v>67</v>
      </c>
      <c r="K140" s="0" t="s">
        <v>35</v>
      </c>
      <c r="L140" s="0" t="n">
        <v>18</v>
      </c>
      <c r="M140" s="0" t="n">
        <v>15</v>
      </c>
      <c r="N140" s="0" t="n">
        <v>68</v>
      </c>
      <c r="O140" s="0" t="n">
        <v>1224</v>
      </c>
      <c r="P140" s="0" t="n">
        <v>1020</v>
      </c>
      <c r="Q140" s="0" t="n">
        <v>204</v>
      </c>
      <c r="R140" s="0" t="n">
        <v>8</v>
      </c>
      <c r="S140" s="0" t="s">
        <v>1184</v>
      </c>
    </row>
    <row r="141" customFormat="false" ht="12.8" hidden="false" customHeight="false" outlineLevel="0" collapsed="false">
      <c r="A141" s="0" t="n">
        <v>88065565494</v>
      </c>
      <c r="B141" s="0" t="n">
        <v>44072</v>
      </c>
      <c r="C141" s="0" t="s">
        <v>238</v>
      </c>
      <c r="D141" s="0" t="s">
        <v>29</v>
      </c>
      <c r="E141" s="0" t="s">
        <v>149</v>
      </c>
      <c r="F141" s="0" t="s">
        <v>38</v>
      </c>
      <c r="G141" s="0" t="s">
        <v>32</v>
      </c>
      <c r="H141" s="0" t="s">
        <v>39</v>
      </c>
      <c r="I141" s="0" t="s">
        <v>25</v>
      </c>
      <c r="J141" s="0" t="s">
        <v>70</v>
      </c>
      <c r="K141" s="0" t="s">
        <v>27</v>
      </c>
      <c r="L141" s="0" t="n">
        <v>10</v>
      </c>
      <c r="M141" s="0" t="n">
        <v>7</v>
      </c>
      <c r="N141" s="0" t="n">
        <v>15</v>
      </c>
      <c r="O141" s="0" t="n">
        <v>150</v>
      </c>
      <c r="P141" s="0" t="n">
        <v>105</v>
      </c>
      <c r="Q141" s="0" t="n">
        <v>45</v>
      </c>
      <c r="R141" s="0" t="n">
        <v>8</v>
      </c>
      <c r="S141" s="0" t="s">
        <v>1184</v>
      </c>
    </row>
    <row r="142" customFormat="false" ht="12.8" hidden="false" customHeight="false" outlineLevel="0" collapsed="false">
      <c r="A142" s="0" t="n">
        <v>88065565495</v>
      </c>
      <c r="B142" s="0" t="n">
        <v>44071</v>
      </c>
      <c r="C142" s="0" t="s">
        <v>239</v>
      </c>
      <c r="D142" s="0" t="s">
        <v>20</v>
      </c>
      <c r="E142" s="0" t="s">
        <v>21</v>
      </c>
      <c r="F142" s="0" t="s">
        <v>43</v>
      </c>
      <c r="G142" s="0" t="s">
        <v>23</v>
      </c>
      <c r="H142" s="0" t="s">
        <v>44</v>
      </c>
      <c r="I142" s="0" t="s">
        <v>25</v>
      </c>
      <c r="J142" s="0" t="s">
        <v>73</v>
      </c>
      <c r="K142" s="0" t="s">
        <v>27</v>
      </c>
      <c r="L142" s="0" t="n">
        <v>15</v>
      </c>
      <c r="M142" s="0" t="n">
        <v>12</v>
      </c>
      <c r="N142" s="0" t="n">
        <v>47</v>
      </c>
      <c r="O142" s="0" t="n">
        <v>705</v>
      </c>
      <c r="P142" s="0" t="n">
        <v>564</v>
      </c>
      <c r="Q142" s="0" t="n">
        <v>141</v>
      </c>
      <c r="R142" s="0" t="n">
        <v>8</v>
      </c>
      <c r="S142" s="0" t="s">
        <v>1184</v>
      </c>
    </row>
    <row r="143" customFormat="false" ht="12.8" hidden="false" customHeight="false" outlineLevel="0" collapsed="false">
      <c r="A143" s="0" t="n">
        <v>88065565496</v>
      </c>
      <c r="B143" s="0" t="n">
        <v>44071</v>
      </c>
      <c r="C143" s="0" t="s">
        <v>240</v>
      </c>
      <c r="D143" s="0" t="s">
        <v>29</v>
      </c>
      <c r="E143" s="0" t="s">
        <v>152</v>
      </c>
      <c r="F143" s="0" t="s">
        <v>22</v>
      </c>
      <c r="G143" s="0" t="s">
        <v>23</v>
      </c>
      <c r="H143" s="0" t="s">
        <v>24</v>
      </c>
      <c r="I143" s="0" t="s">
        <v>25</v>
      </c>
      <c r="J143" s="0" t="s">
        <v>76</v>
      </c>
      <c r="K143" s="0" t="s">
        <v>27</v>
      </c>
      <c r="L143" s="0" t="n">
        <v>15</v>
      </c>
      <c r="M143" s="0" t="n">
        <v>12</v>
      </c>
      <c r="N143" s="0" t="n">
        <v>6</v>
      </c>
      <c r="O143" s="0" t="n">
        <v>90</v>
      </c>
      <c r="P143" s="0" t="n">
        <v>72</v>
      </c>
      <c r="Q143" s="0" t="n">
        <v>18</v>
      </c>
      <c r="R143" s="0" t="n">
        <v>8</v>
      </c>
      <c r="S143" s="0" t="s">
        <v>1184</v>
      </c>
    </row>
    <row r="144" customFormat="false" ht="12.8" hidden="false" customHeight="false" outlineLevel="0" collapsed="false">
      <c r="A144" s="0" t="n">
        <v>88065565497</v>
      </c>
      <c r="B144" s="0" t="n">
        <v>44072</v>
      </c>
      <c r="C144" s="0" t="s">
        <v>241</v>
      </c>
      <c r="D144" s="0" t="s">
        <v>29</v>
      </c>
      <c r="E144" s="0" t="s">
        <v>154</v>
      </c>
      <c r="F144" s="0" t="s">
        <v>31</v>
      </c>
      <c r="G144" s="0" t="s">
        <v>32</v>
      </c>
      <c r="H144" s="0" t="s">
        <v>33</v>
      </c>
      <c r="I144" s="0" t="s">
        <v>25</v>
      </c>
      <c r="J144" s="0" t="s">
        <v>79</v>
      </c>
      <c r="K144" s="0" t="s">
        <v>35</v>
      </c>
      <c r="L144" s="0" t="n">
        <v>23</v>
      </c>
      <c r="M144" s="0" t="n">
        <v>20</v>
      </c>
      <c r="N144" s="0" t="n">
        <v>10</v>
      </c>
      <c r="O144" s="0" t="n">
        <v>230</v>
      </c>
      <c r="P144" s="0" t="n">
        <v>200</v>
      </c>
      <c r="Q144" s="0" t="n">
        <v>30</v>
      </c>
      <c r="R144" s="0" t="n">
        <v>8</v>
      </c>
      <c r="S144" s="0" t="s">
        <v>1184</v>
      </c>
    </row>
    <row r="145" customFormat="false" ht="12.8" hidden="false" customHeight="false" outlineLevel="0" collapsed="false">
      <c r="A145" s="0" t="n">
        <v>88065565498</v>
      </c>
      <c r="B145" s="0" t="n">
        <v>44073</v>
      </c>
      <c r="C145" s="0" t="s">
        <v>242</v>
      </c>
      <c r="D145" s="0" t="s">
        <v>20</v>
      </c>
      <c r="E145" s="0" t="s">
        <v>156</v>
      </c>
      <c r="F145" s="0" t="s">
        <v>38</v>
      </c>
      <c r="G145" s="0" t="s">
        <v>32</v>
      </c>
      <c r="H145" s="0" t="s">
        <v>39</v>
      </c>
      <c r="I145" s="0" t="s">
        <v>25</v>
      </c>
      <c r="J145" s="0" t="s">
        <v>82</v>
      </c>
      <c r="K145" s="0" t="s">
        <v>35</v>
      </c>
      <c r="L145" s="0" t="n">
        <v>9</v>
      </c>
      <c r="M145" s="0" t="n">
        <v>6</v>
      </c>
      <c r="N145" s="0" t="n">
        <v>11</v>
      </c>
      <c r="O145" s="0" t="n">
        <v>99</v>
      </c>
      <c r="P145" s="0" t="n">
        <v>66</v>
      </c>
      <c r="Q145" s="0" t="n">
        <v>33</v>
      </c>
      <c r="R145" s="0" t="n">
        <v>8</v>
      </c>
      <c r="S145" s="0" t="s">
        <v>1184</v>
      </c>
    </row>
    <row r="146" customFormat="false" ht="12.8" hidden="false" customHeight="false" outlineLevel="0" collapsed="false">
      <c r="A146" s="0" t="n">
        <v>88065565499</v>
      </c>
      <c r="B146" s="0" t="n">
        <v>44074</v>
      </c>
      <c r="C146" s="0" t="s">
        <v>243</v>
      </c>
      <c r="D146" s="0" t="s">
        <v>29</v>
      </c>
      <c r="E146" s="0" t="s">
        <v>66</v>
      </c>
      <c r="F146" s="0" t="s">
        <v>43</v>
      </c>
      <c r="G146" s="0" t="s">
        <v>23</v>
      </c>
      <c r="H146" s="0" t="s">
        <v>44</v>
      </c>
      <c r="I146" s="0" t="s">
        <v>25</v>
      </c>
      <c r="J146" s="0" t="s">
        <v>85</v>
      </c>
      <c r="K146" s="0" t="s">
        <v>35</v>
      </c>
      <c r="L146" s="0" t="n">
        <v>18</v>
      </c>
      <c r="M146" s="0" t="n">
        <v>15</v>
      </c>
      <c r="N146" s="0" t="n">
        <v>60</v>
      </c>
      <c r="O146" s="0" t="n">
        <v>1080</v>
      </c>
      <c r="P146" s="0" t="n">
        <v>900</v>
      </c>
      <c r="Q146" s="0" t="n">
        <v>180</v>
      </c>
      <c r="R146" s="0" t="n">
        <v>8</v>
      </c>
      <c r="S146" s="0" t="s">
        <v>1184</v>
      </c>
    </row>
    <row r="147" customFormat="false" ht="12.8" hidden="false" customHeight="false" outlineLevel="0" collapsed="false">
      <c r="A147" s="0" t="n">
        <v>88065565500</v>
      </c>
      <c r="B147" s="0" t="n">
        <v>44044</v>
      </c>
      <c r="C147" s="0" t="s">
        <v>244</v>
      </c>
      <c r="D147" s="0" t="s">
        <v>20</v>
      </c>
      <c r="E147" s="0" t="s">
        <v>69</v>
      </c>
      <c r="F147" s="0" t="s">
        <v>22</v>
      </c>
      <c r="G147" s="0" t="s">
        <v>23</v>
      </c>
      <c r="H147" s="0" t="s">
        <v>24</v>
      </c>
      <c r="I147" s="0" t="s">
        <v>128</v>
      </c>
      <c r="J147" s="0" t="s">
        <v>88</v>
      </c>
      <c r="K147" s="0" t="s">
        <v>27</v>
      </c>
      <c r="L147" s="0" t="n">
        <v>14</v>
      </c>
      <c r="M147" s="0" t="n">
        <v>11</v>
      </c>
      <c r="N147" s="0" t="n">
        <v>89</v>
      </c>
      <c r="O147" s="0" t="n">
        <v>1246</v>
      </c>
      <c r="P147" s="0" t="n">
        <v>979</v>
      </c>
      <c r="Q147" s="0" t="n">
        <v>267</v>
      </c>
      <c r="R147" s="0" t="n">
        <v>8</v>
      </c>
      <c r="S147" s="0" t="s">
        <v>1184</v>
      </c>
    </row>
    <row r="148" customFormat="false" ht="12.8" hidden="false" customHeight="false" outlineLevel="0" collapsed="false">
      <c r="A148" s="0" t="n">
        <v>88065565501</v>
      </c>
      <c r="B148" s="0" t="n">
        <v>44045</v>
      </c>
      <c r="C148" s="0" t="s">
        <v>245</v>
      </c>
      <c r="D148" s="0" t="s">
        <v>29</v>
      </c>
      <c r="E148" s="0" t="s">
        <v>96</v>
      </c>
      <c r="F148" s="0" t="s">
        <v>31</v>
      </c>
      <c r="G148" s="0" t="s">
        <v>32</v>
      </c>
      <c r="H148" s="0" t="s">
        <v>33</v>
      </c>
      <c r="I148" s="0" t="s">
        <v>128</v>
      </c>
      <c r="J148" s="0" t="s">
        <v>91</v>
      </c>
      <c r="K148" s="0" t="s">
        <v>27</v>
      </c>
      <c r="L148" s="0" t="n">
        <v>30</v>
      </c>
      <c r="M148" s="0" t="n">
        <v>27</v>
      </c>
      <c r="N148" s="0" t="n">
        <v>77</v>
      </c>
      <c r="O148" s="0" t="n">
        <v>2310</v>
      </c>
      <c r="P148" s="0" t="n">
        <v>2079</v>
      </c>
      <c r="Q148" s="0" t="n">
        <v>231</v>
      </c>
      <c r="R148" s="0" t="n">
        <v>8</v>
      </c>
      <c r="S148" s="0" t="s">
        <v>1184</v>
      </c>
    </row>
    <row r="149" customFormat="false" ht="12.8" hidden="false" customHeight="false" outlineLevel="0" collapsed="false">
      <c r="A149" s="0" t="n">
        <v>88065565502</v>
      </c>
      <c r="B149" s="0" t="n">
        <v>44046</v>
      </c>
      <c r="C149" s="0" t="s">
        <v>246</v>
      </c>
      <c r="D149" s="0" t="s">
        <v>20</v>
      </c>
      <c r="E149" s="0" t="s">
        <v>98</v>
      </c>
      <c r="F149" s="0" t="s">
        <v>38</v>
      </c>
      <c r="G149" s="0" t="s">
        <v>32</v>
      </c>
      <c r="H149" s="0" t="s">
        <v>39</v>
      </c>
      <c r="I149" s="0" t="s">
        <v>128</v>
      </c>
      <c r="J149" s="0" t="s">
        <v>94</v>
      </c>
      <c r="K149" s="0" t="s">
        <v>27</v>
      </c>
      <c r="L149" s="0" t="n">
        <v>16</v>
      </c>
      <c r="M149" s="0" t="n">
        <v>13</v>
      </c>
      <c r="N149" s="0" t="n">
        <v>68</v>
      </c>
      <c r="O149" s="0" t="n">
        <v>1088</v>
      </c>
      <c r="P149" s="0" t="n">
        <v>884</v>
      </c>
      <c r="Q149" s="0" t="n">
        <v>204</v>
      </c>
      <c r="R149" s="0" t="n">
        <v>8</v>
      </c>
      <c r="S149" s="0" t="s">
        <v>1184</v>
      </c>
    </row>
    <row r="150" customFormat="false" ht="12.8" hidden="false" customHeight="false" outlineLevel="0" collapsed="false">
      <c r="A150" s="0" t="n">
        <v>88065565503</v>
      </c>
      <c r="B150" s="0" t="n">
        <v>44047</v>
      </c>
      <c r="C150" s="0" t="s">
        <v>247</v>
      </c>
      <c r="D150" s="0" t="s">
        <v>20</v>
      </c>
      <c r="E150" s="0" t="s">
        <v>101</v>
      </c>
      <c r="F150" s="0" t="s">
        <v>43</v>
      </c>
      <c r="G150" s="0" t="s">
        <v>23</v>
      </c>
      <c r="H150" s="0" t="s">
        <v>44</v>
      </c>
      <c r="I150" s="0" t="s">
        <v>128</v>
      </c>
      <c r="J150" s="0" t="s">
        <v>26</v>
      </c>
      <c r="K150" s="0" t="s">
        <v>27</v>
      </c>
      <c r="L150" s="0" t="n">
        <v>52</v>
      </c>
      <c r="M150" s="0" t="n">
        <v>49</v>
      </c>
      <c r="N150" s="0" t="n">
        <v>15</v>
      </c>
      <c r="O150" s="0" t="n">
        <v>780</v>
      </c>
      <c r="P150" s="0" t="n">
        <v>735</v>
      </c>
      <c r="Q150" s="0" t="n">
        <v>45</v>
      </c>
      <c r="R150" s="0" t="n">
        <v>8</v>
      </c>
      <c r="S150" s="0" t="s">
        <v>1184</v>
      </c>
    </row>
    <row r="151" customFormat="false" ht="12.8" hidden="false" customHeight="false" outlineLevel="0" collapsed="false">
      <c r="A151" s="0" t="n">
        <v>88065565504</v>
      </c>
      <c r="B151" s="0" t="n">
        <v>44048</v>
      </c>
      <c r="C151" s="0" t="s">
        <v>248</v>
      </c>
      <c r="D151" s="0" t="s">
        <v>20</v>
      </c>
      <c r="E151" s="0" t="s">
        <v>104</v>
      </c>
      <c r="F151" s="0" t="s">
        <v>22</v>
      </c>
      <c r="G151" s="0" t="s">
        <v>23</v>
      </c>
      <c r="H151" s="0" t="s">
        <v>24</v>
      </c>
      <c r="I151" s="0" t="s">
        <v>128</v>
      </c>
      <c r="J151" s="0" t="s">
        <v>99</v>
      </c>
      <c r="K151" s="0" t="s">
        <v>27</v>
      </c>
      <c r="L151" s="0" t="n">
        <v>14</v>
      </c>
      <c r="M151" s="0" t="n">
        <v>11</v>
      </c>
      <c r="N151" s="0" t="n">
        <v>47</v>
      </c>
      <c r="O151" s="0" t="n">
        <v>658</v>
      </c>
      <c r="P151" s="0" t="n">
        <v>517</v>
      </c>
      <c r="Q151" s="0" t="n">
        <v>141</v>
      </c>
      <c r="R151" s="0" t="n">
        <v>8</v>
      </c>
      <c r="S151" s="0" t="s">
        <v>1184</v>
      </c>
    </row>
    <row r="152" customFormat="false" ht="12.8" hidden="false" customHeight="false" outlineLevel="0" collapsed="false">
      <c r="A152" s="0" t="n">
        <v>88065565505</v>
      </c>
      <c r="B152" s="0" t="n">
        <v>44052</v>
      </c>
      <c r="C152" s="0" t="s">
        <v>249</v>
      </c>
      <c r="D152" s="0" t="s">
        <v>20</v>
      </c>
      <c r="E152" s="0" t="s">
        <v>107</v>
      </c>
      <c r="F152" s="0" t="s">
        <v>31</v>
      </c>
      <c r="G152" s="0" t="s">
        <v>32</v>
      </c>
      <c r="H152" s="0" t="s">
        <v>33</v>
      </c>
      <c r="I152" s="0" t="s">
        <v>128</v>
      </c>
      <c r="J152" s="0" t="s">
        <v>102</v>
      </c>
      <c r="K152" s="0" t="s">
        <v>27</v>
      </c>
      <c r="L152" s="0" t="n">
        <v>6</v>
      </c>
      <c r="M152" s="0" t="n">
        <v>3</v>
      </c>
      <c r="N152" s="0" t="n">
        <v>6</v>
      </c>
      <c r="O152" s="0" t="n">
        <v>36</v>
      </c>
      <c r="P152" s="0" t="n">
        <v>18</v>
      </c>
      <c r="Q152" s="0" t="n">
        <v>18</v>
      </c>
      <c r="R152" s="0" t="n">
        <v>8</v>
      </c>
      <c r="S152" s="0" t="s">
        <v>1184</v>
      </c>
    </row>
    <row r="153" customFormat="false" ht="12.8" hidden="false" customHeight="false" outlineLevel="0" collapsed="false">
      <c r="A153" s="0" t="n">
        <v>88065565506</v>
      </c>
      <c r="B153" s="0" t="n">
        <v>44051</v>
      </c>
      <c r="C153" s="0" t="s">
        <v>250</v>
      </c>
      <c r="D153" s="0" t="s">
        <v>20</v>
      </c>
      <c r="E153" s="0" t="s">
        <v>75</v>
      </c>
      <c r="F153" s="0" t="s">
        <v>38</v>
      </c>
      <c r="G153" s="0" t="s">
        <v>32</v>
      </c>
      <c r="H153" s="0" t="s">
        <v>39</v>
      </c>
      <c r="I153" s="0" t="s">
        <v>128</v>
      </c>
      <c r="J153" s="0" t="s">
        <v>105</v>
      </c>
      <c r="K153" s="0" t="s">
        <v>27</v>
      </c>
      <c r="L153" s="0" t="n">
        <v>13</v>
      </c>
      <c r="M153" s="0" t="n">
        <v>10</v>
      </c>
      <c r="N153" s="0" t="n">
        <v>10</v>
      </c>
      <c r="O153" s="0" t="n">
        <v>130</v>
      </c>
      <c r="P153" s="0" t="n">
        <v>100</v>
      </c>
      <c r="Q153" s="0" t="n">
        <v>30</v>
      </c>
      <c r="R153" s="0" t="n">
        <v>8</v>
      </c>
      <c r="S153" s="0" t="s">
        <v>1184</v>
      </c>
    </row>
    <row r="154" customFormat="false" ht="12.8" hidden="false" customHeight="false" outlineLevel="0" collapsed="false">
      <c r="A154" s="0" t="n">
        <v>88065565507</v>
      </c>
      <c r="B154" s="0" t="n">
        <v>44051</v>
      </c>
      <c r="C154" s="0" t="s">
        <v>251</v>
      </c>
      <c r="D154" s="0" t="s">
        <v>20</v>
      </c>
      <c r="E154" s="0" t="s">
        <v>78</v>
      </c>
      <c r="F154" s="0" t="s">
        <v>43</v>
      </c>
      <c r="G154" s="0" t="s">
        <v>23</v>
      </c>
      <c r="H154" s="0" t="s">
        <v>44</v>
      </c>
      <c r="I154" s="0" t="s">
        <v>128</v>
      </c>
      <c r="J154" s="0" t="s">
        <v>108</v>
      </c>
      <c r="K154" s="0" t="s">
        <v>27</v>
      </c>
      <c r="L154" s="0" t="n">
        <v>15</v>
      </c>
      <c r="M154" s="0" t="n">
        <v>12</v>
      </c>
      <c r="N154" s="0" t="n">
        <v>11</v>
      </c>
      <c r="O154" s="0" t="n">
        <v>165</v>
      </c>
      <c r="P154" s="0" t="n">
        <v>132</v>
      </c>
      <c r="Q154" s="0" t="n">
        <v>33</v>
      </c>
      <c r="R154" s="0" t="n">
        <v>8</v>
      </c>
      <c r="S154" s="0" t="s">
        <v>1184</v>
      </c>
    </row>
    <row r="155" customFormat="false" ht="12.8" hidden="false" customHeight="false" outlineLevel="0" collapsed="false">
      <c r="A155" s="0" t="n">
        <v>88065565508</v>
      </c>
      <c r="B155" s="0" t="n">
        <v>44052</v>
      </c>
      <c r="C155" s="0" t="s">
        <v>252</v>
      </c>
      <c r="D155" s="0" t="s">
        <v>29</v>
      </c>
      <c r="E155" s="0" t="s">
        <v>81</v>
      </c>
      <c r="F155" s="0" t="s">
        <v>22</v>
      </c>
      <c r="G155" s="0" t="s">
        <v>23</v>
      </c>
      <c r="H155" s="0" t="s">
        <v>24</v>
      </c>
      <c r="I155" s="0" t="s">
        <v>128</v>
      </c>
      <c r="J155" s="0" t="s">
        <v>53</v>
      </c>
      <c r="K155" s="0" t="s">
        <v>27</v>
      </c>
      <c r="L155" s="0" t="n">
        <v>20</v>
      </c>
      <c r="M155" s="0" t="n">
        <v>17</v>
      </c>
      <c r="N155" s="0" t="n">
        <v>60</v>
      </c>
      <c r="O155" s="0" t="n">
        <v>1200</v>
      </c>
      <c r="P155" s="0" t="n">
        <v>1020</v>
      </c>
      <c r="Q155" s="0" t="n">
        <v>180</v>
      </c>
      <c r="R155" s="0" t="n">
        <v>8</v>
      </c>
      <c r="S155" s="0" t="s">
        <v>1184</v>
      </c>
    </row>
    <row r="156" customFormat="false" ht="12.8" hidden="false" customHeight="false" outlineLevel="0" collapsed="false">
      <c r="A156" s="0" t="n">
        <v>88065565509</v>
      </c>
      <c r="B156" s="0" t="n">
        <v>44053</v>
      </c>
      <c r="C156" s="0" t="s">
        <v>253</v>
      </c>
      <c r="D156" s="0" t="s">
        <v>29</v>
      </c>
      <c r="E156" s="0" t="s">
        <v>149</v>
      </c>
      <c r="F156" s="0" t="s">
        <v>31</v>
      </c>
      <c r="G156" s="0" t="s">
        <v>32</v>
      </c>
      <c r="H156" s="0" t="s">
        <v>33</v>
      </c>
      <c r="I156" s="0" t="s">
        <v>128</v>
      </c>
      <c r="J156" s="0" t="s">
        <v>56</v>
      </c>
      <c r="K156" s="0" t="s">
        <v>27</v>
      </c>
      <c r="L156" s="0" t="n">
        <v>12</v>
      </c>
      <c r="M156" s="0" t="n">
        <v>9</v>
      </c>
      <c r="N156" s="0" t="n">
        <v>89</v>
      </c>
      <c r="O156" s="0" t="n">
        <v>1068</v>
      </c>
      <c r="P156" s="0" t="n">
        <v>801</v>
      </c>
      <c r="Q156" s="0" t="n">
        <v>267</v>
      </c>
      <c r="R156" s="0" t="n">
        <v>8</v>
      </c>
      <c r="S156" s="0" t="s">
        <v>1184</v>
      </c>
    </row>
    <row r="157" customFormat="false" ht="12.8" hidden="false" customHeight="false" outlineLevel="0" collapsed="false">
      <c r="A157" s="0" t="n">
        <v>88065565510</v>
      </c>
      <c r="B157" s="0" t="n">
        <v>44054</v>
      </c>
      <c r="C157" s="0" t="s">
        <v>254</v>
      </c>
      <c r="D157" s="0" t="s">
        <v>20</v>
      </c>
      <c r="E157" s="0" t="s">
        <v>21</v>
      </c>
      <c r="F157" s="0" t="s">
        <v>38</v>
      </c>
      <c r="G157" s="0" t="s">
        <v>32</v>
      </c>
      <c r="H157" s="0" t="s">
        <v>39</v>
      </c>
      <c r="I157" s="0" t="s">
        <v>128</v>
      </c>
      <c r="J157" s="0" t="s">
        <v>59</v>
      </c>
      <c r="K157" s="0" t="s">
        <v>27</v>
      </c>
      <c r="L157" s="0" t="n">
        <v>16</v>
      </c>
      <c r="M157" s="0" t="n">
        <v>13</v>
      </c>
      <c r="N157" s="0" t="n">
        <v>77</v>
      </c>
      <c r="O157" s="0" t="n">
        <v>1232</v>
      </c>
      <c r="P157" s="0" t="n">
        <v>1001</v>
      </c>
      <c r="Q157" s="0" t="n">
        <v>231</v>
      </c>
      <c r="R157" s="0" t="n">
        <v>8</v>
      </c>
      <c r="S157" s="0" t="s">
        <v>1184</v>
      </c>
    </row>
    <row r="158" customFormat="false" ht="12.8" hidden="false" customHeight="false" outlineLevel="0" collapsed="false">
      <c r="A158" s="0" t="n">
        <v>88065565511</v>
      </c>
      <c r="B158" s="0" t="n">
        <v>44055</v>
      </c>
      <c r="C158" s="0" t="s">
        <v>255</v>
      </c>
      <c r="D158" s="0" t="s">
        <v>29</v>
      </c>
      <c r="E158" s="0" t="s">
        <v>152</v>
      </c>
      <c r="F158" s="0" t="s">
        <v>43</v>
      </c>
      <c r="G158" s="0" t="s">
        <v>23</v>
      </c>
      <c r="H158" s="0" t="s">
        <v>44</v>
      </c>
      <c r="I158" s="0" t="s">
        <v>128</v>
      </c>
      <c r="J158" s="0" t="s">
        <v>62</v>
      </c>
      <c r="K158" s="0" t="s">
        <v>27</v>
      </c>
      <c r="L158" s="0" t="n">
        <v>20</v>
      </c>
      <c r="M158" s="0" t="n">
        <v>17</v>
      </c>
      <c r="N158" s="0" t="n">
        <v>68</v>
      </c>
      <c r="O158" s="0" t="n">
        <v>1360</v>
      </c>
      <c r="P158" s="0" t="n">
        <v>1156</v>
      </c>
      <c r="Q158" s="0" t="n">
        <v>204</v>
      </c>
      <c r="R158" s="0" t="n">
        <v>8</v>
      </c>
      <c r="S158" s="0" t="s">
        <v>1184</v>
      </c>
    </row>
    <row r="159" customFormat="false" ht="12.8" hidden="false" customHeight="false" outlineLevel="0" collapsed="false">
      <c r="A159" s="0" t="n">
        <v>88065565512</v>
      </c>
      <c r="B159" s="0" t="n">
        <v>44056</v>
      </c>
      <c r="C159" s="0" t="s">
        <v>256</v>
      </c>
      <c r="D159" s="0" t="s">
        <v>29</v>
      </c>
      <c r="E159" s="0" t="s">
        <v>154</v>
      </c>
      <c r="F159" s="0" t="s">
        <v>22</v>
      </c>
      <c r="G159" s="0" t="s">
        <v>23</v>
      </c>
      <c r="H159" s="0" t="s">
        <v>24</v>
      </c>
      <c r="I159" s="0" t="s">
        <v>128</v>
      </c>
      <c r="J159" s="0" t="s">
        <v>63</v>
      </c>
      <c r="K159" s="0" t="s">
        <v>27</v>
      </c>
      <c r="L159" s="0" t="n">
        <v>12</v>
      </c>
      <c r="M159" s="0" t="n">
        <v>9</v>
      </c>
      <c r="N159" s="0" t="n">
        <v>15</v>
      </c>
      <c r="O159" s="0" t="n">
        <v>180</v>
      </c>
      <c r="P159" s="0" t="n">
        <v>135</v>
      </c>
      <c r="Q159" s="0" t="n">
        <v>45</v>
      </c>
      <c r="R159" s="0" t="n">
        <v>8</v>
      </c>
      <c r="S159" s="0" t="s">
        <v>1184</v>
      </c>
    </row>
    <row r="160" customFormat="false" ht="12.8" hidden="false" customHeight="false" outlineLevel="0" collapsed="false">
      <c r="A160" s="0" t="n">
        <v>88065565513</v>
      </c>
      <c r="B160" s="0" t="n">
        <v>44057</v>
      </c>
      <c r="C160" s="0" t="s">
        <v>257</v>
      </c>
      <c r="D160" s="0" t="s">
        <v>20</v>
      </c>
      <c r="E160" s="0" t="s">
        <v>156</v>
      </c>
      <c r="F160" s="0" t="s">
        <v>31</v>
      </c>
      <c r="G160" s="0" t="s">
        <v>32</v>
      </c>
      <c r="H160" s="0" t="s">
        <v>33</v>
      </c>
      <c r="I160" s="0" t="s">
        <v>128</v>
      </c>
      <c r="J160" s="0" t="s">
        <v>70</v>
      </c>
      <c r="K160" s="0" t="s">
        <v>27</v>
      </c>
      <c r="L160" s="0" t="n">
        <v>10</v>
      </c>
      <c r="M160" s="0" t="n">
        <v>7</v>
      </c>
      <c r="N160" s="0" t="n">
        <v>47</v>
      </c>
      <c r="O160" s="0" t="n">
        <v>470</v>
      </c>
      <c r="P160" s="0" t="n">
        <v>329</v>
      </c>
      <c r="Q160" s="0" t="n">
        <v>141</v>
      </c>
      <c r="R160" s="0" t="n">
        <v>8</v>
      </c>
      <c r="S160" s="0" t="s">
        <v>1184</v>
      </c>
    </row>
    <row r="161" customFormat="false" ht="12.8" hidden="false" customHeight="false" outlineLevel="0" collapsed="false">
      <c r="A161" s="0" t="n">
        <v>88065565514</v>
      </c>
      <c r="B161" s="0" t="n">
        <v>44058</v>
      </c>
      <c r="C161" s="0" t="s">
        <v>258</v>
      </c>
      <c r="D161" s="0" t="s">
        <v>20</v>
      </c>
      <c r="E161" s="0" t="s">
        <v>112</v>
      </c>
      <c r="F161" s="0" t="s">
        <v>38</v>
      </c>
      <c r="G161" s="0" t="s">
        <v>32</v>
      </c>
      <c r="H161" s="0" t="s">
        <v>39</v>
      </c>
      <c r="I161" s="0" t="s">
        <v>128</v>
      </c>
      <c r="J161" s="0" t="s">
        <v>73</v>
      </c>
      <c r="K161" s="0" t="s">
        <v>27</v>
      </c>
      <c r="L161" s="0" t="n">
        <v>15</v>
      </c>
      <c r="M161" s="0" t="n">
        <v>12</v>
      </c>
      <c r="N161" s="0" t="n">
        <v>6</v>
      </c>
      <c r="O161" s="0" t="n">
        <v>90</v>
      </c>
      <c r="P161" s="0" t="n">
        <v>72</v>
      </c>
      <c r="Q161" s="0" t="n">
        <v>18</v>
      </c>
      <c r="R161" s="0" t="n">
        <v>8</v>
      </c>
      <c r="S161" s="0" t="s">
        <v>1184</v>
      </c>
    </row>
    <row r="162" customFormat="false" ht="12.8" hidden="false" customHeight="false" outlineLevel="0" collapsed="false">
      <c r="A162" s="0" t="n">
        <v>88065565515</v>
      </c>
      <c r="B162" s="0" t="n">
        <v>44062</v>
      </c>
      <c r="C162" s="0" t="s">
        <v>259</v>
      </c>
      <c r="D162" s="0" t="s">
        <v>20</v>
      </c>
      <c r="E162" s="0" t="s">
        <v>114</v>
      </c>
      <c r="F162" s="0" t="s">
        <v>43</v>
      </c>
      <c r="G162" s="0" t="s">
        <v>23</v>
      </c>
      <c r="H162" s="0" t="s">
        <v>44</v>
      </c>
      <c r="I162" s="0" t="s">
        <v>128</v>
      </c>
      <c r="J162" s="0" t="s">
        <v>76</v>
      </c>
      <c r="K162" s="0" t="s">
        <v>27</v>
      </c>
      <c r="L162" s="0" t="n">
        <v>15</v>
      </c>
      <c r="M162" s="0" t="n">
        <v>12</v>
      </c>
      <c r="N162" s="0" t="n">
        <v>10</v>
      </c>
      <c r="O162" s="0" t="n">
        <v>150</v>
      </c>
      <c r="P162" s="0" t="n">
        <v>120</v>
      </c>
      <c r="Q162" s="0" t="n">
        <v>30</v>
      </c>
      <c r="R162" s="0" t="n">
        <v>8</v>
      </c>
      <c r="S162" s="0" t="s">
        <v>1184</v>
      </c>
    </row>
    <row r="163" customFormat="false" ht="12.8" hidden="false" customHeight="false" outlineLevel="0" collapsed="false">
      <c r="A163" s="0" t="n">
        <v>88065565516</v>
      </c>
      <c r="B163" s="0" t="n">
        <v>44061</v>
      </c>
      <c r="C163" s="0" t="s">
        <v>260</v>
      </c>
      <c r="D163" s="0" t="s">
        <v>20</v>
      </c>
      <c r="E163" s="0" t="s">
        <v>69</v>
      </c>
      <c r="F163" s="0" t="s">
        <v>22</v>
      </c>
      <c r="G163" s="0" t="s">
        <v>23</v>
      </c>
      <c r="H163" s="0" t="s">
        <v>24</v>
      </c>
      <c r="I163" s="0" t="s">
        <v>128</v>
      </c>
      <c r="J163" s="0" t="s">
        <v>126</v>
      </c>
      <c r="K163" s="0" t="s">
        <v>27</v>
      </c>
      <c r="L163" s="0" t="n">
        <v>20</v>
      </c>
      <c r="M163" s="0" t="n">
        <v>17</v>
      </c>
      <c r="N163" s="0" t="n">
        <v>11</v>
      </c>
      <c r="O163" s="0" t="n">
        <v>220</v>
      </c>
      <c r="P163" s="0" t="n">
        <v>187</v>
      </c>
      <c r="Q163" s="0" t="n">
        <v>33</v>
      </c>
      <c r="R163" s="0" t="n">
        <v>8</v>
      </c>
      <c r="S163" s="0" t="s">
        <v>1184</v>
      </c>
    </row>
    <row r="164" customFormat="false" ht="12.8" hidden="false" customHeight="false" outlineLevel="0" collapsed="false">
      <c r="A164" s="0" t="n">
        <v>88065565517</v>
      </c>
      <c r="B164" s="0" t="n">
        <v>44061</v>
      </c>
      <c r="C164" s="0" t="s">
        <v>261</v>
      </c>
      <c r="D164" s="0" t="s">
        <v>20</v>
      </c>
      <c r="E164" s="0" t="s">
        <v>117</v>
      </c>
      <c r="F164" s="0" t="s">
        <v>31</v>
      </c>
      <c r="G164" s="0" t="s">
        <v>32</v>
      </c>
      <c r="H164" s="0" t="s">
        <v>33</v>
      </c>
      <c r="I164" s="0" t="s">
        <v>128</v>
      </c>
      <c r="J164" s="0" t="s">
        <v>129</v>
      </c>
      <c r="K164" s="0" t="s">
        <v>27</v>
      </c>
      <c r="L164" s="0" t="n">
        <v>12</v>
      </c>
      <c r="M164" s="0" t="n">
        <v>9</v>
      </c>
      <c r="N164" s="0" t="n">
        <v>60</v>
      </c>
      <c r="O164" s="0" t="n">
        <v>720</v>
      </c>
      <c r="P164" s="0" t="n">
        <v>540</v>
      </c>
      <c r="Q164" s="0" t="n">
        <v>180</v>
      </c>
      <c r="R164" s="0" t="n">
        <v>8</v>
      </c>
      <c r="S164" s="0" t="s">
        <v>1184</v>
      </c>
    </row>
    <row r="165" customFormat="false" ht="12.8" hidden="false" customHeight="false" outlineLevel="0" collapsed="false">
      <c r="A165" s="0" t="n">
        <v>88065565518</v>
      </c>
      <c r="B165" s="0" t="n">
        <v>44062</v>
      </c>
      <c r="C165" s="0" t="s">
        <v>262</v>
      </c>
      <c r="D165" s="0" t="s">
        <v>20</v>
      </c>
      <c r="E165" s="0" t="s">
        <v>69</v>
      </c>
      <c r="F165" s="0" t="s">
        <v>38</v>
      </c>
      <c r="G165" s="0" t="s">
        <v>32</v>
      </c>
      <c r="H165" s="0" t="s">
        <v>39</v>
      </c>
      <c r="I165" s="0" t="s">
        <v>128</v>
      </c>
      <c r="J165" s="0" t="s">
        <v>131</v>
      </c>
      <c r="K165" s="0" t="s">
        <v>27</v>
      </c>
      <c r="L165" s="0" t="n">
        <v>13</v>
      </c>
      <c r="M165" s="0" t="n">
        <v>10</v>
      </c>
      <c r="N165" s="0" t="n">
        <v>89</v>
      </c>
      <c r="O165" s="0" t="n">
        <v>1157</v>
      </c>
      <c r="P165" s="0" t="n">
        <v>890</v>
      </c>
      <c r="Q165" s="0" t="n">
        <v>267</v>
      </c>
      <c r="R165" s="0" t="n">
        <v>8</v>
      </c>
      <c r="S165" s="0" t="s">
        <v>1184</v>
      </c>
    </row>
    <row r="166" customFormat="false" ht="12.8" hidden="false" customHeight="false" outlineLevel="0" collapsed="false">
      <c r="A166" s="0" t="n">
        <v>88065565519</v>
      </c>
      <c r="B166" s="0" t="n">
        <v>44063</v>
      </c>
      <c r="C166" s="0" t="s">
        <v>263</v>
      </c>
      <c r="D166" s="0" t="s">
        <v>29</v>
      </c>
      <c r="E166" s="0" t="s">
        <v>117</v>
      </c>
      <c r="F166" s="0" t="s">
        <v>43</v>
      </c>
      <c r="G166" s="0" t="s">
        <v>23</v>
      </c>
      <c r="H166" s="0" t="s">
        <v>44</v>
      </c>
      <c r="I166" s="0" t="s">
        <v>128</v>
      </c>
      <c r="J166" s="0" t="s">
        <v>133</v>
      </c>
      <c r="K166" s="0" t="s">
        <v>27</v>
      </c>
      <c r="L166" s="0" t="n">
        <v>15</v>
      </c>
      <c r="M166" s="0" t="n">
        <v>12</v>
      </c>
      <c r="N166" s="0" t="n">
        <v>77</v>
      </c>
      <c r="O166" s="0" t="n">
        <v>1155</v>
      </c>
      <c r="P166" s="0" t="n">
        <v>924</v>
      </c>
      <c r="Q166" s="0" t="n">
        <v>231</v>
      </c>
      <c r="R166" s="0" t="n">
        <v>8</v>
      </c>
      <c r="S166" s="0" t="s">
        <v>1184</v>
      </c>
    </row>
    <row r="167" customFormat="false" ht="12.8" hidden="false" customHeight="false" outlineLevel="0" collapsed="false">
      <c r="A167" s="0" t="n">
        <v>88065565520</v>
      </c>
      <c r="B167" s="0" t="n">
        <v>44064</v>
      </c>
      <c r="C167" s="0" t="s">
        <v>264</v>
      </c>
      <c r="D167" s="0" t="s">
        <v>20</v>
      </c>
      <c r="E167" s="0" t="s">
        <v>119</v>
      </c>
      <c r="F167" s="0" t="s">
        <v>22</v>
      </c>
      <c r="G167" s="0" t="s">
        <v>23</v>
      </c>
      <c r="H167" s="0" t="s">
        <v>24</v>
      </c>
      <c r="I167" s="0" t="s">
        <v>128</v>
      </c>
      <c r="J167" s="0" t="s">
        <v>88</v>
      </c>
      <c r="K167" s="0" t="s">
        <v>27</v>
      </c>
      <c r="L167" s="0" t="n">
        <v>14</v>
      </c>
      <c r="M167" s="0" t="n">
        <v>11</v>
      </c>
      <c r="N167" s="0" t="n">
        <v>68</v>
      </c>
      <c r="O167" s="0" t="n">
        <v>952</v>
      </c>
      <c r="P167" s="0" t="n">
        <v>748</v>
      </c>
      <c r="Q167" s="0" t="n">
        <v>204</v>
      </c>
      <c r="R167" s="0" t="n">
        <v>8</v>
      </c>
      <c r="S167" s="0" t="s">
        <v>1184</v>
      </c>
    </row>
    <row r="168" customFormat="false" ht="12.8" hidden="false" customHeight="false" outlineLevel="0" collapsed="false">
      <c r="A168" s="0" t="n">
        <v>88065565521</v>
      </c>
      <c r="B168" s="0" t="n">
        <v>44065</v>
      </c>
      <c r="C168" s="0" t="s">
        <v>265</v>
      </c>
      <c r="D168" s="0" t="s">
        <v>20</v>
      </c>
      <c r="E168" s="0" t="s">
        <v>121</v>
      </c>
      <c r="F168" s="0" t="s">
        <v>31</v>
      </c>
      <c r="G168" s="0" t="s">
        <v>32</v>
      </c>
      <c r="H168" s="0" t="s">
        <v>33</v>
      </c>
      <c r="I168" s="0" t="s">
        <v>128</v>
      </c>
      <c r="J168" s="0" t="s">
        <v>91</v>
      </c>
      <c r="K168" s="0" t="s">
        <v>27</v>
      </c>
      <c r="L168" s="0" t="n">
        <v>30</v>
      </c>
      <c r="M168" s="0" t="n">
        <v>27</v>
      </c>
      <c r="N168" s="0" t="n">
        <v>15</v>
      </c>
      <c r="O168" s="0" t="n">
        <v>450</v>
      </c>
      <c r="P168" s="0" t="n">
        <v>405</v>
      </c>
      <c r="Q168" s="0" t="n">
        <v>45</v>
      </c>
      <c r="R168" s="0" t="n">
        <v>8</v>
      </c>
      <c r="S168" s="0" t="s">
        <v>1184</v>
      </c>
    </row>
    <row r="169" customFormat="false" ht="12.8" hidden="false" customHeight="false" outlineLevel="0" collapsed="false">
      <c r="A169" s="0" t="n">
        <v>88065565522</v>
      </c>
      <c r="B169" s="0" t="n">
        <v>44066</v>
      </c>
      <c r="C169" s="0" t="s">
        <v>266</v>
      </c>
      <c r="D169" s="0" t="s">
        <v>20</v>
      </c>
      <c r="E169" s="0" t="s">
        <v>123</v>
      </c>
      <c r="F169" s="0" t="s">
        <v>38</v>
      </c>
      <c r="G169" s="0" t="s">
        <v>32</v>
      </c>
      <c r="H169" s="0" t="s">
        <v>39</v>
      </c>
      <c r="I169" s="0" t="s">
        <v>128</v>
      </c>
      <c r="J169" s="0" t="s">
        <v>94</v>
      </c>
      <c r="K169" s="0" t="s">
        <v>27</v>
      </c>
      <c r="L169" s="0" t="n">
        <v>16</v>
      </c>
      <c r="M169" s="0" t="n">
        <v>13</v>
      </c>
      <c r="N169" s="0" t="n">
        <v>47</v>
      </c>
      <c r="O169" s="0" t="n">
        <v>752</v>
      </c>
      <c r="P169" s="0" t="n">
        <v>611</v>
      </c>
      <c r="Q169" s="0" t="n">
        <v>141</v>
      </c>
      <c r="R169" s="0" t="n">
        <v>8</v>
      </c>
      <c r="S169" s="0" t="s">
        <v>1184</v>
      </c>
    </row>
    <row r="170" customFormat="false" ht="12.8" hidden="false" customHeight="false" outlineLevel="0" collapsed="false">
      <c r="A170" s="0" t="n">
        <v>88065565523</v>
      </c>
      <c r="B170" s="0" t="n">
        <v>44067</v>
      </c>
      <c r="C170" s="0" t="s">
        <v>267</v>
      </c>
      <c r="D170" s="0" t="s">
        <v>20</v>
      </c>
      <c r="E170" s="0" t="s">
        <v>125</v>
      </c>
      <c r="F170" s="0" t="s">
        <v>43</v>
      </c>
      <c r="G170" s="0" t="s">
        <v>23</v>
      </c>
      <c r="H170" s="0" t="s">
        <v>44</v>
      </c>
      <c r="I170" s="0" t="s">
        <v>128</v>
      </c>
      <c r="J170" s="0" t="s">
        <v>34</v>
      </c>
      <c r="K170" s="0" t="s">
        <v>35</v>
      </c>
      <c r="L170" s="0" t="n">
        <v>9</v>
      </c>
      <c r="M170" s="0" t="n">
        <v>6</v>
      </c>
      <c r="N170" s="0" t="n">
        <v>6</v>
      </c>
      <c r="O170" s="0" t="n">
        <v>54</v>
      </c>
      <c r="P170" s="0" t="n">
        <v>36</v>
      </c>
      <c r="Q170" s="0" t="n">
        <v>18</v>
      </c>
      <c r="R170" s="0" t="n">
        <v>8</v>
      </c>
      <c r="S170" s="0" t="s">
        <v>1184</v>
      </c>
    </row>
    <row r="171" customFormat="false" ht="12.8" hidden="false" customHeight="false" outlineLevel="0" collapsed="false">
      <c r="A171" s="0" t="n">
        <v>88065565524</v>
      </c>
      <c r="B171" s="0" t="n">
        <v>44068</v>
      </c>
      <c r="C171" s="0" t="s">
        <v>268</v>
      </c>
      <c r="D171" s="0" t="s">
        <v>29</v>
      </c>
      <c r="E171" s="0" t="s">
        <v>30</v>
      </c>
      <c r="F171" s="0" t="s">
        <v>22</v>
      </c>
      <c r="G171" s="0" t="s">
        <v>23</v>
      </c>
      <c r="H171" s="0" t="s">
        <v>24</v>
      </c>
      <c r="I171" s="0" t="s">
        <v>128</v>
      </c>
      <c r="J171" s="0" t="s">
        <v>40</v>
      </c>
      <c r="K171" s="0" t="s">
        <v>35</v>
      </c>
      <c r="L171" s="0" t="n">
        <v>5</v>
      </c>
      <c r="M171" s="0" t="n">
        <v>2</v>
      </c>
      <c r="N171" s="0" t="n">
        <v>10</v>
      </c>
      <c r="O171" s="0" t="n">
        <v>50</v>
      </c>
      <c r="P171" s="0" t="n">
        <v>20</v>
      </c>
      <c r="Q171" s="0" t="n">
        <v>30</v>
      </c>
      <c r="R171" s="0" t="n">
        <v>8</v>
      </c>
      <c r="S171" s="0" t="s">
        <v>1184</v>
      </c>
    </row>
    <row r="172" customFormat="false" ht="12.8" hidden="false" customHeight="false" outlineLevel="0" collapsed="false">
      <c r="A172" s="0" t="n">
        <v>88065565525</v>
      </c>
      <c r="B172" s="0" t="n">
        <v>44072</v>
      </c>
      <c r="C172" s="0" t="s">
        <v>269</v>
      </c>
      <c r="D172" s="0" t="s">
        <v>20</v>
      </c>
      <c r="E172" s="0" t="s">
        <v>37</v>
      </c>
      <c r="F172" s="0" t="s">
        <v>31</v>
      </c>
      <c r="G172" s="0" t="s">
        <v>32</v>
      </c>
      <c r="H172" s="0" t="s">
        <v>33</v>
      </c>
      <c r="I172" s="0" t="s">
        <v>128</v>
      </c>
      <c r="J172" s="0" t="s">
        <v>140</v>
      </c>
      <c r="K172" s="0" t="s">
        <v>35</v>
      </c>
      <c r="L172" s="0" t="n">
        <v>18</v>
      </c>
      <c r="M172" s="0" t="n">
        <v>15</v>
      </c>
      <c r="N172" s="0" t="n">
        <v>11</v>
      </c>
      <c r="O172" s="0" t="n">
        <v>198</v>
      </c>
      <c r="P172" s="0" t="n">
        <v>165</v>
      </c>
      <c r="Q172" s="0" t="n">
        <v>33</v>
      </c>
      <c r="R172" s="0" t="n">
        <v>8</v>
      </c>
      <c r="S172" s="0" t="s">
        <v>1184</v>
      </c>
    </row>
    <row r="173" customFormat="false" ht="12.8" hidden="false" customHeight="false" outlineLevel="0" collapsed="false">
      <c r="A173" s="0" t="n">
        <v>88065565526</v>
      </c>
      <c r="B173" s="0" t="n">
        <v>44071</v>
      </c>
      <c r="C173" s="0" t="s">
        <v>270</v>
      </c>
      <c r="D173" s="0" t="s">
        <v>29</v>
      </c>
      <c r="E173" s="0" t="s">
        <v>42</v>
      </c>
      <c r="F173" s="0" t="s">
        <v>38</v>
      </c>
      <c r="G173" s="0" t="s">
        <v>32</v>
      </c>
      <c r="H173" s="0" t="s">
        <v>39</v>
      </c>
      <c r="I173" s="0" t="s">
        <v>128</v>
      </c>
      <c r="J173" s="0" t="s">
        <v>142</v>
      </c>
      <c r="K173" s="0" t="s">
        <v>35</v>
      </c>
      <c r="L173" s="0" t="n">
        <v>10</v>
      </c>
      <c r="M173" s="0" t="n">
        <v>7</v>
      </c>
      <c r="N173" s="0" t="n">
        <v>60</v>
      </c>
      <c r="O173" s="0" t="n">
        <v>600</v>
      </c>
      <c r="P173" s="0" t="n">
        <v>420</v>
      </c>
      <c r="Q173" s="0" t="n">
        <v>180</v>
      </c>
      <c r="R173" s="0" t="n">
        <v>8</v>
      </c>
      <c r="S173" s="0" t="s">
        <v>1184</v>
      </c>
    </row>
    <row r="174" customFormat="false" ht="12.8" hidden="false" customHeight="false" outlineLevel="0" collapsed="false">
      <c r="A174" s="0" t="n">
        <v>88065565527</v>
      </c>
      <c r="B174" s="0" t="n">
        <v>44071</v>
      </c>
      <c r="C174" s="0" t="s">
        <v>271</v>
      </c>
      <c r="D174" s="0" t="s">
        <v>29</v>
      </c>
      <c r="E174" s="0" t="s">
        <v>186</v>
      </c>
      <c r="F174" s="0" t="s">
        <v>43</v>
      </c>
      <c r="G174" s="0" t="s">
        <v>23</v>
      </c>
      <c r="H174" s="0" t="s">
        <v>44</v>
      </c>
      <c r="I174" s="0" t="s">
        <v>128</v>
      </c>
      <c r="J174" s="0" t="s">
        <v>144</v>
      </c>
      <c r="K174" s="0" t="s">
        <v>35</v>
      </c>
      <c r="L174" s="0" t="n">
        <v>20</v>
      </c>
      <c r="M174" s="0" t="n">
        <v>17</v>
      </c>
      <c r="N174" s="0" t="n">
        <v>89</v>
      </c>
      <c r="O174" s="0" t="n">
        <v>1780</v>
      </c>
      <c r="P174" s="0" t="n">
        <v>1513</v>
      </c>
      <c r="Q174" s="0" t="n">
        <v>267</v>
      </c>
      <c r="R174" s="0" t="n">
        <v>8</v>
      </c>
      <c r="S174" s="0" t="s">
        <v>1184</v>
      </c>
    </row>
    <row r="175" customFormat="false" ht="12.8" hidden="false" customHeight="false" outlineLevel="0" collapsed="false">
      <c r="A175" s="0" t="n">
        <v>88065565528</v>
      </c>
      <c r="B175" s="0" t="n">
        <v>44072</v>
      </c>
      <c r="C175" s="0" t="s">
        <v>272</v>
      </c>
      <c r="D175" s="0" t="s">
        <v>29</v>
      </c>
      <c r="E175" s="0" t="s">
        <v>188</v>
      </c>
      <c r="F175" s="0" t="s">
        <v>22</v>
      </c>
      <c r="G175" s="0" t="s">
        <v>23</v>
      </c>
      <c r="H175" s="0" t="s">
        <v>24</v>
      </c>
      <c r="I175" s="0" t="s">
        <v>128</v>
      </c>
      <c r="J175" s="0" t="s">
        <v>60</v>
      </c>
      <c r="K175" s="0" t="s">
        <v>35</v>
      </c>
      <c r="L175" s="0" t="n">
        <v>70</v>
      </c>
      <c r="M175" s="0" t="n">
        <v>67</v>
      </c>
      <c r="N175" s="0" t="n">
        <v>77</v>
      </c>
      <c r="O175" s="0" t="n">
        <v>5390</v>
      </c>
      <c r="P175" s="0" t="n">
        <v>5159</v>
      </c>
      <c r="Q175" s="0" t="n">
        <v>231</v>
      </c>
      <c r="R175" s="0" t="n">
        <v>8</v>
      </c>
      <c r="S175" s="0" t="s">
        <v>1184</v>
      </c>
    </row>
    <row r="176" customFormat="false" ht="12.8" hidden="false" customHeight="false" outlineLevel="0" collapsed="false">
      <c r="A176" s="0" t="n">
        <v>88065565529</v>
      </c>
      <c r="B176" s="0" t="n">
        <v>44073</v>
      </c>
      <c r="C176" s="0" t="s">
        <v>273</v>
      </c>
      <c r="D176" s="0" t="s">
        <v>29</v>
      </c>
      <c r="E176" s="0" t="s">
        <v>46</v>
      </c>
      <c r="F176" s="0" t="s">
        <v>31</v>
      </c>
      <c r="G176" s="0" t="s">
        <v>32</v>
      </c>
      <c r="H176" s="0" t="s">
        <v>33</v>
      </c>
      <c r="I176" s="0" t="s">
        <v>128</v>
      </c>
      <c r="J176" s="0" t="s">
        <v>61</v>
      </c>
      <c r="K176" s="0" t="s">
        <v>35</v>
      </c>
      <c r="L176" s="0" t="n">
        <v>15</v>
      </c>
      <c r="M176" s="0" t="n">
        <v>12</v>
      </c>
      <c r="N176" s="0" t="n">
        <v>68</v>
      </c>
      <c r="O176" s="0" t="n">
        <v>1020</v>
      </c>
      <c r="P176" s="0" t="n">
        <v>816</v>
      </c>
      <c r="Q176" s="0" t="n">
        <v>204</v>
      </c>
      <c r="R176" s="0" t="n">
        <v>8</v>
      </c>
      <c r="S176" s="0" t="s">
        <v>1184</v>
      </c>
    </row>
    <row r="177" customFormat="false" ht="12.8" hidden="false" customHeight="false" outlineLevel="0" collapsed="false">
      <c r="A177" s="0" t="n">
        <v>88065565530</v>
      </c>
      <c r="B177" s="0" t="n">
        <v>44074</v>
      </c>
      <c r="C177" s="0" t="s">
        <v>274</v>
      </c>
      <c r="D177" s="0" t="s">
        <v>29</v>
      </c>
      <c r="E177" s="0" t="s">
        <v>48</v>
      </c>
      <c r="F177" s="0" t="s">
        <v>38</v>
      </c>
      <c r="G177" s="0" t="s">
        <v>32</v>
      </c>
      <c r="H177" s="0" t="s">
        <v>39</v>
      </c>
      <c r="I177" s="0" t="s">
        <v>128</v>
      </c>
      <c r="J177" s="0" t="s">
        <v>64</v>
      </c>
      <c r="K177" s="0" t="s">
        <v>35</v>
      </c>
      <c r="L177" s="0" t="n">
        <v>12</v>
      </c>
      <c r="M177" s="0" t="n">
        <v>9</v>
      </c>
      <c r="N177" s="0" t="n">
        <v>15</v>
      </c>
      <c r="O177" s="0" t="n">
        <v>180</v>
      </c>
      <c r="P177" s="0" t="n">
        <v>135</v>
      </c>
      <c r="Q177" s="0" t="n">
        <v>45</v>
      </c>
      <c r="R177" s="0" t="n">
        <v>8</v>
      </c>
      <c r="S177" s="0" t="s">
        <v>1184</v>
      </c>
    </row>
    <row r="178" customFormat="false" ht="12.8" hidden="false" customHeight="false" outlineLevel="0" collapsed="false">
      <c r="A178" s="0" t="n">
        <v>88065565531</v>
      </c>
      <c r="B178" s="0" t="n">
        <v>44075</v>
      </c>
      <c r="C178" s="0" t="s">
        <v>275</v>
      </c>
      <c r="D178" s="0" t="s">
        <v>20</v>
      </c>
      <c r="E178" s="0" t="s">
        <v>50</v>
      </c>
      <c r="F178" s="0" t="s">
        <v>43</v>
      </c>
      <c r="G178" s="0" t="s">
        <v>23</v>
      </c>
      <c r="H178" s="0" t="s">
        <v>44</v>
      </c>
      <c r="I178" s="0" t="s">
        <v>128</v>
      </c>
      <c r="J178" s="0" t="s">
        <v>67</v>
      </c>
      <c r="K178" s="0" t="s">
        <v>35</v>
      </c>
      <c r="L178" s="0" t="n">
        <v>18</v>
      </c>
      <c r="M178" s="0" t="n">
        <v>15</v>
      </c>
      <c r="N178" s="0" t="n">
        <v>47</v>
      </c>
      <c r="O178" s="0" t="n">
        <v>846</v>
      </c>
      <c r="P178" s="0" t="n">
        <v>705</v>
      </c>
      <c r="Q178" s="0" t="n">
        <v>141</v>
      </c>
      <c r="R178" s="0" t="n">
        <v>9</v>
      </c>
      <c r="S178" s="0" t="s">
        <v>1183</v>
      </c>
    </row>
    <row r="179" customFormat="false" ht="12.8" hidden="false" customHeight="false" outlineLevel="0" collapsed="false">
      <c r="A179" s="0" t="n">
        <v>88065565532</v>
      </c>
      <c r="B179" s="0" t="n">
        <v>44076</v>
      </c>
      <c r="C179" s="0" t="s">
        <v>276</v>
      </c>
      <c r="D179" s="0" t="s">
        <v>29</v>
      </c>
      <c r="E179" s="0" t="s">
        <v>52</v>
      </c>
      <c r="F179" s="0" t="s">
        <v>22</v>
      </c>
      <c r="G179" s="0" t="s">
        <v>23</v>
      </c>
      <c r="H179" s="0" t="s">
        <v>24</v>
      </c>
      <c r="I179" s="0" t="s">
        <v>128</v>
      </c>
      <c r="J179" s="0" t="s">
        <v>79</v>
      </c>
      <c r="K179" s="0" t="s">
        <v>35</v>
      </c>
      <c r="L179" s="0" t="n">
        <v>23</v>
      </c>
      <c r="M179" s="0" t="n">
        <v>20</v>
      </c>
      <c r="N179" s="0" t="n">
        <v>6</v>
      </c>
      <c r="O179" s="0" t="n">
        <v>138</v>
      </c>
      <c r="P179" s="0" t="n">
        <v>120</v>
      </c>
      <c r="Q179" s="0" t="n">
        <v>18</v>
      </c>
      <c r="R179" s="0" t="n">
        <v>9</v>
      </c>
      <c r="S179" s="0" t="s">
        <v>1183</v>
      </c>
    </row>
    <row r="180" customFormat="false" ht="12.8" hidden="false" customHeight="false" outlineLevel="0" collapsed="false">
      <c r="A180" s="0" t="n">
        <v>88065565533</v>
      </c>
      <c r="B180" s="0" t="n">
        <v>44077</v>
      </c>
      <c r="C180" s="0" t="s">
        <v>277</v>
      </c>
      <c r="D180" s="0" t="s">
        <v>20</v>
      </c>
      <c r="E180" s="0" t="s">
        <v>55</v>
      </c>
      <c r="F180" s="0" t="s">
        <v>31</v>
      </c>
      <c r="G180" s="0" t="s">
        <v>32</v>
      </c>
      <c r="H180" s="0" t="s">
        <v>33</v>
      </c>
      <c r="I180" s="0" t="s">
        <v>128</v>
      </c>
      <c r="J180" s="0" t="s">
        <v>82</v>
      </c>
      <c r="K180" s="0" t="s">
        <v>35</v>
      </c>
      <c r="L180" s="0" t="n">
        <v>9</v>
      </c>
      <c r="M180" s="0" t="n">
        <v>6</v>
      </c>
      <c r="N180" s="0" t="n">
        <v>10</v>
      </c>
      <c r="O180" s="0" t="n">
        <v>90</v>
      </c>
      <c r="P180" s="0" t="n">
        <v>60</v>
      </c>
      <c r="Q180" s="0" t="n">
        <v>30</v>
      </c>
      <c r="R180" s="0" t="n">
        <v>9</v>
      </c>
      <c r="S180" s="0" t="s">
        <v>1183</v>
      </c>
    </row>
    <row r="181" customFormat="false" ht="12.8" hidden="false" customHeight="false" outlineLevel="0" collapsed="false">
      <c r="A181" s="0" t="n">
        <v>88065565534</v>
      </c>
      <c r="B181" s="0" t="n">
        <v>44078</v>
      </c>
      <c r="C181" s="0" t="s">
        <v>278</v>
      </c>
      <c r="D181" s="0" t="s">
        <v>29</v>
      </c>
      <c r="E181" s="0" t="s">
        <v>58</v>
      </c>
      <c r="F181" s="0" t="s">
        <v>38</v>
      </c>
      <c r="G181" s="0" t="s">
        <v>32</v>
      </c>
      <c r="H181" s="0" t="s">
        <v>39</v>
      </c>
      <c r="I181" s="0" t="s">
        <v>128</v>
      </c>
      <c r="J181" s="0" t="s">
        <v>85</v>
      </c>
      <c r="K181" s="0" t="s">
        <v>35</v>
      </c>
      <c r="L181" s="0" t="n">
        <v>18</v>
      </c>
      <c r="M181" s="0" t="n">
        <v>15</v>
      </c>
      <c r="N181" s="0" t="n">
        <v>11</v>
      </c>
      <c r="O181" s="0" t="n">
        <v>198</v>
      </c>
      <c r="P181" s="0" t="n">
        <v>165</v>
      </c>
      <c r="Q181" s="0" t="n">
        <v>33</v>
      </c>
      <c r="R181" s="0" t="n">
        <v>9</v>
      </c>
      <c r="S181" s="0" t="s">
        <v>1183</v>
      </c>
    </row>
    <row r="182" customFormat="false" ht="12.8" hidden="false" customHeight="false" outlineLevel="0" collapsed="false">
      <c r="A182" s="0" t="n">
        <v>88065565535</v>
      </c>
      <c r="B182" s="0" t="n">
        <v>44079</v>
      </c>
      <c r="C182" s="0" t="s">
        <v>279</v>
      </c>
      <c r="D182" s="0" t="s">
        <v>20</v>
      </c>
      <c r="E182" s="0" t="s">
        <v>147</v>
      </c>
      <c r="F182" s="0" t="s">
        <v>43</v>
      </c>
      <c r="G182" s="0" t="s">
        <v>23</v>
      </c>
      <c r="H182" s="0" t="s">
        <v>44</v>
      </c>
      <c r="I182" s="0" t="s">
        <v>128</v>
      </c>
      <c r="J182" s="0" t="s">
        <v>26</v>
      </c>
      <c r="K182" s="0" t="s">
        <v>27</v>
      </c>
      <c r="L182" s="0" t="n">
        <v>52</v>
      </c>
      <c r="M182" s="0" t="n">
        <v>49</v>
      </c>
      <c r="N182" s="0" t="n">
        <v>60</v>
      </c>
      <c r="O182" s="0" t="n">
        <v>3120</v>
      </c>
      <c r="P182" s="0" t="n">
        <v>2940</v>
      </c>
      <c r="Q182" s="0" t="n">
        <v>180</v>
      </c>
      <c r="R182" s="0" t="n">
        <v>9</v>
      </c>
      <c r="S182" s="0" t="s">
        <v>1183</v>
      </c>
    </row>
    <row r="183" customFormat="false" ht="12.8" hidden="false" customHeight="false" outlineLevel="0" collapsed="false">
      <c r="A183" s="0" t="n">
        <v>88065565536</v>
      </c>
      <c r="B183" s="0" t="n">
        <v>44083</v>
      </c>
      <c r="C183" s="0" t="s">
        <v>280</v>
      </c>
      <c r="D183" s="0" t="s">
        <v>20</v>
      </c>
      <c r="E183" s="0" t="s">
        <v>149</v>
      </c>
      <c r="F183" s="0" t="s">
        <v>22</v>
      </c>
      <c r="G183" s="0" t="s">
        <v>23</v>
      </c>
      <c r="H183" s="0" t="s">
        <v>24</v>
      </c>
      <c r="I183" s="0" t="s">
        <v>128</v>
      </c>
      <c r="J183" s="0" t="s">
        <v>34</v>
      </c>
      <c r="K183" s="0" t="s">
        <v>35</v>
      </c>
      <c r="L183" s="0" t="n">
        <v>9</v>
      </c>
      <c r="M183" s="0" t="n">
        <v>6</v>
      </c>
      <c r="N183" s="0" t="n">
        <v>89</v>
      </c>
      <c r="O183" s="0" t="n">
        <v>801</v>
      </c>
      <c r="P183" s="0" t="n">
        <v>534</v>
      </c>
      <c r="Q183" s="0" t="n">
        <v>267</v>
      </c>
      <c r="R183" s="0" t="n">
        <v>9</v>
      </c>
      <c r="S183" s="0" t="s">
        <v>1183</v>
      </c>
    </row>
    <row r="184" customFormat="false" ht="12.8" hidden="false" customHeight="false" outlineLevel="0" collapsed="false">
      <c r="A184" s="0" t="n">
        <v>88065565537</v>
      </c>
      <c r="B184" s="0" t="n">
        <v>44082</v>
      </c>
      <c r="C184" s="0" t="s">
        <v>281</v>
      </c>
      <c r="D184" s="0" t="s">
        <v>29</v>
      </c>
      <c r="E184" s="0" t="s">
        <v>21</v>
      </c>
      <c r="F184" s="0" t="s">
        <v>31</v>
      </c>
      <c r="G184" s="0" t="s">
        <v>32</v>
      </c>
      <c r="H184" s="0" t="s">
        <v>33</v>
      </c>
      <c r="I184" s="0" t="s">
        <v>128</v>
      </c>
      <c r="J184" s="0" t="s">
        <v>40</v>
      </c>
      <c r="K184" s="0" t="s">
        <v>35</v>
      </c>
      <c r="L184" s="0" t="n">
        <v>5</v>
      </c>
      <c r="M184" s="0" t="n">
        <v>2</v>
      </c>
      <c r="N184" s="0" t="n">
        <v>77</v>
      </c>
      <c r="O184" s="0" t="n">
        <v>385</v>
      </c>
      <c r="P184" s="0" t="n">
        <v>154</v>
      </c>
      <c r="Q184" s="0" t="n">
        <v>231</v>
      </c>
      <c r="R184" s="0" t="n">
        <v>9</v>
      </c>
      <c r="S184" s="0" t="s">
        <v>1183</v>
      </c>
    </row>
    <row r="185" customFormat="false" ht="12.8" hidden="false" customHeight="false" outlineLevel="0" collapsed="false">
      <c r="A185" s="0" t="n">
        <v>88065565538</v>
      </c>
      <c r="B185" s="0" t="n">
        <v>44082</v>
      </c>
      <c r="C185" s="0" t="s">
        <v>282</v>
      </c>
      <c r="D185" s="0" t="s">
        <v>29</v>
      </c>
      <c r="E185" s="0" t="s">
        <v>152</v>
      </c>
      <c r="F185" s="0" t="s">
        <v>38</v>
      </c>
      <c r="G185" s="0" t="s">
        <v>32</v>
      </c>
      <c r="H185" s="0" t="s">
        <v>39</v>
      </c>
      <c r="I185" s="0" t="s">
        <v>128</v>
      </c>
      <c r="J185" s="0" t="s">
        <v>99</v>
      </c>
      <c r="K185" s="0" t="s">
        <v>27</v>
      </c>
      <c r="L185" s="0" t="n">
        <v>14</v>
      </c>
      <c r="M185" s="0" t="n">
        <v>11</v>
      </c>
      <c r="N185" s="0" t="n">
        <v>68</v>
      </c>
      <c r="O185" s="0" t="n">
        <v>952</v>
      </c>
      <c r="P185" s="0" t="n">
        <v>748</v>
      </c>
      <c r="Q185" s="0" t="n">
        <v>204</v>
      </c>
      <c r="R185" s="0" t="n">
        <v>9</v>
      </c>
      <c r="S185" s="0" t="s">
        <v>1183</v>
      </c>
    </row>
    <row r="186" customFormat="false" ht="12.8" hidden="false" customHeight="false" outlineLevel="0" collapsed="false">
      <c r="A186" s="0" t="n">
        <v>88065565539</v>
      </c>
      <c r="B186" s="0" t="n">
        <v>44083</v>
      </c>
      <c r="C186" s="0" t="s">
        <v>283</v>
      </c>
      <c r="D186" s="0" t="s">
        <v>29</v>
      </c>
      <c r="E186" s="0" t="s">
        <v>154</v>
      </c>
      <c r="F186" s="0" t="s">
        <v>43</v>
      </c>
      <c r="G186" s="0" t="s">
        <v>23</v>
      </c>
      <c r="H186" s="0" t="s">
        <v>44</v>
      </c>
      <c r="I186" s="0" t="s">
        <v>128</v>
      </c>
      <c r="J186" s="0" t="s">
        <v>102</v>
      </c>
      <c r="K186" s="0" t="s">
        <v>27</v>
      </c>
      <c r="L186" s="0" t="n">
        <v>6</v>
      </c>
      <c r="M186" s="0" t="n">
        <v>3</v>
      </c>
      <c r="N186" s="0" t="n">
        <v>15</v>
      </c>
      <c r="O186" s="0" t="n">
        <v>90</v>
      </c>
      <c r="P186" s="0" t="n">
        <v>45</v>
      </c>
      <c r="Q186" s="0" t="n">
        <v>45</v>
      </c>
      <c r="R186" s="0" t="n">
        <v>9</v>
      </c>
      <c r="S186" s="0" t="s">
        <v>1183</v>
      </c>
    </row>
    <row r="187" customFormat="false" ht="12.8" hidden="false" customHeight="false" outlineLevel="0" collapsed="false">
      <c r="A187" s="0" t="n">
        <v>88065565540</v>
      </c>
      <c r="B187" s="0" t="n">
        <v>44084</v>
      </c>
      <c r="C187" s="0" t="s">
        <v>284</v>
      </c>
      <c r="D187" s="0" t="s">
        <v>29</v>
      </c>
      <c r="E187" s="0" t="s">
        <v>156</v>
      </c>
      <c r="F187" s="0" t="s">
        <v>22</v>
      </c>
      <c r="G187" s="0" t="s">
        <v>23</v>
      </c>
      <c r="H187" s="0" t="s">
        <v>24</v>
      </c>
      <c r="I187" s="0" t="s">
        <v>128</v>
      </c>
      <c r="J187" s="0" t="s">
        <v>142</v>
      </c>
      <c r="K187" s="0" t="s">
        <v>35</v>
      </c>
      <c r="L187" s="0" t="n">
        <v>10</v>
      </c>
      <c r="M187" s="0" t="n">
        <v>7</v>
      </c>
      <c r="N187" s="0" t="n">
        <v>47</v>
      </c>
      <c r="O187" s="0" t="n">
        <v>470</v>
      </c>
      <c r="P187" s="0" t="n">
        <v>329</v>
      </c>
      <c r="Q187" s="0" t="n">
        <v>141</v>
      </c>
      <c r="R187" s="0" t="n">
        <v>9</v>
      </c>
      <c r="S187" s="0" t="s">
        <v>1183</v>
      </c>
    </row>
    <row r="188" customFormat="false" ht="12.8" hidden="false" customHeight="false" outlineLevel="0" collapsed="false">
      <c r="A188" s="0" t="n">
        <v>88065565541</v>
      </c>
      <c r="B188" s="0" t="n">
        <v>44085</v>
      </c>
      <c r="C188" s="0" t="s">
        <v>285</v>
      </c>
      <c r="D188" s="0" t="s">
        <v>29</v>
      </c>
      <c r="E188" s="0" t="s">
        <v>66</v>
      </c>
      <c r="F188" s="0" t="s">
        <v>31</v>
      </c>
      <c r="G188" s="0" t="s">
        <v>32</v>
      </c>
      <c r="H188" s="0" t="s">
        <v>33</v>
      </c>
      <c r="I188" s="0" t="s">
        <v>128</v>
      </c>
      <c r="J188" s="0" t="s">
        <v>105</v>
      </c>
      <c r="K188" s="0" t="s">
        <v>27</v>
      </c>
      <c r="L188" s="0" t="n">
        <v>13</v>
      </c>
      <c r="M188" s="0" t="n">
        <v>10</v>
      </c>
      <c r="N188" s="0" t="n">
        <v>6</v>
      </c>
      <c r="O188" s="0" t="n">
        <v>78</v>
      </c>
      <c r="P188" s="0" t="n">
        <v>60</v>
      </c>
      <c r="Q188" s="0" t="n">
        <v>18</v>
      </c>
      <c r="R188" s="0" t="n">
        <v>9</v>
      </c>
      <c r="S188" s="0" t="s">
        <v>1183</v>
      </c>
    </row>
    <row r="189" customFormat="false" ht="12.8" hidden="false" customHeight="false" outlineLevel="0" collapsed="false">
      <c r="A189" s="0" t="n">
        <v>88065565542</v>
      </c>
      <c r="B189" s="0" t="n">
        <v>44086</v>
      </c>
      <c r="C189" s="0" t="s">
        <v>286</v>
      </c>
      <c r="D189" s="0" t="s">
        <v>20</v>
      </c>
      <c r="E189" s="0" t="s">
        <v>69</v>
      </c>
      <c r="F189" s="0" t="s">
        <v>38</v>
      </c>
      <c r="G189" s="0" t="s">
        <v>32</v>
      </c>
      <c r="H189" s="0" t="s">
        <v>39</v>
      </c>
      <c r="I189" s="0" t="s">
        <v>128</v>
      </c>
      <c r="J189" s="0" t="s">
        <v>144</v>
      </c>
      <c r="K189" s="0" t="s">
        <v>35</v>
      </c>
      <c r="L189" s="0" t="n">
        <v>20</v>
      </c>
      <c r="M189" s="0" t="n">
        <v>17</v>
      </c>
      <c r="N189" s="0" t="n">
        <v>10</v>
      </c>
      <c r="O189" s="0" t="n">
        <v>200</v>
      </c>
      <c r="P189" s="0" t="n">
        <v>170</v>
      </c>
      <c r="Q189" s="0" t="n">
        <v>30</v>
      </c>
      <c r="R189" s="0" t="n">
        <v>9</v>
      </c>
      <c r="S189" s="0" t="s">
        <v>1183</v>
      </c>
    </row>
    <row r="190" customFormat="false" ht="12.8" hidden="false" customHeight="false" outlineLevel="0" collapsed="false">
      <c r="A190" s="0" t="n">
        <v>88065565543</v>
      </c>
      <c r="B190" s="0" t="n">
        <v>44087</v>
      </c>
      <c r="C190" s="0" t="s">
        <v>287</v>
      </c>
      <c r="D190" s="0" t="s">
        <v>20</v>
      </c>
      <c r="E190" s="0" t="s">
        <v>72</v>
      </c>
      <c r="F190" s="0" t="s">
        <v>43</v>
      </c>
      <c r="G190" s="0" t="s">
        <v>23</v>
      </c>
      <c r="H190" s="0" t="s">
        <v>44</v>
      </c>
      <c r="I190" s="0" t="s">
        <v>128</v>
      </c>
      <c r="J190" s="0" t="s">
        <v>108</v>
      </c>
      <c r="K190" s="0" t="s">
        <v>27</v>
      </c>
      <c r="L190" s="0" t="n">
        <v>15</v>
      </c>
      <c r="M190" s="0" t="n">
        <v>12</v>
      </c>
      <c r="N190" s="0" t="n">
        <v>11</v>
      </c>
      <c r="O190" s="0" t="n">
        <v>165</v>
      </c>
      <c r="P190" s="0" t="n">
        <v>132</v>
      </c>
      <c r="Q190" s="0" t="n">
        <v>33</v>
      </c>
      <c r="R190" s="0" t="n">
        <v>9</v>
      </c>
      <c r="S190" s="0" t="s">
        <v>1183</v>
      </c>
    </row>
    <row r="191" customFormat="false" ht="12.8" hidden="false" customHeight="false" outlineLevel="0" collapsed="false">
      <c r="A191" s="0" t="n">
        <v>88065565544</v>
      </c>
      <c r="B191" s="0" t="n">
        <v>44088</v>
      </c>
      <c r="C191" s="0" t="s">
        <v>288</v>
      </c>
      <c r="D191" s="0" t="s">
        <v>20</v>
      </c>
      <c r="E191" s="0" t="s">
        <v>75</v>
      </c>
      <c r="F191" s="0" t="s">
        <v>22</v>
      </c>
      <c r="G191" s="0" t="s">
        <v>23</v>
      </c>
      <c r="H191" s="0" t="s">
        <v>24</v>
      </c>
      <c r="I191" s="0" t="s">
        <v>128</v>
      </c>
      <c r="J191" s="0" t="s">
        <v>53</v>
      </c>
      <c r="K191" s="0" t="s">
        <v>27</v>
      </c>
      <c r="L191" s="0" t="n">
        <v>20</v>
      </c>
      <c r="M191" s="0" t="n">
        <v>17</v>
      </c>
      <c r="N191" s="0" t="n">
        <v>60</v>
      </c>
      <c r="O191" s="0" t="n">
        <v>1200</v>
      </c>
      <c r="P191" s="0" t="n">
        <v>1020</v>
      </c>
      <c r="Q191" s="0" t="n">
        <v>180</v>
      </c>
      <c r="R191" s="0" t="n">
        <v>9</v>
      </c>
      <c r="S191" s="0" t="s">
        <v>1183</v>
      </c>
    </row>
    <row r="192" customFormat="false" ht="12.8" hidden="false" customHeight="false" outlineLevel="0" collapsed="false">
      <c r="A192" s="0" t="n">
        <v>88065565545</v>
      </c>
      <c r="B192" s="0" t="n">
        <v>44089</v>
      </c>
      <c r="C192" s="0" t="s">
        <v>289</v>
      </c>
      <c r="D192" s="0" t="s">
        <v>29</v>
      </c>
      <c r="E192" s="0" t="s">
        <v>78</v>
      </c>
      <c r="F192" s="0" t="s">
        <v>31</v>
      </c>
      <c r="G192" s="0" t="s">
        <v>32</v>
      </c>
      <c r="H192" s="0" t="s">
        <v>33</v>
      </c>
      <c r="I192" s="0" t="s">
        <v>128</v>
      </c>
      <c r="J192" s="0" t="s">
        <v>56</v>
      </c>
      <c r="K192" s="0" t="s">
        <v>27</v>
      </c>
      <c r="L192" s="0" t="n">
        <v>12</v>
      </c>
      <c r="M192" s="0" t="n">
        <v>9</v>
      </c>
      <c r="N192" s="0" t="n">
        <v>89</v>
      </c>
      <c r="O192" s="0" t="n">
        <v>1068</v>
      </c>
      <c r="P192" s="0" t="n">
        <v>801</v>
      </c>
      <c r="Q192" s="0" t="n">
        <v>267</v>
      </c>
      <c r="R192" s="0" t="n">
        <v>9</v>
      </c>
      <c r="S192" s="0" t="s">
        <v>1183</v>
      </c>
    </row>
    <row r="193" customFormat="false" ht="12.8" hidden="false" customHeight="false" outlineLevel="0" collapsed="false">
      <c r="A193" s="0" t="n">
        <v>88065565546</v>
      </c>
      <c r="B193" s="0" t="n">
        <v>44093</v>
      </c>
      <c r="C193" s="0" t="s">
        <v>290</v>
      </c>
      <c r="D193" s="0" t="s">
        <v>29</v>
      </c>
      <c r="E193" s="0" t="s">
        <v>81</v>
      </c>
      <c r="F193" s="0" t="s">
        <v>38</v>
      </c>
      <c r="G193" s="0" t="s">
        <v>32</v>
      </c>
      <c r="H193" s="0" t="s">
        <v>39</v>
      </c>
      <c r="I193" s="0" t="s">
        <v>128</v>
      </c>
      <c r="J193" s="0" t="s">
        <v>59</v>
      </c>
      <c r="K193" s="0" t="s">
        <v>27</v>
      </c>
      <c r="L193" s="0" t="n">
        <v>16</v>
      </c>
      <c r="M193" s="0" t="n">
        <v>13</v>
      </c>
      <c r="N193" s="0" t="n">
        <v>77</v>
      </c>
      <c r="O193" s="0" t="n">
        <v>1232</v>
      </c>
      <c r="P193" s="0" t="n">
        <v>1001</v>
      </c>
      <c r="Q193" s="0" t="n">
        <v>231</v>
      </c>
      <c r="R193" s="0" t="n">
        <v>9</v>
      </c>
      <c r="S193" s="0" t="s">
        <v>1183</v>
      </c>
    </row>
    <row r="194" customFormat="false" ht="12.8" hidden="false" customHeight="false" outlineLevel="0" collapsed="false">
      <c r="A194" s="0" t="n">
        <v>88065565547</v>
      </c>
      <c r="B194" s="0" t="n">
        <v>44092</v>
      </c>
      <c r="C194" s="0" t="s">
        <v>291</v>
      </c>
      <c r="D194" s="0" t="s">
        <v>29</v>
      </c>
      <c r="E194" s="0" t="s">
        <v>84</v>
      </c>
      <c r="F194" s="0" t="s">
        <v>43</v>
      </c>
      <c r="G194" s="0" t="s">
        <v>23</v>
      </c>
      <c r="H194" s="0" t="s">
        <v>44</v>
      </c>
      <c r="I194" s="0" t="s">
        <v>128</v>
      </c>
      <c r="J194" s="0" t="s">
        <v>60</v>
      </c>
      <c r="K194" s="0" t="s">
        <v>35</v>
      </c>
      <c r="L194" s="0" t="n">
        <v>70</v>
      </c>
      <c r="M194" s="0" t="n">
        <v>67</v>
      </c>
      <c r="N194" s="0" t="n">
        <v>68</v>
      </c>
      <c r="O194" s="0" t="n">
        <v>4760</v>
      </c>
      <c r="P194" s="0" t="n">
        <v>4556</v>
      </c>
      <c r="Q194" s="0" t="n">
        <v>204</v>
      </c>
      <c r="R194" s="0" t="n">
        <v>9</v>
      </c>
      <c r="S194" s="0" t="s">
        <v>1183</v>
      </c>
    </row>
    <row r="195" customFormat="false" ht="12.8" hidden="false" customHeight="false" outlineLevel="0" collapsed="false">
      <c r="A195" s="0" t="n">
        <v>88065565548</v>
      </c>
      <c r="B195" s="0" t="n">
        <v>44092</v>
      </c>
      <c r="C195" s="0" t="s">
        <v>292</v>
      </c>
      <c r="D195" s="0" t="s">
        <v>29</v>
      </c>
      <c r="E195" s="0" t="s">
        <v>87</v>
      </c>
      <c r="F195" s="0" t="s">
        <v>22</v>
      </c>
      <c r="G195" s="0" t="s">
        <v>23</v>
      </c>
      <c r="H195" s="0" t="s">
        <v>24</v>
      </c>
      <c r="I195" s="0" t="s">
        <v>128</v>
      </c>
      <c r="J195" s="0" t="s">
        <v>61</v>
      </c>
      <c r="K195" s="0" t="s">
        <v>35</v>
      </c>
      <c r="L195" s="0" t="n">
        <v>15</v>
      </c>
      <c r="M195" s="0" t="n">
        <v>12</v>
      </c>
      <c r="N195" s="0" t="n">
        <v>15</v>
      </c>
      <c r="O195" s="0" t="n">
        <v>225</v>
      </c>
      <c r="P195" s="0" t="n">
        <v>180</v>
      </c>
      <c r="Q195" s="0" t="n">
        <v>45</v>
      </c>
      <c r="R195" s="0" t="n">
        <v>9</v>
      </c>
      <c r="S195" s="0" t="s">
        <v>1183</v>
      </c>
    </row>
    <row r="196" customFormat="false" ht="12.8" hidden="false" customHeight="false" outlineLevel="0" collapsed="false">
      <c r="A196" s="0" t="n">
        <v>88065565549</v>
      </c>
      <c r="B196" s="0" t="n">
        <v>44093</v>
      </c>
      <c r="C196" s="0" t="s">
        <v>293</v>
      </c>
      <c r="D196" s="0" t="s">
        <v>29</v>
      </c>
      <c r="E196" s="0" t="s">
        <v>90</v>
      </c>
      <c r="F196" s="0" t="s">
        <v>31</v>
      </c>
      <c r="G196" s="0" t="s">
        <v>32</v>
      </c>
      <c r="H196" s="0" t="s">
        <v>33</v>
      </c>
      <c r="I196" s="0" t="s">
        <v>128</v>
      </c>
      <c r="J196" s="0" t="s">
        <v>59</v>
      </c>
      <c r="K196" s="0" t="s">
        <v>27</v>
      </c>
      <c r="L196" s="0" t="n">
        <v>16</v>
      </c>
      <c r="M196" s="0" t="n">
        <v>13</v>
      </c>
      <c r="N196" s="0" t="n">
        <v>47</v>
      </c>
      <c r="O196" s="0" t="n">
        <v>752</v>
      </c>
      <c r="P196" s="0" t="n">
        <v>611</v>
      </c>
      <c r="Q196" s="0" t="n">
        <v>141</v>
      </c>
      <c r="R196" s="0" t="n">
        <v>9</v>
      </c>
      <c r="S196" s="0" t="s">
        <v>1183</v>
      </c>
    </row>
    <row r="197" customFormat="false" ht="12.8" hidden="false" customHeight="false" outlineLevel="0" collapsed="false">
      <c r="A197" s="0" t="n">
        <v>88065565550</v>
      </c>
      <c r="B197" s="0" t="n">
        <v>44094</v>
      </c>
      <c r="C197" s="0" t="s">
        <v>294</v>
      </c>
      <c r="D197" s="0" t="s">
        <v>29</v>
      </c>
      <c r="E197" s="0" t="s">
        <v>93</v>
      </c>
      <c r="F197" s="0" t="s">
        <v>38</v>
      </c>
      <c r="G197" s="0" t="s">
        <v>32</v>
      </c>
      <c r="H197" s="0" t="s">
        <v>39</v>
      </c>
      <c r="I197" s="0" t="s">
        <v>128</v>
      </c>
      <c r="J197" s="0" t="s">
        <v>62</v>
      </c>
      <c r="K197" s="0" t="s">
        <v>27</v>
      </c>
      <c r="L197" s="0" t="n">
        <v>20</v>
      </c>
      <c r="M197" s="0" t="n">
        <v>17</v>
      </c>
      <c r="N197" s="0" t="n">
        <v>6</v>
      </c>
      <c r="O197" s="0" t="n">
        <v>120</v>
      </c>
      <c r="P197" s="0" t="n">
        <v>102</v>
      </c>
      <c r="Q197" s="0" t="n">
        <v>18</v>
      </c>
      <c r="R197" s="0" t="n">
        <v>9</v>
      </c>
      <c r="S197" s="0" t="s">
        <v>1183</v>
      </c>
    </row>
    <row r="198" customFormat="false" ht="12.8" hidden="false" customHeight="false" outlineLevel="0" collapsed="false">
      <c r="A198" s="0" t="n">
        <v>88065565551</v>
      </c>
      <c r="B198" s="0" t="n">
        <v>44095</v>
      </c>
      <c r="C198" s="0" t="s">
        <v>295</v>
      </c>
      <c r="D198" s="0" t="s">
        <v>20</v>
      </c>
      <c r="E198" s="0" t="s">
        <v>96</v>
      </c>
      <c r="F198" s="0" t="s">
        <v>43</v>
      </c>
      <c r="G198" s="0" t="s">
        <v>23</v>
      </c>
      <c r="H198" s="0" t="s">
        <v>44</v>
      </c>
      <c r="I198" s="0" t="s">
        <v>128</v>
      </c>
      <c r="J198" s="0" t="s">
        <v>63</v>
      </c>
      <c r="K198" s="0" t="s">
        <v>27</v>
      </c>
      <c r="L198" s="0" t="n">
        <v>12</v>
      </c>
      <c r="M198" s="0" t="n">
        <v>9</v>
      </c>
      <c r="N198" s="0" t="n">
        <v>10</v>
      </c>
      <c r="O198" s="0" t="n">
        <v>120</v>
      </c>
      <c r="P198" s="0" t="n">
        <v>90</v>
      </c>
      <c r="Q198" s="0" t="n">
        <v>30</v>
      </c>
      <c r="R198" s="0" t="n">
        <v>9</v>
      </c>
      <c r="S198" s="0" t="s">
        <v>1183</v>
      </c>
    </row>
    <row r="199" customFormat="false" ht="12.8" hidden="false" customHeight="false" outlineLevel="0" collapsed="false">
      <c r="A199" s="0" t="n">
        <v>88065565552</v>
      </c>
      <c r="B199" s="0" t="n">
        <v>44096</v>
      </c>
      <c r="C199" s="0" t="s">
        <v>296</v>
      </c>
      <c r="D199" s="0" t="s">
        <v>29</v>
      </c>
      <c r="E199" s="0" t="s">
        <v>98</v>
      </c>
      <c r="F199" s="0" t="s">
        <v>22</v>
      </c>
      <c r="G199" s="0" t="s">
        <v>23</v>
      </c>
      <c r="H199" s="0" t="s">
        <v>24</v>
      </c>
      <c r="I199" s="0" t="s">
        <v>128</v>
      </c>
      <c r="J199" s="0" t="s">
        <v>64</v>
      </c>
      <c r="K199" s="0" t="s">
        <v>35</v>
      </c>
      <c r="L199" s="0" t="n">
        <v>12</v>
      </c>
      <c r="M199" s="0" t="n">
        <v>9</v>
      </c>
      <c r="N199" s="0" t="n">
        <v>11</v>
      </c>
      <c r="O199" s="0" t="n">
        <v>132</v>
      </c>
      <c r="P199" s="0" t="n">
        <v>99</v>
      </c>
      <c r="Q199" s="0" t="n">
        <v>33</v>
      </c>
      <c r="R199" s="0" t="n">
        <v>9</v>
      </c>
      <c r="S199" s="0" t="s">
        <v>1183</v>
      </c>
    </row>
    <row r="200" customFormat="false" ht="12.8" hidden="false" customHeight="false" outlineLevel="0" collapsed="false">
      <c r="A200" s="0" t="n">
        <v>88065565553</v>
      </c>
      <c r="B200" s="0" t="n">
        <v>44097</v>
      </c>
      <c r="C200" s="0" t="s">
        <v>297</v>
      </c>
      <c r="D200" s="0" t="s">
        <v>20</v>
      </c>
      <c r="E200" s="0" t="s">
        <v>101</v>
      </c>
      <c r="F200" s="0" t="s">
        <v>31</v>
      </c>
      <c r="G200" s="0" t="s">
        <v>32</v>
      </c>
      <c r="H200" s="0" t="s">
        <v>33</v>
      </c>
      <c r="I200" s="0" t="s">
        <v>128</v>
      </c>
      <c r="J200" s="0" t="s">
        <v>67</v>
      </c>
      <c r="K200" s="0" t="s">
        <v>35</v>
      </c>
      <c r="L200" s="0" t="n">
        <v>18</v>
      </c>
      <c r="M200" s="0" t="n">
        <v>15</v>
      </c>
      <c r="N200" s="0" t="n">
        <v>60</v>
      </c>
      <c r="O200" s="0" t="n">
        <v>1080</v>
      </c>
      <c r="P200" s="0" t="n">
        <v>900</v>
      </c>
      <c r="Q200" s="0" t="n">
        <v>180</v>
      </c>
      <c r="R200" s="0" t="n">
        <v>9</v>
      </c>
      <c r="S200" s="0" t="s">
        <v>1183</v>
      </c>
    </row>
    <row r="201" customFormat="false" ht="12.8" hidden="false" customHeight="false" outlineLevel="0" collapsed="false">
      <c r="A201" s="0" t="n">
        <v>88065565554</v>
      </c>
      <c r="B201" s="0" t="n">
        <v>44098</v>
      </c>
      <c r="C201" s="0" t="s">
        <v>298</v>
      </c>
      <c r="D201" s="0" t="s">
        <v>20</v>
      </c>
      <c r="E201" s="0" t="s">
        <v>104</v>
      </c>
      <c r="F201" s="0" t="s">
        <v>38</v>
      </c>
      <c r="G201" s="0" t="s">
        <v>32</v>
      </c>
      <c r="H201" s="0" t="s">
        <v>39</v>
      </c>
      <c r="I201" s="0" t="s">
        <v>128</v>
      </c>
      <c r="J201" s="0" t="s">
        <v>70</v>
      </c>
      <c r="K201" s="0" t="s">
        <v>27</v>
      </c>
      <c r="L201" s="0" t="n">
        <v>10</v>
      </c>
      <c r="M201" s="0" t="n">
        <v>7</v>
      </c>
      <c r="N201" s="0" t="n">
        <v>89</v>
      </c>
      <c r="O201" s="0" t="n">
        <v>890</v>
      </c>
      <c r="P201" s="0" t="n">
        <v>623</v>
      </c>
      <c r="Q201" s="0" t="n">
        <v>267</v>
      </c>
      <c r="R201" s="0" t="n">
        <v>9</v>
      </c>
      <c r="S201" s="0" t="s">
        <v>1183</v>
      </c>
    </row>
    <row r="202" customFormat="false" ht="12.8" hidden="false" customHeight="false" outlineLevel="0" collapsed="false">
      <c r="A202" s="0" t="n">
        <v>88065565555</v>
      </c>
      <c r="B202" s="0" t="n">
        <v>44099</v>
      </c>
      <c r="C202" s="0" t="s">
        <v>299</v>
      </c>
      <c r="D202" s="0" t="s">
        <v>20</v>
      </c>
      <c r="E202" s="0" t="s">
        <v>107</v>
      </c>
      <c r="F202" s="0" t="s">
        <v>43</v>
      </c>
      <c r="G202" s="0" t="s">
        <v>23</v>
      </c>
      <c r="H202" s="0" t="s">
        <v>44</v>
      </c>
      <c r="I202" s="0" t="s">
        <v>128</v>
      </c>
      <c r="J202" s="0" t="s">
        <v>73</v>
      </c>
      <c r="K202" s="0" t="s">
        <v>27</v>
      </c>
      <c r="L202" s="0" t="n">
        <v>15</v>
      </c>
      <c r="M202" s="0" t="n">
        <v>12</v>
      </c>
      <c r="N202" s="0" t="n">
        <v>77</v>
      </c>
      <c r="O202" s="0" t="n">
        <v>1155</v>
      </c>
      <c r="P202" s="0" t="n">
        <v>924</v>
      </c>
      <c r="Q202" s="0" t="n">
        <v>231</v>
      </c>
      <c r="R202" s="0" t="n">
        <v>9</v>
      </c>
      <c r="S202" s="0" t="s">
        <v>1183</v>
      </c>
    </row>
    <row r="203" customFormat="false" ht="12.8" hidden="false" customHeight="false" outlineLevel="0" collapsed="false">
      <c r="A203" s="0" t="n">
        <v>88065565556</v>
      </c>
      <c r="B203" s="0" t="n">
        <v>44103</v>
      </c>
      <c r="C203" s="0" t="s">
        <v>300</v>
      </c>
      <c r="D203" s="0" t="s">
        <v>20</v>
      </c>
      <c r="E203" s="0" t="s">
        <v>110</v>
      </c>
      <c r="F203" s="0" t="s">
        <v>22</v>
      </c>
      <c r="G203" s="0" t="s">
        <v>23</v>
      </c>
      <c r="H203" s="0" t="s">
        <v>24</v>
      </c>
      <c r="I203" s="0" t="s">
        <v>128</v>
      </c>
      <c r="J203" s="0" t="s">
        <v>76</v>
      </c>
      <c r="K203" s="0" t="s">
        <v>27</v>
      </c>
      <c r="L203" s="0" t="n">
        <v>15</v>
      </c>
      <c r="M203" s="0" t="n">
        <v>12</v>
      </c>
      <c r="N203" s="0" t="n">
        <v>68</v>
      </c>
      <c r="O203" s="0" t="n">
        <v>1020</v>
      </c>
      <c r="P203" s="0" t="n">
        <v>816</v>
      </c>
      <c r="Q203" s="0" t="n">
        <v>204</v>
      </c>
      <c r="R203" s="0" t="n">
        <v>9</v>
      </c>
      <c r="S203" s="0" t="s">
        <v>1183</v>
      </c>
    </row>
    <row r="204" customFormat="false" ht="12.8" hidden="false" customHeight="false" outlineLevel="0" collapsed="false">
      <c r="A204" s="0" t="n">
        <v>88065565557</v>
      </c>
      <c r="B204" s="0" t="n">
        <v>44102</v>
      </c>
      <c r="C204" s="0" t="s">
        <v>301</v>
      </c>
      <c r="D204" s="0" t="s">
        <v>29</v>
      </c>
      <c r="E204" s="0" t="s">
        <v>112</v>
      </c>
      <c r="F204" s="0" t="s">
        <v>31</v>
      </c>
      <c r="G204" s="0" t="s">
        <v>32</v>
      </c>
      <c r="H204" s="0" t="s">
        <v>33</v>
      </c>
      <c r="I204" s="0" t="s">
        <v>128</v>
      </c>
      <c r="J204" s="0" t="s">
        <v>79</v>
      </c>
      <c r="K204" s="0" t="s">
        <v>35</v>
      </c>
      <c r="L204" s="0" t="n">
        <v>23</v>
      </c>
      <c r="M204" s="0" t="n">
        <v>20</v>
      </c>
      <c r="N204" s="0" t="n">
        <v>15</v>
      </c>
      <c r="O204" s="0" t="n">
        <v>345</v>
      </c>
      <c r="P204" s="0" t="n">
        <v>300</v>
      </c>
      <c r="Q204" s="0" t="n">
        <v>45</v>
      </c>
      <c r="R204" s="0" t="n">
        <v>9</v>
      </c>
      <c r="S204" s="0" t="s">
        <v>1183</v>
      </c>
    </row>
    <row r="205" customFormat="false" ht="12.8" hidden="false" customHeight="false" outlineLevel="0" collapsed="false">
      <c r="A205" s="0" t="n">
        <v>88065565558</v>
      </c>
      <c r="B205" s="0" t="n">
        <v>44102</v>
      </c>
      <c r="C205" s="0" t="s">
        <v>302</v>
      </c>
      <c r="D205" s="0" t="s">
        <v>20</v>
      </c>
      <c r="E205" s="0" t="s">
        <v>114</v>
      </c>
      <c r="F205" s="0" t="s">
        <v>38</v>
      </c>
      <c r="G205" s="0" t="s">
        <v>32</v>
      </c>
      <c r="H205" s="0" t="s">
        <v>39</v>
      </c>
      <c r="I205" s="0" t="s">
        <v>128</v>
      </c>
      <c r="J205" s="0" t="s">
        <v>82</v>
      </c>
      <c r="K205" s="0" t="s">
        <v>35</v>
      </c>
      <c r="L205" s="0" t="n">
        <v>9</v>
      </c>
      <c r="M205" s="0" t="n">
        <v>6</v>
      </c>
      <c r="N205" s="0" t="n">
        <v>47</v>
      </c>
      <c r="O205" s="0" t="n">
        <v>423</v>
      </c>
      <c r="P205" s="0" t="n">
        <v>282</v>
      </c>
      <c r="Q205" s="0" t="n">
        <v>141</v>
      </c>
      <c r="R205" s="0" t="n">
        <v>9</v>
      </c>
      <c r="S205" s="0" t="s">
        <v>1183</v>
      </c>
    </row>
    <row r="206" customFormat="false" ht="12.8" hidden="false" customHeight="false" outlineLevel="0" collapsed="false">
      <c r="A206" s="0" t="n">
        <v>88065565559</v>
      </c>
      <c r="B206" s="0" t="n">
        <v>44103</v>
      </c>
      <c r="C206" s="0" t="s">
        <v>303</v>
      </c>
      <c r="D206" s="0" t="s">
        <v>29</v>
      </c>
      <c r="E206" s="0" t="s">
        <v>69</v>
      </c>
      <c r="F206" s="0" t="s">
        <v>43</v>
      </c>
      <c r="G206" s="0" t="s">
        <v>23</v>
      </c>
      <c r="H206" s="0" t="s">
        <v>44</v>
      </c>
      <c r="I206" s="0" t="s">
        <v>128</v>
      </c>
      <c r="J206" s="0" t="s">
        <v>85</v>
      </c>
      <c r="K206" s="0" t="s">
        <v>35</v>
      </c>
      <c r="L206" s="0" t="n">
        <v>18</v>
      </c>
      <c r="M206" s="0" t="n">
        <v>15</v>
      </c>
      <c r="N206" s="0" t="n">
        <v>6</v>
      </c>
      <c r="O206" s="0" t="n">
        <v>108</v>
      </c>
      <c r="P206" s="0" t="n">
        <v>90</v>
      </c>
      <c r="Q206" s="0" t="n">
        <v>18</v>
      </c>
      <c r="R206" s="0" t="n">
        <v>9</v>
      </c>
      <c r="S206" s="0" t="s">
        <v>1183</v>
      </c>
    </row>
    <row r="207" customFormat="false" ht="12.8" hidden="false" customHeight="false" outlineLevel="0" collapsed="false">
      <c r="A207" s="0" t="n">
        <v>88065565560</v>
      </c>
      <c r="B207" s="0" t="n">
        <v>44104</v>
      </c>
      <c r="C207" s="0" t="s">
        <v>304</v>
      </c>
      <c r="D207" s="0" t="s">
        <v>20</v>
      </c>
      <c r="E207" s="0" t="s">
        <v>117</v>
      </c>
      <c r="F207" s="0" t="s">
        <v>22</v>
      </c>
      <c r="G207" s="0" t="s">
        <v>23</v>
      </c>
      <c r="H207" s="0" t="s">
        <v>24</v>
      </c>
      <c r="I207" s="0" t="s">
        <v>128</v>
      </c>
      <c r="J207" s="0" t="s">
        <v>88</v>
      </c>
      <c r="K207" s="0" t="s">
        <v>27</v>
      </c>
      <c r="L207" s="0" t="n">
        <v>14</v>
      </c>
      <c r="M207" s="0" t="n">
        <v>11</v>
      </c>
      <c r="N207" s="0" t="n">
        <v>10</v>
      </c>
      <c r="O207" s="0" t="n">
        <v>140</v>
      </c>
      <c r="P207" s="0" t="n">
        <v>110</v>
      </c>
      <c r="Q207" s="0" t="n">
        <v>30</v>
      </c>
      <c r="R207" s="0" t="n">
        <v>9</v>
      </c>
      <c r="S207" s="0" t="s">
        <v>1183</v>
      </c>
    </row>
    <row r="208" customFormat="false" ht="12.8" hidden="false" customHeight="false" outlineLevel="0" collapsed="false">
      <c r="A208" s="0" t="n">
        <v>88065565561</v>
      </c>
      <c r="B208" s="0" t="n">
        <v>44094</v>
      </c>
      <c r="C208" s="0" t="s">
        <v>305</v>
      </c>
      <c r="D208" s="0" t="s">
        <v>20</v>
      </c>
      <c r="E208" s="0" t="s">
        <v>119</v>
      </c>
      <c r="F208" s="0" t="s">
        <v>31</v>
      </c>
      <c r="G208" s="0" t="s">
        <v>32</v>
      </c>
      <c r="H208" s="0" t="s">
        <v>33</v>
      </c>
      <c r="I208" s="0" t="s">
        <v>25</v>
      </c>
      <c r="J208" s="0" t="s">
        <v>91</v>
      </c>
      <c r="K208" s="0" t="s">
        <v>27</v>
      </c>
      <c r="L208" s="0" t="n">
        <v>30</v>
      </c>
      <c r="M208" s="0" t="n">
        <v>27</v>
      </c>
      <c r="N208" s="0" t="n">
        <v>11</v>
      </c>
      <c r="O208" s="0" t="n">
        <v>330</v>
      </c>
      <c r="P208" s="0" t="n">
        <v>297</v>
      </c>
      <c r="Q208" s="0" t="n">
        <v>33</v>
      </c>
      <c r="R208" s="0" t="n">
        <v>9</v>
      </c>
      <c r="S208" s="0" t="s">
        <v>1183</v>
      </c>
    </row>
    <row r="209" customFormat="false" ht="12.8" hidden="false" customHeight="false" outlineLevel="0" collapsed="false">
      <c r="A209" s="0" t="n">
        <v>88065565562</v>
      </c>
      <c r="B209" s="0" t="n">
        <v>44095</v>
      </c>
      <c r="C209" s="0" t="s">
        <v>306</v>
      </c>
      <c r="D209" s="0" t="s">
        <v>29</v>
      </c>
      <c r="E209" s="0" t="s">
        <v>121</v>
      </c>
      <c r="F209" s="0" t="s">
        <v>38</v>
      </c>
      <c r="G209" s="0" t="s">
        <v>32</v>
      </c>
      <c r="H209" s="0" t="s">
        <v>39</v>
      </c>
      <c r="I209" s="0" t="s">
        <v>25</v>
      </c>
      <c r="J209" s="0" t="s">
        <v>94</v>
      </c>
      <c r="K209" s="0" t="s">
        <v>27</v>
      </c>
      <c r="L209" s="0" t="n">
        <v>16</v>
      </c>
      <c r="M209" s="0" t="n">
        <v>13</v>
      </c>
      <c r="N209" s="0" t="n">
        <v>60</v>
      </c>
      <c r="O209" s="0" t="n">
        <v>960</v>
      </c>
      <c r="P209" s="0" t="n">
        <v>780</v>
      </c>
      <c r="Q209" s="0" t="n">
        <v>180</v>
      </c>
      <c r="R209" s="0" t="n">
        <v>9</v>
      </c>
      <c r="S209" s="0" t="s">
        <v>1183</v>
      </c>
    </row>
    <row r="210" customFormat="false" ht="12.8" hidden="false" customHeight="false" outlineLevel="0" collapsed="false">
      <c r="A210" s="0" t="n">
        <v>88065565563</v>
      </c>
      <c r="B210" s="0" t="n">
        <v>44096</v>
      </c>
      <c r="C210" s="0" t="s">
        <v>307</v>
      </c>
      <c r="D210" s="0" t="s">
        <v>29</v>
      </c>
      <c r="E210" s="0" t="s">
        <v>123</v>
      </c>
      <c r="F210" s="0" t="s">
        <v>43</v>
      </c>
      <c r="G210" s="0" t="s">
        <v>23</v>
      </c>
      <c r="H210" s="0" t="s">
        <v>44</v>
      </c>
      <c r="I210" s="0" t="s">
        <v>25</v>
      </c>
      <c r="J210" s="0" t="s">
        <v>26</v>
      </c>
      <c r="K210" s="0" t="s">
        <v>27</v>
      </c>
      <c r="L210" s="0" t="n">
        <v>52</v>
      </c>
      <c r="M210" s="0" t="n">
        <v>49</v>
      </c>
      <c r="N210" s="0" t="n">
        <v>89</v>
      </c>
      <c r="O210" s="0" t="n">
        <v>4628</v>
      </c>
      <c r="P210" s="0" t="n">
        <v>4361</v>
      </c>
      <c r="Q210" s="0" t="n">
        <v>267</v>
      </c>
      <c r="R210" s="0" t="n">
        <v>9</v>
      </c>
      <c r="S210" s="0" t="s">
        <v>1183</v>
      </c>
    </row>
    <row r="211" customFormat="false" ht="12.8" hidden="false" customHeight="false" outlineLevel="0" collapsed="false">
      <c r="A211" s="0" t="n">
        <v>88065565564</v>
      </c>
      <c r="B211" s="0" t="n">
        <v>44097</v>
      </c>
      <c r="C211" s="0" t="s">
        <v>308</v>
      </c>
      <c r="D211" s="0" t="s">
        <v>29</v>
      </c>
      <c r="E211" s="0" t="s">
        <v>125</v>
      </c>
      <c r="F211" s="0" t="s">
        <v>22</v>
      </c>
      <c r="G211" s="0" t="s">
        <v>23</v>
      </c>
      <c r="H211" s="0" t="s">
        <v>24</v>
      </c>
      <c r="I211" s="0" t="s">
        <v>25</v>
      </c>
      <c r="J211" s="0" t="s">
        <v>99</v>
      </c>
      <c r="K211" s="0" t="s">
        <v>27</v>
      </c>
      <c r="L211" s="0" t="n">
        <v>14</v>
      </c>
      <c r="M211" s="0" t="n">
        <v>11</v>
      </c>
      <c r="N211" s="0" t="n">
        <v>77</v>
      </c>
      <c r="O211" s="0" t="n">
        <v>1078</v>
      </c>
      <c r="P211" s="0" t="n">
        <v>847</v>
      </c>
      <c r="Q211" s="0" t="n">
        <v>231</v>
      </c>
      <c r="R211" s="0" t="n">
        <v>9</v>
      </c>
      <c r="S211" s="0" t="s">
        <v>1183</v>
      </c>
    </row>
    <row r="212" customFormat="false" ht="12.8" hidden="false" customHeight="false" outlineLevel="0" collapsed="false">
      <c r="A212" s="0" t="n">
        <v>88065565565</v>
      </c>
      <c r="B212" s="0" t="n">
        <v>44098</v>
      </c>
      <c r="C212" s="0" t="s">
        <v>309</v>
      </c>
      <c r="D212" s="0" t="s">
        <v>29</v>
      </c>
      <c r="E212" s="0" t="s">
        <v>30</v>
      </c>
      <c r="F212" s="0" t="s">
        <v>31</v>
      </c>
      <c r="G212" s="0" t="s">
        <v>32</v>
      </c>
      <c r="H212" s="0" t="s">
        <v>33</v>
      </c>
      <c r="I212" s="0" t="s">
        <v>25</v>
      </c>
      <c r="J212" s="0" t="s">
        <v>102</v>
      </c>
      <c r="K212" s="0" t="s">
        <v>27</v>
      </c>
      <c r="L212" s="0" t="n">
        <v>6</v>
      </c>
      <c r="M212" s="0" t="n">
        <v>3</v>
      </c>
      <c r="N212" s="0" t="n">
        <v>68</v>
      </c>
      <c r="O212" s="0" t="n">
        <v>408</v>
      </c>
      <c r="P212" s="0" t="n">
        <v>204</v>
      </c>
      <c r="Q212" s="0" t="n">
        <v>204</v>
      </c>
      <c r="R212" s="0" t="n">
        <v>9</v>
      </c>
      <c r="S212" s="0" t="s">
        <v>1183</v>
      </c>
    </row>
    <row r="213" customFormat="false" ht="12.8" hidden="false" customHeight="false" outlineLevel="0" collapsed="false">
      <c r="A213" s="0" t="n">
        <v>88065565566</v>
      </c>
      <c r="B213" s="0" t="n">
        <v>44099</v>
      </c>
      <c r="C213" s="0" t="s">
        <v>310</v>
      </c>
      <c r="D213" s="0" t="s">
        <v>20</v>
      </c>
      <c r="E213" s="0" t="s">
        <v>37</v>
      </c>
      <c r="F213" s="0" t="s">
        <v>38</v>
      </c>
      <c r="G213" s="0" t="s">
        <v>32</v>
      </c>
      <c r="H213" s="0" t="s">
        <v>39</v>
      </c>
      <c r="I213" s="0" t="s">
        <v>25</v>
      </c>
      <c r="J213" s="0" t="s">
        <v>105</v>
      </c>
      <c r="K213" s="0" t="s">
        <v>27</v>
      </c>
      <c r="L213" s="0" t="n">
        <v>13</v>
      </c>
      <c r="M213" s="0" t="n">
        <v>10</v>
      </c>
      <c r="N213" s="0" t="n">
        <v>15</v>
      </c>
      <c r="O213" s="0" t="n">
        <v>195</v>
      </c>
      <c r="P213" s="0" t="n">
        <v>150</v>
      </c>
      <c r="Q213" s="0" t="n">
        <v>45</v>
      </c>
      <c r="R213" s="0" t="n">
        <v>9</v>
      </c>
      <c r="S213" s="0" t="s">
        <v>1183</v>
      </c>
    </row>
    <row r="214" customFormat="false" ht="12.8" hidden="false" customHeight="false" outlineLevel="0" collapsed="false">
      <c r="A214" s="0" t="n">
        <v>88065565567</v>
      </c>
      <c r="B214" s="0" t="n">
        <v>44103</v>
      </c>
      <c r="C214" s="0" t="s">
        <v>311</v>
      </c>
      <c r="D214" s="0" t="s">
        <v>20</v>
      </c>
      <c r="E214" s="0" t="s">
        <v>42</v>
      </c>
      <c r="F214" s="0" t="s">
        <v>43</v>
      </c>
      <c r="G214" s="0" t="s">
        <v>23</v>
      </c>
      <c r="H214" s="0" t="s">
        <v>44</v>
      </c>
      <c r="I214" s="0" t="s">
        <v>25</v>
      </c>
      <c r="J214" s="0" t="s">
        <v>108</v>
      </c>
      <c r="K214" s="0" t="s">
        <v>27</v>
      </c>
      <c r="L214" s="0" t="n">
        <v>15</v>
      </c>
      <c r="M214" s="0" t="n">
        <v>12</v>
      </c>
      <c r="N214" s="0" t="n">
        <v>47</v>
      </c>
      <c r="O214" s="0" t="n">
        <v>705</v>
      </c>
      <c r="P214" s="0" t="n">
        <v>564</v>
      </c>
      <c r="Q214" s="0" t="n">
        <v>141</v>
      </c>
      <c r="R214" s="0" t="n">
        <v>9</v>
      </c>
      <c r="S214" s="0" t="s">
        <v>1183</v>
      </c>
    </row>
    <row r="215" customFormat="false" ht="12.8" hidden="false" customHeight="false" outlineLevel="0" collapsed="false">
      <c r="A215" s="0" t="n">
        <v>88065565568</v>
      </c>
      <c r="B215" s="0" t="n">
        <v>44102</v>
      </c>
      <c r="C215" s="0" t="s">
        <v>312</v>
      </c>
      <c r="D215" s="0" t="s">
        <v>29</v>
      </c>
      <c r="E215" s="0" t="s">
        <v>48</v>
      </c>
      <c r="F215" s="0" t="s">
        <v>22</v>
      </c>
      <c r="G215" s="0" t="s">
        <v>23</v>
      </c>
      <c r="H215" s="0" t="s">
        <v>24</v>
      </c>
      <c r="I215" s="0" t="s">
        <v>25</v>
      </c>
      <c r="J215" s="0" t="s">
        <v>53</v>
      </c>
      <c r="K215" s="0" t="s">
        <v>27</v>
      </c>
      <c r="L215" s="0" t="n">
        <v>20</v>
      </c>
      <c r="M215" s="0" t="n">
        <v>17</v>
      </c>
      <c r="N215" s="0" t="n">
        <v>6</v>
      </c>
      <c r="O215" s="0" t="n">
        <v>120</v>
      </c>
      <c r="P215" s="0" t="n">
        <v>102</v>
      </c>
      <c r="Q215" s="0" t="n">
        <v>18</v>
      </c>
      <c r="R215" s="0" t="n">
        <v>9</v>
      </c>
      <c r="S215" s="0" t="s">
        <v>1183</v>
      </c>
    </row>
    <row r="216" customFormat="false" ht="12.8" hidden="false" customHeight="false" outlineLevel="0" collapsed="false">
      <c r="A216" s="0" t="n">
        <v>88065565569</v>
      </c>
      <c r="B216" s="0" t="n">
        <v>44102</v>
      </c>
      <c r="C216" s="0" t="s">
        <v>313</v>
      </c>
      <c r="D216" s="0" t="s">
        <v>20</v>
      </c>
      <c r="E216" s="0" t="s">
        <v>50</v>
      </c>
      <c r="F216" s="0" t="s">
        <v>31</v>
      </c>
      <c r="G216" s="0" t="s">
        <v>32</v>
      </c>
      <c r="H216" s="0" t="s">
        <v>33</v>
      </c>
      <c r="I216" s="0" t="s">
        <v>25</v>
      </c>
      <c r="J216" s="0" t="s">
        <v>56</v>
      </c>
      <c r="K216" s="0" t="s">
        <v>27</v>
      </c>
      <c r="L216" s="0" t="n">
        <v>12</v>
      </c>
      <c r="M216" s="0" t="n">
        <v>9</v>
      </c>
      <c r="N216" s="0" t="n">
        <v>10</v>
      </c>
      <c r="O216" s="0" t="n">
        <v>120</v>
      </c>
      <c r="P216" s="0" t="n">
        <v>90</v>
      </c>
      <c r="Q216" s="0" t="n">
        <v>30</v>
      </c>
      <c r="R216" s="0" t="n">
        <v>9</v>
      </c>
      <c r="S216" s="0" t="s">
        <v>1183</v>
      </c>
    </row>
    <row r="217" customFormat="false" ht="12.8" hidden="false" customHeight="false" outlineLevel="0" collapsed="false">
      <c r="A217" s="0" t="n">
        <v>88065565570</v>
      </c>
      <c r="B217" s="0" t="n">
        <v>44103</v>
      </c>
      <c r="C217" s="0" t="s">
        <v>314</v>
      </c>
      <c r="D217" s="0" t="s">
        <v>29</v>
      </c>
      <c r="E217" s="0" t="s">
        <v>69</v>
      </c>
      <c r="F217" s="0" t="s">
        <v>38</v>
      </c>
      <c r="G217" s="0" t="s">
        <v>32</v>
      </c>
      <c r="H217" s="0" t="s">
        <v>39</v>
      </c>
      <c r="I217" s="0" t="s">
        <v>25</v>
      </c>
      <c r="J217" s="0" t="s">
        <v>59</v>
      </c>
      <c r="K217" s="0" t="s">
        <v>27</v>
      </c>
      <c r="L217" s="0" t="n">
        <v>16</v>
      </c>
      <c r="M217" s="0" t="n">
        <v>13</v>
      </c>
      <c r="N217" s="0" t="n">
        <v>11</v>
      </c>
      <c r="O217" s="0" t="n">
        <v>176</v>
      </c>
      <c r="P217" s="0" t="n">
        <v>143</v>
      </c>
      <c r="Q217" s="0" t="n">
        <v>33</v>
      </c>
      <c r="R217" s="0" t="n">
        <v>9</v>
      </c>
      <c r="S217" s="0" t="s">
        <v>1183</v>
      </c>
    </row>
    <row r="218" customFormat="false" ht="12.8" hidden="false" customHeight="false" outlineLevel="0" collapsed="false">
      <c r="A218" s="0" t="n">
        <v>88065565571</v>
      </c>
      <c r="B218" s="0" t="n">
        <v>44104</v>
      </c>
      <c r="C218" s="0" t="s">
        <v>315</v>
      </c>
      <c r="D218" s="0" t="s">
        <v>29</v>
      </c>
      <c r="E218" s="0" t="s">
        <v>117</v>
      </c>
      <c r="F218" s="0" t="s">
        <v>43</v>
      </c>
      <c r="G218" s="0" t="s">
        <v>23</v>
      </c>
      <c r="H218" s="0" t="s">
        <v>44</v>
      </c>
      <c r="I218" s="0" t="s">
        <v>25</v>
      </c>
      <c r="J218" s="0" t="s">
        <v>62</v>
      </c>
      <c r="K218" s="0" t="s">
        <v>27</v>
      </c>
      <c r="L218" s="0" t="n">
        <v>20</v>
      </c>
      <c r="M218" s="0" t="n">
        <v>17</v>
      </c>
      <c r="N218" s="0" t="n">
        <v>60</v>
      </c>
      <c r="O218" s="0" t="n">
        <v>1200</v>
      </c>
      <c r="P218" s="0" t="n">
        <v>1020</v>
      </c>
      <c r="Q218" s="0" t="n">
        <v>180</v>
      </c>
      <c r="R218" s="0" t="n">
        <v>9</v>
      </c>
      <c r="S218" s="0" t="s">
        <v>1183</v>
      </c>
    </row>
    <row r="219" customFormat="false" ht="12.8" hidden="false" customHeight="false" outlineLevel="0" collapsed="false">
      <c r="A219" s="0" t="n">
        <v>88065565572</v>
      </c>
      <c r="B219" s="0" t="n">
        <v>44044</v>
      </c>
      <c r="C219" s="0" t="s">
        <v>316</v>
      </c>
      <c r="D219" s="0" t="s">
        <v>29</v>
      </c>
      <c r="E219" s="0" t="s">
        <v>119</v>
      </c>
      <c r="F219" s="0" t="s">
        <v>22</v>
      </c>
      <c r="G219" s="0" t="s">
        <v>23</v>
      </c>
      <c r="H219" s="0" t="s">
        <v>24</v>
      </c>
      <c r="I219" s="0" t="s">
        <v>25</v>
      </c>
      <c r="J219" s="0" t="s">
        <v>63</v>
      </c>
      <c r="K219" s="0" t="s">
        <v>27</v>
      </c>
      <c r="L219" s="0" t="n">
        <v>12</v>
      </c>
      <c r="M219" s="0" t="n">
        <v>9</v>
      </c>
      <c r="N219" s="0" t="n">
        <v>89</v>
      </c>
      <c r="O219" s="0" t="n">
        <v>1068</v>
      </c>
      <c r="P219" s="0" t="n">
        <v>801</v>
      </c>
      <c r="Q219" s="0" t="n">
        <v>267</v>
      </c>
      <c r="R219" s="0" t="n">
        <v>8</v>
      </c>
      <c r="S219" s="0" t="s">
        <v>1184</v>
      </c>
    </row>
    <row r="220" customFormat="false" ht="12.8" hidden="false" customHeight="false" outlineLevel="0" collapsed="false">
      <c r="A220" s="0" t="n">
        <v>88065565573</v>
      </c>
      <c r="B220" s="0" t="n">
        <v>44045</v>
      </c>
      <c r="C220" s="0" t="s">
        <v>317</v>
      </c>
      <c r="D220" s="0" t="s">
        <v>29</v>
      </c>
      <c r="E220" s="0" t="s">
        <v>50</v>
      </c>
      <c r="F220" s="0" t="s">
        <v>31</v>
      </c>
      <c r="G220" s="0" t="s">
        <v>32</v>
      </c>
      <c r="H220" s="0" t="s">
        <v>33</v>
      </c>
      <c r="I220" s="0" t="s">
        <v>25</v>
      </c>
      <c r="J220" s="0" t="s">
        <v>70</v>
      </c>
      <c r="K220" s="0" t="s">
        <v>27</v>
      </c>
      <c r="L220" s="0" t="n">
        <v>10</v>
      </c>
      <c r="M220" s="0" t="n">
        <v>7</v>
      </c>
      <c r="N220" s="0" t="n">
        <v>77</v>
      </c>
      <c r="O220" s="0" t="n">
        <v>770</v>
      </c>
      <c r="P220" s="0" t="n">
        <v>539</v>
      </c>
      <c r="Q220" s="0" t="n">
        <v>231</v>
      </c>
      <c r="R220" s="0" t="n">
        <v>8</v>
      </c>
      <c r="S220" s="0" t="s">
        <v>1184</v>
      </c>
    </row>
    <row r="221" customFormat="false" ht="12.8" hidden="false" customHeight="false" outlineLevel="0" collapsed="false">
      <c r="A221" s="0" t="n">
        <v>88065565574</v>
      </c>
      <c r="B221" s="0" t="n">
        <v>44046</v>
      </c>
      <c r="C221" s="0" t="s">
        <v>318</v>
      </c>
      <c r="D221" s="0" t="s">
        <v>29</v>
      </c>
      <c r="E221" s="0" t="s">
        <v>52</v>
      </c>
      <c r="F221" s="0" t="s">
        <v>38</v>
      </c>
      <c r="G221" s="0" t="s">
        <v>32</v>
      </c>
      <c r="H221" s="0" t="s">
        <v>39</v>
      </c>
      <c r="I221" s="0" t="s">
        <v>25</v>
      </c>
      <c r="J221" s="0" t="s">
        <v>73</v>
      </c>
      <c r="K221" s="0" t="s">
        <v>27</v>
      </c>
      <c r="L221" s="0" t="n">
        <v>15</v>
      </c>
      <c r="M221" s="0" t="n">
        <v>12</v>
      </c>
      <c r="N221" s="0" t="n">
        <v>68</v>
      </c>
      <c r="O221" s="0" t="n">
        <v>1020</v>
      </c>
      <c r="P221" s="0" t="n">
        <v>816</v>
      </c>
      <c r="Q221" s="0" t="n">
        <v>204</v>
      </c>
      <c r="R221" s="0" t="n">
        <v>8</v>
      </c>
      <c r="S221" s="0" t="s">
        <v>1184</v>
      </c>
    </row>
    <row r="222" customFormat="false" ht="12.8" hidden="false" customHeight="false" outlineLevel="0" collapsed="false">
      <c r="A222" s="0" t="n">
        <v>88065565575</v>
      </c>
      <c r="B222" s="0" t="n">
        <v>44047</v>
      </c>
      <c r="C222" s="0" t="s">
        <v>319</v>
      </c>
      <c r="D222" s="0" t="s">
        <v>20</v>
      </c>
      <c r="E222" s="0" t="s">
        <v>55</v>
      </c>
      <c r="F222" s="0" t="s">
        <v>43</v>
      </c>
      <c r="G222" s="0" t="s">
        <v>23</v>
      </c>
      <c r="H222" s="0" t="s">
        <v>44</v>
      </c>
      <c r="I222" s="0" t="s">
        <v>25</v>
      </c>
      <c r="J222" s="0" t="s">
        <v>76</v>
      </c>
      <c r="K222" s="0" t="s">
        <v>27</v>
      </c>
      <c r="L222" s="0" t="n">
        <v>15</v>
      </c>
      <c r="M222" s="0" t="n">
        <v>12</v>
      </c>
      <c r="N222" s="0" t="n">
        <v>15</v>
      </c>
      <c r="O222" s="0" t="n">
        <v>225</v>
      </c>
      <c r="P222" s="0" t="n">
        <v>180</v>
      </c>
      <c r="Q222" s="0" t="n">
        <v>45</v>
      </c>
      <c r="R222" s="0" t="n">
        <v>8</v>
      </c>
      <c r="S222" s="0" t="s">
        <v>1184</v>
      </c>
    </row>
    <row r="223" customFormat="false" ht="12.8" hidden="false" customHeight="false" outlineLevel="0" collapsed="false">
      <c r="A223" s="0" t="n">
        <v>88065565576</v>
      </c>
      <c r="B223" s="0" t="n">
        <v>44048</v>
      </c>
      <c r="C223" s="0" t="s">
        <v>320</v>
      </c>
      <c r="D223" s="0" t="s">
        <v>20</v>
      </c>
      <c r="E223" s="0" t="s">
        <v>58</v>
      </c>
      <c r="F223" s="0" t="s">
        <v>22</v>
      </c>
      <c r="G223" s="0" t="s">
        <v>23</v>
      </c>
      <c r="H223" s="0" t="s">
        <v>24</v>
      </c>
      <c r="I223" s="0" t="s">
        <v>25</v>
      </c>
      <c r="J223" s="0" t="s">
        <v>126</v>
      </c>
      <c r="K223" s="0" t="s">
        <v>27</v>
      </c>
      <c r="L223" s="0" t="n">
        <v>20</v>
      </c>
      <c r="M223" s="0" t="n">
        <v>17</v>
      </c>
      <c r="N223" s="0" t="n">
        <v>47</v>
      </c>
      <c r="O223" s="0" t="n">
        <v>940</v>
      </c>
      <c r="P223" s="0" t="n">
        <v>799</v>
      </c>
      <c r="Q223" s="0" t="n">
        <v>141</v>
      </c>
      <c r="R223" s="0" t="n">
        <v>8</v>
      </c>
      <c r="S223" s="0" t="s">
        <v>1184</v>
      </c>
    </row>
    <row r="224" customFormat="false" ht="12.8" hidden="false" customHeight="false" outlineLevel="0" collapsed="false">
      <c r="A224" s="0" t="n">
        <v>88065565577</v>
      </c>
      <c r="B224" s="0" t="n">
        <v>44052</v>
      </c>
      <c r="C224" s="0" t="s">
        <v>321</v>
      </c>
      <c r="D224" s="0" t="s">
        <v>20</v>
      </c>
      <c r="E224" s="0" t="s">
        <v>147</v>
      </c>
      <c r="F224" s="0" t="s">
        <v>31</v>
      </c>
      <c r="G224" s="0" t="s">
        <v>32</v>
      </c>
      <c r="H224" s="0" t="s">
        <v>33</v>
      </c>
      <c r="I224" s="0" t="s">
        <v>25</v>
      </c>
      <c r="J224" s="0" t="s">
        <v>129</v>
      </c>
      <c r="K224" s="0" t="s">
        <v>27</v>
      </c>
      <c r="L224" s="0" t="n">
        <v>12</v>
      </c>
      <c r="M224" s="0" t="n">
        <v>9</v>
      </c>
      <c r="N224" s="0" t="n">
        <v>6</v>
      </c>
      <c r="O224" s="0" t="n">
        <v>72</v>
      </c>
      <c r="P224" s="0" t="n">
        <v>54</v>
      </c>
      <c r="Q224" s="0" t="n">
        <v>18</v>
      </c>
      <c r="R224" s="0" t="n">
        <v>8</v>
      </c>
      <c r="S224" s="0" t="s">
        <v>1184</v>
      </c>
    </row>
    <row r="225" customFormat="false" ht="12.8" hidden="false" customHeight="false" outlineLevel="0" collapsed="false">
      <c r="A225" s="0" t="n">
        <v>88065565578</v>
      </c>
      <c r="B225" s="0" t="n">
        <v>44051</v>
      </c>
      <c r="C225" s="0" t="s">
        <v>322</v>
      </c>
      <c r="D225" s="0" t="s">
        <v>20</v>
      </c>
      <c r="E225" s="0" t="s">
        <v>149</v>
      </c>
      <c r="F225" s="0" t="s">
        <v>38</v>
      </c>
      <c r="G225" s="0" t="s">
        <v>32</v>
      </c>
      <c r="H225" s="0" t="s">
        <v>39</v>
      </c>
      <c r="I225" s="0" t="s">
        <v>25</v>
      </c>
      <c r="J225" s="0" t="s">
        <v>131</v>
      </c>
      <c r="K225" s="0" t="s">
        <v>27</v>
      </c>
      <c r="L225" s="0" t="n">
        <v>13</v>
      </c>
      <c r="M225" s="0" t="n">
        <v>10</v>
      </c>
      <c r="N225" s="0" t="n">
        <v>10</v>
      </c>
      <c r="O225" s="0" t="n">
        <v>130</v>
      </c>
      <c r="P225" s="0" t="n">
        <v>100</v>
      </c>
      <c r="Q225" s="0" t="n">
        <v>30</v>
      </c>
      <c r="R225" s="0" t="n">
        <v>8</v>
      </c>
      <c r="S225" s="0" t="s">
        <v>1184</v>
      </c>
    </row>
    <row r="226" customFormat="false" ht="12.8" hidden="false" customHeight="false" outlineLevel="0" collapsed="false">
      <c r="A226" s="0" t="n">
        <v>88065565579</v>
      </c>
      <c r="B226" s="0" t="n">
        <v>44051</v>
      </c>
      <c r="C226" s="0" t="s">
        <v>323</v>
      </c>
      <c r="D226" s="0" t="s">
        <v>20</v>
      </c>
      <c r="E226" s="0" t="s">
        <v>21</v>
      </c>
      <c r="F226" s="0" t="s">
        <v>43</v>
      </c>
      <c r="G226" s="0" t="s">
        <v>23</v>
      </c>
      <c r="H226" s="0" t="s">
        <v>44</v>
      </c>
      <c r="I226" s="0" t="s">
        <v>25</v>
      </c>
      <c r="J226" s="0" t="s">
        <v>133</v>
      </c>
      <c r="K226" s="0" t="s">
        <v>27</v>
      </c>
      <c r="L226" s="0" t="n">
        <v>15</v>
      </c>
      <c r="M226" s="0" t="n">
        <v>12</v>
      </c>
      <c r="N226" s="0" t="n">
        <v>11</v>
      </c>
      <c r="O226" s="0" t="n">
        <v>165</v>
      </c>
      <c r="P226" s="0" t="n">
        <v>132</v>
      </c>
      <c r="Q226" s="0" t="n">
        <v>33</v>
      </c>
      <c r="R226" s="0" t="n">
        <v>8</v>
      </c>
      <c r="S226" s="0" t="s">
        <v>1184</v>
      </c>
    </row>
    <row r="227" customFormat="false" ht="12.8" hidden="false" customHeight="false" outlineLevel="0" collapsed="false">
      <c r="A227" s="0" t="n">
        <v>88065565580</v>
      </c>
      <c r="B227" s="0" t="n">
        <v>44052</v>
      </c>
      <c r="C227" s="0" t="s">
        <v>324</v>
      </c>
      <c r="D227" s="0" t="s">
        <v>29</v>
      </c>
      <c r="E227" s="0" t="s">
        <v>152</v>
      </c>
      <c r="F227" s="0" t="s">
        <v>22</v>
      </c>
      <c r="G227" s="0" t="s">
        <v>23</v>
      </c>
      <c r="H227" s="0" t="s">
        <v>24</v>
      </c>
      <c r="I227" s="0" t="s">
        <v>25</v>
      </c>
      <c r="J227" s="0" t="s">
        <v>88</v>
      </c>
      <c r="K227" s="0" t="s">
        <v>27</v>
      </c>
      <c r="L227" s="0" t="n">
        <v>14</v>
      </c>
      <c r="M227" s="0" t="n">
        <v>11</v>
      </c>
      <c r="N227" s="0" t="n">
        <v>60</v>
      </c>
      <c r="O227" s="0" t="n">
        <v>840</v>
      </c>
      <c r="P227" s="0" t="n">
        <v>660</v>
      </c>
      <c r="Q227" s="0" t="n">
        <v>180</v>
      </c>
      <c r="R227" s="0" t="n">
        <v>8</v>
      </c>
      <c r="S227" s="0" t="s">
        <v>1184</v>
      </c>
    </row>
    <row r="228" customFormat="false" ht="12.8" hidden="false" customHeight="false" outlineLevel="0" collapsed="false">
      <c r="A228" s="0" t="n">
        <v>88065565581</v>
      </c>
      <c r="B228" s="0" t="n">
        <v>44053</v>
      </c>
      <c r="C228" s="0" t="s">
        <v>325</v>
      </c>
      <c r="D228" s="0" t="s">
        <v>29</v>
      </c>
      <c r="E228" s="0" t="s">
        <v>154</v>
      </c>
      <c r="F228" s="0" t="s">
        <v>31</v>
      </c>
      <c r="G228" s="0" t="s">
        <v>32</v>
      </c>
      <c r="H228" s="0" t="s">
        <v>33</v>
      </c>
      <c r="I228" s="0" t="s">
        <v>25</v>
      </c>
      <c r="J228" s="0" t="s">
        <v>91</v>
      </c>
      <c r="K228" s="0" t="s">
        <v>27</v>
      </c>
      <c r="L228" s="0" t="n">
        <v>30</v>
      </c>
      <c r="M228" s="0" t="n">
        <v>27</v>
      </c>
      <c r="N228" s="0" t="n">
        <v>89</v>
      </c>
      <c r="O228" s="0" t="n">
        <v>2670</v>
      </c>
      <c r="P228" s="0" t="n">
        <v>2403</v>
      </c>
      <c r="Q228" s="0" t="n">
        <v>267</v>
      </c>
      <c r="R228" s="0" t="n">
        <v>8</v>
      </c>
      <c r="S228" s="0" t="s">
        <v>1184</v>
      </c>
    </row>
    <row r="229" customFormat="false" ht="12.8" hidden="false" customHeight="false" outlineLevel="0" collapsed="false">
      <c r="A229" s="0" t="n">
        <v>88065565582</v>
      </c>
      <c r="B229" s="0" t="n">
        <v>44054</v>
      </c>
      <c r="C229" s="0" t="s">
        <v>326</v>
      </c>
      <c r="D229" s="0" t="s">
        <v>29</v>
      </c>
      <c r="E229" s="0" t="s">
        <v>156</v>
      </c>
      <c r="F229" s="0" t="s">
        <v>38</v>
      </c>
      <c r="G229" s="0" t="s">
        <v>32</v>
      </c>
      <c r="H229" s="0" t="s">
        <v>39</v>
      </c>
      <c r="I229" s="0" t="s">
        <v>25</v>
      </c>
      <c r="J229" s="0" t="s">
        <v>94</v>
      </c>
      <c r="K229" s="0" t="s">
        <v>27</v>
      </c>
      <c r="L229" s="0" t="n">
        <v>16</v>
      </c>
      <c r="M229" s="0" t="n">
        <v>13</v>
      </c>
      <c r="N229" s="0" t="n">
        <v>77</v>
      </c>
      <c r="O229" s="0" t="n">
        <v>1232</v>
      </c>
      <c r="P229" s="0" t="n">
        <v>1001</v>
      </c>
      <c r="Q229" s="0" t="n">
        <v>231</v>
      </c>
      <c r="R229" s="0" t="n">
        <v>8</v>
      </c>
      <c r="S229" s="0" t="s">
        <v>1184</v>
      </c>
    </row>
    <row r="230" customFormat="false" ht="12.8" hidden="false" customHeight="false" outlineLevel="0" collapsed="false">
      <c r="A230" s="0" t="n">
        <v>88065565583</v>
      </c>
      <c r="B230" s="0" t="n">
        <v>44055</v>
      </c>
      <c r="C230" s="0" t="s">
        <v>327</v>
      </c>
      <c r="D230" s="0" t="s">
        <v>20</v>
      </c>
      <c r="E230" s="0" t="s">
        <v>66</v>
      </c>
      <c r="F230" s="0" t="s">
        <v>43</v>
      </c>
      <c r="G230" s="0" t="s">
        <v>23</v>
      </c>
      <c r="H230" s="0" t="s">
        <v>44</v>
      </c>
      <c r="I230" s="0" t="s">
        <v>25</v>
      </c>
      <c r="J230" s="0" t="s">
        <v>34</v>
      </c>
      <c r="K230" s="0" t="s">
        <v>35</v>
      </c>
      <c r="L230" s="0" t="n">
        <v>9</v>
      </c>
      <c r="M230" s="0" t="n">
        <v>6</v>
      </c>
      <c r="N230" s="0" t="n">
        <v>68</v>
      </c>
      <c r="O230" s="0" t="n">
        <v>612</v>
      </c>
      <c r="P230" s="0" t="n">
        <v>408</v>
      </c>
      <c r="Q230" s="0" t="n">
        <v>204</v>
      </c>
      <c r="R230" s="0" t="n">
        <v>8</v>
      </c>
      <c r="S230" s="0" t="s">
        <v>1184</v>
      </c>
    </row>
    <row r="231" customFormat="false" ht="12.8" hidden="false" customHeight="false" outlineLevel="0" collapsed="false">
      <c r="A231" s="0" t="n">
        <v>88065565584</v>
      </c>
      <c r="B231" s="0" t="n">
        <v>44056</v>
      </c>
      <c r="C231" s="0" t="s">
        <v>328</v>
      </c>
      <c r="D231" s="0" t="s">
        <v>20</v>
      </c>
      <c r="E231" s="0" t="s">
        <v>69</v>
      </c>
      <c r="F231" s="0" t="s">
        <v>22</v>
      </c>
      <c r="G231" s="0" t="s">
        <v>23</v>
      </c>
      <c r="H231" s="0" t="s">
        <v>24</v>
      </c>
      <c r="I231" s="0" t="s">
        <v>25</v>
      </c>
      <c r="J231" s="0" t="s">
        <v>40</v>
      </c>
      <c r="K231" s="0" t="s">
        <v>35</v>
      </c>
      <c r="L231" s="0" t="n">
        <v>5</v>
      </c>
      <c r="M231" s="0" t="n">
        <v>2</v>
      </c>
      <c r="N231" s="0" t="n">
        <v>15</v>
      </c>
      <c r="O231" s="0" t="n">
        <v>75</v>
      </c>
      <c r="P231" s="0" t="n">
        <v>30</v>
      </c>
      <c r="Q231" s="0" t="n">
        <v>45</v>
      </c>
      <c r="R231" s="0" t="n">
        <v>8</v>
      </c>
      <c r="S231" s="0" t="s">
        <v>1184</v>
      </c>
    </row>
    <row r="232" customFormat="false" ht="12.8" hidden="false" customHeight="false" outlineLevel="0" collapsed="false">
      <c r="A232" s="0" t="n">
        <v>88065565585</v>
      </c>
      <c r="B232" s="0" t="n">
        <v>44057</v>
      </c>
      <c r="C232" s="0" t="s">
        <v>329</v>
      </c>
      <c r="D232" s="0" t="s">
        <v>29</v>
      </c>
      <c r="E232" s="0" t="s">
        <v>96</v>
      </c>
      <c r="F232" s="0" t="s">
        <v>31</v>
      </c>
      <c r="G232" s="0" t="s">
        <v>32</v>
      </c>
      <c r="H232" s="0" t="s">
        <v>33</v>
      </c>
      <c r="I232" s="0" t="s">
        <v>25</v>
      </c>
      <c r="J232" s="0" t="s">
        <v>140</v>
      </c>
      <c r="K232" s="0" t="s">
        <v>35</v>
      </c>
      <c r="L232" s="0" t="n">
        <v>18</v>
      </c>
      <c r="M232" s="0" t="n">
        <v>15</v>
      </c>
      <c r="N232" s="0" t="n">
        <v>47</v>
      </c>
      <c r="O232" s="0" t="n">
        <v>846</v>
      </c>
      <c r="P232" s="0" t="n">
        <v>705</v>
      </c>
      <c r="Q232" s="0" t="n">
        <v>141</v>
      </c>
      <c r="R232" s="0" t="n">
        <v>8</v>
      </c>
      <c r="S232" s="0" t="s">
        <v>1184</v>
      </c>
    </row>
    <row r="233" customFormat="false" ht="12.8" hidden="false" customHeight="false" outlineLevel="0" collapsed="false">
      <c r="A233" s="0" t="n">
        <v>88065565586</v>
      </c>
      <c r="B233" s="0" t="n">
        <v>44058</v>
      </c>
      <c r="C233" s="0" t="s">
        <v>330</v>
      </c>
      <c r="D233" s="0" t="s">
        <v>20</v>
      </c>
      <c r="E233" s="0" t="s">
        <v>98</v>
      </c>
      <c r="F233" s="0" t="s">
        <v>38</v>
      </c>
      <c r="G233" s="0" t="s">
        <v>32</v>
      </c>
      <c r="H233" s="0" t="s">
        <v>39</v>
      </c>
      <c r="I233" s="0" t="s">
        <v>25</v>
      </c>
      <c r="J233" s="0" t="s">
        <v>142</v>
      </c>
      <c r="K233" s="0" t="s">
        <v>35</v>
      </c>
      <c r="L233" s="0" t="n">
        <v>10</v>
      </c>
      <c r="M233" s="0" t="n">
        <v>7</v>
      </c>
      <c r="N233" s="0" t="n">
        <v>6</v>
      </c>
      <c r="O233" s="0" t="n">
        <v>60</v>
      </c>
      <c r="P233" s="0" t="n">
        <v>42</v>
      </c>
      <c r="Q233" s="0" t="n">
        <v>18</v>
      </c>
      <c r="R233" s="0" t="n">
        <v>8</v>
      </c>
      <c r="S233" s="0" t="s">
        <v>1184</v>
      </c>
    </row>
    <row r="234" customFormat="false" ht="12.8" hidden="false" customHeight="false" outlineLevel="0" collapsed="false">
      <c r="A234" s="0" t="n">
        <v>88065565587</v>
      </c>
      <c r="B234" s="0" t="n">
        <v>44062</v>
      </c>
      <c r="C234" s="0" t="s">
        <v>331</v>
      </c>
      <c r="D234" s="0" t="s">
        <v>29</v>
      </c>
      <c r="E234" s="0" t="s">
        <v>101</v>
      </c>
      <c r="F234" s="0" t="s">
        <v>43</v>
      </c>
      <c r="G234" s="0" t="s">
        <v>23</v>
      </c>
      <c r="H234" s="0" t="s">
        <v>44</v>
      </c>
      <c r="I234" s="0" t="s">
        <v>25</v>
      </c>
      <c r="J234" s="0" t="s">
        <v>144</v>
      </c>
      <c r="K234" s="0" t="s">
        <v>35</v>
      </c>
      <c r="L234" s="0" t="n">
        <v>20</v>
      </c>
      <c r="M234" s="0" t="n">
        <v>17</v>
      </c>
      <c r="N234" s="0" t="n">
        <v>10</v>
      </c>
      <c r="O234" s="0" t="n">
        <v>200</v>
      </c>
      <c r="P234" s="0" t="n">
        <v>170</v>
      </c>
      <c r="Q234" s="0" t="n">
        <v>30</v>
      </c>
      <c r="R234" s="0" t="n">
        <v>8</v>
      </c>
      <c r="S234" s="0" t="s">
        <v>1184</v>
      </c>
    </row>
    <row r="235" customFormat="false" ht="12.8" hidden="false" customHeight="false" outlineLevel="0" collapsed="false">
      <c r="A235" s="0" t="n">
        <v>88065565588</v>
      </c>
      <c r="B235" s="0" t="n">
        <v>44061</v>
      </c>
      <c r="C235" s="0" t="s">
        <v>332</v>
      </c>
      <c r="D235" s="0" t="s">
        <v>29</v>
      </c>
      <c r="E235" s="0" t="s">
        <v>104</v>
      </c>
      <c r="F235" s="0" t="s">
        <v>22</v>
      </c>
      <c r="G235" s="0" t="s">
        <v>23</v>
      </c>
      <c r="H235" s="0" t="s">
        <v>24</v>
      </c>
      <c r="I235" s="0" t="s">
        <v>25</v>
      </c>
      <c r="J235" s="0" t="s">
        <v>60</v>
      </c>
      <c r="K235" s="0" t="s">
        <v>35</v>
      </c>
      <c r="L235" s="0" t="n">
        <v>70</v>
      </c>
      <c r="M235" s="0" t="n">
        <v>67</v>
      </c>
      <c r="N235" s="0" t="n">
        <v>11</v>
      </c>
      <c r="O235" s="0" t="n">
        <v>770</v>
      </c>
      <c r="P235" s="0" t="n">
        <v>737</v>
      </c>
      <c r="Q235" s="0" t="n">
        <v>33</v>
      </c>
      <c r="R235" s="0" t="n">
        <v>8</v>
      </c>
      <c r="S235" s="0" t="s">
        <v>1184</v>
      </c>
    </row>
    <row r="236" customFormat="false" ht="12.8" hidden="false" customHeight="false" outlineLevel="0" collapsed="false">
      <c r="A236" s="0" t="n">
        <v>88065565589</v>
      </c>
      <c r="B236" s="0" t="n">
        <v>44061</v>
      </c>
      <c r="C236" s="0" t="s">
        <v>333</v>
      </c>
      <c r="D236" s="0" t="s">
        <v>29</v>
      </c>
      <c r="E236" s="0" t="s">
        <v>107</v>
      </c>
      <c r="F236" s="0" t="s">
        <v>31</v>
      </c>
      <c r="G236" s="0" t="s">
        <v>32</v>
      </c>
      <c r="H236" s="0" t="s">
        <v>33</v>
      </c>
      <c r="I236" s="0" t="s">
        <v>25</v>
      </c>
      <c r="J236" s="0" t="s">
        <v>61</v>
      </c>
      <c r="K236" s="0" t="s">
        <v>35</v>
      </c>
      <c r="L236" s="0" t="n">
        <v>15</v>
      </c>
      <c r="M236" s="0" t="n">
        <v>12</v>
      </c>
      <c r="N236" s="0" t="n">
        <v>60</v>
      </c>
      <c r="O236" s="0" t="n">
        <v>900</v>
      </c>
      <c r="P236" s="0" t="n">
        <v>720</v>
      </c>
      <c r="Q236" s="0" t="n">
        <v>180</v>
      </c>
      <c r="R236" s="0" t="n">
        <v>8</v>
      </c>
      <c r="S236" s="0" t="s">
        <v>1184</v>
      </c>
    </row>
    <row r="237" customFormat="false" ht="12.8" hidden="false" customHeight="false" outlineLevel="0" collapsed="false">
      <c r="A237" s="0" t="n">
        <v>88065565590</v>
      </c>
      <c r="B237" s="0" t="n">
        <v>44062</v>
      </c>
      <c r="C237" s="0" t="s">
        <v>334</v>
      </c>
      <c r="D237" s="0" t="s">
        <v>20</v>
      </c>
      <c r="E237" s="0" t="s">
        <v>75</v>
      </c>
      <c r="F237" s="0" t="s">
        <v>38</v>
      </c>
      <c r="G237" s="0" t="s">
        <v>32</v>
      </c>
      <c r="H237" s="0" t="s">
        <v>39</v>
      </c>
      <c r="I237" s="0" t="s">
        <v>25</v>
      </c>
      <c r="J237" s="0" t="s">
        <v>64</v>
      </c>
      <c r="K237" s="0" t="s">
        <v>35</v>
      </c>
      <c r="L237" s="0" t="n">
        <v>12</v>
      </c>
      <c r="M237" s="0" t="n">
        <v>9</v>
      </c>
      <c r="N237" s="0" t="n">
        <v>89</v>
      </c>
      <c r="O237" s="0" t="n">
        <v>1068</v>
      </c>
      <c r="P237" s="0" t="n">
        <v>801</v>
      </c>
      <c r="Q237" s="0" t="n">
        <v>267</v>
      </c>
      <c r="R237" s="0" t="n">
        <v>8</v>
      </c>
      <c r="S237" s="0" t="s">
        <v>1184</v>
      </c>
    </row>
    <row r="238" customFormat="false" ht="12.8" hidden="false" customHeight="false" outlineLevel="0" collapsed="false">
      <c r="A238" s="0" t="n">
        <v>88065565591</v>
      </c>
      <c r="B238" s="0" t="n">
        <v>44063</v>
      </c>
      <c r="C238" s="0" t="s">
        <v>335</v>
      </c>
      <c r="D238" s="0" t="s">
        <v>29</v>
      </c>
      <c r="E238" s="0" t="s">
        <v>78</v>
      </c>
      <c r="F238" s="0" t="s">
        <v>43</v>
      </c>
      <c r="G238" s="0" t="s">
        <v>23</v>
      </c>
      <c r="H238" s="0" t="s">
        <v>44</v>
      </c>
      <c r="I238" s="0" t="s">
        <v>25</v>
      </c>
      <c r="J238" s="0" t="s">
        <v>67</v>
      </c>
      <c r="K238" s="0" t="s">
        <v>35</v>
      </c>
      <c r="L238" s="0" t="n">
        <v>18</v>
      </c>
      <c r="M238" s="0" t="n">
        <v>15</v>
      </c>
      <c r="N238" s="0" t="n">
        <v>77</v>
      </c>
      <c r="O238" s="0" t="n">
        <v>1386</v>
      </c>
      <c r="P238" s="0" t="n">
        <v>1155</v>
      </c>
      <c r="Q238" s="0" t="n">
        <v>231</v>
      </c>
      <c r="R238" s="0" t="n">
        <v>8</v>
      </c>
      <c r="S238" s="0" t="s">
        <v>1184</v>
      </c>
    </row>
    <row r="239" customFormat="false" ht="12.8" hidden="false" customHeight="false" outlineLevel="0" collapsed="false">
      <c r="A239" s="0" t="n">
        <v>88065565592</v>
      </c>
      <c r="B239" s="0" t="n">
        <v>44064</v>
      </c>
      <c r="C239" s="0" t="s">
        <v>336</v>
      </c>
      <c r="D239" s="0" t="s">
        <v>29</v>
      </c>
      <c r="E239" s="0" t="s">
        <v>81</v>
      </c>
      <c r="F239" s="0" t="s">
        <v>22</v>
      </c>
      <c r="G239" s="0" t="s">
        <v>23</v>
      </c>
      <c r="H239" s="0" t="s">
        <v>24</v>
      </c>
      <c r="I239" s="0" t="s">
        <v>25</v>
      </c>
      <c r="J239" s="0" t="s">
        <v>79</v>
      </c>
      <c r="K239" s="0" t="s">
        <v>35</v>
      </c>
      <c r="L239" s="0" t="n">
        <v>23</v>
      </c>
      <c r="M239" s="0" t="n">
        <v>20</v>
      </c>
      <c r="N239" s="0" t="n">
        <v>68</v>
      </c>
      <c r="O239" s="0" t="n">
        <v>1564</v>
      </c>
      <c r="P239" s="0" t="n">
        <v>1360</v>
      </c>
      <c r="Q239" s="0" t="n">
        <v>204</v>
      </c>
      <c r="R239" s="0" t="n">
        <v>8</v>
      </c>
      <c r="S239" s="0" t="s">
        <v>1184</v>
      </c>
    </row>
    <row r="240" customFormat="false" ht="12.8" hidden="false" customHeight="false" outlineLevel="0" collapsed="false">
      <c r="A240" s="0" t="n">
        <v>88065565593</v>
      </c>
      <c r="B240" s="0" t="n">
        <v>44065</v>
      </c>
      <c r="C240" s="0" t="s">
        <v>337</v>
      </c>
      <c r="D240" s="0" t="s">
        <v>29</v>
      </c>
      <c r="E240" s="0" t="s">
        <v>149</v>
      </c>
      <c r="F240" s="0" t="s">
        <v>31</v>
      </c>
      <c r="G240" s="0" t="s">
        <v>32</v>
      </c>
      <c r="H240" s="0" t="s">
        <v>33</v>
      </c>
      <c r="I240" s="0" t="s">
        <v>25</v>
      </c>
      <c r="J240" s="0" t="s">
        <v>82</v>
      </c>
      <c r="K240" s="0" t="s">
        <v>35</v>
      </c>
      <c r="L240" s="0" t="n">
        <v>9</v>
      </c>
      <c r="M240" s="0" t="n">
        <v>6</v>
      </c>
      <c r="N240" s="0" t="n">
        <v>15</v>
      </c>
      <c r="O240" s="0" t="n">
        <v>135</v>
      </c>
      <c r="P240" s="0" t="n">
        <v>90</v>
      </c>
      <c r="Q240" s="0" t="n">
        <v>45</v>
      </c>
      <c r="R240" s="0" t="n">
        <v>8</v>
      </c>
      <c r="S240" s="0" t="s">
        <v>1184</v>
      </c>
    </row>
    <row r="241" customFormat="false" ht="12.8" hidden="false" customHeight="false" outlineLevel="0" collapsed="false">
      <c r="A241" s="0" t="n">
        <v>88065565594</v>
      </c>
      <c r="B241" s="0" t="n">
        <v>44066</v>
      </c>
      <c r="C241" s="0" t="s">
        <v>338</v>
      </c>
      <c r="D241" s="0" t="s">
        <v>29</v>
      </c>
      <c r="E241" s="0" t="s">
        <v>21</v>
      </c>
      <c r="F241" s="0" t="s">
        <v>38</v>
      </c>
      <c r="G241" s="0" t="s">
        <v>32</v>
      </c>
      <c r="H241" s="0" t="s">
        <v>39</v>
      </c>
      <c r="I241" s="0" t="s">
        <v>25</v>
      </c>
      <c r="J241" s="0" t="s">
        <v>85</v>
      </c>
      <c r="K241" s="0" t="s">
        <v>35</v>
      </c>
      <c r="L241" s="0" t="n">
        <v>18</v>
      </c>
      <c r="M241" s="0" t="n">
        <v>15</v>
      </c>
      <c r="N241" s="0" t="n">
        <v>47</v>
      </c>
      <c r="O241" s="0" t="n">
        <v>846</v>
      </c>
      <c r="P241" s="0" t="n">
        <v>705</v>
      </c>
      <c r="Q241" s="0" t="n">
        <v>141</v>
      </c>
      <c r="R241" s="0" t="n">
        <v>8</v>
      </c>
      <c r="S241" s="0" t="s">
        <v>1184</v>
      </c>
    </row>
    <row r="242" customFormat="false" ht="12.8" hidden="false" customHeight="false" outlineLevel="0" collapsed="false">
      <c r="A242" s="0" t="n">
        <v>88065565595</v>
      </c>
      <c r="B242" s="0" t="n">
        <v>44067</v>
      </c>
      <c r="C242" s="0" t="s">
        <v>339</v>
      </c>
      <c r="D242" s="0" t="s">
        <v>29</v>
      </c>
      <c r="E242" s="0" t="s">
        <v>152</v>
      </c>
      <c r="F242" s="0" t="s">
        <v>43</v>
      </c>
      <c r="G242" s="0" t="s">
        <v>23</v>
      </c>
      <c r="H242" s="0" t="s">
        <v>44</v>
      </c>
      <c r="I242" s="0" t="s">
        <v>25</v>
      </c>
      <c r="J242" s="0" t="s">
        <v>26</v>
      </c>
      <c r="K242" s="0" t="s">
        <v>27</v>
      </c>
      <c r="L242" s="0" t="n">
        <v>52</v>
      </c>
      <c r="M242" s="0" t="n">
        <v>49</v>
      </c>
      <c r="N242" s="0" t="n">
        <v>6</v>
      </c>
      <c r="O242" s="0" t="n">
        <v>312</v>
      </c>
      <c r="P242" s="0" t="n">
        <v>294</v>
      </c>
      <c r="Q242" s="0" t="n">
        <v>18</v>
      </c>
      <c r="R242" s="0" t="n">
        <v>8</v>
      </c>
      <c r="S242" s="0" t="s">
        <v>1184</v>
      </c>
    </row>
    <row r="243" customFormat="false" ht="12.8" hidden="false" customHeight="false" outlineLevel="0" collapsed="false">
      <c r="A243" s="0" t="n">
        <v>88065565596</v>
      </c>
      <c r="B243" s="0" t="n">
        <v>44068</v>
      </c>
      <c r="C243" s="0" t="s">
        <v>340</v>
      </c>
      <c r="D243" s="0" t="s">
        <v>20</v>
      </c>
      <c r="E243" s="0" t="s">
        <v>154</v>
      </c>
      <c r="F243" s="0" t="s">
        <v>22</v>
      </c>
      <c r="G243" s="0" t="s">
        <v>23</v>
      </c>
      <c r="H243" s="0" t="s">
        <v>24</v>
      </c>
      <c r="I243" s="0" t="s">
        <v>25</v>
      </c>
      <c r="J243" s="0" t="s">
        <v>34</v>
      </c>
      <c r="K243" s="0" t="s">
        <v>35</v>
      </c>
      <c r="L243" s="0" t="n">
        <v>9</v>
      </c>
      <c r="M243" s="0" t="n">
        <v>6</v>
      </c>
      <c r="N243" s="0" t="n">
        <v>10</v>
      </c>
      <c r="O243" s="0" t="n">
        <v>90</v>
      </c>
      <c r="P243" s="0" t="n">
        <v>60</v>
      </c>
      <c r="Q243" s="0" t="n">
        <v>30</v>
      </c>
      <c r="R243" s="0" t="n">
        <v>8</v>
      </c>
      <c r="S243" s="0" t="s">
        <v>1184</v>
      </c>
    </row>
    <row r="244" customFormat="false" ht="12.8" hidden="false" customHeight="false" outlineLevel="0" collapsed="false">
      <c r="A244" s="0" t="n">
        <v>88065565597</v>
      </c>
      <c r="B244" s="0" t="n">
        <v>44072</v>
      </c>
      <c r="C244" s="0" t="s">
        <v>341</v>
      </c>
      <c r="D244" s="0" t="s">
        <v>20</v>
      </c>
      <c r="E244" s="0" t="s">
        <v>156</v>
      </c>
      <c r="F244" s="0" t="s">
        <v>31</v>
      </c>
      <c r="G244" s="0" t="s">
        <v>32</v>
      </c>
      <c r="H244" s="0" t="s">
        <v>33</v>
      </c>
      <c r="I244" s="0" t="s">
        <v>25</v>
      </c>
      <c r="J244" s="0" t="s">
        <v>40</v>
      </c>
      <c r="K244" s="0" t="s">
        <v>35</v>
      </c>
      <c r="L244" s="0" t="n">
        <v>5</v>
      </c>
      <c r="M244" s="0" t="n">
        <v>2</v>
      </c>
      <c r="N244" s="0" t="n">
        <v>11</v>
      </c>
      <c r="O244" s="0" t="n">
        <v>55</v>
      </c>
      <c r="P244" s="0" t="n">
        <v>22</v>
      </c>
      <c r="Q244" s="0" t="n">
        <v>33</v>
      </c>
      <c r="R244" s="0" t="n">
        <v>8</v>
      </c>
      <c r="S244" s="0" t="s">
        <v>1184</v>
      </c>
    </row>
    <row r="245" customFormat="false" ht="12.8" hidden="false" customHeight="false" outlineLevel="0" collapsed="false">
      <c r="A245" s="0" t="n">
        <v>88065565598</v>
      </c>
      <c r="B245" s="0" t="n">
        <v>44071</v>
      </c>
      <c r="C245" s="0" t="s">
        <v>342</v>
      </c>
      <c r="D245" s="0" t="s">
        <v>20</v>
      </c>
      <c r="E245" s="0" t="s">
        <v>112</v>
      </c>
      <c r="F245" s="0" t="s">
        <v>38</v>
      </c>
      <c r="G245" s="0" t="s">
        <v>32</v>
      </c>
      <c r="H245" s="0" t="s">
        <v>39</v>
      </c>
      <c r="I245" s="0" t="s">
        <v>25</v>
      </c>
      <c r="J245" s="0" t="s">
        <v>99</v>
      </c>
      <c r="K245" s="0" t="s">
        <v>27</v>
      </c>
      <c r="L245" s="0" t="n">
        <v>14</v>
      </c>
      <c r="M245" s="0" t="n">
        <v>11</v>
      </c>
      <c r="N245" s="0" t="n">
        <v>60</v>
      </c>
      <c r="O245" s="0" t="n">
        <v>840</v>
      </c>
      <c r="P245" s="0" t="n">
        <v>660</v>
      </c>
      <c r="Q245" s="0" t="n">
        <v>180</v>
      </c>
      <c r="R245" s="0" t="n">
        <v>8</v>
      </c>
      <c r="S245" s="0" t="s">
        <v>1184</v>
      </c>
    </row>
    <row r="246" customFormat="false" ht="12.8" hidden="false" customHeight="false" outlineLevel="0" collapsed="false">
      <c r="A246" s="0" t="n">
        <v>88065565599</v>
      </c>
      <c r="B246" s="0" t="n">
        <v>44071</v>
      </c>
      <c r="C246" s="0" t="s">
        <v>343</v>
      </c>
      <c r="D246" s="0" t="s">
        <v>29</v>
      </c>
      <c r="E246" s="0" t="s">
        <v>114</v>
      </c>
      <c r="F246" s="0" t="s">
        <v>43</v>
      </c>
      <c r="G246" s="0" t="s">
        <v>23</v>
      </c>
      <c r="H246" s="0" t="s">
        <v>44</v>
      </c>
      <c r="I246" s="0" t="s">
        <v>25</v>
      </c>
      <c r="J246" s="0" t="s">
        <v>102</v>
      </c>
      <c r="K246" s="0" t="s">
        <v>27</v>
      </c>
      <c r="L246" s="0" t="n">
        <v>6</v>
      </c>
      <c r="M246" s="0" t="n">
        <v>3</v>
      </c>
      <c r="N246" s="0" t="n">
        <v>89</v>
      </c>
      <c r="O246" s="0" t="n">
        <v>534</v>
      </c>
      <c r="P246" s="0" t="n">
        <v>267</v>
      </c>
      <c r="Q246" s="0" t="n">
        <v>267</v>
      </c>
      <c r="R246" s="0" t="n">
        <v>8</v>
      </c>
      <c r="S246" s="0" t="s">
        <v>1184</v>
      </c>
    </row>
    <row r="247" customFormat="false" ht="12.8" hidden="false" customHeight="false" outlineLevel="0" collapsed="false">
      <c r="A247" s="0" t="n">
        <v>88065565600</v>
      </c>
      <c r="B247" s="0" t="n">
        <v>44072</v>
      </c>
      <c r="C247" s="0" t="s">
        <v>344</v>
      </c>
      <c r="D247" s="0" t="s">
        <v>20</v>
      </c>
      <c r="E247" s="0" t="s">
        <v>69</v>
      </c>
      <c r="F247" s="0" t="s">
        <v>22</v>
      </c>
      <c r="G247" s="0" t="s">
        <v>23</v>
      </c>
      <c r="H247" s="0" t="s">
        <v>24</v>
      </c>
      <c r="I247" s="0" t="s">
        <v>25</v>
      </c>
      <c r="J247" s="0" t="s">
        <v>142</v>
      </c>
      <c r="K247" s="0" t="s">
        <v>35</v>
      </c>
      <c r="L247" s="0" t="n">
        <v>10</v>
      </c>
      <c r="M247" s="0" t="n">
        <v>7</v>
      </c>
      <c r="N247" s="0" t="n">
        <v>77</v>
      </c>
      <c r="O247" s="0" t="n">
        <v>770</v>
      </c>
      <c r="P247" s="0" t="n">
        <v>539</v>
      </c>
      <c r="Q247" s="0" t="n">
        <v>231</v>
      </c>
      <c r="R247" s="0" t="n">
        <v>8</v>
      </c>
      <c r="S247" s="0" t="s">
        <v>1184</v>
      </c>
    </row>
    <row r="248" customFormat="false" ht="12.8" hidden="false" customHeight="false" outlineLevel="0" collapsed="false">
      <c r="A248" s="0" t="n">
        <v>88065565601</v>
      </c>
      <c r="B248" s="0" t="n">
        <v>44073</v>
      </c>
      <c r="C248" s="0" t="s">
        <v>345</v>
      </c>
      <c r="D248" s="0" t="s">
        <v>29</v>
      </c>
      <c r="E248" s="0" t="s">
        <v>117</v>
      </c>
      <c r="F248" s="0" t="s">
        <v>31</v>
      </c>
      <c r="G248" s="0" t="s">
        <v>32</v>
      </c>
      <c r="H248" s="0" t="s">
        <v>33</v>
      </c>
      <c r="I248" s="0" t="s">
        <v>25</v>
      </c>
      <c r="J248" s="0" t="s">
        <v>105</v>
      </c>
      <c r="K248" s="0" t="s">
        <v>27</v>
      </c>
      <c r="L248" s="0" t="n">
        <v>13</v>
      </c>
      <c r="M248" s="0" t="n">
        <v>10</v>
      </c>
      <c r="N248" s="0" t="n">
        <v>68</v>
      </c>
      <c r="O248" s="0" t="n">
        <v>884</v>
      </c>
      <c r="P248" s="0" t="n">
        <v>680</v>
      </c>
      <c r="Q248" s="0" t="n">
        <v>204</v>
      </c>
      <c r="R248" s="0" t="n">
        <v>8</v>
      </c>
      <c r="S248" s="0" t="s">
        <v>1184</v>
      </c>
    </row>
    <row r="249" customFormat="false" ht="12.8" hidden="false" customHeight="false" outlineLevel="0" collapsed="false">
      <c r="A249" s="0" t="n">
        <v>88065565602</v>
      </c>
      <c r="B249" s="0" t="n">
        <v>44074</v>
      </c>
      <c r="C249" s="0" t="s">
        <v>346</v>
      </c>
      <c r="D249" s="0" t="s">
        <v>29</v>
      </c>
      <c r="E249" s="0" t="s">
        <v>69</v>
      </c>
      <c r="F249" s="0" t="s">
        <v>38</v>
      </c>
      <c r="G249" s="0" t="s">
        <v>32</v>
      </c>
      <c r="H249" s="0" t="s">
        <v>39</v>
      </c>
      <c r="I249" s="0" t="s">
        <v>25</v>
      </c>
      <c r="J249" s="0" t="s">
        <v>144</v>
      </c>
      <c r="K249" s="0" t="s">
        <v>35</v>
      </c>
      <c r="L249" s="0" t="n">
        <v>20</v>
      </c>
      <c r="M249" s="0" t="n">
        <v>17</v>
      </c>
      <c r="N249" s="0" t="n">
        <v>15</v>
      </c>
      <c r="O249" s="0" t="n">
        <v>300</v>
      </c>
      <c r="P249" s="0" t="n">
        <v>255</v>
      </c>
      <c r="Q249" s="0" t="n">
        <v>45</v>
      </c>
      <c r="R249" s="0" t="n">
        <v>8</v>
      </c>
      <c r="S249" s="0" t="s">
        <v>1184</v>
      </c>
    </row>
    <row r="250" customFormat="false" ht="12.8" hidden="false" customHeight="false" outlineLevel="0" collapsed="false">
      <c r="A250" s="0" t="n">
        <v>88065565603</v>
      </c>
      <c r="B250" s="0" t="n">
        <v>44044</v>
      </c>
      <c r="C250" s="0" t="s">
        <v>347</v>
      </c>
      <c r="D250" s="0" t="s">
        <v>20</v>
      </c>
      <c r="E250" s="0" t="s">
        <v>117</v>
      </c>
      <c r="F250" s="0" t="s">
        <v>43</v>
      </c>
      <c r="G250" s="0" t="s">
        <v>23</v>
      </c>
      <c r="H250" s="0" t="s">
        <v>44</v>
      </c>
      <c r="I250" s="0" t="s">
        <v>128</v>
      </c>
      <c r="J250" s="0" t="s">
        <v>108</v>
      </c>
      <c r="K250" s="0" t="s">
        <v>27</v>
      </c>
      <c r="L250" s="0" t="n">
        <v>15</v>
      </c>
      <c r="M250" s="0" t="n">
        <v>12</v>
      </c>
      <c r="N250" s="0" t="n">
        <v>60</v>
      </c>
      <c r="O250" s="0" t="n">
        <v>900</v>
      </c>
      <c r="P250" s="0" t="n">
        <v>720</v>
      </c>
      <c r="Q250" s="0" t="n">
        <v>180</v>
      </c>
      <c r="R250" s="0" t="n">
        <v>8</v>
      </c>
      <c r="S250" s="0" t="s">
        <v>1184</v>
      </c>
    </row>
    <row r="251" customFormat="false" ht="12.8" hidden="false" customHeight="false" outlineLevel="0" collapsed="false">
      <c r="A251" s="0" t="n">
        <v>88065565604</v>
      </c>
      <c r="B251" s="0" t="n">
        <v>44045</v>
      </c>
      <c r="C251" s="0" t="s">
        <v>348</v>
      </c>
      <c r="D251" s="0" t="s">
        <v>20</v>
      </c>
      <c r="E251" s="0" t="s">
        <v>119</v>
      </c>
      <c r="F251" s="0" t="s">
        <v>22</v>
      </c>
      <c r="G251" s="0" t="s">
        <v>23</v>
      </c>
      <c r="H251" s="0" t="s">
        <v>24</v>
      </c>
      <c r="I251" s="0" t="s">
        <v>128</v>
      </c>
      <c r="J251" s="0" t="s">
        <v>53</v>
      </c>
      <c r="K251" s="0" t="s">
        <v>27</v>
      </c>
      <c r="L251" s="0" t="n">
        <v>20</v>
      </c>
      <c r="M251" s="0" t="n">
        <v>17</v>
      </c>
      <c r="N251" s="0" t="n">
        <v>89</v>
      </c>
      <c r="O251" s="0" t="n">
        <v>1780</v>
      </c>
      <c r="P251" s="0" t="n">
        <v>1513</v>
      </c>
      <c r="Q251" s="0" t="n">
        <v>267</v>
      </c>
      <c r="R251" s="0" t="n">
        <v>8</v>
      </c>
      <c r="S251" s="0" t="s">
        <v>1184</v>
      </c>
    </row>
    <row r="252" customFormat="false" ht="12.8" hidden="false" customHeight="false" outlineLevel="0" collapsed="false">
      <c r="A252" s="0" t="n">
        <v>88065565605</v>
      </c>
      <c r="B252" s="0" t="n">
        <v>44046</v>
      </c>
      <c r="C252" s="0" t="s">
        <v>349</v>
      </c>
      <c r="D252" s="0" t="s">
        <v>29</v>
      </c>
      <c r="E252" s="0" t="s">
        <v>121</v>
      </c>
      <c r="F252" s="0" t="s">
        <v>31</v>
      </c>
      <c r="G252" s="0" t="s">
        <v>32</v>
      </c>
      <c r="H252" s="0" t="s">
        <v>33</v>
      </c>
      <c r="I252" s="0" t="s">
        <v>128</v>
      </c>
      <c r="J252" s="0" t="s">
        <v>56</v>
      </c>
      <c r="K252" s="0" t="s">
        <v>27</v>
      </c>
      <c r="L252" s="0" t="n">
        <v>12</v>
      </c>
      <c r="M252" s="0" t="n">
        <v>9</v>
      </c>
      <c r="N252" s="0" t="n">
        <v>77</v>
      </c>
      <c r="O252" s="0" t="n">
        <v>924</v>
      </c>
      <c r="P252" s="0" t="n">
        <v>693</v>
      </c>
      <c r="Q252" s="0" t="n">
        <v>231</v>
      </c>
      <c r="R252" s="0" t="n">
        <v>8</v>
      </c>
      <c r="S252" s="0" t="s">
        <v>1184</v>
      </c>
    </row>
    <row r="253" customFormat="false" ht="12.8" hidden="false" customHeight="false" outlineLevel="0" collapsed="false">
      <c r="A253" s="0" t="n">
        <v>88065565606</v>
      </c>
      <c r="B253" s="0" t="n">
        <v>44047</v>
      </c>
      <c r="C253" s="0" t="s">
        <v>350</v>
      </c>
      <c r="D253" s="0" t="s">
        <v>29</v>
      </c>
      <c r="E253" s="0" t="s">
        <v>123</v>
      </c>
      <c r="F253" s="0" t="s">
        <v>38</v>
      </c>
      <c r="G253" s="0" t="s">
        <v>32</v>
      </c>
      <c r="H253" s="0" t="s">
        <v>39</v>
      </c>
      <c r="I253" s="0" t="s">
        <v>128</v>
      </c>
      <c r="J253" s="0" t="s">
        <v>59</v>
      </c>
      <c r="K253" s="0" t="s">
        <v>27</v>
      </c>
      <c r="L253" s="0" t="n">
        <v>16</v>
      </c>
      <c r="M253" s="0" t="n">
        <v>13</v>
      </c>
      <c r="N253" s="0" t="n">
        <v>68</v>
      </c>
      <c r="O253" s="0" t="n">
        <v>1088</v>
      </c>
      <c r="P253" s="0" t="n">
        <v>884</v>
      </c>
      <c r="Q253" s="0" t="n">
        <v>204</v>
      </c>
      <c r="R253" s="0" t="n">
        <v>8</v>
      </c>
      <c r="S253" s="0" t="s">
        <v>1184</v>
      </c>
    </row>
    <row r="254" customFormat="false" ht="12.8" hidden="false" customHeight="false" outlineLevel="0" collapsed="false">
      <c r="A254" s="0" t="n">
        <v>88065565607</v>
      </c>
      <c r="B254" s="0" t="n">
        <v>44048</v>
      </c>
      <c r="C254" s="0" t="s">
        <v>351</v>
      </c>
      <c r="D254" s="0" t="s">
        <v>29</v>
      </c>
      <c r="E254" s="0" t="s">
        <v>125</v>
      </c>
      <c r="F254" s="0" t="s">
        <v>43</v>
      </c>
      <c r="G254" s="0" t="s">
        <v>23</v>
      </c>
      <c r="H254" s="0" t="s">
        <v>44</v>
      </c>
      <c r="I254" s="0" t="s">
        <v>128</v>
      </c>
      <c r="J254" s="0" t="s">
        <v>60</v>
      </c>
      <c r="K254" s="0" t="s">
        <v>35</v>
      </c>
      <c r="L254" s="0" t="n">
        <v>70</v>
      </c>
      <c r="M254" s="0" t="n">
        <v>67</v>
      </c>
      <c r="N254" s="0" t="n">
        <v>15</v>
      </c>
      <c r="O254" s="0" t="n">
        <v>1050</v>
      </c>
      <c r="P254" s="0" t="n">
        <v>1005</v>
      </c>
      <c r="Q254" s="0" t="n">
        <v>45</v>
      </c>
      <c r="R254" s="0" t="n">
        <v>8</v>
      </c>
      <c r="S254" s="0" t="s">
        <v>1184</v>
      </c>
    </row>
    <row r="255" customFormat="false" ht="12.8" hidden="false" customHeight="false" outlineLevel="0" collapsed="false">
      <c r="A255" s="0" t="n">
        <v>88065565608</v>
      </c>
      <c r="B255" s="0" t="n">
        <v>44052</v>
      </c>
      <c r="C255" s="0" t="s">
        <v>352</v>
      </c>
      <c r="D255" s="0" t="s">
        <v>20</v>
      </c>
      <c r="E255" s="0" t="s">
        <v>30</v>
      </c>
      <c r="F255" s="0" t="s">
        <v>22</v>
      </c>
      <c r="G255" s="0" t="s">
        <v>23</v>
      </c>
      <c r="H255" s="0" t="s">
        <v>24</v>
      </c>
      <c r="I255" s="0" t="s">
        <v>128</v>
      </c>
      <c r="J255" s="0" t="s">
        <v>61</v>
      </c>
      <c r="K255" s="0" t="s">
        <v>35</v>
      </c>
      <c r="L255" s="0" t="n">
        <v>15</v>
      </c>
      <c r="M255" s="0" t="n">
        <v>12</v>
      </c>
      <c r="N255" s="0" t="n">
        <v>47</v>
      </c>
      <c r="O255" s="0" t="n">
        <v>705</v>
      </c>
      <c r="P255" s="0" t="n">
        <v>564</v>
      </c>
      <c r="Q255" s="0" t="n">
        <v>141</v>
      </c>
      <c r="R255" s="0" t="n">
        <v>8</v>
      </c>
      <c r="S255" s="0" t="s">
        <v>1184</v>
      </c>
    </row>
    <row r="256" customFormat="false" ht="12.8" hidden="false" customHeight="false" outlineLevel="0" collapsed="false">
      <c r="A256" s="0" t="n">
        <v>88065565609</v>
      </c>
      <c r="B256" s="0" t="n">
        <v>44051</v>
      </c>
      <c r="C256" s="0" t="s">
        <v>353</v>
      </c>
      <c r="D256" s="0" t="s">
        <v>20</v>
      </c>
      <c r="E256" s="0" t="s">
        <v>37</v>
      </c>
      <c r="F256" s="0" t="s">
        <v>31</v>
      </c>
      <c r="G256" s="0" t="s">
        <v>32</v>
      </c>
      <c r="H256" s="0" t="s">
        <v>33</v>
      </c>
      <c r="I256" s="0" t="s">
        <v>128</v>
      </c>
      <c r="J256" s="0" t="s">
        <v>59</v>
      </c>
      <c r="K256" s="0" t="s">
        <v>27</v>
      </c>
      <c r="L256" s="0" t="n">
        <v>16</v>
      </c>
      <c r="M256" s="0" t="n">
        <v>13</v>
      </c>
      <c r="N256" s="0" t="n">
        <v>6</v>
      </c>
      <c r="O256" s="0" t="n">
        <v>96</v>
      </c>
      <c r="P256" s="0" t="n">
        <v>78</v>
      </c>
      <c r="Q256" s="0" t="n">
        <v>18</v>
      </c>
      <c r="R256" s="0" t="n">
        <v>8</v>
      </c>
      <c r="S256" s="0" t="s">
        <v>1184</v>
      </c>
    </row>
    <row r="257" customFormat="false" ht="12.8" hidden="false" customHeight="false" outlineLevel="0" collapsed="false">
      <c r="A257" s="0" t="n">
        <v>88065565610</v>
      </c>
      <c r="B257" s="0" t="n">
        <v>44051</v>
      </c>
      <c r="C257" s="0" t="s">
        <v>354</v>
      </c>
      <c r="D257" s="0" t="s">
        <v>20</v>
      </c>
      <c r="E257" s="0" t="s">
        <v>42</v>
      </c>
      <c r="F257" s="0" t="s">
        <v>38</v>
      </c>
      <c r="G257" s="0" t="s">
        <v>32</v>
      </c>
      <c r="H257" s="0" t="s">
        <v>39</v>
      </c>
      <c r="I257" s="0" t="s">
        <v>128</v>
      </c>
      <c r="J257" s="0" t="s">
        <v>62</v>
      </c>
      <c r="K257" s="0" t="s">
        <v>27</v>
      </c>
      <c r="L257" s="0" t="n">
        <v>20</v>
      </c>
      <c r="M257" s="0" t="n">
        <v>17</v>
      </c>
      <c r="N257" s="0" t="n">
        <v>10</v>
      </c>
      <c r="O257" s="0" t="n">
        <v>200</v>
      </c>
      <c r="P257" s="0" t="n">
        <v>170</v>
      </c>
      <c r="Q257" s="0" t="n">
        <v>30</v>
      </c>
      <c r="R257" s="0" t="n">
        <v>8</v>
      </c>
      <c r="S257" s="0" t="s">
        <v>1184</v>
      </c>
    </row>
    <row r="258" customFormat="false" ht="12.8" hidden="false" customHeight="false" outlineLevel="0" collapsed="false">
      <c r="A258" s="0" t="n">
        <v>88065565611</v>
      </c>
      <c r="B258" s="0" t="n">
        <v>44052</v>
      </c>
      <c r="C258" s="0" t="s">
        <v>355</v>
      </c>
      <c r="D258" s="0" t="s">
        <v>29</v>
      </c>
      <c r="E258" s="0" t="s">
        <v>186</v>
      </c>
      <c r="F258" s="0" t="s">
        <v>43</v>
      </c>
      <c r="G258" s="0" t="s">
        <v>23</v>
      </c>
      <c r="H258" s="0" t="s">
        <v>44</v>
      </c>
      <c r="I258" s="0" t="s">
        <v>128</v>
      </c>
      <c r="J258" s="0" t="s">
        <v>63</v>
      </c>
      <c r="K258" s="0" t="s">
        <v>27</v>
      </c>
      <c r="L258" s="0" t="n">
        <v>12</v>
      </c>
      <c r="M258" s="0" t="n">
        <v>9</v>
      </c>
      <c r="N258" s="0" t="n">
        <v>11</v>
      </c>
      <c r="O258" s="0" t="n">
        <v>132</v>
      </c>
      <c r="P258" s="0" t="n">
        <v>99</v>
      </c>
      <c r="Q258" s="0" t="n">
        <v>33</v>
      </c>
      <c r="R258" s="0" t="n">
        <v>8</v>
      </c>
      <c r="S258" s="0" t="s">
        <v>1184</v>
      </c>
    </row>
    <row r="259" customFormat="false" ht="12.8" hidden="false" customHeight="false" outlineLevel="0" collapsed="false">
      <c r="A259" s="0" t="n">
        <v>88065565612</v>
      </c>
      <c r="B259" s="0" t="n">
        <v>44053</v>
      </c>
      <c r="C259" s="0" t="s">
        <v>356</v>
      </c>
      <c r="D259" s="0" t="s">
        <v>29</v>
      </c>
      <c r="E259" s="0" t="s">
        <v>188</v>
      </c>
      <c r="F259" s="0" t="s">
        <v>22</v>
      </c>
      <c r="G259" s="0" t="s">
        <v>23</v>
      </c>
      <c r="H259" s="0" t="s">
        <v>24</v>
      </c>
      <c r="I259" s="0" t="s">
        <v>128</v>
      </c>
      <c r="J259" s="0" t="s">
        <v>64</v>
      </c>
      <c r="K259" s="0" t="s">
        <v>35</v>
      </c>
      <c r="L259" s="0" t="n">
        <v>12</v>
      </c>
      <c r="M259" s="0" t="n">
        <v>9</v>
      </c>
      <c r="N259" s="0" t="n">
        <v>60</v>
      </c>
      <c r="O259" s="0" t="n">
        <v>720</v>
      </c>
      <c r="P259" s="0" t="n">
        <v>540</v>
      </c>
      <c r="Q259" s="0" t="n">
        <v>180</v>
      </c>
      <c r="R259" s="0" t="n">
        <v>8</v>
      </c>
      <c r="S259" s="0" t="s">
        <v>1184</v>
      </c>
    </row>
    <row r="260" customFormat="false" ht="12.8" hidden="false" customHeight="false" outlineLevel="0" collapsed="false">
      <c r="A260" s="0" t="n">
        <v>88065565613</v>
      </c>
      <c r="B260" s="0" t="n">
        <v>44054</v>
      </c>
      <c r="C260" s="0" t="s">
        <v>357</v>
      </c>
      <c r="D260" s="0" t="s">
        <v>29</v>
      </c>
      <c r="E260" s="0" t="s">
        <v>46</v>
      </c>
      <c r="F260" s="0" t="s">
        <v>31</v>
      </c>
      <c r="G260" s="0" t="s">
        <v>32</v>
      </c>
      <c r="H260" s="0" t="s">
        <v>33</v>
      </c>
      <c r="I260" s="0" t="s">
        <v>128</v>
      </c>
      <c r="J260" s="0" t="s">
        <v>67</v>
      </c>
      <c r="K260" s="0" t="s">
        <v>35</v>
      </c>
      <c r="L260" s="0" t="n">
        <v>18</v>
      </c>
      <c r="M260" s="0" t="n">
        <v>15</v>
      </c>
      <c r="N260" s="0" t="n">
        <v>89</v>
      </c>
      <c r="O260" s="0" t="n">
        <v>1602</v>
      </c>
      <c r="P260" s="0" t="n">
        <v>1335</v>
      </c>
      <c r="Q260" s="0" t="n">
        <v>267</v>
      </c>
      <c r="R260" s="0" t="n">
        <v>8</v>
      </c>
      <c r="S260" s="0" t="s">
        <v>1184</v>
      </c>
    </row>
    <row r="261" customFormat="false" ht="12.8" hidden="false" customHeight="false" outlineLevel="0" collapsed="false">
      <c r="A261" s="0" t="n">
        <v>88065565614</v>
      </c>
      <c r="B261" s="0" t="n">
        <v>44055</v>
      </c>
      <c r="C261" s="0" t="s">
        <v>358</v>
      </c>
      <c r="D261" s="0" t="s">
        <v>29</v>
      </c>
      <c r="E261" s="0" t="s">
        <v>48</v>
      </c>
      <c r="F261" s="0" t="s">
        <v>38</v>
      </c>
      <c r="G261" s="0" t="s">
        <v>32</v>
      </c>
      <c r="H261" s="0" t="s">
        <v>39</v>
      </c>
      <c r="I261" s="0" t="s">
        <v>128</v>
      </c>
      <c r="J261" s="0" t="s">
        <v>70</v>
      </c>
      <c r="K261" s="0" t="s">
        <v>27</v>
      </c>
      <c r="L261" s="0" t="n">
        <v>10</v>
      </c>
      <c r="M261" s="0" t="n">
        <v>7</v>
      </c>
      <c r="N261" s="0" t="n">
        <v>77</v>
      </c>
      <c r="O261" s="0" t="n">
        <v>770</v>
      </c>
      <c r="P261" s="0" t="n">
        <v>539</v>
      </c>
      <c r="Q261" s="0" t="n">
        <v>231</v>
      </c>
      <c r="R261" s="0" t="n">
        <v>8</v>
      </c>
      <c r="S261" s="0" t="s">
        <v>1184</v>
      </c>
    </row>
    <row r="262" customFormat="false" ht="12.8" hidden="false" customHeight="false" outlineLevel="0" collapsed="false">
      <c r="A262" s="0" t="n">
        <v>88065565615</v>
      </c>
      <c r="B262" s="0" t="n">
        <v>44056</v>
      </c>
      <c r="C262" s="0" t="s">
        <v>359</v>
      </c>
      <c r="D262" s="0" t="s">
        <v>29</v>
      </c>
      <c r="E262" s="0" t="s">
        <v>50</v>
      </c>
      <c r="F262" s="0" t="s">
        <v>43</v>
      </c>
      <c r="G262" s="0" t="s">
        <v>23</v>
      </c>
      <c r="H262" s="0" t="s">
        <v>44</v>
      </c>
      <c r="I262" s="0" t="s">
        <v>128</v>
      </c>
      <c r="J262" s="0" t="s">
        <v>73</v>
      </c>
      <c r="K262" s="0" t="s">
        <v>27</v>
      </c>
      <c r="L262" s="0" t="n">
        <v>15</v>
      </c>
      <c r="M262" s="0" t="n">
        <v>12</v>
      </c>
      <c r="N262" s="0" t="n">
        <v>68</v>
      </c>
      <c r="O262" s="0" t="n">
        <v>1020</v>
      </c>
      <c r="P262" s="0" t="n">
        <v>816</v>
      </c>
      <c r="Q262" s="0" t="n">
        <v>204</v>
      </c>
      <c r="R262" s="0" t="n">
        <v>8</v>
      </c>
      <c r="S262" s="0" t="s">
        <v>1184</v>
      </c>
    </row>
    <row r="263" customFormat="false" ht="12.8" hidden="false" customHeight="false" outlineLevel="0" collapsed="false">
      <c r="A263" s="0" t="n">
        <v>88065565616</v>
      </c>
      <c r="B263" s="0" t="n">
        <v>44057</v>
      </c>
      <c r="C263" s="0" t="s">
        <v>360</v>
      </c>
      <c r="D263" s="0" t="s">
        <v>20</v>
      </c>
      <c r="E263" s="0" t="s">
        <v>52</v>
      </c>
      <c r="F263" s="0" t="s">
        <v>22</v>
      </c>
      <c r="G263" s="0" t="s">
        <v>23</v>
      </c>
      <c r="H263" s="0" t="s">
        <v>24</v>
      </c>
      <c r="I263" s="0" t="s">
        <v>128</v>
      </c>
      <c r="J263" s="0" t="s">
        <v>76</v>
      </c>
      <c r="K263" s="0" t="s">
        <v>27</v>
      </c>
      <c r="L263" s="0" t="n">
        <v>15</v>
      </c>
      <c r="M263" s="0" t="n">
        <v>12</v>
      </c>
      <c r="N263" s="0" t="n">
        <v>15</v>
      </c>
      <c r="O263" s="0" t="n">
        <v>225</v>
      </c>
      <c r="P263" s="0" t="n">
        <v>180</v>
      </c>
      <c r="Q263" s="0" t="n">
        <v>45</v>
      </c>
      <c r="R263" s="0" t="n">
        <v>8</v>
      </c>
      <c r="S263" s="0" t="s">
        <v>1184</v>
      </c>
    </row>
    <row r="264" customFormat="false" ht="12.8" hidden="false" customHeight="false" outlineLevel="0" collapsed="false">
      <c r="A264" s="0" t="n">
        <v>88065565617</v>
      </c>
      <c r="B264" s="0" t="n">
        <v>44058</v>
      </c>
      <c r="C264" s="0" t="s">
        <v>361</v>
      </c>
      <c r="D264" s="0" t="s">
        <v>20</v>
      </c>
      <c r="E264" s="0" t="s">
        <v>55</v>
      </c>
      <c r="F264" s="0" t="s">
        <v>31</v>
      </c>
      <c r="G264" s="0" t="s">
        <v>32</v>
      </c>
      <c r="H264" s="0" t="s">
        <v>33</v>
      </c>
      <c r="I264" s="0" t="s">
        <v>128</v>
      </c>
      <c r="J264" s="0" t="s">
        <v>79</v>
      </c>
      <c r="K264" s="0" t="s">
        <v>35</v>
      </c>
      <c r="L264" s="0" t="n">
        <v>23</v>
      </c>
      <c r="M264" s="0" t="n">
        <v>20</v>
      </c>
      <c r="N264" s="0" t="n">
        <v>47</v>
      </c>
      <c r="O264" s="0" t="n">
        <v>1081</v>
      </c>
      <c r="P264" s="0" t="n">
        <v>940</v>
      </c>
      <c r="Q264" s="0" t="n">
        <v>141</v>
      </c>
      <c r="R264" s="0" t="n">
        <v>8</v>
      </c>
      <c r="S264" s="0" t="s">
        <v>1184</v>
      </c>
    </row>
    <row r="265" customFormat="false" ht="12.8" hidden="false" customHeight="false" outlineLevel="0" collapsed="false">
      <c r="A265" s="0" t="n">
        <v>88065565618</v>
      </c>
      <c r="B265" s="0" t="n">
        <v>44062</v>
      </c>
      <c r="C265" s="0" t="s">
        <v>362</v>
      </c>
      <c r="D265" s="0" t="s">
        <v>29</v>
      </c>
      <c r="E265" s="0" t="s">
        <v>58</v>
      </c>
      <c r="F265" s="0" t="s">
        <v>38</v>
      </c>
      <c r="G265" s="0" t="s">
        <v>32</v>
      </c>
      <c r="H265" s="0" t="s">
        <v>39</v>
      </c>
      <c r="I265" s="0" t="s">
        <v>128</v>
      </c>
      <c r="J265" s="0" t="s">
        <v>82</v>
      </c>
      <c r="K265" s="0" t="s">
        <v>35</v>
      </c>
      <c r="L265" s="0" t="n">
        <v>9</v>
      </c>
      <c r="M265" s="0" t="n">
        <v>6</v>
      </c>
      <c r="N265" s="0" t="n">
        <v>6</v>
      </c>
      <c r="O265" s="0" t="n">
        <v>54</v>
      </c>
      <c r="P265" s="0" t="n">
        <v>36</v>
      </c>
      <c r="Q265" s="0" t="n">
        <v>18</v>
      </c>
      <c r="R265" s="0" t="n">
        <v>8</v>
      </c>
      <c r="S265" s="0" t="s">
        <v>1184</v>
      </c>
    </row>
    <row r="266" customFormat="false" ht="12.8" hidden="false" customHeight="false" outlineLevel="0" collapsed="false">
      <c r="A266" s="0" t="n">
        <v>88065565619</v>
      </c>
      <c r="B266" s="0" t="n">
        <v>44061</v>
      </c>
      <c r="C266" s="0" t="s">
        <v>363</v>
      </c>
      <c r="D266" s="0" t="s">
        <v>20</v>
      </c>
      <c r="E266" s="0" t="s">
        <v>147</v>
      </c>
      <c r="F266" s="0" t="s">
        <v>43</v>
      </c>
      <c r="G266" s="0" t="s">
        <v>23</v>
      </c>
      <c r="H266" s="0" t="s">
        <v>44</v>
      </c>
      <c r="I266" s="0" t="s">
        <v>128</v>
      </c>
      <c r="J266" s="0" t="s">
        <v>85</v>
      </c>
      <c r="K266" s="0" t="s">
        <v>35</v>
      </c>
      <c r="L266" s="0" t="n">
        <v>18</v>
      </c>
      <c r="M266" s="0" t="n">
        <v>15</v>
      </c>
      <c r="N266" s="0" t="n">
        <v>10</v>
      </c>
      <c r="O266" s="0" t="n">
        <v>180</v>
      </c>
      <c r="P266" s="0" t="n">
        <v>150</v>
      </c>
      <c r="Q266" s="0" t="n">
        <v>30</v>
      </c>
      <c r="R266" s="0" t="n">
        <v>8</v>
      </c>
      <c r="S266" s="0" t="s">
        <v>1184</v>
      </c>
    </row>
    <row r="267" customFormat="false" ht="12.8" hidden="false" customHeight="false" outlineLevel="0" collapsed="false">
      <c r="A267" s="0" t="n">
        <v>88065565620</v>
      </c>
      <c r="B267" s="0" t="n">
        <v>44061</v>
      </c>
      <c r="C267" s="0" t="s">
        <v>364</v>
      </c>
      <c r="D267" s="0" t="s">
        <v>20</v>
      </c>
      <c r="E267" s="0" t="s">
        <v>149</v>
      </c>
      <c r="F267" s="0" t="s">
        <v>22</v>
      </c>
      <c r="G267" s="0" t="s">
        <v>23</v>
      </c>
      <c r="H267" s="0" t="s">
        <v>24</v>
      </c>
      <c r="I267" s="0" t="s">
        <v>128</v>
      </c>
      <c r="J267" s="0" t="s">
        <v>88</v>
      </c>
      <c r="K267" s="0" t="s">
        <v>27</v>
      </c>
      <c r="L267" s="0" t="n">
        <v>14</v>
      </c>
      <c r="M267" s="0" t="n">
        <v>11</v>
      </c>
      <c r="N267" s="0" t="n">
        <v>11</v>
      </c>
      <c r="O267" s="0" t="n">
        <v>154</v>
      </c>
      <c r="P267" s="0" t="n">
        <v>121</v>
      </c>
      <c r="Q267" s="0" t="n">
        <v>33</v>
      </c>
      <c r="R267" s="0" t="n">
        <v>8</v>
      </c>
      <c r="S267" s="0" t="s">
        <v>1184</v>
      </c>
    </row>
    <row r="268" customFormat="false" ht="12.8" hidden="false" customHeight="false" outlineLevel="0" collapsed="false">
      <c r="A268" s="0" t="n">
        <v>88065565621</v>
      </c>
      <c r="B268" s="0" t="n">
        <v>44062</v>
      </c>
      <c r="C268" s="0" t="s">
        <v>365</v>
      </c>
      <c r="D268" s="0" t="s">
        <v>29</v>
      </c>
      <c r="E268" s="0" t="s">
        <v>21</v>
      </c>
      <c r="F268" s="0" t="s">
        <v>31</v>
      </c>
      <c r="G268" s="0" t="s">
        <v>32</v>
      </c>
      <c r="H268" s="0" t="s">
        <v>33</v>
      </c>
      <c r="I268" s="0" t="s">
        <v>128</v>
      </c>
      <c r="J268" s="0" t="s">
        <v>91</v>
      </c>
      <c r="K268" s="0" t="s">
        <v>27</v>
      </c>
      <c r="L268" s="0" t="n">
        <v>30</v>
      </c>
      <c r="M268" s="0" t="n">
        <v>27</v>
      </c>
      <c r="N268" s="0" t="n">
        <v>60</v>
      </c>
      <c r="O268" s="0" t="n">
        <v>1800</v>
      </c>
      <c r="P268" s="0" t="n">
        <v>1620</v>
      </c>
      <c r="Q268" s="0" t="n">
        <v>180</v>
      </c>
      <c r="R268" s="0" t="n">
        <v>8</v>
      </c>
      <c r="S268" s="0" t="s">
        <v>1184</v>
      </c>
    </row>
    <row r="269" customFormat="false" ht="12.8" hidden="false" customHeight="false" outlineLevel="0" collapsed="false">
      <c r="A269" s="0" t="n">
        <v>88065565622</v>
      </c>
      <c r="B269" s="0" t="n">
        <v>44063</v>
      </c>
      <c r="C269" s="0" t="s">
        <v>366</v>
      </c>
      <c r="D269" s="0" t="s">
        <v>29</v>
      </c>
      <c r="E269" s="0" t="s">
        <v>152</v>
      </c>
      <c r="F269" s="0" t="s">
        <v>38</v>
      </c>
      <c r="G269" s="0" t="s">
        <v>32</v>
      </c>
      <c r="H269" s="0" t="s">
        <v>39</v>
      </c>
      <c r="I269" s="0" t="s">
        <v>128</v>
      </c>
      <c r="J269" s="0" t="s">
        <v>94</v>
      </c>
      <c r="K269" s="0" t="s">
        <v>27</v>
      </c>
      <c r="L269" s="0" t="n">
        <v>16</v>
      </c>
      <c r="M269" s="0" t="n">
        <v>13</v>
      </c>
      <c r="N269" s="0" t="n">
        <v>89</v>
      </c>
      <c r="O269" s="0" t="n">
        <v>1424</v>
      </c>
      <c r="P269" s="0" t="n">
        <v>1157</v>
      </c>
      <c r="Q269" s="0" t="n">
        <v>267</v>
      </c>
      <c r="R269" s="0" t="n">
        <v>8</v>
      </c>
      <c r="S269" s="0" t="s">
        <v>1184</v>
      </c>
    </row>
    <row r="270" customFormat="false" ht="12.8" hidden="false" customHeight="false" outlineLevel="0" collapsed="false">
      <c r="A270" s="0" t="n">
        <v>88065565623</v>
      </c>
      <c r="B270" s="0" t="n">
        <v>44064</v>
      </c>
      <c r="C270" s="0" t="s">
        <v>367</v>
      </c>
      <c r="D270" s="0" t="s">
        <v>29</v>
      </c>
      <c r="E270" s="0" t="s">
        <v>154</v>
      </c>
      <c r="F270" s="0" t="s">
        <v>43</v>
      </c>
      <c r="G270" s="0" t="s">
        <v>23</v>
      </c>
      <c r="H270" s="0" t="s">
        <v>44</v>
      </c>
      <c r="I270" s="0" t="s">
        <v>128</v>
      </c>
      <c r="J270" s="0" t="s">
        <v>26</v>
      </c>
      <c r="K270" s="0" t="s">
        <v>27</v>
      </c>
      <c r="L270" s="0" t="n">
        <v>52</v>
      </c>
      <c r="M270" s="0" t="n">
        <v>49</v>
      </c>
      <c r="N270" s="0" t="n">
        <v>77</v>
      </c>
      <c r="O270" s="0" t="n">
        <v>4004</v>
      </c>
      <c r="P270" s="0" t="n">
        <v>3773</v>
      </c>
      <c r="Q270" s="0" t="n">
        <v>231</v>
      </c>
      <c r="R270" s="0" t="n">
        <v>8</v>
      </c>
      <c r="S270" s="0" t="s">
        <v>1184</v>
      </c>
    </row>
    <row r="271" customFormat="false" ht="12.8" hidden="false" customHeight="false" outlineLevel="0" collapsed="false">
      <c r="A271" s="0" t="n">
        <v>88065565624</v>
      </c>
      <c r="B271" s="0" t="n">
        <v>44065</v>
      </c>
      <c r="C271" s="0" t="s">
        <v>368</v>
      </c>
      <c r="D271" s="0" t="s">
        <v>29</v>
      </c>
      <c r="E271" s="0" t="s">
        <v>156</v>
      </c>
      <c r="F271" s="0" t="s">
        <v>22</v>
      </c>
      <c r="G271" s="0" t="s">
        <v>23</v>
      </c>
      <c r="H271" s="0" t="s">
        <v>24</v>
      </c>
      <c r="I271" s="0" t="s">
        <v>128</v>
      </c>
      <c r="J271" s="0" t="s">
        <v>99</v>
      </c>
      <c r="K271" s="0" t="s">
        <v>27</v>
      </c>
      <c r="L271" s="0" t="n">
        <v>14</v>
      </c>
      <c r="M271" s="0" t="n">
        <v>11</v>
      </c>
      <c r="N271" s="0" t="n">
        <v>68</v>
      </c>
      <c r="O271" s="0" t="n">
        <v>952</v>
      </c>
      <c r="P271" s="0" t="n">
        <v>748</v>
      </c>
      <c r="Q271" s="0" t="n">
        <v>204</v>
      </c>
      <c r="R271" s="0" t="n">
        <v>8</v>
      </c>
      <c r="S271" s="0" t="s">
        <v>1184</v>
      </c>
    </row>
    <row r="272" customFormat="false" ht="12.8" hidden="false" customHeight="false" outlineLevel="0" collapsed="false">
      <c r="A272" s="0" t="n">
        <v>88065565625</v>
      </c>
      <c r="B272" s="0" t="n">
        <v>44066</v>
      </c>
      <c r="C272" s="0" t="s">
        <v>369</v>
      </c>
      <c r="D272" s="0" t="s">
        <v>20</v>
      </c>
      <c r="E272" s="0" t="s">
        <v>66</v>
      </c>
      <c r="F272" s="0" t="s">
        <v>31</v>
      </c>
      <c r="G272" s="0" t="s">
        <v>32</v>
      </c>
      <c r="H272" s="0" t="s">
        <v>33</v>
      </c>
      <c r="I272" s="0" t="s">
        <v>128</v>
      </c>
      <c r="J272" s="0" t="s">
        <v>102</v>
      </c>
      <c r="K272" s="0" t="s">
        <v>27</v>
      </c>
      <c r="L272" s="0" t="n">
        <v>6</v>
      </c>
      <c r="M272" s="0" t="n">
        <v>3</v>
      </c>
      <c r="N272" s="0" t="n">
        <v>15</v>
      </c>
      <c r="O272" s="0" t="n">
        <v>90</v>
      </c>
      <c r="P272" s="0" t="n">
        <v>45</v>
      </c>
      <c r="Q272" s="0" t="n">
        <v>45</v>
      </c>
      <c r="R272" s="0" t="n">
        <v>8</v>
      </c>
      <c r="S272" s="0" t="s">
        <v>1184</v>
      </c>
    </row>
    <row r="273" customFormat="false" ht="12.8" hidden="false" customHeight="false" outlineLevel="0" collapsed="false">
      <c r="A273" s="0" t="n">
        <v>88065565626</v>
      </c>
      <c r="B273" s="0" t="n">
        <v>44067</v>
      </c>
      <c r="C273" s="0" t="s">
        <v>370</v>
      </c>
      <c r="D273" s="0" t="s">
        <v>29</v>
      </c>
      <c r="E273" s="0" t="s">
        <v>69</v>
      </c>
      <c r="F273" s="0" t="s">
        <v>38</v>
      </c>
      <c r="G273" s="0" t="s">
        <v>32</v>
      </c>
      <c r="H273" s="0" t="s">
        <v>39</v>
      </c>
      <c r="I273" s="0" t="s">
        <v>128</v>
      </c>
      <c r="J273" s="0" t="s">
        <v>105</v>
      </c>
      <c r="K273" s="0" t="s">
        <v>27</v>
      </c>
      <c r="L273" s="0" t="n">
        <v>13</v>
      </c>
      <c r="M273" s="0" t="n">
        <v>10</v>
      </c>
      <c r="N273" s="0" t="n">
        <v>47</v>
      </c>
      <c r="O273" s="0" t="n">
        <v>611</v>
      </c>
      <c r="P273" s="0" t="n">
        <v>470</v>
      </c>
      <c r="Q273" s="0" t="n">
        <v>141</v>
      </c>
      <c r="R273" s="0" t="n">
        <v>8</v>
      </c>
      <c r="S273" s="0" t="s">
        <v>1184</v>
      </c>
    </row>
    <row r="274" customFormat="false" ht="12.8" hidden="false" customHeight="false" outlineLevel="0" collapsed="false">
      <c r="A274" s="0" t="n">
        <v>88065565627</v>
      </c>
      <c r="B274" s="0" t="n">
        <v>44068</v>
      </c>
      <c r="C274" s="0" t="s">
        <v>371</v>
      </c>
      <c r="D274" s="0" t="s">
        <v>29</v>
      </c>
      <c r="E274" s="0" t="s">
        <v>72</v>
      </c>
      <c r="F274" s="0" t="s">
        <v>43</v>
      </c>
      <c r="G274" s="0" t="s">
        <v>23</v>
      </c>
      <c r="H274" s="0" t="s">
        <v>44</v>
      </c>
      <c r="I274" s="0" t="s">
        <v>128</v>
      </c>
      <c r="J274" s="0" t="s">
        <v>108</v>
      </c>
      <c r="K274" s="0" t="s">
        <v>27</v>
      </c>
      <c r="L274" s="0" t="n">
        <v>15</v>
      </c>
      <c r="M274" s="0" t="n">
        <v>12</v>
      </c>
      <c r="N274" s="0" t="n">
        <v>6</v>
      </c>
      <c r="O274" s="0" t="n">
        <v>90</v>
      </c>
      <c r="P274" s="0" t="n">
        <v>72</v>
      </c>
      <c r="Q274" s="0" t="n">
        <v>18</v>
      </c>
      <c r="R274" s="0" t="n">
        <v>8</v>
      </c>
      <c r="S274" s="0" t="s">
        <v>1184</v>
      </c>
    </row>
    <row r="275" customFormat="false" ht="12.8" hidden="false" customHeight="false" outlineLevel="0" collapsed="false">
      <c r="A275" s="0" t="n">
        <v>88065565628</v>
      </c>
      <c r="B275" s="0" t="n">
        <v>44072</v>
      </c>
      <c r="C275" s="0" t="s">
        <v>372</v>
      </c>
      <c r="D275" s="0" t="s">
        <v>20</v>
      </c>
      <c r="E275" s="0" t="s">
        <v>75</v>
      </c>
      <c r="F275" s="0" t="s">
        <v>22</v>
      </c>
      <c r="G275" s="0" t="s">
        <v>23</v>
      </c>
      <c r="H275" s="0" t="s">
        <v>24</v>
      </c>
      <c r="I275" s="0" t="s">
        <v>128</v>
      </c>
      <c r="J275" s="0" t="s">
        <v>53</v>
      </c>
      <c r="K275" s="0" t="s">
        <v>27</v>
      </c>
      <c r="L275" s="0" t="n">
        <v>20</v>
      </c>
      <c r="M275" s="0" t="n">
        <v>17</v>
      </c>
      <c r="N275" s="0" t="n">
        <v>10</v>
      </c>
      <c r="O275" s="0" t="n">
        <v>200</v>
      </c>
      <c r="P275" s="0" t="n">
        <v>170</v>
      </c>
      <c r="Q275" s="0" t="n">
        <v>30</v>
      </c>
      <c r="R275" s="0" t="n">
        <v>8</v>
      </c>
      <c r="S275" s="0" t="s">
        <v>1184</v>
      </c>
    </row>
    <row r="276" customFormat="false" ht="12.8" hidden="false" customHeight="false" outlineLevel="0" collapsed="false">
      <c r="A276" s="0" t="n">
        <v>88065565629</v>
      </c>
      <c r="B276" s="0" t="n">
        <v>44071</v>
      </c>
      <c r="C276" s="0" t="s">
        <v>373</v>
      </c>
      <c r="D276" s="0" t="s">
        <v>29</v>
      </c>
      <c r="E276" s="0" t="s">
        <v>78</v>
      </c>
      <c r="F276" s="0" t="s">
        <v>31</v>
      </c>
      <c r="G276" s="0" t="s">
        <v>32</v>
      </c>
      <c r="H276" s="0" t="s">
        <v>33</v>
      </c>
      <c r="I276" s="0" t="s">
        <v>128</v>
      </c>
      <c r="J276" s="0" t="s">
        <v>56</v>
      </c>
      <c r="K276" s="0" t="s">
        <v>27</v>
      </c>
      <c r="L276" s="0" t="n">
        <v>12</v>
      </c>
      <c r="M276" s="0" t="n">
        <v>9</v>
      </c>
      <c r="N276" s="0" t="n">
        <v>11</v>
      </c>
      <c r="O276" s="0" t="n">
        <v>132</v>
      </c>
      <c r="P276" s="0" t="n">
        <v>99</v>
      </c>
      <c r="Q276" s="0" t="n">
        <v>33</v>
      </c>
      <c r="R276" s="0" t="n">
        <v>8</v>
      </c>
      <c r="S276" s="0" t="s">
        <v>1184</v>
      </c>
    </row>
    <row r="277" customFormat="false" ht="12.8" hidden="false" customHeight="false" outlineLevel="0" collapsed="false">
      <c r="A277" s="0" t="n">
        <v>88065565630</v>
      </c>
      <c r="B277" s="0" t="n">
        <v>44071</v>
      </c>
      <c r="C277" s="0" t="s">
        <v>374</v>
      </c>
      <c r="D277" s="0" t="s">
        <v>29</v>
      </c>
      <c r="E277" s="0" t="s">
        <v>81</v>
      </c>
      <c r="F277" s="0" t="s">
        <v>38</v>
      </c>
      <c r="G277" s="0" t="s">
        <v>32</v>
      </c>
      <c r="H277" s="0" t="s">
        <v>39</v>
      </c>
      <c r="I277" s="0" t="s">
        <v>128</v>
      </c>
      <c r="J277" s="0" t="s">
        <v>59</v>
      </c>
      <c r="K277" s="0" t="s">
        <v>27</v>
      </c>
      <c r="L277" s="0" t="n">
        <v>16</v>
      </c>
      <c r="M277" s="0" t="n">
        <v>13</v>
      </c>
      <c r="N277" s="0" t="n">
        <v>60</v>
      </c>
      <c r="O277" s="0" t="n">
        <v>960</v>
      </c>
      <c r="P277" s="0" t="n">
        <v>780</v>
      </c>
      <c r="Q277" s="0" t="n">
        <v>180</v>
      </c>
      <c r="R277" s="0" t="n">
        <v>8</v>
      </c>
      <c r="S277" s="0" t="s">
        <v>1184</v>
      </c>
    </row>
    <row r="278" customFormat="false" ht="12.8" hidden="false" customHeight="false" outlineLevel="0" collapsed="false">
      <c r="A278" s="0" t="n">
        <v>88065565631</v>
      </c>
      <c r="B278" s="0" t="n">
        <v>44072</v>
      </c>
      <c r="C278" s="0" t="s">
        <v>375</v>
      </c>
      <c r="D278" s="0" t="s">
        <v>29</v>
      </c>
      <c r="E278" s="0" t="s">
        <v>84</v>
      </c>
      <c r="F278" s="0" t="s">
        <v>43</v>
      </c>
      <c r="G278" s="0" t="s">
        <v>23</v>
      </c>
      <c r="H278" s="0" t="s">
        <v>44</v>
      </c>
      <c r="I278" s="0" t="s">
        <v>128</v>
      </c>
      <c r="J278" s="0" t="s">
        <v>62</v>
      </c>
      <c r="K278" s="0" t="s">
        <v>27</v>
      </c>
      <c r="L278" s="0" t="n">
        <v>20</v>
      </c>
      <c r="M278" s="0" t="n">
        <v>17</v>
      </c>
      <c r="N278" s="0" t="n">
        <v>89</v>
      </c>
      <c r="O278" s="0" t="n">
        <v>1780</v>
      </c>
      <c r="P278" s="0" t="n">
        <v>1513</v>
      </c>
      <c r="Q278" s="0" t="n">
        <v>267</v>
      </c>
      <c r="R278" s="0" t="n">
        <v>8</v>
      </c>
      <c r="S278" s="0" t="s">
        <v>1184</v>
      </c>
    </row>
    <row r="279" customFormat="false" ht="12.8" hidden="false" customHeight="false" outlineLevel="0" collapsed="false">
      <c r="A279" s="0" t="n">
        <v>88065565632</v>
      </c>
      <c r="B279" s="0" t="n">
        <v>44073</v>
      </c>
      <c r="C279" s="0" t="s">
        <v>376</v>
      </c>
      <c r="D279" s="0" t="s">
        <v>20</v>
      </c>
      <c r="E279" s="0" t="s">
        <v>87</v>
      </c>
      <c r="F279" s="0" t="s">
        <v>22</v>
      </c>
      <c r="G279" s="0" t="s">
        <v>23</v>
      </c>
      <c r="H279" s="0" t="s">
        <v>24</v>
      </c>
      <c r="I279" s="0" t="s">
        <v>128</v>
      </c>
      <c r="J279" s="0" t="s">
        <v>63</v>
      </c>
      <c r="K279" s="0" t="s">
        <v>27</v>
      </c>
      <c r="L279" s="0" t="n">
        <v>12</v>
      </c>
      <c r="M279" s="0" t="n">
        <v>9</v>
      </c>
      <c r="N279" s="0" t="n">
        <v>77</v>
      </c>
      <c r="O279" s="0" t="n">
        <v>924</v>
      </c>
      <c r="P279" s="0" t="n">
        <v>693</v>
      </c>
      <c r="Q279" s="0" t="n">
        <v>231</v>
      </c>
      <c r="R279" s="0" t="n">
        <v>8</v>
      </c>
      <c r="S279" s="0" t="s">
        <v>1184</v>
      </c>
    </row>
    <row r="280" customFormat="false" ht="12.8" hidden="false" customHeight="false" outlineLevel="0" collapsed="false">
      <c r="A280" s="0" t="n">
        <v>88065565633</v>
      </c>
      <c r="B280" s="0" t="n">
        <v>44074</v>
      </c>
      <c r="C280" s="0" t="s">
        <v>377</v>
      </c>
      <c r="D280" s="0" t="s">
        <v>29</v>
      </c>
      <c r="E280" s="0" t="s">
        <v>90</v>
      </c>
      <c r="F280" s="0" t="s">
        <v>31</v>
      </c>
      <c r="G280" s="0" t="s">
        <v>32</v>
      </c>
      <c r="H280" s="0" t="s">
        <v>33</v>
      </c>
      <c r="I280" s="0" t="s">
        <v>128</v>
      </c>
      <c r="J280" s="0" t="s">
        <v>70</v>
      </c>
      <c r="K280" s="0" t="s">
        <v>27</v>
      </c>
      <c r="L280" s="0" t="n">
        <v>10</v>
      </c>
      <c r="M280" s="0" t="n">
        <v>7</v>
      </c>
      <c r="N280" s="0" t="n">
        <v>68</v>
      </c>
      <c r="O280" s="0" t="n">
        <v>680</v>
      </c>
      <c r="P280" s="0" t="n">
        <v>476</v>
      </c>
      <c r="Q280" s="0" t="n">
        <v>204</v>
      </c>
      <c r="R280" s="0" t="n">
        <v>8</v>
      </c>
      <c r="S280" s="0" t="s">
        <v>1184</v>
      </c>
    </row>
    <row r="281" customFormat="false" ht="12.8" hidden="false" customHeight="false" outlineLevel="0" collapsed="false">
      <c r="A281" s="0" t="n">
        <v>88065565634</v>
      </c>
      <c r="B281" s="0" t="n">
        <v>44075</v>
      </c>
      <c r="C281" s="0" t="s">
        <v>378</v>
      </c>
      <c r="D281" s="0" t="s">
        <v>29</v>
      </c>
      <c r="E281" s="0" t="s">
        <v>93</v>
      </c>
      <c r="F281" s="0" t="s">
        <v>38</v>
      </c>
      <c r="G281" s="0" t="s">
        <v>32</v>
      </c>
      <c r="H281" s="0" t="s">
        <v>39</v>
      </c>
      <c r="I281" s="0" t="s">
        <v>128</v>
      </c>
      <c r="J281" s="0" t="s">
        <v>73</v>
      </c>
      <c r="K281" s="0" t="s">
        <v>27</v>
      </c>
      <c r="L281" s="0" t="n">
        <v>15</v>
      </c>
      <c r="M281" s="0" t="n">
        <v>12</v>
      </c>
      <c r="N281" s="0" t="n">
        <v>15</v>
      </c>
      <c r="O281" s="0" t="n">
        <v>225</v>
      </c>
      <c r="P281" s="0" t="n">
        <v>180</v>
      </c>
      <c r="Q281" s="0" t="n">
        <v>45</v>
      </c>
      <c r="R281" s="0" t="n">
        <v>9</v>
      </c>
      <c r="S281" s="0" t="s">
        <v>1183</v>
      </c>
    </row>
    <row r="282" customFormat="false" ht="12.8" hidden="false" customHeight="false" outlineLevel="0" collapsed="false">
      <c r="A282" s="0" t="n">
        <v>88065565635</v>
      </c>
      <c r="B282" s="0" t="n">
        <v>44076</v>
      </c>
      <c r="C282" s="0" t="s">
        <v>379</v>
      </c>
      <c r="D282" s="0" t="s">
        <v>29</v>
      </c>
      <c r="E282" s="0" t="s">
        <v>96</v>
      </c>
      <c r="F282" s="0" t="s">
        <v>43</v>
      </c>
      <c r="G282" s="0" t="s">
        <v>23</v>
      </c>
      <c r="H282" s="0" t="s">
        <v>44</v>
      </c>
      <c r="I282" s="0" t="s">
        <v>128</v>
      </c>
      <c r="J282" s="0" t="s">
        <v>76</v>
      </c>
      <c r="K282" s="0" t="s">
        <v>27</v>
      </c>
      <c r="L282" s="0" t="n">
        <v>15</v>
      </c>
      <c r="M282" s="0" t="n">
        <v>12</v>
      </c>
      <c r="N282" s="0" t="n">
        <v>47</v>
      </c>
      <c r="O282" s="0" t="n">
        <v>705</v>
      </c>
      <c r="P282" s="0" t="n">
        <v>564</v>
      </c>
      <c r="Q282" s="0" t="n">
        <v>141</v>
      </c>
      <c r="R282" s="0" t="n">
        <v>9</v>
      </c>
      <c r="S282" s="0" t="s">
        <v>1183</v>
      </c>
    </row>
    <row r="283" customFormat="false" ht="12.8" hidden="false" customHeight="false" outlineLevel="0" collapsed="false">
      <c r="A283" s="0" t="n">
        <v>88065565636</v>
      </c>
      <c r="B283" s="0" t="n">
        <v>44077</v>
      </c>
      <c r="C283" s="0" t="s">
        <v>380</v>
      </c>
      <c r="D283" s="0" t="s">
        <v>20</v>
      </c>
      <c r="E283" s="0" t="s">
        <v>98</v>
      </c>
      <c r="F283" s="0" t="s">
        <v>22</v>
      </c>
      <c r="G283" s="0" t="s">
        <v>23</v>
      </c>
      <c r="H283" s="0" t="s">
        <v>24</v>
      </c>
      <c r="I283" s="0" t="s">
        <v>128</v>
      </c>
      <c r="J283" s="0" t="s">
        <v>126</v>
      </c>
      <c r="K283" s="0" t="s">
        <v>27</v>
      </c>
      <c r="L283" s="0" t="n">
        <v>20</v>
      </c>
      <c r="M283" s="0" t="n">
        <v>17</v>
      </c>
      <c r="N283" s="0" t="n">
        <v>6</v>
      </c>
      <c r="O283" s="0" t="n">
        <v>120</v>
      </c>
      <c r="P283" s="0" t="n">
        <v>102</v>
      </c>
      <c r="Q283" s="0" t="n">
        <v>18</v>
      </c>
      <c r="R283" s="0" t="n">
        <v>9</v>
      </c>
      <c r="S283" s="0" t="s">
        <v>1183</v>
      </c>
    </row>
    <row r="284" customFormat="false" ht="12.8" hidden="false" customHeight="false" outlineLevel="0" collapsed="false">
      <c r="A284" s="0" t="n">
        <v>88065565637</v>
      </c>
      <c r="B284" s="0" t="n">
        <v>44078</v>
      </c>
      <c r="C284" s="0" t="s">
        <v>381</v>
      </c>
      <c r="D284" s="0" t="s">
        <v>29</v>
      </c>
      <c r="E284" s="0" t="s">
        <v>101</v>
      </c>
      <c r="F284" s="0" t="s">
        <v>31</v>
      </c>
      <c r="G284" s="0" t="s">
        <v>32</v>
      </c>
      <c r="H284" s="0" t="s">
        <v>33</v>
      </c>
      <c r="I284" s="0" t="s">
        <v>128</v>
      </c>
      <c r="J284" s="0" t="s">
        <v>129</v>
      </c>
      <c r="K284" s="0" t="s">
        <v>27</v>
      </c>
      <c r="L284" s="0" t="n">
        <v>12</v>
      </c>
      <c r="M284" s="0" t="n">
        <v>9</v>
      </c>
      <c r="N284" s="0" t="n">
        <v>10</v>
      </c>
      <c r="O284" s="0" t="n">
        <v>120</v>
      </c>
      <c r="P284" s="0" t="n">
        <v>90</v>
      </c>
      <c r="Q284" s="0" t="n">
        <v>30</v>
      </c>
      <c r="R284" s="0" t="n">
        <v>9</v>
      </c>
      <c r="S284" s="0" t="s">
        <v>1183</v>
      </c>
    </row>
    <row r="285" customFormat="false" ht="12.8" hidden="false" customHeight="false" outlineLevel="0" collapsed="false">
      <c r="A285" s="0" t="n">
        <v>88065565638</v>
      </c>
      <c r="B285" s="0" t="n">
        <v>44079</v>
      </c>
      <c r="C285" s="0" t="s">
        <v>382</v>
      </c>
      <c r="D285" s="0" t="s">
        <v>29</v>
      </c>
      <c r="E285" s="0" t="s">
        <v>104</v>
      </c>
      <c r="F285" s="0" t="s">
        <v>38</v>
      </c>
      <c r="G285" s="0" t="s">
        <v>32</v>
      </c>
      <c r="H285" s="0" t="s">
        <v>39</v>
      </c>
      <c r="I285" s="0" t="s">
        <v>128</v>
      </c>
      <c r="J285" s="0" t="s">
        <v>131</v>
      </c>
      <c r="K285" s="0" t="s">
        <v>27</v>
      </c>
      <c r="L285" s="0" t="n">
        <v>13</v>
      </c>
      <c r="M285" s="0" t="n">
        <v>10</v>
      </c>
      <c r="N285" s="0" t="n">
        <v>11</v>
      </c>
      <c r="O285" s="0" t="n">
        <v>143</v>
      </c>
      <c r="P285" s="0" t="n">
        <v>110</v>
      </c>
      <c r="Q285" s="0" t="n">
        <v>33</v>
      </c>
      <c r="R285" s="0" t="n">
        <v>9</v>
      </c>
      <c r="S285" s="0" t="s">
        <v>1183</v>
      </c>
    </row>
    <row r="286" customFormat="false" ht="12.8" hidden="false" customHeight="false" outlineLevel="0" collapsed="false">
      <c r="A286" s="0" t="n">
        <v>88065565639</v>
      </c>
      <c r="B286" s="0" t="n">
        <v>44083</v>
      </c>
      <c r="C286" s="0" t="s">
        <v>383</v>
      </c>
      <c r="D286" s="0" t="s">
        <v>20</v>
      </c>
      <c r="E286" s="0" t="s">
        <v>107</v>
      </c>
      <c r="F286" s="0" t="s">
        <v>43</v>
      </c>
      <c r="G286" s="0" t="s">
        <v>23</v>
      </c>
      <c r="H286" s="0" t="s">
        <v>44</v>
      </c>
      <c r="I286" s="0" t="s">
        <v>128</v>
      </c>
      <c r="J286" s="0" t="s">
        <v>133</v>
      </c>
      <c r="K286" s="0" t="s">
        <v>27</v>
      </c>
      <c r="L286" s="0" t="n">
        <v>15</v>
      </c>
      <c r="M286" s="0" t="n">
        <v>12</v>
      </c>
      <c r="N286" s="0" t="n">
        <v>60</v>
      </c>
      <c r="O286" s="0" t="n">
        <v>900</v>
      </c>
      <c r="P286" s="0" t="n">
        <v>720</v>
      </c>
      <c r="Q286" s="0" t="n">
        <v>180</v>
      </c>
      <c r="R286" s="0" t="n">
        <v>9</v>
      </c>
      <c r="S286" s="0" t="s">
        <v>1183</v>
      </c>
    </row>
    <row r="287" customFormat="false" ht="12.8" hidden="false" customHeight="false" outlineLevel="0" collapsed="false">
      <c r="A287" s="0" t="n">
        <v>88065565640</v>
      </c>
      <c r="B287" s="0" t="n">
        <v>44082</v>
      </c>
      <c r="C287" s="0" t="s">
        <v>384</v>
      </c>
      <c r="D287" s="0" t="s">
        <v>29</v>
      </c>
      <c r="E287" s="0" t="s">
        <v>110</v>
      </c>
      <c r="F287" s="0" t="s">
        <v>22</v>
      </c>
      <c r="G287" s="0" t="s">
        <v>23</v>
      </c>
      <c r="H287" s="0" t="s">
        <v>24</v>
      </c>
      <c r="I287" s="0" t="s">
        <v>128</v>
      </c>
      <c r="J287" s="0" t="s">
        <v>88</v>
      </c>
      <c r="K287" s="0" t="s">
        <v>27</v>
      </c>
      <c r="L287" s="0" t="n">
        <v>14</v>
      </c>
      <c r="M287" s="0" t="n">
        <v>11</v>
      </c>
      <c r="N287" s="0" t="n">
        <v>89</v>
      </c>
      <c r="O287" s="0" t="n">
        <v>1246</v>
      </c>
      <c r="P287" s="0" t="n">
        <v>979</v>
      </c>
      <c r="Q287" s="0" t="n">
        <v>267</v>
      </c>
      <c r="R287" s="0" t="n">
        <v>9</v>
      </c>
      <c r="S287" s="0" t="s">
        <v>1183</v>
      </c>
    </row>
    <row r="288" customFormat="false" ht="12.8" hidden="false" customHeight="false" outlineLevel="0" collapsed="false">
      <c r="A288" s="0" t="n">
        <v>88065565641</v>
      </c>
      <c r="B288" s="0" t="n">
        <v>44082</v>
      </c>
      <c r="C288" s="0" t="s">
        <v>385</v>
      </c>
      <c r="D288" s="0" t="s">
        <v>20</v>
      </c>
      <c r="E288" s="0" t="s">
        <v>112</v>
      </c>
      <c r="F288" s="0" t="s">
        <v>31</v>
      </c>
      <c r="G288" s="0" t="s">
        <v>32</v>
      </c>
      <c r="H288" s="0" t="s">
        <v>33</v>
      </c>
      <c r="I288" s="0" t="s">
        <v>128</v>
      </c>
      <c r="J288" s="0" t="s">
        <v>91</v>
      </c>
      <c r="K288" s="0" t="s">
        <v>27</v>
      </c>
      <c r="L288" s="0" t="n">
        <v>30</v>
      </c>
      <c r="M288" s="0" t="n">
        <v>27</v>
      </c>
      <c r="N288" s="0" t="n">
        <v>77</v>
      </c>
      <c r="O288" s="0" t="n">
        <v>2310</v>
      </c>
      <c r="P288" s="0" t="n">
        <v>2079</v>
      </c>
      <c r="Q288" s="0" t="n">
        <v>231</v>
      </c>
      <c r="R288" s="0" t="n">
        <v>9</v>
      </c>
      <c r="S288" s="0" t="s">
        <v>1183</v>
      </c>
    </row>
    <row r="289" customFormat="false" ht="12.8" hidden="false" customHeight="false" outlineLevel="0" collapsed="false">
      <c r="A289" s="0" t="n">
        <v>88065565642</v>
      </c>
      <c r="B289" s="0" t="n">
        <v>44083</v>
      </c>
      <c r="C289" s="0" t="s">
        <v>386</v>
      </c>
      <c r="D289" s="0" t="s">
        <v>20</v>
      </c>
      <c r="E289" s="0" t="s">
        <v>114</v>
      </c>
      <c r="F289" s="0" t="s">
        <v>22</v>
      </c>
      <c r="G289" s="0" t="s">
        <v>23</v>
      </c>
      <c r="H289" s="0" t="s">
        <v>24</v>
      </c>
      <c r="I289" s="0" t="s">
        <v>128</v>
      </c>
      <c r="J289" s="0" t="s">
        <v>94</v>
      </c>
      <c r="K289" s="0" t="s">
        <v>27</v>
      </c>
      <c r="L289" s="0" t="n">
        <v>16</v>
      </c>
      <c r="M289" s="0" t="n">
        <v>13</v>
      </c>
      <c r="N289" s="0" t="n">
        <v>68</v>
      </c>
      <c r="O289" s="0" t="n">
        <v>1088</v>
      </c>
      <c r="P289" s="0" t="n">
        <v>884</v>
      </c>
      <c r="Q289" s="0" t="n">
        <v>204</v>
      </c>
      <c r="R289" s="0" t="n">
        <v>9</v>
      </c>
      <c r="S289" s="0" t="s">
        <v>1183</v>
      </c>
    </row>
    <row r="290" customFormat="false" ht="12.8" hidden="false" customHeight="false" outlineLevel="0" collapsed="false">
      <c r="A290" s="0" t="n">
        <v>88065565643</v>
      </c>
      <c r="B290" s="0" t="n">
        <v>44084</v>
      </c>
      <c r="C290" s="0" t="s">
        <v>387</v>
      </c>
      <c r="D290" s="0" t="s">
        <v>20</v>
      </c>
      <c r="E290" s="0" t="s">
        <v>69</v>
      </c>
      <c r="F290" s="0" t="s">
        <v>31</v>
      </c>
      <c r="G290" s="0" t="s">
        <v>32</v>
      </c>
      <c r="H290" s="0" t="s">
        <v>33</v>
      </c>
      <c r="I290" s="0" t="s">
        <v>128</v>
      </c>
      <c r="J290" s="0" t="s">
        <v>34</v>
      </c>
      <c r="K290" s="0" t="s">
        <v>35</v>
      </c>
      <c r="L290" s="0" t="n">
        <v>9</v>
      </c>
      <c r="M290" s="0" t="n">
        <v>6</v>
      </c>
      <c r="N290" s="0" t="n">
        <v>15</v>
      </c>
      <c r="O290" s="0" t="n">
        <v>135</v>
      </c>
      <c r="P290" s="0" t="n">
        <v>90</v>
      </c>
      <c r="Q290" s="0" t="n">
        <v>45</v>
      </c>
      <c r="R290" s="0" t="n">
        <v>9</v>
      </c>
      <c r="S290" s="0" t="s">
        <v>1183</v>
      </c>
    </row>
    <row r="291" customFormat="false" ht="12.8" hidden="false" customHeight="false" outlineLevel="0" collapsed="false">
      <c r="A291" s="0" t="n">
        <v>88065565644</v>
      </c>
      <c r="B291" s="0" t="n">
        <v>44085</v>
      </c>
      <c r="C291" s="0" t="s">
        <v>388</v>
      </c>
      <c r="D291" s="0" t="s">
        <v>29</v>
      </c>
      <c r="E291" s="0" t="s">
        <v>117</v>
      </c>
      <c r="F291" s="0" t="s">
        <v>22</v>
      </c>
      <c r="G291" s="0" t="s">
        <v>23</v>
      </c>
      <c r="H291" s="0" t="s">
        <v>24</v>
      </c>
      <c r="I291" s="0" t="s">
        <v>128</v>
      </c>
      <c r="J291" s="0" t="s">
        <v>40</v>
      </c>
      <c r="K291" s="0" t="s">
        <v>35</v>
      </c>
      <c r="L291" s="0" t="n">
        <v>5</v>
      </c>
      <c r="M291" s="0" t="n">
        <v>2</v>
      </c>
      <c r="N291" s="0" t="n">
        <v>47</v>
      </c>
      <c r="O291" s="0" t="n">
        <v>235</v>
      </c>
      <c r="P291" s="0" t="n">
        <v>94</v>
      </c>
      <c r="Q291" s="0" t="n">
        <v>141</v>
      </c>
      <c r="R291" s="0" t="n">
        <v>9</v>
      </c>
      <c r="S291" s="0" t="s">
        <v>1183</v>
      </c>
    </row>
    <row r="292" customFormat="false" ht="12.8" hidden="false" customHeight="false" outlineLevel="0" collapsed="false">
      <c r="A292" s="0" t="n">
        <v>88065565645</v>
      </c>
      <c r="B292" s="0" t="n">
        <v>44086</v>
      </c>
      <c r="C292" s="0" t="s">
        <v>389</v>
      </c>
      <c r="D292" s="0" t="s">
        <v>20</v>
      </c>
      <c r="E292" s="0" t="s">
        <v>119</v>
      </c>
      <c r="F292" s="0" t="s">
        <v>31</v>
      </c>
      <c r="G292" s="0" t="s">
        <v>32</v>
      </c>
      <c r="H292" s="0" t="s">
        <v>33</v>
      </c>
      <c r="I292" s="0" t="s">
        <v>128</v>
      </c>
      <c r="J292" s="0" t="s">
        <v>140</v>
      </c>
      <c r="K292" s="0" t="s">
        <v>35</v>
      </c>
      <c r="L292" s="0" t="n">
        <v>18</v>
      </c>
      <c r="M292" s="0" t="n">
        <v>15</v>
      </c>
      <c r="N292" s="0" t="n">
        <v>6</v>
      </c>
      <c r="O292" s="0" t="n">
        <v>108</v>
      </c>
      <c r="P292" s="0" t="n">
        <v>90</v>
      </c>
      <c r="Q292" s="0" t="n">
        <v>18</v>
      </c>
      <c r="R292" s="0" t="n">
        <v>9</v>
      </c>
      <c r="S292" s="0" t="s">
        <v>1183</v>
      </c>
    </row>
    <row r="293" customFormat="false" ht="12.8" hidden="false" customHeight="false" outlineLevel="0" collapsed="false">
      <c r="A293" s="0" t="n">
        <v>88065565646</v>
      </c>
      <c r="B293" s="0" t="n">
        <v>44087</v>
      </c>
      <c r="C293" s="0" t="s">
        <v>390</v>
      </c>
      <c r="D293" s="0" t="s">
        <v>29</v>
      </c>
      <c r="E293" s="0" t="s">
        <v>121</v>
      </c>
      <c r="F293" s="0" t="s">
        <v>22</v>
      </c>
      <c r="G293" s="0" t="s">
        <v>23</v>
      </c>
      <c r="H293" s="0" t="s">
        <v>24</v>
      </c>
      <c r="I293" s="0" t="s">
        <v>128</v>
      </c>
      <c r="J293" s="0" t="s">
        <v>142</v>
      </c>
      <c r="K293" s="0" t="s">
        <v>35</v>
      </c>
      <c r="L293" s="0" t="n">
        <v>10</v>
      </c>
      <c r="M293" s="0" t="n">
        <v>7</v>
      </c>
      <c r="N293" s="0" t="n">
        <v>10</v>
      </c>
      <c r="O293" s="0" t="n">
        <v>100</v>
      </c>
      <c r="P293" s="0" t="n">
        <v>70</v>
      </c>
      <c r="Q293" s="0" t="n">
        <v>30</v>
      </c>
      <c r="R293" s="0" t="n">
        <v>9</v>
      </c>
      <c r="S293" s="0" t="s">
        <v>1183</v>
      </c>
    </row>
    <row r="294" customFormat="false" ht="12.8" hidden="false" customHeight="false" outlineLevel="0" collapsed="false">
      <c r="A294" s="0" t="n">
        <v>88065565647</v>
      </c>
      <c r="B294" s="0" t="n">
        <v>44088</v>
      </c>
      <c r="C294" s="0" t="s">
        <v>391</v>
      </c>
      <c r="D294" s="0" t="s">
        <v>29</v>
      </c>
      <c r="E294" s="0" t="s">
        <v>123</v>
      </c>
      <c r="F294" s="0" t="s">
        <v>31</v>
      </c>
      <c r="G294" s="0" t="s">
        <v>32</v>
      </c>
      <c r="H294" s="0" t="s">
        <v>33</v>
      </c>
      <c r="I294" s="0" t="s">
        <v>128</v>
      </c>
      <c r="J294" s="0" t="s">
        <v>144</v>
      </c>
      <c r="K294" s="0" t="s">
        <v>35</v>
      </c>
      <c r="L294" s="0" t="n">
        <v>20</v>
      </c>
      <c r="M294" s="0" t="n">
        <v>17</v>
      </c>
      <c r="N294" s="0" t="n">
        <v>11</v>
      </c>
      <c r="O294" s="0" t="n">
        <v>220</v>
      </c>
      <c r="P294" s="0" t="n">
        <v>187</v>
      </c>
      <c r="Q294" s="0" t="n">
        <v>33</v>
      </c>
      <c r="R294" s="0" t="n">
        <v>9</v>
      </c>
      <c r="S294" s="0" t="s">
        <v>1183</v>
      </c>
    </row>
    <row r="295" customFormat="false" ht="12.8" hidden="false" customHeight="false" outlineLevel="0" collapsed="false">
      <c r="A295" s="0" t="n">
        <v>88065565648</v>
      </c>
      <c r="B295" s="0" t="n">
        <v>44089</v>
      </c>
      <c r="C295" s="0" t="s">
        <v>392</v>
      </c>
      <c r="D295" s="0" t="s">
        <v>20</v>
      </c>
      <c r="E295" s="0" t="s">
        <v>125</v>
      </c>
      <c r="F295" s="0" t="s">
        <v>22</v>
      </c>
      <c r="G295" s="0" t="s">
        <v>23</v>
      </c>
      <c r="H295" s="0" t="s">
        <v>24</v>
      </c>
      <c r="I295" s="0" t="s">
        <v>128</v>
      </c>
      <c r="J295" s="0" t="s">
        <v>60</v>
      </c>
      <c r="K295" s="0" t="s">
        <v>35</v>
      </c>
      <c r="L295" s="0" t="n">
        <v>70</v>
      </c>
      <c r="M295" s="0" t="n">
        <v>67</v>
      </c>
      <c r="N295" s="0" t="n">
        <v>60</v>
      </c>
      <c r="O295" s="0" t="n">
        <v>4200</v>
      </c>
      <c r="P295" s="0" t="n">
        <v>4020</v>
      </c>
      <c r="Q295" s="0" t="n">
        <v>180</v>
      </c>
      <c r="R295" s="0" t="n">
        <v>9</v>
      </c>
      <c r="S295" s="0" t="s">
        <v>1183</v>
      </c>
    </row>
    <row r="296" customFormat="false" ht="12.8" hidden="false" customHeight="false" outlineLevel="0" collapsed="false">
      <c r="A296" s="0" t="n">
        <v>88065565649</v>
      </c>
      <c r="B296" s="0" t="n">
        <v>44093</v>
      </c>
      <c r="C296" s="0" t="s">
        <v>393</v>
      </c>
      <c r="D296" s="0" t="s">
        <v>29</v>
      </c>
      <c r="E296" s="0" t="s">
        <v>30</v>
      </c>
      <c r="F296" s="0" t="s">
        <v>31</v>
      </c>
      <c r="G296" s="0" t="s">
        <v>32</v>
      </c>
      <c r="H296" s="0" t="s">
        <v>33</v>
      </c>
      <c r="I296" s="0" t="s">
        <v>128</v>
      </c>
      <c r="J296" s="0" t="s">
        <v>61</v>
      </c>
      <c r="K296" s="0" t="s">
        <v>35</v>
      </c>
      <c r="L296" s="0" t="n">
        <v>15</v>
      </c>
      <c r="M296" s="0" t="n">
        <v>12</v>
      </c>
      <c r="N296" s="0" t="n">
        <v>89</v>
      </c>
      <c r="O296" s="0" t="n">
        <v>1335</v>
      </c>
      <c r="P296" s="0" t="n">
        <v>1068</v>
      </c>
      <c r="Q296" s="0" t="n">
        <v>267</v>
      </c>
      <c r="R296" s="0" t="n">
        <v>9</v>
      </c>
      <c r="S296" s="0" t="s">
        <v>1183</v>
      </c>
    </row>
    <row r="297" customFormat="false" ht="12.8" hidden="false" customHeight="false" outlineLevel="0" collapsed="false">
      <c r="A297" s="0" t="n">
        <v>88065565650</v>
      </c>
      <c r="B297" s="0" t="n">
        <v>44092</v>
      </c>
      <c r="C297" s="0" t="s">
        <v>394</v>
      </c>
      <c r="D297" s="0" t="s">
        <v>20</v>
      </c>
      <c r="E297" s="0" t="s">
        <v>37</v>
      </c>
      <c r="F297" s="0" t="s">
        <v>22</v>
      </c>
      <c r="G297" s="0" t="s">
        <v>23</v>
      </c>
      <c r="H297" s="0" t="s">
        <v>24</v>
      </c>
      <c r="I297" s="0" t="s">
        <v>128</v>
      </c>
      <c r="J297" s="0" t="s">
        <v>64</v>
      </c>
      <c r="K297" s="0" t="s">
        <v>35</v>
      </c>
      <c r="L297" s="0" t="n">
        <v>12</v>
      </c>
      <c r="M297" s="0" t="n">
        <v>9</v>
      </c>
      <c r="N297" s="0" t="n">
        <v>77</v>
      </c>
      <c r="O297" s="0" t="n">
        <v>924</v>
      </c>
      <c r="P297" s="0" t="n">
        <v>693</v>
      </c>
      <c r="Q297" s="0" t="n">
        <v>231</v>
      </c>
      <c r="R297" s="0" t="n">
        <v>9</v>
      </c>
      <c r="S297" s="0" t="s">
        <v>1183</v>
      </c>
    </row>
    <row r="298" customFormat="false" ht="12.8" hidden="false" customHeight="false" outlineLevel="0" collapsed="false">
      <c r="A298" s="0" t="n">
        <v>88065565651</v>
      </c>
      <c r="B298" s="0" t="n">
        <v>44092</v>
      </c>
      <c r="C298" s="0" t="s">
        <v>395</v>
      </c>
      <c r="D298" s="0" t="s">
        <v>29</v>
      </c>
      <c r="E298" s="0" t="s">
        <v>42</v>
      </c>
      <c r="F298" s="0" t="s">
        <v>31</v>
      </c>
      <c r="G298" s="0" t="s">
        <v>32</v>
      </c>
      <c r="H298" s="0" t="s">
        <v>33</v>
      </c>
      <c r="I298" s="0" t="s">
        <v>128</v>
      </c>
      <c r="J298" s="0" t="s">
        <v>67</v>
      </c>
      <c r="K298" s="0" t="s">
        <v>35</v>
      </c>
      <c r="L298" s="0" t="n">
        <v>18</v>
      </c>
      <c r="M298" s="0" t="n">
        <v>15</v>
      </c>
      <c r="N298" s="0" t="n">
        <v>68</v>
      </c>
      <c r="O298" s="0" t="n">
        <v>1224</v>
      </c>
      <c r="P298" s="0" t="n">
        <v>1020</v>
      </c>
      <c r="Q298" s="0" t="n">
        <v>204</v>
      </c>
      <c r="R298" s="0" t="n">
        <v>9</v>
      </c>
      <c r="S298" s="0" t="s">
        <v>1183</v>
      </c>
    </row>
    <row r="299" customFormat="false" ht="12.8" hidden="false" customHeight="false" outlineLevel="0" collapsed="false">
      <c r="A299" s="0" t="n">
        <v>88065565652</v>
      </c>
      <c r="B299" s="0" t="n">
        <v>44093</v>
      </c>
      <c r="C299" s="0" t="s">
        <v>396</v>
      </c>
      <c r="D299" s="0" t="s">
        <v>20</v>
      </c>
      <c r="E299" s="0" t="s">
        <v>48</v>
      </c>
      <c r="F299" s="0" t="s">
        <v>22</v>
      </c>
      <c r="G299" s="0" t="s">
        <v>23</v>
      </c>
      <c r="H299" s="0" t="s">
        <v>24</v>
      </c>
      <c r="I299" s="0" t="s">
        <v>128</v>
      </c>
      <c r="J299" s="0" t="s">
        <v>79</v>
      </c>
      <c r="K299" s="0" t="s">
        <v>35</v>
      </c>
      <c r="L299" s="0" t="n">
        <v>23</v>
      </c>
      <c r="M299" s="0" t="n">
        <v>20</v>
      </c>
      <c r="N299" s="0" t="n">
        <v>15</v>
      </c>
      <c r="O299" s="0" t="n">
        <v>345</v>
      </c>
      <c r="P299" s="0" t="n">
        <v>300</v>
      </c>
      <c r="Q299" s="0" t="n">
        <v>45</v>
      </c>
      <c r="R299" s="0" t="n">
        <v>9</v>
      </c>
      <c r="S299" s="0" t="s">
        <v>1183</v>
      </c>
    </row>
    <row r="300" customFormat="false" ht="12.8" hidden="false" customHeight="false" outlineLevel="0" collapsed="false">
      <c r="A300" s="0" t="n">
        <v>88065565653</v>
      </c>
      <c r="B300" s="0" t="n">
        <v>44094</v>
      </c>
      <c r="C300" s="0" t="s">
        <v>397</v>
      </c>
      <c r="D300" s="0" t="s">
        <v>20</v>
      </c>
      <c r="E300" s="0" t="s">
        <v>50</v>
      </c>
      <c r="F300" s="0" t="s">
        <v>31</v>
      </c>
      <c r="G300" s="0" t="s">
        <v>32</v>
      </c>
      <c r="H300" s="0" t="s">
        <v>33</v>
      </c>
      <c r="I300" s="0" t="s">
        <v>128</v>
      </c>
      <c r="J300" s="0" t="s">
        <v>82</v>
      </c>
      <c r="K300" s="0" t="s">
        <v>35</v>
      </c>
      <c r="L300" s="0" t="n">
        <v>9</v>
      </c>
      <c r="M300" s="0" t="n">
        <v>6</v>
      </c>
      <c r="N300" s="0" t="n">
        <v>47</v>
      </c>
      <c r="O300" s="0" t="n">
        <v>423</v>
      </c>
      <c r="P300" s="0" t="n">
        <v>282</v>
      </c>
      <c r="Q300" s="0" t="n">
        <v>141</v>
      </c>
      <c r="R300" s="0" t="n">
        <v>9</v>
      </c>
      <c r="S300" s="0" t="s">
        <v>1183</v>
      </c>
    </row>
    <row r="301" customFormat="false" ht="12.8" hidden="false" customHeight="false" outlineLevel="0" collapsed="false">
      <c r="A301" s="0" t="n">
        <v>88065565654</v>
      </c>
      <c r="B301" s="0" t="n">
        <v>44095</v>
      </c>
      <c r="C301" s="0" t="s">
        <v>398</v>
      </c>
      <c r="D301" s="0" t="s">
        <v>20</v>
      </c>
      <c r="E301" s="0" t="s">
        <v>69</v>
      </c>
      <c r="F301" s="0" t="s">
        <v>22</v>
      </c>
      <c r="G301" s="0" t="s">
        <v>23</v>
      </c>
      <c r="H301" s="0" t="s">
        <v>24</v>
      </c>
      <c r="I301" s="0" t="s">
        <v>128</v>
      </c>
      <c r="J301" s="0" t="s">
        <v>85</v>
      </c>
      <c r="K301" s="0" t="s">
        <v>35</v>
      </c>
      <c r="L301" s="0" t="n">
        <v>18</v>
      </c>
      <c r="M301" s="0" t="n">
        <v>15</v>
      </c>
      <c r="N301" s="0" t="n">
        <v>6</v>
      </c>
      <c r="O301" s="0" t="n">
        <v>108</v>
      </c>
      <c r="P301" s="0" t="n">
        <v>90</v>
      </c>
      <c r="Q301" s="0" t="n">
        <v>18</v>
      </c>
      <c r="R301" s="0" t="n">
        <v>9</v>
      </c>
      <c r="S301" s="0" t="s">
        <v>1183</v>
      </c>
    </row>
    <row r="302" customFormat="false" ht="12.8" hidden="false" customHeight="false" outlineLevel="0" collapsed="false">
      <c r="A302" s="0" t="n">
        <v>88065565655</v>
      </c>
      <c r="B302" s="0" t="n">
        <v>44096</v>
      </c>
      <c r="C302" s="0" t="s">
        <v>399</v>
      </c>
      <c r="D302" s="0" t="s">
        <v>29</v>
      </c>
      <c r="E302" s="0" t="s">
        <v>117</v>
      </c>
      <c r="F302" s="0" t="s">
        <v>31</v>
      </c>
      <c r="G302" s="0" t="s">
        <v>32</v>
      </c>
      <c r="H302" s="0" t="s">
        <v>33</v>
      </c>
      <c r="I302" s="0" t="s">
        <v>128</v>
      </c>
      <c r="J302" s="0" t="s">
        <v>26</v>
      </c>
      <c r="K302" s="0" t="s">
        <v>27</v>
      </c>
      <c r="L302" s="0" t="n">
        <v>52</v>
      </c>
      <c r="M302" s="0" t="n">
        <v>49</v>
      </c>
      <c r="N302" s="0" t="n">
        <v>10</v>
      </c>
      <c r="O302" s="0" t="n">
        <v>520</v>
      </c>
      <c r="P302" s="0" t="n">
        <v>490</v>
      </c>
      <c r="Q302" s="0" t="n">
        <v>30</v>
      </c>
      <c r="R302" s="0" t="n">
        <v>9</v>
      </c>
      <c r="S302" s="0" t="s">
        <v>1183</v>
      </c>
    </row>
    <row r="303" customFormat="false" ht="12.8" hidden="false" customHeight="false" outlineLevel="0" collapsed="false">
      <c r="A303" s="0" t="n">
        <v>88065565656</v>
      </c>
      <c r="B303" s="0" t="n">
        <v>44097</v>
      </c>
      <c r="C303" s="0" t="s">
        <v>400</v>
      </c>
      <c r="D303" s="0" t="s">
        <v>20</v>
      </c>
      <c r="E303" s="0" t="s">
        <v>119</v>
      </c>
      <c r="F303" s="0" t="s">
        <v>22</v>
      </c>
      <c r="G303" s="0" t="s">
        <v>23</v>
      </c>
      <c r="H303" s="0" t="s">
        <v>24</v>
      </c>
      <c r="I303" s="0" t="s">
        <v>128</v>
      </c>
      <c r="J303" s="0" t="s">
        <v>34</v>
      </c>
      <c r="K303" s="0" t="s">
        <v>35</v>
      </c>
      <c r="L303" s="0" t="n">
        <v>9</v>
      </c>
      <c r="M303" s="0" t="n">
        <v>6</v>
      </c>
      <c r="N303" s="0" t="n">
        <v>11</v>
      </c>
      <c r="O303" s="0" t="n">
        <v>99</v>
      </c>
      <c r="P303" s="0" t="n">
        <v>66</v>
      </c>
      <c r="Q303" s="0" t="n">
        <v>33</v>
      </c>
      <c r="R303" s="0" t="n">
        <v>9</v>
      </c>
      <c r="S303" s="0" t="s">
        <v>1183</v>
      </c>
    </row>
    <row r="304" customFormat="false" ht="12.8" hidden="false" customHeight="false" outlineLevel="0" collapsed="false">
      <c r="A304" s="0" t="n">
        <v>88065565657</v>
      </c>
      <c r="B304" s="0" t="n">
        <v>44098</v>
      </c>
      <c r="C304" s="0" t="s">
        <v>401</v>
      </c>
      <c r="D304" s="0" t="s">
        <v>20</v>
      </c>
      <c r="E304" s="0" t="s">
        <v>50</v>
      </c>
      <c r="F304" s="0" t="s">
        <v>31</v>
      </c>
      <c r="G304" s="0" t="s">
        <v>32</v>
      </c>
      <c r="H304" s="0" t="s">
        <v>33</v>
      </c>
      <c r="I304" s="0" t="s">
        <v>128</v>
      </c>
      <c r="J304" s="0" t="s">
        <v>40</v>
      </c>
      <c r="K304" s="0" t="s">
        <v>35</v>
      </c>
      <c r="L304" s="0" t="n">
        <v>5</v>
      </c>
      <c r="M304" s="0" t="n">
        <v>2</v>
      </c>
      <c r="N304" s="0" t="n">
        <v>60</v>
      </c>
      <c r="O304" s="0" t="n">
        <v>300</v>
      </c>
      <c r="P304" s="0" t="n">
        <v>120</v>
      </c>
      <c r="Q304" s="0" t="n">
        <v>180</v>
      </c>
      <c r="R304" s="0" t="n">
        <v>9</v>
      </c>
      <c r="S304" s="0" t="s">
        <v>1183</v>
      </c>
    </row>
    <row r="305" customFormat="false" ht="12.8" hidden="false" customHeight="false" outlineLevel="0" collapsed="false">
      <c r="A305" s="0" t="n">
        <v>88065565658</v>
      </c>
      <c r="B305" s="0" t="n">
        <v>44099</v>
      </c>
      <c r="C305" s="0" t="s">
        <v>402</v>
      </c>
      <c r="D305" s="0" t="s">
        <v>20</v>
      </c>
      <c r="E305" s="0" t="s">
        <v>52</v>
      </c>
      <c r="F305" s="0" t="s">
        <v>22</v>
      </c>
      <c r="G305" s="0" t="s">
        <v>23</v>
      </c>
      <c r="H305" s="0" t="s">
        <v>24</v>
      </c>
      <c r="I305" s="0" t="s">
        <v>128</v>
      </c>
      <c r="J305" s="0" t="s">
        <v>99</v>
      </c>
      <c r="K305" s="0" t="s">
        <v>27</v>
      </c>
      <c r="L305" s="0" t="n">
        <v>14</v>
      </c>
      <c r="M305" s="0" t="n">
        <v>11</v>
      </c>
      <c r="N305" s="0" t="n">
        <v>89</v>
      </c>
      <c r="O305" s="0" t="n">
        <v>1246</v>
      </c>
      <c r="P305" s="0" t="n">
        <v>979</v>
      </c>
      <c r="Q305" s="0" t="n">
        <v>267</v>
      </c>
      <c r="R305" s="0" t="n">
        <v>9</v>
      </c>
      <c r="S305" s="0" t="s">
        <v>1183</v>
      </c>
    </row>
    <row r="306" customFormat="false" ht="12.8" hidden="false" customHeight="false" outlineLevel="0" collapsed="false">
      <c r="A306" s="0" t="n">
        <v>88065565659</v>
      </c>
      <c r="B306" s="0" t="n">
        <v>44103</v>
      </c>
      <c r="C306" s="0" t="s">
        <v>403</v>
      </c>
      <c r="D306" s="0" t="s">
        <v>29</v>
      </c>
      <c r="E306" s="0" t="s">
        <v>55</v>
      </c>
      <c r="F306" s="0" t="s">
        <v>31</v>
      </c>
      <c r="G306" s="0" t="s">
        <v>32</v>
      </c>
      <c r="H306" s="0" t="s">
        <v>33</v>
      </c>
      <c r="I306" s="0" t="s">
        <v>128</v>
      </c>
      <c r="J306" s="0" t="s">
        <v>102</v>
      </c>
      <c r="K306" s="0" t="s">
        <v>27</v>
      </c>
      <c r="L306" s="0" t="n">
        <v>6</v>
      </c>
      <c r="M306" s="0" t="n">
        <v>3</v>
      </c>
      <c r="N306" s="0" t="n">
        <v>77</v>
      </c>
      <c r="O306" s="0" t="n">
        <v>462</v>
      </c>
      <c r="P306" s="0" t="n">
        <v>231</v>
      </c>
      <c r="Q306" s="0" t="n">
        <v>231</v>
      </c>
      <c r="R306" s="0" t="n">
        <v>9</v>
      </c>
      <c r="S306" s="0" t="s">
        <v>1183</v>
      </c>
    </row>
    <row r="307" customFormat="false" ht="12.8" hidden="false" customHeight="false" outlineLevel="0" collapsed="false">
      <c r="A307" s="0" t="n">
        <v>88065565660</v>
      </c>
      <c r="B307" s="0" t="n">
        <v>44102</v>
      </c>
      <c r="C307" s="0" t="s">
        <v>404</v>
      </c>
      <c r="D307" s="0" t="s">
        <v>29</v>
      </c>
      <c r="E307" s="0" t="s">
        <v>58</v>
      </c>
      <c r="F307" s="0" t="s">
        <v>22</v>
      </c>
      <c r="G307" s="0" t="s">
        <v>23</v>
      </c>
      <c r="H307" s="0" t="s">
        <v>24</v>
      </c>
      <c r="I307" s="0" t="s">
        <v>128</v>
      </c>
      <c r="J307" s="0" t="s">
        <v>142</v>
      </c>
      <c r="K307" s="0" t="s">
        <v>35</v>
      </c>
      <c r="L307" s="0" t="n">
        <v>10</v>
      </c>
      <c r="M307" s="0" t="n">
        <v>7</v>
      </c>
      <c r="N307" s="0" t="n">
        <v>68</v>
      </c>
      <c r="O307" s="0" t="n">
        <v>680</v>
      </c>
      <c r="P307" s="0" t="n">
        <v>476</v>
      </c>
      <c r="Q307" s="0" t="n">
        <v>204</v>
      </c>
      <c r="R307" s="0" t="n">
        <v>9</v>
      </c>
      <c r="S307" s="0" t="s">
        <v>1183</v>
      </c>
    </row>
    <row r="308" customFormat="false" ht="12.8" hidden="false" customHeight="false" outlineLevel="0" collapsed="false">
      <c r="A308" s="0" t="n">
        <v>88065565661</v>
      </c>
      <c r="B308" s="0" t="n">
        <v>44102</v>
      </c>
      <c r="C308" s="0" t="s">
        <v>405</v>
      </c>
      <c r="D308" s="0" t="s">
        <v>29</v>
      </c>
      <c r="E308" s="0" t="s">
        <v>147</v>
      </c>
      <c r="F308" s="0" t="s">
        <v>31</v>
      </c>
      <c r="G308" s="0" t="s">
        <v>32</v>
      </c>
      <c r="H308" s="0" t="s">
        <v>33</v>
      </c>
      <c r="I308" s="0" t="s">
        <v>128</v>
      </c>
      <c r="J308" s="0" t="s">
        <v>105</v>
      </c>
      <c r="K308" s="0" t="s">
        <v>27</v>
      </c>
      <c r="L308" s="0" t="n">
        <v>13</v>
      </c>
      <c r="M308" s="0" t="n">
        <v>10</v>
      </c>
      <c r="N308" s="0" t="n">
        <v>15</v>
      </c>
      <c r="O308" s="0" t="n">
        <v>195</v>
      </c>
      <c r="P308" s="0" t="n">
        <v>150</v>
      </c>
      <c r="Q308" s="0" t="n">
        <v>45</v>
      </c>
      <c r="R308" s="0" t="n">
        <v>9</v>
      </c>
      <c r="S308" s="0" t="s">
        <v>1183</v>
      </c>
    </row>
    <row r="309" customFormat="false" ht="12.8" hidden="false" customHeight="false" outlineLevel="0" collapsed="false">
      <c r="A309" s="0" t="n">
        <v>88065565662</v>
      </c>
      <c r="B309" s="0" t="n">
        <v>44103</v>
      </c>
      <c r="C309" s="0" t="s">
        <v>406</v>
      </c>
      <c r="D309" s="0" t="s">
        <v>20</v>
      </c>
      <c r="E309" s="0" t="s">
        <v>149</v>
      </c>
      <c r="F309" s="0" t="s">
        <v>38</v>
      </c>
      <c r="G309" s="0" t="s">
        <v>32</v>
      </c>
      <c r="H309" s="0" t="s">
        <v>39</v>
      </c>
      <c r="I309" s="0" t="s">
        <v>128</v>
      </c>
      <c r="J309" s="0" t="s">
        <v>144</v>
      </c>
      <c r="K309" s="0" t="s">
        <v>35</v>
      </c>
      <c r="L309" s="0" t="n">
        <v>20</v>
      </c>
      <c r="M309" s="0" t="n">
        <v>17</v>
      </c>
      <c r="N309" s="0" t="n">
        <v>47</v>
      </c>
      <c r="O309" s="0" t="n">
        <v>940</v>
      </c>
      <c r="P309" s="0" t="n">
        <v>799</v>
      </c>
      <c r="Q309" s="0" t="n">
        <v>141</v>
      </c>
      <c r="R309" s="0" t="n">
        <v>9</v>
      </c>
      <c r="S309" s="0" t="s">
        <v>1183</v>
      </c>
    </row>
    <row r="310" customFormat="false" ht="12.8" hidden="false" customHeight="false" outlineLevel="0" collapsed="false">
      <c r="A310" s="0" t="n">
        <v>88065565663</v>
      </c>
      <c r="B310" s="0" t="n">
        <v>44104</v>
      </c>
      <c r="C310" s="0" t="s">
        <v>407</v>
      </c>
      <c r="D310" s="0" t="s">
        <v>20</v>
      </c>
      <c r="E310" s="0" t="s">
        <v>21</v>
      </c>
      <c r="F310" s="0" t="s">
        <v>43</v>
      </c>
      <c r="G310" s="0" t="s">
        <v>23</v>
      </c>
      <c r="H310" s="0" t="s">
        <v>44</v>
      </c>
      <c r="I310" s="0" t="s">
        <v>128</v>
      </c>
      <c r="J310" s="0" t="s">
        <v>108</v>
      </c>
      <c r="K310" s="0" t="s">
        <v>27</v>
      </c>
      <c r="L310" s="0" t="n">
        <v>15</v>
      </c>
      <c r="M310" s="0" t="n">
        <v>12</v>
      </c>
      <c r="N310" s="0" t="n">
        <v>6</v>
      </c>
      <c r="O310" s="0" t="n">
        <v>90</v>
      </c>
      <c r="P310" s="0" t="n">
        <v>72</v>
      </c>
      <c r="Q310" s="0" t="n">
        <v>18</v>
      </c>
      <c r="R310" s="0" t="n">
        <v>9</v>
      </c>
      <c r="S310" s="0" t="s">
        <v>1183</v>
      </c>
    </row>
    <row r="311" customFormat="false" ht="12.8" hidden="false" customHeight="false" outlineLevel="0" collapsed="false">
      <c r="A311" s="0" t="n">
        <v>88065565664</v>
      </c>
      <c r="B311" s="0" t="n">
        <v>44094</v>
      </c>
      <c r="C311" s="0" t="s">
        <v>408</v>
      </c>
      <c r="D311" s="0" t="s">
        <v>29</v>
      </c>
      <c r="E311" s="0" t="s">
        <v>152</v>
      </c>
      <c r="F311" s="0" t="s">
        <v>43</v>
      </c>
      <c r="G311" s="0" t="s">
        <v>23</v>
      </c>
      <c r="H311" s="0" t="s">
        <v>44</v>
      </c>
      <c r="I311" s="0" t="s">
        <v>25</v>
      </c>
      <c r="J311" s="0" t="s">
        <v>53</v>
      </c>
      <c r="K311" s="0" t="s">
        <v>27</v>
      </c>
      <c r="L311" s="0" t="n">
        <v>20</v>
      </c>
      <c r="M311" s="0" t="n">
        <v>17</v>
      </c>
      <c r="N311" s="0" t="n">
        <v>10</v>
      </c>
      <c r="O311" s="0" t="n">
        <v>200</v>
      </c>
      <c r="P311" s="0" t="n">
        <v>170</v>
      </c>
      <c r="Q311" s="0" t="n">
        <v>30</v>
      </c>
      <c r="R311" s="0" t="n">
        <v>9</v>
      </c>
      <c r="S311" s="0" t="s">
        <v>1183</v>
      </c>
    </row>
    <row r="312" customFormat="false" ht="12.8" hidden="false" customHeight="false" outlineLevel="0" collapsed="false">
      <c r="A312" s="0" t="n">
        <v>88065565665</v>
      </c>
      <c r="B312" s="0" t="n">
        <v>44095</v>
      </c>
      <c r="C312" s="0" t="s">
        <v>409</v>
      </c>
      <c r="D312" s="0" t="s">
        <v>29</v>
      </c>
      <c r="E312" s="0" t="s">
        <v>154</v>
      </c>
      <c r="F312" s="0" t="s">
        <v>43</v>
      </c>
      <c r="G312" s="0" t="s">
        <v>23</v>
      </c>
      <c r="H312" s="0" t="s">
        <v>44</v>
      </c>
      <c r="I312" s="0" t="s">
        <v>25</v>
      </c>
      <c r="J312" s="0" t="s">
        <v>56</v>
      </c>
      <c r="K312" s="0" t="s">
        <v>27</v>
      </c>
      <c r="L312" s="0" t="n">
        <v>12</v>
      </c>
      <c r="M312" s="0" t="n">
        <v>9</v>
      </c>
      <c r="N312" s="0" t="n">
        <v>11</v>
      </c>
      <c r="O312" s="0" t="n">
        <v>132</v>
      </c>
      <c r="P312" s="0" t="n">
        <v>99</v>
      </c>
      <c r="Q312" s="0" t="n">
        <v>33</v>
      </c>
      <c r="R312" s="0" t="n">
        <v>9</v>
      </c>
      <c r="S312" s="0" t="s">
        <v>1183</v>
      </c>
    </row>
    <row r="313" customFormat="false" ht="12.8" hidden="false" customHeight="false" outlineLevel="0" collapsed="false">
      <c r="A313" s="0" t="n">
        <v>88065565666</v>
      </c>
      <c r="B313" s="0" t="n">
        <v>44096</v>
      </c>
      <c r="C313" s="0" t="s">
        <v>410</v>
      </c>
      <c r="D313" s="0" t="s">
        <v>20</v>
      </c>
      <c r="E313" s="0" t="s">
        <v>156</v>
      </c>
      <c r="F313" s="0" t="s">
        <v>43</v>
      </c>
      <c r="G313" s="0" t="s">
        <v>23</v>
      </c>
      <c r="H313" s="0" t="s">
        <v>44</v>
      </c>
      <c r="I313" s="0" t="s">
        <v>25</v>
      </c>
      <c r="J313" s="0" t="s">
        <v>59</v>
      </c>
      <c r="K313" s="0" t="s">
        <v>27</v>
      </c>
      <c r="L313" s="0" t="n">
        <v>16</v>
      </c>
      <c r="M313" s="0" t="n">
        <v>13</v>
      </c>
      <c r="N313" s="0" t="n">
        <v>60</v>
      </c>
      <c r="O313" s="0" t="n">
        <v>960</v>
      </c>
      <c r="P313" s="0" t="n">
        <v>780</v>
      </c>
      <c r="Q313" s="0" t="n">
        <v>180</v>
      </c>
      <c r="R313" s="0" t="n">
        <v>9</v>
      </c>
      <c r="S313" s="0" t="s">
        <v>1183</v>
      </c>
    </row>
    <row r="314" customFormat="false" ht="12.8" hidden="false" customHeight="false" outlineLevel="0" collapsed="false">
      <c r="A314" s="0" t="n">
        <v>88065565667</v>
      </c>
      <c r="B314" s="0" t="n">
        <v>44097</v>
      </c>
      <c r="C314" s="0" t="s">
        <v>411</v>
      </c>
      <c r="D314" s="0" t="s">
        <v>29</v>
      </c>
      <c r="E314" s="0" t="s">
        <v>66</v>
      </c>
      <c r="F314" s="0" t="s">
        <v>43</v>
      </c>
      <c r="G314" s="0" t="s">
        <v>23</v>
      </c>
      <c r="H314" s="0" t="s">
        <v>44</v>
      </c>
      <c r="I314" s="0" t="s">
        <v>25</v>
      </c>
      <c r="J314" s="0" t="s">
        <v>60</v>
      </c>
      <c r="K314" s="0" t="s">
        <v>35</v>
      </c>
      <c r="L314" s="0" t="n">
        <v>70</v>
      </c>
      <c r="M314" s="0" t="n">
        <v>67</v>
      </c>
      <c r="N314" s="0" t="n">
        <v>89</v>
      </c>
      <c r="O314" s="0" t="n">
        <v>6230</v>
      </c>
      <c r="P314" s="0" t="n">
        <v>5963</v>
      </c>
      <c r="Q314" s="0" t="n">
        <v>267</v>
      </c>
      <c r="R314" s="0" t="n">
        <v>9</v>
      </c>
      <c r="S314" s="0" t="s">
        <v>1183</v>
      </c>
    </row>
    <row r="315" customFormat="false" ht="12.8" hidden="false" customHeight="false" outlineLevel="0" collapsed="false">
      <c r="A315" s="0" t="n">
        <v>88065565668</v>
      </c>
      <c r="B315" s="0" t="n">
        <v>44098</v>
      </c>
      <c r="C315" s="0" t="s">
        <v>412</v>
      </c>
      <c r="D315" s="0" t="s">
        <v>29</v>
      </c>
      <c r="E315" s="0" t="s">
        <v>69</v>
      </c>
      <c r="F315" s="0" t="s">
        <v>43</v>
      </c>
      <c r="G315" s="0" t="s">
        <v>23</v>
      </c>
      <c r="H315" s="0" t="s">
        <v>44</v>
      </c>
      <c r="I315" s="0" t="s">
        <v>25</v>
      </c>
      <c r="J315" s="0" t="s">
        <v>61</v>
      </c>
      <c r="K315" s="0" t="s">
        <v>35</v>
      </c>
      <c r="L315" s="0" t="n">
        <v>15</v>
      </c>
      <c r="M315" s="0" t="n">
        <v>12</v>
      </c>
      <c r="N315" s="0" t="n">
        <v>77</v>
      </c>
      <c r="O315" s="0" t="n">
        <v>1155</v>
      </c>
      <c r="P315" s="0" t="n">
        <v>924</v>
      </c>
      <c r="Q315" s="0" t="n">
        <v>231</v>
      </c>
      <c r="R315" s="0" t="n">
        <v>9</v>
      </c>
      <c r="S315" s="0" t="s">
        <v>1183</v>
      </c>
    </row>
    <row r="316" customFormat="false" ht="12.8" hidden="false" customHeight="false" outlineLevel="0" collapsed="false">
      <c r="A316" s="0" t="n">
        <v>88065565669</v>
      </c>
      <c r="B316" s="0" t="n">
        <v>44099</v>
      </c>
      <c r="C316" s="0" t="s">
        <v>413</v>
      </c>
      <c r="D316" s="0" t="s">
        <v>29</v>
      </c>
      <c r="E316" s="0" t="s">
        <v>96</v>
      </c>
      <c r="F316" s="0" t="s">
        <v>43</v>
      </c>
      <c r="G316" s="0" t="s">
        <v>23</v>
      </c>
      <c r="H316" s="0" t="s">
        <v>44</v>
      </c>
      <c r="I316" s="0" t="s">
        <v>25</v>
      </c>
      <c r="J316" s="0" t="s">
        <v>59</v>
      </c>
      <c r="K316" s="0" t="s">
        <v>27</v>
      </c>
      <c r="L316" s="0" t="n">
        <v>16</v>
      </c>
      <c r="M316" s="0" t="n">
        <v>13</v>
      </c>
      <c r="N316" s="0" t="n">
        <v>68</v>
      </c>
      <c r="O316" s="0" t="n">
        <v>1088</v>
      </c>
      <c r="P316" s="0" t="n">
        <v>884</v>
      </c>
      <c r="Q316" s="0" t="n">
        <v>204</v>
      </c>
      <c r="R316" s="0" t="n">
        <v>9</v>
      </c>
      <c r="S316" s="0" t="s">
        <v>1183</v>
      </c>
    </row>
    <row r="317" customFormat="false" ht="12.8" hidden="false" customHeight="false" outlineLevel="0" collapsed="false">
      <c r="A317" s="0" t="n">
        <v>88065565670</v>
      </c>
      <c r="B317" s="0" t="n">
        <v>44103</v>
      </c>
      <c r="C317" s="0" t="s">
        <v>414</v>
      </c>
      <c r="D317" s="0" t="s">
        <v>29</v>
      </c>
      <c r="E317" s="0" t="s">
        <v>98</v>
      </c>
      <c r="F317" s="0" t="s">
        <v>43</v>
      </c>
      <c r="G317" s="0" t="s">
        <v>23</v>
      </c>
      <c r="H317" s="0" t="s">
        <v>44</v>
      </c>
      <c r="I317" s="0" t="s">
        <v>25</v>
      </c>
      <c r="J317" s="0" t="s">
        <v>62</v>
      </c>
      <c r="K317" s="0" t="s">
        <v>27</v>
      </c>
      <c r="L317" s="0" t="n">
        <v>20</v>
      </c>
      <c r="M317" s="0" t="n">
        <v>17</v>
      </c>
      <c r="N317" s="0" t="n">
        <v>15</v>
      </c>
      <c r="O317" s="0" t="n">
        <v>300</v>
      </c>
      <c r="P317" s="0" t="n">
        <v>255</v>
      </c>
      <c r="Q317" s="0" t="n">
        <v>45</v>
      </c>
      <c r="R317" s="0" t="n">
        <v>9</v>
      </c>
      <c r="S317" s="0" t="s">
        <v>1183</v>
      </c>
    </row>
    <row r="318" customFormat="false" ht="12.8" hidden="false" customHeight="false" outlineLevel="0" collapsed="false">
      <c r="A318" s="0" t="n">
        <v>88065565671</v>
      </c>
      <c r="B318" s="0" t="n">
        <v>44102</v>
      </c>
      <c r="C318" s="0" t="s">
        <v>415</v>
      </c>
      <c r="D318" s="0" t="s">
        <v>20</v>
      </c>
      <c r="E318" s="0" t="s">
        <v>101</v>
      </c>
      <c r="F318" s="0" t="s">
        <v>43</v>
      </c>
      <c r="G318" s="0" t="s">
        <v>23</v>
      </c>
      <c r="H318" s="0" t="s">
        <v>44</v>
      </c>
      <c r="I318" s="0" t="s">
        <v>25</v>
      </c>
      <c r="J318" s="0" t="s">
        <v>63</v>
      </c>
      <c r="K318" s="0" t="s">
        <v>27</v>
      </c>
      <c r="L318" s="0" t="n">
        <v>12</v>
      </c>
      <c r="M318" s="0" t="n">
        <v>9</v>
      </c>
      <c r="N318" s="0" t="n">
        <v>47</v>
      </c>
      <c r="O318" s="0" t="n">
        <v>564</v>
      </c>
      <c r="P318" s="0" t="n">
        <v>423</v>
      </c>
      <c r="Q318" s="0" t="n">
        <v>141</v>
      </c>
      <c r="R318" s="0" t="n">
        <v>9</v>
      </c>
      <c r="S318" s="0" t="s">
        <v>1183</v>
      </c>
    </row>
    <row r="319" customFormat="false" ht="12.8" hidden="false" customHeight="false" outlineLevel="0" collapsed="false">
      <c r="A319" s="0" t="n">
        <v>88065565672</v>
      </c>
      <c r="B319" s="0" t="n">
        <v>44102</v>
      </c>
      <c r="C319" s="0" t="s">
        <v>416</v>
      </c>
      <c r="D319" s="0" t="s">
        <v>20</v>
      </c>
      <c r="E319" s="0" t="s">
        <v>104</v>
      </c>
      <c r="F319" s="0" t="s">
        <v>43</v>
      </c>
      <c r="G319" s="0" t="s">
        <v>23</v>
      </c>
      <c r="H319" s="0" t="s">
        <v>44</v>
      </c>
      <c r="I319" s="0" t="s">
        <v>25</v>
      </c>
      <c r="J319" s="0" t="s">
        <v>64</v>
      </c>
      <c r="K319" s="0" t="s">
        <v>35</v>
      </c>
      <c r="L319" s="0" t="n">
        <v>12</v>
      </c>
      <c r="M319" s="0" t="n">
        <v>9</v>
      </c>
      <c r="N319" s="0" t="n">
        <v>6</v>
      </c>
      <c r="O319" s="0" t="n">
        <v>72</v>
      </c>
      <c r="P319" s="0" t="n">
        <v>54</v>
      </c>
      <c r="Q319" s="0" t="n">
        <v>18</v>
      </c>
      <c r="R319" s="0" t="n">
        <v>9</v>
      </c>
      <c r="S319" s="0" t="s">
        <v>1183</v>
      </c>
    </row>
    <row r="320" customFormat="false" ht="12.8" hidden="false" customHeight="false" outlineLevel="0" collapsed="false">
      <c r="A320" s="0" t="n">
        <v>88065565673</v>
      </c>
      <c r="B320" s="0" t="n">
        <v>44103</v>
      </c>
      <c r="C320" s="0" t="s">
        <v>417</v>
      </c>
      <c r="D320" s="0" t="s">
        <v>29</v>
      </c>
      <c r="E320" s="0" t="s">
        <v>107</v>
      </c>
      <c r="F320" s="0" t="s">
        <v>43</v>
      </c>
      <c r="G320" s="0" t="s">
        <v>23</v>
      </c>
      <c r="H320" s="0" t="s">
        <v>44</v>
      </c>
      <c r="I320" s="0" t="s">
        <v>25</v>
      </c>
      <c r="J320" s="0" t="s">
        <v>67</v>
      </c>
      <c r="K320" s="0" t="s">
        <v>35</v>
      </c>
      <c r="L320" s="0" t="n">
        <v>18</v>
      </c>
      <c r="M320" s="0" t="n">
        <v>15</v>
      </c>
      <c r="N320" s="0" t="n">
        <v>10</v>
      </c>
      <c r="O320" s="0" t="n">
        <v>180</v>
      </c>
      <c r="P320" s="0" t="n">
        <v>150</v>
      </c>
      <c r="Q320" s="0" t="n">
        <v>30</v>
      </c>
      <c r="R320" s="0" t="n">
        <v>9</v>
      </c>
      <c r="S320" s="0" t="s">
        <v>1183</v>
      </c>
    </row>
    <row r="321" customFormat="false" ht="12.8" hidden="false" customHeight="false" outlineLevel="0" collapsed="false">
      <c r="A321" s="0" t="n">
        <v>88065565674</v>
      </c>
      <c r="B321" s="0" t="n">
        <v>44104</v>
      </c>
      <c r="C321" s="0" t="s">
        <v>418</v>
      </c>
      <c r="D321" s="0" t="s">
        <v>29</v>
      </c>
      <c r="E321" s="0" t="s">
        <v>75</v>
      </c>
      <c r="F321" s="0" t="s">
        <v>43</v>
      </c>
      <c r="G321" s="0" t="s">
        <v>23</v>
      </c>
      <c r="H321" s="0" t="s">
        <v>44</v>
      </c>
      <c r="I321" s="0" t="s">
        <v>25</v>
      </c>
      <c r="J321" s="0" t="s">
        <v>70</v>
      </c>
      <c r="K321" s="0" t="s">
        <v>27</v>
      </c>
      <c r="L321" s="0" t="n">
        <v>10</v>
      </c>
      <c r="M321" s="0" t="n">
        <v>7</v>
      </c>
      <c r="N321" s="0" t="n">
        <v>11</v>
      </c>
      <c r="O321" s="0" t="n">
        <v>110</v>
      </c>
      <c r="P321" s="0" t="n">
        <v>77</v>
      </c>
      <c r="Q321" s="0" t="n">
        <v>33</v>
      </c>
      <c r="R321" s="0" t="n">
        <v>9</v>
      </c>
      <c r="S321" s="0" t="s">
        <v>1183</v>
      </c>
    </row>
    <row r="322" customFormat="false" ht="12.8" hidden="false" customHeight="false" outlineLevel="0" collapsed="false">
      <c r="A322" s="0" t="n">
        <v>88065565675</v>
      </c>
      <c r="B322" s="0" t="n">
        <v>44044</v>
      </c>
      <c r="C322" s="0" t="s">
        <v>419</v>
      </c>
      <c r="D322" s="0" t="s">
        <v>20</v>
      </c>
      <c r="E322" s="0" t="s">
        <v>78</v>
      </c>
      <c r="F322" s="0" t="s">
        <v>43</v>
      </c>
      <c r="G322" s="0" t="s">
        <v>23</v>
      </c>
      <c r="H322" s="0" t="s">
        <v>44</v>
      </c>
      <c r="I322" s="0" t="s">
        <v>25</v>
      </c>
      <c r="J322" s="0" t="s">
        <v>73</v>
      </c>
      <c r="K322" s="0" t="s">
        <v>27</v>
      </c>
      <c r="L322" s="0" t="n">
        <v>15</v>
      </c>
      <c r="M322" s="0" t="n">
        <v>12</v>
      </c>
      <c r="N322" s="0" t="n">
        <v>60</v>
      </c>
      <c r="O322" s="0" t="n">
        <v>900</v>
      </c>
      <c r="P322" s="0" t="n">
        <v>720</v>
      </c>
      <c r="Q322" s="0" t="n">
        <v>180</v>
      </c>
      <c r="R322" s="0" t="n">
        <v>8</v>
      </c>
      <c r="S322" s="0" t="s">
        <v>1184</v>
      </c>
    </row>
    <row r="323" customFormat="false" ht="12.8" hidden="false" customHeight="false" outlineLevel="0" collapsed="false">
      <c r="A323" s="0" t="n">
        <v>88065565676</v>
      </c>
      <c r="B323" s="0" t="n">
        <v>44045</v>
      </c>
      <c r="C323" s="0" t="s">
        <v>420</v>
      </c>
      <c r="D323" s="0" t="s">
        <v>20</v>
      </c>
      <c r="E323" s="0" t="s">
        <v>81</v>
      </c>
      <c r="F323" s="0" t="s">
        <v>43</v>
      </c>
      <c r="G323" s="0" t="s">
        <v>23</v>
      </c>
      <c r="H323" s="0" t="s">
        <v>44</v>
      </c>
      <c r="I323" s="0" t="s">
        <v>25</v>
      </c>
      <c r="J323" s="0" t="s">
        <v>76</v>
      </c>
      <c r="K323" s="0" t="s">
        <v>27</v>
      </c>
      <c r="L323" s="0" t="n">
        <v>15</v>
      </c>
      <c r="M323" s="0" t="n">
        <v>12</v>
      </c>
      <c r="N323" s="0" t="n">
        <v>89</v>
      </c>
      <c r="O323" s="0" t="n">
        <v>1335</v>
      </c>
      <c r="P323" s="0" t="n">
        <v>1068</v>
      </c>
      <c r="Q323" s="0" t="n">
        <v>267</v>
      </c>
      <c r="R323" s="0" t="n">
        <v>8</v>
      </c>
      <c r="S323" s="0" t="s">
        <v>1184</v>
      </c>
    </row>
    <row r="324" customFormat="false" ht="12.8" hidden="false" customHeight="false" outlineLevel="0" collapsed="false">
      <c r="A324" s="0" t="n">
        <v>88065565677</v>
      </c>
      <c r="B324" s="0" t="n">
        <v>44046</v>
      </c>
      <c r="C324" s="0" t="s">
        <v>421</v>
      </c>
      <c r="D324" s="0" t="s">
        <v>20</v>
      </c>
      <c r="E324" s="0" t="s">
        <v>149</v>
      </c>
      <c r="F324" s="0" t="s">
        <v>43</v>
      </c>
      <c r="G324" s="0" t="s">
        <v>23</v>
      </c>
      <c r="H324" s="0" t="s">
        <v>44</v>
      </c>
      <c r="I324" s="0" t="s">
        <v>25</v>
      </c>
      <c r="J324" s="0" t="s">
        <v>79</v>
      </c>
      <c r="K324" s="0" t="s">
        <v>35</v>
      </c>
      <c r="L324" s="0" t="n">
        <v>23</v>
      </c>
      <c r="M324" s="0" t="n">
        <v>20</v>
      </c>
      <c r="N324" s="0" t="n">
        <v>77</v>
      </c>
      <c r="O324" s="0" t="n">
        <v>1771</v>
      </c>
      <c r="P324" s="0" t="n">
        <v>1540</v>
      </c>
      <c r="Q324" s="0" t="n">
        <v>231</v>
      </c>
      <c r="R324" s="0" t="n">
        <v>8</v>
      </c>
      <c r="S324" s="0" t="s">
        <v>1184</v>
      </c>
    </row>
    <row r="325" customFormat="false" ht="12.8" hidden="false" customHeight="false" outlineLevel="0" collapsed="false">
      <c r="A325" s="0" t="n">
        <v>88065565678</v>
      </c>
      <c r="B325" s="0" t="n">
        <v>44047</v>
      </c>
      <c r="C325" s="0" t="s">
        <v>422</v>
      </c>
      <c r="D325" s="0" t="s">
        <v>20</v>
      </c>
      <c r="E325" s="0" t="s">
        <v>21</v>
      </c>
      <c r="F325" s="0" t="s">
        <v>43</v>
      </c>
      <c r="G325" s="0" t="s">
        <v>23</v>
      </c>
      <c r="H325" s="0" t="s">
        <v>44</v>
      </c>
      <c r="I325" s="0" t="s">
        <v>25</v>
      </c>
      <c r="J325" s="0" t="s">
        <v>82</v>
      </c>
      <c r="K325" s="0" t="s">
        <v>35</v>
      </c>
      <c r="L325" s="0" t="n">
        <v>9</v>
      </c>
      <c r="M325" s="0" t="n">
        <v>6</v>
      </c>
      <c r="N325" s="0" t="n">
        <v>68</v>
      </c>
      <c r="O325" s="0" t="n">
        <v>612</v>
      </c>
      <c r="P325" s="0" t="n">
        <v>408</v>
      </c>
      <c r="Q325" s="0" t="n">
        <v>204</v>
      </c>
      <c r="R325" s="0" t="n">
        <v>8</v>
      </c>
      <c r="S325" s="0" t="s">
        <v>1184</v>
      </c>
    </row>
    <row r="326" customFormat="false" ht="12.8" hidden="false" customHeight="false" outlineLevel="0" collapsed="false">
      <c r="A326" s="0" t="n">
        <v>88065565679</v>
      </c>
      <c r="B326" s="0" t="n">
        <v>44048</v>
      </c>
      <c r="C326" s="0" t="s">
        <v>423</v>
      </c>
      <c r="D326" s="0" t="s">
        <v>20</v>
      </c>
      <c r="E326" s="0" t="s">
        <v>152</v>
      </c>
      <c r="F326" s="0" t="s">
        <v>43</v>
      </c>
      <c r="G326" s="0" t="s">
        <v>23</v>
      </c>
      <c r="H326" s="0" t="s">
        <v>44</v>
      </c>
      <c r="I326" s="0" t="s">
        <v>25</v>
      </c>
      <c r="J326" s="0" t="s">
        <v>85</v>
      </c>
      <c r="K326" s="0" t="s">
        <v>35</v>
      </c>
      <c r="L326" s="0" t="n">
        <v>18</v>
      </c>
      <c r="M326" s="0" t="n">
        <v>15</v>
      </c>
      <c r="N326" s="0" t="n">
        <v>15</v>
      </c>
      <c r="O326" s="0" t="n">
        <v>270</v>
      </c>
      <c r="P326" s="0" t="n">
        <v>225</v>
      </c>
      <c r="Q326" s="0" t="n">
        <v>45</v>
      </c>
      <c r="R326" s="0" t="n">
        <v>8</v>
      </c>
      <c r="S326" s="0" t="s">
        <v>1184</v>
      </c>
    </row>
    <row r="327" customFormat="false" ht="12.8" hidden="false" customHeight="false" outlineLevel="0" collapsed="false">
      <c r="A327" s="0" t="n">
        <v>88065565680</v>
      </c>
      <c r="B327" s="0" t="n">
        <v>44052</v>
      </c>
      <c r="C327" s="0" t="s">
        <v>424</v>
      </c>
      <c r="D327" s="0" t="s">
        <v>29</v>
      </c>
      <c r="E327" s="0" t="s">
        <v>154</v>
      </c>
      <c r="F327" s="0" t="s">
        <v>38</v>
      </c>
      <c r="G327" s="0" t="s">
        <v>32</v>
      </c>
      <c r="H327" s="0" t="s">
        <v>39</v>
      </c>
      <c r="I327" s="0" t="s">
        <v>25</v>
      </c>
      <c r="J327" s="0" t="s">
        <v>88</v>
      </c>
      <c r="K327" s="0" t="s">
        <v>27</v>
      </c>
      <c r="L327" s="0" t="n">
        <v>14</v>
      </c>
      <c r="M327" s="0" t="n">
        <v>11</v>
      </c>
      <c r="N327" s="0" t="n">
        <v>47</v>
      </c>
      <c r="O327" s="0" t="n">
        <v>658</v>
      </c>
      <c r="P327" s="0" t="n">
        <v>517</v>
      </c>
      <c r="Q327" s="0" t="n">
        <v>141</v>
      </c>
      <c r="R327" s="0" t="n">
        <v>8</v>
      </c>
      <c r="S327" s="0" t="s">
        <v>1184</v>
      </c>
    </row>
    <row r="328" customFormat="false" ht="12.8" hidden="false" customHeight="false" outlineLevel="0" collapsed="false">
      <c r="A328" s="0" t="n">
        <v>88065565681</v>
      </c>
      <c r="B328" s="0" t="n">
        <v>44051</v>
      </c>
      <c r="C328" s="0" t="s">
        <v>425</v>
      </c>
      <c r="D328" s="0" t="s">
        <v>29</v>
      </c>
      <c r="E328" s="0" t="s">
        <v>156</v>
      </c>
      <c r="F328" s="0" t="s">
        <v>43</v>
      </c>
      <c r="G328" s="0" t="s">
        <v>23</v>
      </c>
      <c r="H328" s="0" t="s">
        <v>44</v>
      </c>
      <c r="I328" s="0" t="s">
        <v>25</v>
      </c>
      <c r="J328" s="0" t="s">
        <v>91</v>
      </c>
      <c r="K328" s="0" t="s">
        <v>27</v>
      </c>
      <c r="L328" s="0" t="n">
        <v>30</v>
      </c>
      <c r="M328" s="0" t="n">
        <v>27</v>
      </c>
      <c r="N328" s="0" t="n">
        <v>6</v>
      </c>
      <c r="O328" s="0" t="n">
        <v>180</v>
      </c>
      <c r="P328" s="0" t="n">
        <v>162</v>
      </c>
      <c r="Q328" s="0" t="n">
        <v>18</v>
      </c>
      <c r="R328" s="0" t="n">
        <v>8</v>
      </c>
      <c r="S328" s="0" t="s">
        <v>1184</v>
      </c>
    </row>
    <row r="329" customFormat="false" ht="12.8" hidden="false" customHeight="false" outlineLevel="0" collapsed="false">
      <c r="A329" s="0" t="n">
        <v>88065565682</v>
      </c>
      <c r="B329" s="0" t="n">
        <v>44051</v>
      </c>
      <c r="C329" s="0" t="s">
        <v>426</v>
      </c>
      <c r="D329" s="0" t="s">
        <v>20</v>
      </c>
      <c r="E329" s="0" t="s">
        <v>112</v>
      </c>
      <c r="F329" s="0" t="s">
        <v>38</v>
      </c>
      <c r="G329" s="0" t="s">
        <v>32</v>
      </c>
      <c r="H329" s="0" t="s">
        <v>39</v>
      </c>
      <c r="I329" s="0" t="s">
        <v>25</v>
      </c>
      <c r="J329" s="0" t="s">
        <v>94</v>
      </c>
      <c r="K329" s="0" t="s">
        <v>27</v>
      </c>
      <c r="L329" s="0" t="n">
        <v>16</v>
      </c>
      <c r="M329" s="0" t="n">
        <v>13</v>
      </c>
      <c r="N329" s="0" t="n">
        <v>10</v>
      </c>
      <c r="O329" s="0" t="n">
        <v>160</v>
      </c>
      <c r="P329" s="0" t="n">
        <v>130</v>
      </c>
      <c r="Q329" s="0" t="n">
        <v>30</v>
      </c>
      <c r="R329" s="0" t="n">
        <v>8</v>
      </c>
      <c r="S329" s="0" t="s">
        <v>1184</v>
      </c>
    </row>
    <row r="330" customFormat="false" ht="12.8" hidden="false" customHeight="false" outlineLevel="0" collapsed="false">
      <c r="A330" s="0" t="n">
        <v>88065565683</v>
      </c>
      <c r="B330" s="0" t="n">
        <v>44052</v>
      </c>
      <c r="C330" s="0" t="s">
        <v>427</v>
      </c>
      <c r="D330" s="0" t="s">
        <v>29</v>
      </c>
      <c r="E330" s="0" t="s">
        <v>114</v>
      </c>
      <c r="F330" s="0" t="s">
        <v>43</v>
      </c>
      <c r="G330" s="0" t="s">
        <v>23</v>
      </c>
      <c r="H330" s="0" t="s">
        <v>44</v>
      </c>
      <c r="I330" s="0" t="s">
        <v>25</v>
      </c>
      <c r="J330" s="0" t="s">
        <v>26</v>
      </c>
      <c r="K330" s="0" t="s">
        <v>27</v>
      </c>
      <c r="L330" s="0" t="n">
        <v>52</v>
      </c>
      <c r="M330" s="0" t="n">
        <v>49</v>
      </c>
      <c r="N330" s="0" t="n">
        <v>11</v>
      </c>
      <c r="O330" s="0" t="n">
        <v>572</v>
      </c>
      <c r="P330" s="0" t="n">
        <v>539</v>
      </c>
      <c r="Q330" s="0" t="n">
        <v>33</v>
      </c>
      <c r="R330" s="0" t="n">
        <v>8</v>
      </c>
      <c r="S330" s="0" t="s">
        <v>1184</v>
      </c>
    </row>
    <row r="331" customFormat="false" ht="12.8" hidden="false" customHeight="false" outlineLevel="0" collapsed="false">
      <c r="A331" s="0" t="n">
        <v>88065565684</v>
      </c>
      <c r="B331" s="0" t="n">
        <v>44053</v>
      </c>
      <c r="C331" s="0" t="s">
        <v>428</v>
      </c>
      <c r="D331" s="0" t="s">
        <v>29</v>
      </c>
      <c r="E331" s="0" t="s">
        <v>69</v>
      </c>
      <c r="F331" s="0" t="s">
        <v>38</v>
      </c>
      <c r="G331" s="0" t="s">
        <v>32</v>
      </c>
      <c r="H331" s="0" t="s">
        <v>39</v>
      </c>
      <c r="I331" s="0" t="s">
        <v>25</v>
      </c>
      <c r="J331" s="0" t="s">
        <v>99</v>
      </c>
      <c r="K331" s="0" t="s">
        <v>27</v>
      </c>
      <c r="L331" s="0" t="n">
        <v>14</v>
      </c>
      <c r="M331" s="0" t="n">
        <v>11</v>
      </c>
      <c r="N331" s="0" t="n">
        <v>60</v>
      </c>
      <c r="O331" s="0" t="n">
        <v>840</v>
      </c>
      <c r="P331" s="0" t="n">
        <v>660</v>
      </c>
      <c r="Q331" s="0" t="n">
        <v>180</v>
      </c>
      <c r="R331" s="0" t="n">
        <v>8</v>
      </c>
      <c r="S331" s="0" t="s">
        <v>1184</v>
      </c>
    </row>
    <row r="332" customFormat="false" ht="12.8" hidden="false" customHeight="false" outlineLevel="0" collapsed="false">
      <c r="A332" s="0" t="n">
        <v>88065565685</v>
      </c>
      <c r="B332" s="0" t="n">
        <v>44054</v>
      </c>
      <c r="C332" s="0" t="s">
        <v>429</v>
      </c>
      <c r="D332" s="0" t="s">
        <v>29</v>
      </c>
      <c r="E332" s="0" t="s">
        <v>117</v>
      </c>
      <c r="F332" s="0" t="s">
        <v>43</v>
      </c>
      <c r="G332" s="0" t="s">
        <v>23</v>
      </c>
      <c r="H332" s="0" t="s">
        <v>44</v>
      </c>
      <c r="I332" s="0" t="s">
        <v>25</v>
      </c>
      <c r="J332" s="0" t="s">
        <v>102</v>
      </c>
      <c r="K332" s="0" t="s">
        <v>27</v>
      </c>
      <c r="L332" s="0" t="n">
        <v>6</v>
      </c>
      <c r="M332" s="0" t="n">
        <v>3</v>
      </c>
      <c r="N332" s="0" t="n">
        <v>89</v>
      </c>
      <c r="O332" s="0" t="n">
        <v>534</v>
      </c>
      <c r="P332" s="0" t="n">
        <v>267</v>
      </c>
      <c r="Q332" s="0" t="n">
        <v>267</v>
      </c>
      <c r="R332" s="0" t="n">
        <v>8</v>
      </c>
      <c r="S332" s="0" t="s">
        <v>1184</v>
      </c>
    </row>
    <row r="333" customFormat="false" ht="12.8" hidden="false" customHeight="false" outlineLevel="0" collapsed="false">
      <c r="A333" s="0" t="n">
        <v>88065565686</v>
      </c>
      <c r="B333" s="0" t="n">
        <v>44055</v>
      </c>
      <c r="C333" s="0" t="s">
        <v>430</v>
      </c>
      <c r="D333" s="0" t="s">
        <v>29</v>
      </c>
      <c r="E333" s="0" t="s">
        <v>69</v>
      </c>
      <c r="F333" s="0" t="s">
        <v>38</v>
      </c>
      <c r="G333" s="0" t="s">
        <v>32</v>
      </c>
      <c r="H333" s="0" t="s">
        <v>39</v>
      </c>
      <c r="I333" s="0" t="s">
        <v>25</v>
      </c>
      <c r="J333" s="0" t="s">
        <v>105</v>
      </c>
      <c r="K333" s="0" t="s">
        <v>27</v>
      </c>
      <c r="L333" s="0" t="n">
        <v>13</v>
      </c>
      <c r="M333" s="0" t="n">
        <v>10</v>
      </c>
      <c r="N333" s="0" t="n">
        <v>77</v>
      </c>
      <c r="O333" s="0" t="n">
        <v>1001</v>
      </c>
      <c r="P333" s="0" t="n">
        <v>770</v>
      </c>
      <c r="Q333" s="0" t="n">
        <v>231</v>
      </c>
      <c r="R333" s="0" t="n">
        <v>8</v>
      </c>
      <c r="S333" s="0" t="s">
        <v>1184</v>
      </c>
    </row>
    <row r="334" customFormat="false" ht="12.8" hidden="false" customHeight="false" outlineLevel="0" collapsed="false">
      <c r="A334" s="0" t="n">
        <v>88065565687</v>
      </c>
      <c r="B334" s="0" t="n">
        <v>44056</v>
      </c>
      <c r="C334" s="0" t="s">
        <v>431</v>
      </c>
      <c r="D334" s="0" t="s">
        <v>20</v>
      </c>
      <c r="E334" s="0" t="s">
        <v>117</v>
      </c>
      <c r="F334" s="0" t="s">
        <v>43</v>
      </c>
      <c r="G334" s="0" t="s">
        <v>23</v>
      </c>
      <c r="H334" s="0" t="s">
        <v>44</v>
      </c>
      <c r="I334" s="0" t="s">
        <v>25</v>
      </c>
      <c r="J334" s="0" t="s">
        <v>108</v>
      </c>
      <c r="K334" s="0" t="s">
        <v>27</v>
      </c>
      <c r="L334" s="0" t="n">
        <v>15</v>
      </c>
      <c r="M334" s="0" t="n">
        <v>12</v>
      </c>
      <c r="N334" s="0" t="n">
        <v>68</v>
      </c>
      <c r="O334" s="0" t="n">
        <v>1020</v>
      </c>
      <c r="P334" s="0" t="n">
        <v>816</v>
      </c>
      <c r="Q334" s="0" t="n">
        <v>204</v>
      </c>
      <c r="R334" s="0" t="n">
        <v>8</v>
      </c>
      <c r="S334" s="0" t="s">
        <v>1184</v>
      </c>
    </row>
    <row r="335" customFormat="false" ht="12.8" hidden="false" customHeight="false" outlineLevel="0" collapsed="false">
      <c r="A335" s="0" t="n">
        <v>88065565688</v>
      </c>
      <c r="B335" s="0" t="n">
        <v>44057</v>
      </c>
      <c r="C335" s="0" t="s">
        <v>432</v>
      </c>
      <c r="D335" s="0" t="s">
        <v>29</v>
      </c>
      <c r="E335" s="0" t="s">
        <v>119</v>
      </c>
      <c r="F335" s="0" t="s">
        <v>38</v>
      </c>
      <c r="G335" s="0" t="s">
        <v>32</v>
      </c>
      <c r="H335" s="0" t="s">
        <v>39</v>
      </c>
      <c r="I335" s="0" t="s">
        <v>25</v>
      </c>
      <c r="J335" s="0" t="s">
        <v>53</v>
      </c>
      <c r="K335" s="0" t="s">
        <v>27</v>
      </c>
      <c r="L335" s="0" t="n">
        <v>20</v>
      </c>
      <c r="M335" s="0" t="n">
        <v>17</v>
      </c>
      <c r="N335" s="0" t="n">
        <v>15</v>
      </c>
      <c r="O335" s="0" t="n">
        <v>300</v>
      </c>
      <c r="P335" s="0" t="n">
        <v>255</v>
      </c>
      <c r="Q335" s="0" t="n">
        <v>45</v>
      </c>
      <c r="R335" s="0" t="n">
        <v>8</v>
      </c>
      <c r="S335" s="0" t="s">
        <v>1184</v>
      </c>
    </row>
    <row r="336" customFormat="false" ht="12.8" hidden="false" customHeight="false" outlineLevel="0" collapsed="false">
      <c r="A336" s="0" t="n">
        <v>88065565689</v>
      </c>
      <c r="B336" s="0" t="n">
        <v>44058</v>
      </c>
      <c r="C336" s="0" t="s">
        <v>433</v>
      </c>
      <c r="D336" s="0" t="s">
        <v>29</v>
      </c>
      <c r="E336" s="0" t="s">
        <v>121</v>
      </c>
      <c r="F336" s="0" t="s">
        <v>43</v>
      </c>
      <c r="G336" s="0" t="s">
        <v>23</v>
      </c>
      <c r="H336" s="0" t="s">
        <v>44</v>
      </c>
      <c r="I336" s="0" t="s">
        <v>25</v>
      </c>
      <c r="J336" s="0" t="s">
        <v>56</v>
      </c>
      <c r="K336" s="0" t="s">
        <v>27</v>
      </c>
      <c r="L336" s="0" t="n">
        <v>12</v>
      </c>
      <c r="M336" s="0" t="n">
        <v>9</v>
      </c>
      <c r="N336" s="0" t="n">
        <v>47</v>
      </c>
      <c r="O336" s="0" t="n">
        <v>564</v>
      </c>
      <c r="P336" s="0" t="n">
        <v>423</v>
      </c>
      <c r="Q336" s="0" t="n">
        <v>141</v>
      </c>
      <c r="R336" s="0" t="n">
        <v>8</v>
      </c>
      <c r="S336" s="0" t="s">
        <v>1184</v>
      </c>
    </row>
    <row r="337" customFormat="false" ht="12.8" hidden="false" customHeight="false" outlineLevel="0" collapsed="false">
      <c r="A337" s="0" t="n">
        <v>88065565690</v>
      </c>
      <c r="B337" s="0" t="n">
        <v>44062</v>
      </c>
      <c r="C337" s="0" t="s">
        <v>434</v>
      </c>
      <c r="D337" s="0" t="s">
        <v>20</v>
      </c>
      <c r="E337" s="0" t="s">
        <v>123</v>
      </c>
      <c r="F337" s="0" t="s">
        <v>38</v>
      </c>
      <c r="G337" s="0" t="s">
        <v>32</v>
      </c>
      <c r="H337" s="0" t="s">
        <v>39</v>
      </c>
      <c r="I337" s="0" t="s">
        <v>25</v>
      </c>
      <c r="J337" s="0" t="s">
        <v>59</v>
      </c>
      <c r="K337" s="0" t="s">
        <v>27</v>
      </c>
      <c r="L337" s="0" t="n">
        <v>16</v>
      </c>
      <c r="M337" s="0" t="n">
        <v>13</v>
      </c>
      <c r="N337" s="0" t="n">
        <v>6</v>
      </c>
      <c r="O337" s="0" t="n">
        <v>96</v>
      </c>
      <c r="P337" s="0" t="n">
        <v>78</v>
      </c>
      <c r="Q337" s="0" t="n">
        <v>18</v>
      </c>
      <c r="R337" s="0" t="n">
        <v>8</v>
      </c>
      <c r="S337" s="0" t="s">
        <v>1184</v>
      </c>
    </row>
    <row r="338" customFormat="false" ht="12.8" hidden="false" customHeight="false" outlineLevel="0" collapsed="false">
      <c r="A338" s="0" t="n">
        <v>88065565691</v>
      </c>
      <c r="B338" s="0" t="n">
        <v>44061</v>
      </c>
      <c r="C338" s="0" t="s">
        <v>435</v>
      </c>
      <c r="D338" s="0" t="s">
        <v>29</v>
      </c>
      <c r="E338" s="0" t="s">
        <v>125</v>
      </c>
      <c r="F338" s="0" t="s">
        <v>43</v>
      </c>
      <c r="G338" s="0" t="s">
        <v>23</v>
      </c>
      <c r="H338" s="0" t="s">
        <v>44</v>
      </c>
      <c r="I338" s="0" t="s">
        <v>25</v>
      </c>
      <c r="J338" s="0" t="s">
        <v>62</v>
      </c>
      <c r="K338" s="0" t="s">
        <v>27</v>
      </c>
      <c r="L338" s="0" t="n">
        <v>20</v>
      </c>
      <c r="M338" s="0" t="n">
        <v>17</v>
      </c>
      <c r="N338" s="0" t="n">
        <v>10</v>
      </c>
      <c r="O338" s="0" t="n">
        <v>200</v>
      </c>
      <c r="P338" s="0" t="n">
        <v>170</v>
      </c>
      <c r="Q338" s="0" t="n">
        <v>30</v>
      </c>
      <c r="R338" s="0" t="n">
        <v>8</v>
      </c>
      <c r="S338" s="0" t="s">
        <v>1184</v>
      </c>
    </row>
    <row r="339" customFormat="false" ht="12.8" hidden="false" customHeight="false" outlineLevel="0" collapsed="false">
      <c r="A339" s="0" t="n">
        <v>88065565692</v>
      </c>
      <c r="B339" s="0" t="n">
        <v>44061</v>
      </c>
      <c r="C339" s="0" t="s">
        <v>436</v>
      </c>
      <c r="D339" s="0" t="s">
        <v>29</v>
      </c>
      <c r="E339" s="0" t="s">
        <v>30</v>
      </c>
      <c r="F339" s="0" t="s">
        <v>38</v>
      </c>
      <c r="G339" s="0" t="s">
        <v>32</v>
      </c>
      <c r="H339" s="0" t="s">
        <v>39</v>
      </c>
      <c r="I339" s="0" t="s">
        <v>25</v>
      </c>
      <c r="J339" s="0" t="s">
        <v>63</v>
      </c>
      <c r="K339" s="0" t="s">
        <v>27</v>
      </c>
      <c r="L339" s="0" t="n">
        <v>12</v>
      </c>
      <c r="M339" s="0" t="n">
        <v>9</v>
      </c>
      <c r="N339" s="0" t="n">
        <v>11</v>
      </c>
      <c r="O339" s="0" t="n">
        <v>132</v>
      </c>
      <c r="P339" s="0" t="n">
        <v>99</v>
      </c>
      <c r="Q339" s="0" t="n">
        <v>33</v>
      </c>
      <c r="R339" s="0" t="n">
        <v>8</v>
      </c>
      <c r="S339" s="0" t="s">
        <v>1184</v>
      </c>
    </row>
    <row r="340" customFormat="false" ht="12.8" hidden="false" customHeight="false" outlineLevel="0" collapsed="false">
      <c r="A340" s="0" t="n">
        <v>88065565693</v>
      </c>
      <c r="B340" s="0" t="n">
        <v>44062</v>
      </c>
      <c r="C340" s="0" t="s">
        <v>437</v>
      </c>
      <c r="D340" s="0" t="s">
        <v>20</v>
      </c>
      <c r="E340" s="0" t="s">
        <v>37</v>
      </c>
      <c r="F340" s="0" t="s">
        <v>43</v>
      </c>
      <c r="G340" s="0" t="s">
        <v>23</v>
      </c>
      <c r="H340" s="0" t="s">
        <v>44</v>
      </c>
      <c r="I340" s="0" t="s">
        <v>25</v>
      </c>
      <c r="J340" s="0" t="s">
        <v>70</v>
      </c>
      <c r="K340" s="0" t="s">
        <v>27</v>
      </c>
      <c r="L340" s="0" t="n">
        <v>10</v>
      </c>
      <c r="M340" s="0" t="n">
        <v>7</v>
      </c>
      <c r="N340" s="0" t="n">
        <v>60</v>
      </c>
      <c r="O340" s="0" t="n">
        <v>600</v>
      </c>
      <c r="P340" s="0" t="n">
        <v>420</v>
      </c>
      <c r="Q340" s="0" t="n">
        <v>180</v>
      </c>
      <c r="R340" s="0" t="n">
        <v>8</v>
      </c>
      <c r="S340" s="0" t="s">
        <v>1184</v>
      </c>
    </row>
    <row r="341" customFormat="false" ht="12.8" hidden="false" customHeight="false" outlineLevel="0" collapsed="false">
      <c r="A341" s="0" t="n">
        <v>88065565694</v>
      </c>
      <c r="B341" s="0" t="n">
        <v>44063</v>
      </c>
      <c r="C341" s="0" t="s">
        <v>438</v>
      </c>
      <c r="D341" s="0" t="s">
        <v>20</v>
      </c>
      <c r="E341" s="0" t="s">
        <v>42</v>
      </c>
      <c r="F341" s="0" t="s">
        <v>38</v>
      </c>
      <c r="G341" s="0" t="s">
        <v>32</v>
      </c>
      <c r="H341" s="0" t="s">
        <v>39</v>
      </c>
      <c r="I341" s="0" t="s">
        <v>25</v>
      </c>
      <c r="J341" s="0" t="s">
        <v>73</v>
      </c>
      <c r="K341" s="0" t="s">
        <v>27</v>
      </c>
      <c r="L341" s="0" t="n">
        <v>15</v>
      </c>
      <c r="M341" s="0" t="n">
        <v>12</v>
      </c>
      <c r="N341" s="0" t="n">
        <v>89</v>
      </c>
      <c r="O341" s="0" t="n">
        <v>1335</v>
      </c>
      <c r="P341" s="0" t="n">
        <v>1068</v>
      </c>
      <c r="Q341" s="0" t="n">
        <v>267</v>
      </c>
      <c r="R341" s="0" t="n">
        <v>8</v>
      </c>
      <c r="S341" s="0" t="s">
        <v>1184</v>
      </c>
    </row>
    <row r="342" customFormat="false" ht="12.8" hidden="false" customHeight="false" outlineLevel="0" collapsed="false">
      <c r="A342" s="0" t="n">
        <v>88065565695</v>
      </c>
      <c r="B342" s="0" t="n">
        <v>44064</v>
      </c>
      <c r="C342" s="0" t="s">
        <v>439</v>
      </c>
      <c r="D342" s="0" t="s">
        <v>29</v>
      </c>
      <c r="E342" s="0" t="s">
        <v>186</v>
      </c>
      <c r="F342" s="0" t="s">
        <v>43</v>
      </c>
      <c r="G342" s="0" t="s">
        <v>23</v>
      </c>
      <c r="H342" s="0" t="s">
        <v>44</v>
      </c>
      <c r="I342" s="0" t="s">
        <v>25</v>
      </c>
      <c r="J342" s="0" t="s">
        <v>76</v>
      </c>
      <c r="K342" s="0" t="s">
        <v>27</v>
      </c>
      <c r="L342" s="0" t="n">
        <v>15</v>
      </c>
      <c r="M342" s="0" t="n">
        <v>12</v>
      </c>
      <c r="N342" s="0" t="n">
        <v>77</v>
      </c>
      <c r="O342" s="0" t="n">
        <v>1155</v>
      </c>
      <c r="P342" s="0" t="n">
        <v>924</v>
      </c>
      <c r="Q342" s="0" t="n">
        <v>231</v>
      </c>
      <c r="R342" s="0" t="n">
        <v>8</v>
      </c>
      <c r="S342" s="0" t="s">
        <v>1184</v>
      </c>
    </row>
    <row r="343" customFormat="false" ht="12.8" hidden="false" customHeight="false" outlineLevel="0" collapsed="false">
      <c r="A343" s="0" t="n">
        <v>88065565696</v>
      </c>
      <c r="B343" s="0" t="n">
        <v>44065</v>
      </c>
      <c r="C343" s="0" t="s">
        <v>440</v>
      </c>
      <c r="D343" s="0" t="s">
        <v>20</v>
      </c>
      <c r="E343" s="0" t="s">
        <v>188</v>
      </c>
      <c r="F343" s="0" t="s">
        <v>38</v>
      </c>
      <c r="G343" s="0" t="s">
        <v>32</v>
      </c>
      <c r="H343" s="0" t="s">
        <v>39</v>
      </c>
      <c r="I343" s="0" t="s">
        <v>25</v>
      </c>
      <c r="J343" s="0" t="s">
        <v>126</v>
      </c>
      <c r="K343" s="0" t="s">
        <v>27</v>
      </c>
      <c r="L343" s="0" t="n">
        <v>20</v>
      </c>
      <c r="M343" s="0" t="n">
        <v>17</v>
      </c>
      <c r="N343" s="0" t="n">
        <v>68</v>
      </c>
      <c r="O343" s="0" t="n">
        <v>1360</v>
      </c>
      <c r="P343" s="0" t="n">
        <v>1156</v>
      </c>
      <c r="Q343" s="0" t="n">
        <v>204</v>
      </c>
      <c r="R343" s="0" t="n">
        <v>8</v>
      </c>
      <c r="S343" s="0" t="s">
        <v>1184</v>
      </c>
    </row>
    <row r="344" customFormat="false" ht="12.8" hidden="false" customHeight="false" outlineLevel="0" collapsed="false">
      <c r="A344" s="0" t="n">
        <v>88065565697</v>
      </c>
      <c r="B344" s="0" t="n">
        <v>44066</v>
      </c>
      <c r="C344" s="0" t="s">
        <v>441</v>
      </c>
      <c r="D344" s="0" t="s">
        <v>20</v>
      </c>
      <c r="E344" s="0" t="s">
        <v>46</v>
      </c>
      <c r="F344" s="0" t="s">
        <v>43</v>
      </c>
      <c r="G344" s="0" t="s">
        <v>23</v>
      </c>
      <c r="H344" s="0" t="s">
        <v>44</v>
      </c>
      <c r="I344" s="0" t="s">
        <v>25</v>
      </c>
      <c r="J344" s="0" t="s">
        <v>129</v>
      </c>
      <c r="K344" s="0" t="s">
        <v>27</v>
      </c>
      <c r="L344" s="0" t="n">
        <v>12</v>
      </c>
      <c r="M344" s="0" t="n">
        <v>9</v>
      </c>
      <c r="N344" s="0" t="n">
        <v>15</v>
      </c>
      <c r="O344" s="0" t="n">
        <v>180</v>
      </c>
      <c r="P344" s="0" t="n">
        <v>135</v>
      </c>
      <c r="Q344" s="0" t="n">
        <v>45</v>
      </c>
      <c r="R344" s="0" t="n">
        <v>8</v>
      </c>
      <c r="S344" s="0" t="s">
        <v>1184</v>
      </c>
    </row>
    <row r="345" customFormat="false" ht="12.8" hidden="false" customHeight="false" outlineLevel="0" collapsed="false">
      <c r="A345" s="0" t="n">
        <v>88065565698</v>
      </c>
      <c r="B345" s="0" t="n">
        <v>44067</v>
      </c>
      <c r="C345" s="0" t="s">
        <v>442</v>
      </c>
      <c r="D345" s="0" t="s">
        <v>20</v>
      </c>
      <c r="E345" s="0" t="s">
        <v>48</v>
      </c>
      <c r="F345" s="0" t="s">
        <v>38</v>
      </c>
      <c r="G345" s="0" t="s">
        <v>32</v>
      </c>
      <c r="H345" s="0" t="s">
        <v>39</v>
      </c>
      <c r="I345" s="0" t="s">
        <v>25</v>
      </c>
      <c r="J345" s="0" t="s">
        <v>131</v>
      </c>
      <c r="K345" s="0" t="s">
        <v>27</v>
      </c>
      <c r="L345" s="0" t="n">
        <v>13</v>
      </c>
      <c r="M345" s="0" t="n">
        <v>10</v>
      </c>
      <c r="N345" s="0" t="n">
        <v>47</v>
      </c>
      <c r="O345" s="0" t="n">
        <v>611</v>
      </c>
      <c r="P345" s="0" t="n">
        <v>470</v>
      </c>
      <c r="Q345" s="0" t="n">
        <v>141</v>
      </c>
      <c r="R345" s="0" t="n">
        <v>8</v>
      </c>
      <c r="S345" s="0" t="s">
        <v>1184</v>
      </c>
    </row>
    <row r="346" customFormat="false" ht="12.8" hidden="false" customHeight="false" outlineLevel="0" collapsed="false">
      <c r="A346" s="0" t="n">
        <v>88065565699</v>
      </c>
      <c r="B346" s="0" t="n">
        <v>44068</v>
      </c>
      <c r="C346" s="0" t="s">
        <v>443</v>
      </c>
      <c r="D346" s="0" t="s">
        <v>20</v>
      </c>
      <c r="E346" s="0" t="s">
        <v>50</v>
      </c>
      <c r="F346" s="0" t="s">
        <v>43</v>
      </c>
      <c r="G346" s="0" t="s">
        <v>23</v>
      </c>
      <c r="H346" s="0" t="s">
        <v>44</v>
      </c>
      <c r="I346" s="0" t="s">
        <v>25</v>
      </c>
      <c r="J346" s="0" t="s">
        <v>133</v>
      </c>
      <c r="K346" s="0" t="s">
        <v>27</v>
      </c>
      <c r="L346" s="0" t="n">
        <v>15</v>
      </c>
      <c r="M346" s="0" t="n">
        <v>12</v>
      </c>
      <c r="N346" s="0" t="n">
        <v>6</v>
      </c>
      <c r="O346" s="0" t="n">
        <v>90</v>
      </c>
      <c r="P346" s="0" t="n">
        <v>72</v>
      </c>
      <c r="Q346" s="0" t="n">
        <v>18</v>
      </c>
      <c r="R346" s="0" t="n">
        <v>8</v>
      </c>
      <c r="S346" s="0" t="s">
        <v>1184</v>
      </c>
    </row>
    <row r="347" customFormat="false" ht="12.8" hidden="false" customHeight="false" outlineLevel="0" collapsed="false">
      <c r="A347" s="0" t="n">
        <v>88065565700</v>
      </c>
      <c r="B347" s="0" t="n">
        <v>44072</v>
      </c>
      <c r="C347" s="0" t="s">
        <v>444</v>
      </c>
      <c r="D347" s="0" t="s">
        <v>29</v>
      </c>
      <c r="E347" s="0" t="s">
        <v>52</v>
      </c>
      <c r="F347" s="0" t="s">
        <v>38</v>
      </c>
      <c r="G347" s="0" t="s">
        <v>32</v>
      </c>
      <c r="H347" s="0" t="s">
        <v>39</v>
      </c>
      <c r="I347" s="0" t="s">
        <v>25</v>
      </c>
      <c r="J347" s="0" t="s">
        <v>88</v>
      </c>
      <c r="K347" s="0" t="s">
        <v>27</v>
      </c>
      <c r="L347" s="0" t="n">
        <v>14</v>
      </c>
      <c r="M347" s="0" t="n">
        <v>11</v>
      </c>
      <c r="N347" s="0" t="n">
        <v>10</v>
      </c>
      <c r="O347" s="0" t="n">
        <v>140</v>
      </c>
      <c r="P347" s="0" t="n">
        <v>110</v>
      </c>
      <c r="Q347" s="0" t="n">
        <v>30</v>
      </c>
      <c r="R347" s="0" t="n">
        <v>8</v>
      </c>
      <c r="S347" s="0" t="s">
        <v>1184</v>
      </c>
    </row>
    <row r="348" customFormat="false" ht="12.8" hidden="false" customHeight="false" outlineLevel="0" collapsed="false">
      <c r="A348" s="0" t="n">
        <v>88065565701</v>
      </c>
      <c r="B348" s="0" t="n">
        <v>44071</v>
      </c>
      <c r="C348" s="0" t="s">
        <v>445</v>
      </c>
      <c r="D348" s="0" t="s">
        <v>20</v>
      </c>
      <c r="E348" s="0" t="s">
        <v>55</v>
      </c>
      <c r="F348" s="0" t="s">
        <v>43</v>
      </c>
      <c r="G348" s="0" t="s">
        <v>23</v>
      </c>
      <c r="H348" s="0" t="s">
        <v>44</v>
      </c>
      <c r="I348" s="0" t="s">
        <v>25</v>
      </c>
      <c r="J348" s="0" t="s">
        <v>91</v>
      </c>
      <c r="K348" s="0" t="s">
        <v>27</v>
      </c>
      <c r="L348" s="0" t="n">
        <v>30</v>
      </c>
      <c r="M348" s="0" t="n">
        <v>27</v>
      </c>
      <c r="N348" s="0" t="n">
        <v>11</v>
      </c>
      <c r="O348" s="0" t="n">
        <v>330</v>
      </c>
      <c r="P348" s="0" t="n">
        <v>297</v>
      </c>
      <c r="Q348" s="0" t="n">
        <v>33</v>
      </c>
      <c r="R348" s="0" t="n">
        <v>8</v>
      </c>
      <c r="S348" s="0" t="s">
        <v>1184</v>
      </c>
    </row>
    <row r="349" customFormat="false" ht="12.8" hidden="false" customHeight="false" outlineLevel="0" collapsed="false">
      <c r="A349" s="0" t="n">
        <v>88065565702</v>
      </c>
      <c r="B349" s="0" t="n">
        <v>44071</v>
      </c>
      <c r="C349" s="0" t="s">
        <v>446</v>
      </c>
      <c r="D349" s="0" t="s">
        <v>29</v>
      </c>
      <c r="E349" s="0" t="s">
        <v>58</v>
      </c>
      <c r="F349" s="0" t="s">
        <v>38</v>
      </c>
      <c r="G349" s="0" t="s">
        <v>32</v>
      </c>
      <c r="H349" s="0" t="s">
        <v>39</v>
      </c>
      <c r="I349" s="0" t="s">
        <v>25</v>
      </c>
      <c r="J349" s="0" t="s">
        <v>94</v>
      </c>
      <c r="K349" s="0" t="s">
        <v>27</v>
      </c>
      <c r="L349" s="0" t="n">
        <v>16</v>
      </c>
      <c r="M349" s="0" t="n">
        <v>13</v>
      </c>
      <c r="N349" s="0" t="n">
        <v>60</v>
      </c>
      <c r="O349" s="0" t="n">
        <v>960</v>
      </c>
      <c r="P349" s="0" t="n">
        <v>780</v>
      </c>
      <c r="Q349" s="0" t="n">
        <v>180</v>
      </c>
      <c r="R349" s="0" t="n">
        <v>8</v>
      </c>
      <c r="S349" s="0" t="s">
        <v>1184</v>
      </c>
    </row>
    <row r="350" customFormat="false" ht="12.8" hidden="false" customHeight="false" outlineLevel="0" collapsed="false">
      <c r="A350" s="0" t="n">
        <v>88065565703</v>
      </c>
      <c r="B350" s="0" t="n">
        <v>44072</v>
      </c>
      <c r="C350" s="0" t="s">
        <v>447</v>
      </c>
      <c r="D350" s="0" t="s">
        <v>29</v>
      </c>
      <c r="E350" s="0" t="s">
        <v>147</v>
      </c>
      <c r="F350" s="0" t="s">
        <v>43</v>
      </c>
      <c r="G350" s="0" t="s">
        <v>23</v>
      </c>
      <c r="H350" s="0" t="s">
        <v>44</v>
      </c>
      <c r="I350" s="0" t="s">
        <v>25</v>
      </c>
      <c r="J350" s="0" t="s">
        <v>34</v>
      </c>
      <c r="K350" s="0" t="s">
        <v>35</v>
      </c>
      <c r="L350" s="0" t="n">
        <v>9</v>
      </c>
      <c r="M350" s="0" t="n">
        <v>6</v>
      </c>
      <c r="N350" s="0" t="n">
        <v>89</v>
      </c>
      <c r="O350" s="0" t="n">
        <v>801</v>
      </c>
      <c r="P350" s="0" t="n">
        <v>534</v>
      </c>
      <c r="Q350" s="0" t="n">
        <v>267</v>
      </c>
      <c r="R350" s="0" t="n">
        <v>8</v>
      </c>
      <c r="S350" s="0" t="s">
        <v>1184</v>
      </c>
    </row>
    <row r="351" customFormat="false" ht="12.8" hidden="false" customHeight="false" outlineLevel="0" collapsed="false">
      <c r="A351" s="0" t="n">
        <v>88065565704</v>
      </c>
      <c r="B351" s="0" t="n">
        <v>44073</v>
      </c>
      <c r="C351" s="0" t="s">
        <v>448</v>
      </c>
      <c r="D351" s="0" t="s">
        <v>20</v>
      </c>
      <c r="E351" s="0" t="s">
        <v>149</v>
      </c>
      <c r="F351" s="0" t="s">
        <v>38</v>
      </c>
      <c r="G351" s="0" t="s">
        <v>32</v>
      </c>
      <c r="H351" s="0" t="s">
        <v>39</v>
      </c>
      <c r="I351" s="0" t="s">
        <v>25</v>
      </c>
      <c r="J351" s="0" t="s">
        <v>40</v>
      </c>
      <c r="K351" s="0" t="s">
        <v>35</v>
      </c>
      <c r="L351" s="0" t="n">
        <v>5</v>
      </c>
      <c r="M351" s="0" t="n">
        <v>2</v>
      </c>
      <c r="N351" s="0" t="n">
        <v>77</v>
      </c>
      <c r="O351" s="0" t="n">
        <v>385</v>
      </c>
      <c r="P351" s="0" t="n">
        <v>154</v>
      </c>
      <c r="Q351" s="0" t="n">
        <v>231</v>
      </c>
      <c r="R351" s="0" t="n">
        <v>8</v>
      </c>
      <c r="S351" s="0" t="s">
        <v>1184</v>
      </c>
    </row>
    <row r="352" customFormat="false" ht="12.8" hidden="false" customHeight="false" outlineLevel="0" collapsed="false">
      <c r="A352" s="0" t="n">
        <v>88065565705</v>
      </c>
      <c r="B352" s="0" t="n">
        <v>44074</v>
      </c>
      <c r="C352" s="0" t="s">
        <v>449</v>
      </c>
      <c r="D352" s="0" t="s">
        <v>20</v>
      </c>
      <c r="E352" s="0" t="s">
        <v>21</v>
      </c>
      <c r="F352" s="0" t="s">
        <v>43</v>
      </c>
      <c r="G352" s="0" t="s">
        <v>23</v>
      </c>
      <c r="H352" s="0" t="s">
        <v>44</v>
      </c>
      <c r="I352" s="0" t="s">
        <v>128</v>
      </c>
      <c r="J352" s="0" t="s">
        <v>140</v>
      </c>
      <c r="K352" s="0" t="s">
        <v>35</v>
      </c>
      <c r="L352" s="0" t="n">
        <v>18</v>
      </c>
      <c r="M352" s="0" t="n">
        <v>15</v>
      </c>
      <c r="N352" s="0" t="n">
        <v>68</v>
      </c>
      <c r="O352" s="0" t="n">
        <v>1224</v>
      </c>
      <c r="P352" s="0" t="n">
        <v>1020</v>
      </c>
      <c r="Q352" s="0" t="n">
        <v>204</v>
      </c>
      <c r="R352" s="0" t="n">
        <v>8</v>
      </c>
      <c r="S352" s="0" t="s">
        <v>1184</v>
      </c>
    </row>
    <row r="353" customFormat="false" ht="12.8" hidden="false" customHeight="false" outlineLevel="0" collapsed="false">
      <c r="A353" s="0" t="n">
        <v>88065565706</v>
      </c>
      <c r="B353" s="0" t="n">
        <v>44044</v>
      </c>
      <c r="C353" s="0" t="s">
        <v>450</v>
      </c>
      <c r="D353" s="0" t="s">
        <v>20</v>
      </c>
      <c r="E353" s="0" t="s">
        <v>152</v>
      </c>
      <c r="F353" s="0" t="s">
        <v>38</v>
      </c>
      <c r="G353" s="0" t="s">
        <v>32</v>
      </c>
      <c r="H353" s="0" t="s">
        <v>39</v>
      </c>
      <c r="I353" s="0" t="s">
        <v>128</v>
      </c>
      <c r="J353" s="0" t="s">
        <v>142</v>
      </c>
      <c r="K353" s="0" t="s">
        <v>35</v>
      </c>
      <c r="L353" s="0" t="n">
        <v>10</v>
      </c>
      <c r="M353" s="0" t="n">
        <v>7</v>
      </c>
      <c r="N353" s="0" t="n">
        <v>15</v>
      </c>
      <c r="O353" s="0" t="n">
        <v>150</v>
      </c>
      <c r="P353" s="0" t="n">
        <v>105</v>
      </c>
      <c r="Q353" s="0" t="n">
        <v>45</v>
      </c>
      <c r="R353" s="0" t="n">
        <v>8</v>
      </c>
      <c r="S353" s="0" t="s">
        <v>1184</v>
      </c>
    </row>
    <row r="354" customFormat="false" ht="12.8" hidden="false" customHeight="false" outlineLevel="0" collapsed="false">
      <c r="A354" s="0" t="n">
        <v>88065565707</v>
      </c>
      <c r="B354" s="0" t="n">
        <v>44045</v>
      </c>
      <c r="C354" s="0" t="s">
        <v>451</v>
      </c>
      <c r="D354" s="0" t="s">
        <v>20</v>
      </c>
      <c r="E354" s="0" t="s">
        <v>154</v>
      </c>
      <c r="F354" s="0" t="s">
        <v>43</v>
      </c>
      <c r="G354" s="0" t="s">
        <v>23</v>
      </c>
      <c r="H354" s="0" t="s">
        <v>44</v>
      </c>
      <c r="I354" s="0" t="s">
        <v>128</v>
      </c>
      <c r="J354" s="0" t="s">
        <v>144</v>
      </c>
      <c r="K354" s="0" t="s">
        <v>35</v>
      </c>
      <c r="L354" s="0" t="n">
        <v>20</v>
      </c>
      <c r="M354" s="0" t="n">
        <v>17</v>
      </c>
      <c r="N354" s="0" t="n">
        <v>47</v>
      </c>
      <c r="O354" s="0" t="n">
        <v>940</v>
      </c>
      <c r="P354" s="0" t="n">
        <v>799</v>
      </c>
      <c r="Q354" s="0" t="n">
        <v>141</v>
      </c>
      <c r="R354" s="0" t="n">
        <v>8</v>
      </c>
      <c r="S354" s="0" t="s">
        <v>1184</v>
      </c>
    </row>
    <row r="355" customFormat="false" ht="12.8" hidden="false" customHeight="false" outlineLevel="0" collapsed="false">
      <c r="A355" s="0" t="n">
        <v>88065565708</v>
      </c>
      <c r="B355" s="0" t="n">
        <v>44046</v>
      </c>
      <c r="C355" s="0" t="s">
        <v>452</v>
      </c>
      <c r="D355" s="0" t="s">
        <v>20</v>
      </c>
      <c r="E355" s="0" t="s">
        <v>156</v>
      </c>
      <c r="F355" s="0" t="s">
        <v>38</v>
      </c>
      <c r="G355" s="0" t="s">
        <v>32</v>
      </c>
      <c r="H355" s="0" t="s">
        <v>39</v>
      </c>
      <c r="I355" s="0" t="s">
        <v>128</v>
      </c>
      <c r="J355" s="0" t="s">
        <v>60</v>
      </c>
      <c r="K355" s="0" t="s">
        <v>35</v>
      </c>
      <c r="L355" s="0" t="n">
        <v>70</v>
      </c>
      <c r="M355" s="0" t="n">
        <v>67</v>
      </c>
      <c r="N355" s="0" t="n">
        <v>6</v>
      </c>
      <c r="O355" s="0" t="n">
        <v>420</v>
      </c>
      <c r="P355" s="0" t="n">
        <v>402</v>
      </c>
      <c r="Q355" s="0" t="n">
        <v>18</v>
      </c>
      <c r="R355" s="0" t="n">
        <v>8</v>
      </c>
      <c r="S355" s="0" t="s">
        <v>1184</v>
      </c>
    </row>
    <row r="356" customFormat="false" ht="12.8" hidden="false" customHeight="false" outlineLevel="0" collapsed="false">
      <c r="A356" s="0" t="n">
        <v>88065565709</v>
      </c>
      <c r="B356" s="0" t="n">
        <v>44047</v>
      </c>
      <c r="C356" s="0" t="s">
        <v>453</v>
      </c>
      <c r="D356" s="0" t="s">
        <v>20</v>
      </c>
      <c r="E356" s="0" t="s">
        <v>66</v>
      </c>
      <c r="F356" s="0" t="s">
        <v>43</v>
      </c>
      <c r="G356" s="0" t="s">
        <v>23</v>
      </c>
      <c r="H356" s="0" t="s">
        <v>44</v>
      </c>
      <c r="I356" s="0" t="s">
        <v>128</v>
      </c>
      <c r="J356" s="0" t="s">
        <v>61</v>
      </c>
      <c r="K356" s="0" t="s">
        <v>35</v>
      </c>
      <c r="L356" s="0" t="n">
        <v>15</v>
      </c>
      <c r="M356" s="0" t="n">
        <v>12</v>
      </c>
      <c r="N356" s="0" t="n">
        <v>10</v>
      </c>
      <c r="O356" s="0" t="n">
        <v>150</v>
      </c>
      <c r="P356" s="0" t="n">
        <v>120</v>
      </c>
      <c r="Q356" s="0" t="n">
        <v>30</v>
      </c>
      <c r="R356" s="0" t="n">
        <v>8</v>
      </c>
      <c r="S356" s="0" t="s">
        <v>1184</v>
      </c>
    </row>
    <row r="357" customFormat="false" ht="12.8" hidden="false" customHeight="false" outlineLevel="0" collapsed="false">
      <c r="A357" s="0" t="n">
        <v>88065565710</v>
      </c>
      <c r="B357" s="0" t="n">
        <v>44048</v>
      </c>
      <c r="C357" s="0" t="s">
        <v>454</v>
      </c>
      <c r="D357" s="0" t="s">
        <v>20</v>
      </c>
      <c r="E357" s="0" t="s">
        <v>69</v>
      </c>
      <c r="F357" s="0" t="s">
        <v>38</v>
      </c>
      <c r="G357" s="0" t="s">
        <v>32</v>
      </c>
      <c r="H357" s="0" t="s">
        <v>39</v>
      </c>
      <c r="I357" s="0" t="s">
        <v>128</v>
      </c>
      <c r="J357" s="0" t="s">
        <v>64</v>
      </c>
      <c r="K357" s="0" t="s">
        <v>35</v>
      </c>
      <c r="L357" s="0" t="n">
        <v>12</v>
      </c>
      <c r="M357" s="0" t="n">
        <v>9</v>
      </c>
      <c r="N357" s="0" t="n">
        <v>11</v>
      </c>
      <c r="O357" s="0" t="n">
        <v>132</v>
      </c>
      <c r="P357" s="0" t="n">
        <v>99</v>
      </c>
      <c r="Q357" s="0" t="n">
        <v>33</v>
      </c>
      <c r="R357" s="0" t="n">
        <v>8</v>
      </c>
      <c r="S357" s="0" t="s">
        <v>1184</v>
      </c>
    </row>
    <row r="358" customFormat="false" ht="12.8" hidden="false" customHeight="false" outlineLevel="0" collapsed="false">
      <c r="A358" s="0" t="n">
        <v>88065565711</v>
      </c>
      <c r="B358" s="0" t="n">
        <v>44052</v>
      </c>
      <c r="C358" s="0" t="s">
        <v>455</v>
      </c>
      <c r="D358" s="0" t="s">
        <v>20</v>
      </c>
      <c r="E358" s="0" t="s">
        <v>72</v>
      </c>
      <c r="F358" s="0" t="s">
        <v>43</v>
      </c>
      <c r="G358" s="0" t="s">
        <v>23</v>
      </c>
      <c r="H358" s="0" t="s">
        <v>44</v>
      </c>
      <c r="I358" s="0" t="s">
        <v>128</v>
      </c>
      <c r="J358" s="0" t="s">
        <v>67</v>
      </c>
      <c r="K358" s="0" t="s">
        <v>35</v>
      </c>
      <c r="L358" s="0" t="n">
        <v>18</v>
      </c>
      <c r="M358" s="0" t="n">
        <v>15</v>
      </c>
      <c r="N358" s="0" t="n">
        <v>60</v>
      </c>
      <c r="O358" s="0" t="n">
        <v>1080</v>
      </c>
      <c r="P358" s="0" t="n">
        <v>900</v>
      </c>
      <c r="Q358" s="0" t="n">
        <v>180</v>
      </c>
      <c r="R358" s="0" t="n">
        <v>8</v>
      </c>
      <c r="S358" s="0" t="s">
        <v>1184</v>
      </c>
    </row>
    <row r="359" customFormat="false" ht="12.8" hidden="false" customHeight="false" outlineLevel="0" collapsed="false">
      <c r="A359" s="0" t="n">
        <v>88065565712</v>
      </c>
      <c r="B359" s="0" t="n">
        <v>44051</v>
      </c>
      <c r="C359" s="0" t="s">
        <v>456</v>
      </c>
      <c r="D359" s="0" t="s">
        <v>29</v>
      </c>
      <c r="E359" s="0" t="s">
        <v>75</v>
      </c>
      <c r="F359" s="0" t="s">
        <v>38</v>
      </c>
      <c r="G359" s="0" t="s">
        <v>32</v>
      </c>
      <c r="H359" s="0" t="s">
        <v>39</v>
      </c>
      <c r="I359" s="0" t="s">
        <v>128</v>
      </c>
      <c r="J359" s="0" t="s">
        <v>79</v>
      </c>
      <c r="K359" s="0" t="s">
        <v>35</v>
      </c>
      <c r="L359" s="0" t="n">
        <v>23</v>
      </c>
      <c r="M359" s="0" t="n">
        <v>20</v>
      </c>
      <c r="N359" s="0" t="n">
        <v>89</v>
      </c>
      <c r="O359" s="0" t="n">
        <v>2047</v>
      </c>
      <c r="P359" s="0" t="n">
        <v>1780</v>
      </c>
      <c r="Q359" s="0" t="n">
        <v>267</v>
      </c>
      <c r="R359" s="0" t="n">
        <v>8</v>
      </c>
      <c r="S359" s="0" t="s">
        <v>1184</v>
      </c>
    </row>
    <row r="360" customFormat="false" ht="12.8" hidden="false" customHeight="false" outlineLevel="0" collapsed="false">
      <c r="A360" s="0" t="n">
        <v>88065565713</v>
      </c>
      <c r="B360" s="0" t="n">
        <v>44051</v>
      </c>
      <c r="C360" s="0" t="s">
        <v>457</v>
      </c>
      <c r="D360" s="0" t="s">
        <v>20</v>
      </c>
      <c r="E360" s="0" t="s">
        <v>78</v>
      </c>
      <c r="F360" s="0" t="s">
        <v>43</v>
      </c>
      <c r="G360" s="0" t="s">
        <v>23</v>
      </c>
      <c r="H360" s="0" t="s">
        <v>44</v>
      </c>
      <c r="I360" s="0" t="s">
        <v>128</v>
      </c>
      <c r="J360" s="0" t="s">
        <v>82</v>
      </c>
      <c r="K360" s="0" t="s">
        <v>35</v>
      </c>
      <c r="L360" s="0" t="n">
        <v>9</v>
      </c>
      <c r="M360" s="0" t="n">
        <v>6</v>
      </c>
      <c r="N360" s="0" t="n">
        <v>77</v>
      </c>
      <c r="O360" s="0" t="n">
        <v>693</v>
      </c>
      <c r="P360" s="0" t="n">
        <v>462</v>
      </c>
      <c r="Q360" s="0" t="n">
        <v>231</v>
      </c>
      <c r="R360" s="0" t="n">
        <v>8</v>
      </c>
      <c r="S360" s="0" t="s">
        <v>1184</v>
      </c>
    </row>
    <row r="361" customFormat="false" ht="12.8" hidden="false" customHeight="false" outlineLevel="0" collapsed="false">
      <c r="A361" s="0" t="n">
        <v>88065565714</v>
      </c>
      <c r="B361" s="0" t="n">
        <v>44052</v>
      </c>
      <c r="C361" s="0" t="s">
        <v>458</v>
      </c>
      <c r="D361" s="0" t="s">
        <v>29</v>
      </c>
      <c r="E361" s="0" t="s">
        <v>81</v>
      </c>
      <c r="F361" s="0" t="s">
        <v>38</v>
      </c>
      <c r="G361" s="0" t="s">
        <v>32</v>
      </c>
      <c r="H361" s="0" t="s">
        <v>39</v>
      </c>
      <c r="I361" s="0" t="s">
        <v>128</v>
      </c>
      <c r="J361" s="0" t="s">
        <v>85</v>
      </c>
      <c r="K361" s="0" t="s">
        <v>35</v>
      </c>
      <c r="L361" s="0" t="n">
        <v>18</v>
      </c>
      <c r="M361" s="0" t="n">
        <v>15</v>
      </c>
      <c r="N361" s="0" t="n">
        <v>68</v>
      </c>
      <c r="O361" s="0" t="n">
        <v>1224</v>
      </c>
      <c r="P361" s="0" t="n">
        <v>1020</v>
      </c>
      <c r="Q361" s="0" t="n">
        <v>204</v>
      </c>
      <c r="R361" s="0" t="n">
        <v>8</v>
      </c>
      <c r="S361" s="0" t="s">
        <v>1184</v>
      </c>
    </row>
    <row r="362" customFormat="false" ht="12.8" hidden="false" customHeight="false" outlineLevel="0" collapsed="false">
      <c r="A362" s="0" t="n">
        <v>88065565715</v>
      </c>
      <c r="B362" s="0" t="n">
        <v>44053</v>
      </c>
      <c r="C362" s="0" t="s">
        <v>459</v>
      </c>
      <c r="D362" s="0" t="s">
        <v>29</v>
      </c>
      <c r="E362" s="0" t="s">
        <v>84</v>
      </c>
      <c r="F362" s="0" t="s">
        <v>43</v>
      </c>
      <c r="G362" s="0" t="s">
        <v>23</v>
      </c>
      <c r="H362" s="0" t="s">
        <v>44</v>
      </c>
      <c r="I362" s="0" t="s">
        <v>128</v>
      </c>
      <c r="J362" s="0" t="s">
        <v>40</v>
      </c>
      <c r="K362" s="0" t="s">
        <v>35</v>
      </c>
      <c r="L362" s="0" t="n">
        <v>5</v>
      </c>
      <c r="M362" s="0" t="n">
        <v>2</v>
      </c>
      <c r="N362" s="0" t="n">
        <v>15</v>
      </c>
      <c r="O362" s="0" t="n">
        <v>75</v>
      </c>
      <c r="P362" s="0" t="n">
        <v>30</v>
      </c>
      <c r="Q362" s="0" t="n">
        <v>45</v>
      </c>
      <c r="R362" s="0" t="n">
        <v>8</v>
      </c>
      <c r="S362" s="0" t="s">
        <v>1184</v>
      </c>
    </row>
    <row r="363" customFormat="false" ht="12.8" hidden="false" customHeight="false" outlineLevel="0" collapsed="false">
      <c r="A363" s="0" t="n">
        <v>88065565716</v>
      </c>
      <c r="B363" s="0" t="n">
        <v>44054</v>
      </c>
      <c r="C363" s="0" t="s">
        <v>460</v>
      </c>
      <c r="D363" s="0" t="s">
        <v>20</v>
      </c>
      <c r="E363" s="0" t="s">
        <v>87</v>
      </c>
      <c r="F363" s="0" t="s">
        <v>38</v>
      </c>
      <c r="G363" s="0" t="s">
        <v>32</v>
      </c>
      <c r="H363" s="0" t="s">
        <v>39</v>
      </c>
      <c r="I363" s="0" t="s">
        <v>128</v>
      </c>
      <c r="J363" s="0" t="s">
        <v>99</v>
      </c>
      <c r="K363" s="0" t="s">
        <v>27</v>
      </c>
      <c r="L363" s="0" t="n">
        <v>14</v>
      </c>
      <c r="M363" s="0" t="n">
        <v>11</v>
      </c>
      <c r="N363" s="0" t="n">
        <v>47</v>
      </c>
      <c r="O363" s="0" t="n">
        <v>658</v>
      </c>
      <c r="P363" s="0" t="n">
        <v>517</v>
      </c>
      <c r="Q363" s="0" t="n">
        <v>141</v>
      </c>
      <c r="R363" s="0" t="n">
        <v>8</v>
      </c>
      <c r="S363" s="0" t="s">
        <v>1184</v>
      </c>
    </row>
    <row r="364" customFormat="false" ht="12.8" hidden="false" customHeight="false" outlineLevel="0" collapsed="false">
      <c r="A364" s="0" t="n">
        <v>88065565717</v>
      </c>
      <c r="B364" s="0" t="n">
        <v>44055</v>
      </c>
      <c r="C364" s="0" t="s">
        <v>461</v>
      </c>
      <c r="D364" s="0" t="s">
        <v>20</v>
      </c>
      <c r="E364" s="0" t="s">
        <v>90</v>
      </c>
      <c r="F364" s="0" t="s">
        <v>43</v>
      </c>
      <c r="G364" s="0" t="s">
        <v>23</v>
      </c>
      <c r="H364" s="0" t="s">
        <v>44</v>
      </c>
      <c r="I364" s="0" t="s">
        <v>128</v>
      </c>
      <c r="J364" s="0" t="s">
        <v>102</v>
      </c>
      <c r="K364" s="0" t="s">
        <v>27</v>
      </c>
      <c r="L364" s="0" t="n">
        <v>6</v>
      </c>
      <c r="M364" s="0" t="n">
        <v>3</v>
      </c>
      <c r="N364" s="0" t="n">
        <v>6</v>
      </c>
      <c r="O364" s="0" t="n">
        <v>36</v>
      </c>
      <c r="P364" s="0" t="n">
        <v>18</v>
      </c>
      <c r="Q364" s="0" t="n">
        <v>18</v>
      </c>
      <c r="R364" s="0" t="n">
        <v>8</v>
      </c>
      <c r="S364" s="0" t="s">
        <v>1184</v>
      </c>
    </row>
    <row r="365" customFormat="false" ht="12.8" hidden="false" customHeight="false" outlineLevel="0" collapsed="false">
      <c r="A365" s="0" t="n">
        <v>88065565718</v>
      </c>
      <c r="B365" s="0" t="n">
        <v>44056</v>
      </c>
      <c r="C365" s="0" t="s">
        <v>462</v>
      </c>
      <c r="D365" s="0" t="s">
        <v>20</v>
      </c>
      <c r="E365" s="0" t="s">
        <v>93</v>
      </c>
      <c r="F365" s="0" t="s">
        <v>38</v>
      </c>
      <c r="G365" s="0" t="s">
        <v>32</v>
      </c>
      <c r="H365" s="0" t="s">
        <v>39</v>
      </c>
      <c r="I365" s="0" t="s">
        <v>128</v>
      </c>
      <c r="J365" s="0" t="s">
        <v>142</v>
      </c>
      <c r="K365" s="0" t="s">
        <v>35</v>
      </c>
      <c r="L365" s="0" t="n">
        <v>10</v>
      </c>
      <c r="M365" s="0" t="n">
        <v>7</v>
      </c>
      <c r="N365" s="0" t="n">
        <v>10</v>
      </c>
      <c r="O365" s="0" t="n">
        <v>100</v>
      </c>
      <c r="P365" s="0" t="n">
        <v>70</v>
      </c>
      <c r="Q365" s="0" t="n">
        <v>30</v>
      </c>
      <c r="R365" s="0" t="n">
        <v>8</v>
      </c>
      <c r="S365" s="0" t="s">
        <v>1184</v>
      </c>
    </row>
    <row r="366" customFormat="false" ht="12.8" hidden="false" customHeight="false" outlineLevel="0" collapsed="false">
      <c r="A366" s="0" t="n">
        <v>88065565719</v>
      </c>
      <c r="B366" s="0" t="n">
        <v>44057</v>
      </c>
      <c r="C366" s="0" t="s">
        <v>463</v>
      </c>
      <c r="D366" s="0" t="s">
        <v>20</v>
      </c>
      <c r="E366" s="0" t="s">
        <v>96</v>
      </c>
      <c r="F366" s="0" t="s">
        <v>43</v>
      </c>
      <c r="G366" s="0" t="s">
        <v>23</v>
      </c>
      <c r="H366" s="0" t="s">
        <v>44</v>
      </c>
      <c r="I366" s="0" t="s">
        <v>128</v>
      </c>
      <c r="J366" s="0" t="s">
        <v>105</v>
      </c>
      <c r="K366" s="0" t="s">
        <v>27</v>
      </c>
      <c r="L366" s="0" t="n">
        <v>13</v>
      </c>
      <c r="M366" s="0" t="n">
        <v>10</v>
      </c>
      <c r="N366" s="0" t="n">
        <v>11</v>
      </c>
      <c r="O366" s="0" t="n">
        <v>143</v>
      </c>
      <c r="P366" s="0" t="n">
        <v>110</v>
      </c>
      <c r="Q366" s="0" t="n">
        <v>33</v>
      </c>
      <c r="R366" s="0" t="n">
        <v>8</v>
      </c>
      <c r="S366" s="0" t="s">
        <v>1184</v>
      </c>
    </row>
    <row r="367" customFormat="false" ht="12.8" hidden="false" customHeight="false" outlineLevel="0" collapsed="false">
      <c r="A367" s="0" t="n">
        <v>88065565720</v>
      </c>
      <c r="B367" s="0" t="n">
        <v>44058</v>
      </c>
      <c r="C367" s="0" t="s">
        <v>464</v>
      </c>
      <c r="D367" s="0" t="s">
        <v>29</v>
      </c>
      <c r="E367" s="0" t="s">
        <v>98</v>
      </c>
      <c r="F367" s="0" t="s">
        <v>38</v>
      </c>
      <c r="G367" s="0" t="s">
        <v>32</v>
      </c>
      <c r="H367" s="0" t="s">
        <v>39</v>
      </c>
      <c r="I367" s="0" t="s">
        <v>128</v>
      </c>
      <c r="J367" s="0" t="s">
        <v>144</v>
      </c>
      <c r="K367" s="0" t="s">
        <v>35</v>
      </c>
      <c r="L367" s="0" t="n">
        <v>20</v>
      </c>
      <c r="M367" s="0" t="n">
        <v>17</v>
      </c>
      <c r="N367" s="0" t="n">
        <v>60</v>
      </c>
      <c r="O367" s="0" t="n">
        <v>1200</v>
      </c>
      <c r="P367" s="0" t="n">
        <v>1020</v>
      </c>
      <c r="Q367" s="0" t="n">
        <v>180</v>
      </c>
      <c r="R367" s="0" t="n">
        <v>8</v>
      </c>
      <c r="S367" s="0" t="s">
        <v>1184</v>
      </c>
    </row>
    <row r="368" customFormat="false" ht="12.8" hidden="false" customHeight="false" outlineLevel="0" collapsed="false">
      <c r="A368" s="0" t="n">
        <v>88065565721</v>
      </c>
      <c r="B368" s="0" t="n">
        <v>44062</v>
      </c>
      <c r="C368" s="0" t="s">
        <v>465</v>
      </c>
      <c r="D368" s="0" t="s">
        <v>20</v>
      </c>
      <c r="E368" s="0" t="s">
        <v>101</v>
      </c>
      <c r="F368" s="0" t="s">
        <v>22</v>
      </c>
      <c r="G368" s="0" t="s">
        <v>23</v>
      </c>
      <c r="H368" s="0" t="s">
        <v>24</v>
      </c>
      <c r="I368" s="0" t="s">
        <v>128</v>
      </c>
      <c r="J368" s="0" t="s">
        <v>108</v>
      </c>
      <c r="K368" s="0" t="s">
        <v>27</v>
      </c>
      <c r="L368" s="0" t="n">
        <v>15</v>
      </c>
      <c r="M368" s="0" t="n">
        <v>12</v>
      </c>
      <c r="N368" s="0" t="n">
        <v>89</v>
      </c>
      <c r="O368" s="0" t="n">
        <v>1335</v>
      </c>
      <c r="P368" s="0" t="n">
        <v>1068</v>
      </c>
      <c r="Q368" s="0" t="n">
        <v>267</v>
      </c>
      <c r="R368" s="0" t="n">
        <v>8</v>
      </c>
      <c r="S368" s="0" t="s">
        <v>1184</v>
      </c>
    </row>
    <row r="369" customFormat="false" ht="12.8" hidden="false" customHeight="false" outlineLevel="0" collapsed="false">
      <c r="A369" s="0" t="n">
        <v>88065565722</v>
      </c>
      <c r="B369" s="0" t="n">
        <v>44061</v>
      </c>
      <c r="C369" s="0" t="s">
        <v>466</v>
      </c>
      <c r="D369" s="0" t="s">
        <v>29</v>
      </c>
      <c r="E369" s="0" t="s">
        <v>104</v>
      </c>
      <c r="F369" s="0" t="s">
        <v>22</v>
      </c>
      <c r="G369" s="0" t="s">
        <v>23</v>
      </c>
      <c r="H369" s="0" t="s">
        <v>24</v>
      </c>
      <c r="I369" s="0" t="s">
        <v>128</v>
      </c>
      <c r="J369" s="0" t="s">
        <v>53</v>
      </c>
      <c r="K369" s="0" t="s">
        <v>27</v>
      </c>
      <c r="L369" s="0" t="n">
        <v>20</v>
      </c>
      <c r="M369" s="0" t="n">
        <v>17</v>
      </c>
      <c r="N369" s="0" t="n">
        <v>77</v>
      </c>
      <c r="O369" s="0" t="n">
        <v>1540</v>
      </c>
      <c r="P369" s="0" t="n">
        <v>1309</v>
      </c>
      <c r="Q369" s="0" t="n">
        <v>231</v>
      </c>
      <c r="R369" s="0" t="n">
        <v>8</v>
      </c>
      <c r="S369" s="0" t="s">
        <v>1184</v>
      </c>
    </row>
    <row r="370" customFormat="false" ht="12.8" hidden="false" customHeight="false" outlineLevel="0" collapsed="false">
      <c r="A370" s="0" t="n">
        <v>88065565723</v>
      </c>
      <c r="B370" s="0" t="n">
        <v>44061</v>
      </c>
      <c r="C370" s="0" t="s">
        <v>467</v>
      </c>
      <c r="D370" s="0" t="s">
        <v>29</v>
      </c>
      <c r="E370" s="0" t="s">
        <v>107</v>
      </c>
      <c r="F370" s="0" t="s">
        <v>22</v>
      </c>
      <c r="G370" s="0" t="s">
        <v>23</v>
      </c>
      <c r="H370" s="0" t="s">
        <v>24</v>
      </c>
      <c r="I370" s="0" t="s">
        <v>128</v>
      </c>
      <c r="J370" s="0" t="s">
        <v>56</v>
      </c>
      <c r="K370" s="0" t="s">
        <v>27</v>
      </c>
      <c r="L370" s="0" t="n">
        <v>12</v>
      </c>
      <c r="M370" s="0" t="n">
        <v>9</v>
      </c>
      <c r="N370" s="0" t="n">
        <v>68</v>
      </c>
      <c r="O370" s="0" t="n">
        <v>816</v>
      </c>
      <c r="P370" s="0" t="n">
        <v>612</v>
      </c>
      <c r="Q370" s="0" t="n">
        <v>204</v>
      </c>
      <c r="R370" s="0" t="n">
        <v>8</v>
      </c>
      <c r="S370" s="0" t="s">
        <v>1184</v>
      </c>
    </row>
    <row r="371" customFormat="false" ht="12.8" hidden="false" customHeight="false" outlineLevel="0" collapsed="false">
      <c r="A371" s="0" t="n">
        <v>88065565724</v>
      </c>
      <c r="B371" s="0" t="n">
        <v>44062</v>
      </c>
      <c r="C371" s="0" t="s">
        <v>468</v>
      </c>
      <c r="D371" s="0" t="s">
        <v>29</v>
      </c>
      <c r="E371" s="0" t="s">
        <v>110</v>
      </c>
      <c r="F371" s="0" t="s">
        <v>22</v>
      </c>
      <c r="G371" s="0" t="s">
        <v>23</v>
      </c>
      <c r="H371" s="0" t="s">
        <v>24</v>
      </c>
      <c r="I371" s="0" t="s">
        <v>128</v>
      </c>
      <c r="J371" s="0" t="s">
        <v>59</v>
      </c>
      <c r="K371" s="0" t="s">
        <v>27</v>
      </c>
      <c r="L371" s="0" t="n">
        <v>16</v>
      </c>
      <c r="M371" s="0" t="n">
        <v>13</v>
      </c>
      <c r="N371" s="0" t="n">
        <v>15</v>
      </c>
      <c r="O371" s="0" t="n">
        <v>240</v>
      </c>
      <c r="P371" s="0" t="n">
        <v>195</v>
      </c>
      <c r="Q371" s="0" t="n">
        <v>45</v>
      </c>
      <c r="R371" s="0" t="n">
        <v>8</v>
      </c>
      <c r="S371" s="0" t="s">
        <v>1184</v>
      </c>
    </row>
    <row r="372" customFormat="false" ht="12.8" hidden="false" customHeight="false" outlineLevel="0" collapsed="false">
      <c r="A372" s="0" t="n">
        <v>88065565725</v>
      </c>
      <c r="B372" s="0" t="n">
        <v>44063</v>
      </c>
      <c r="C372" s="0" t="s">
        <v>469</v>
      </c>
      <c r="D372" s="0" t="s">
        <v>29</v>
      </c>
      <c r="E372" s="0" t="s">
        <v>112</v>
      </c>
      <c r="F372" s="0" t="s">
        <v>22</v>
      </c>
      <c r="G372" s="0" t="s">
        <v>23</v>
      </c>
      <c r="H372" s="0" t="s">
        <v>24</v>
      </c>
      <c r="I372" s="0" t="s">
        <v>128</v>
      </c>
      <c r="J372" s="0" t="s">
        <v>60</v>
      </c>
      <c r="K372" s="0" t="s">
        <v>35</v>
      </c>
      <c r="L372" s="0" t="n">
        <v>70</v>
      </c>
      <c r="M372" s="0" t="n">
        <v>67</v>
      </c>
      <c r="N372" s="0" t="n">
        <v>47</v>
      </c>
      <c r="O372" s="0" t="n">
        <v>3290</v>
      </c>
      <c r="P372" s="0" t="n">
        <v>3149</v>
      </c>
      <c r="Q372" s="0" t="n">
        <v>141</v>
      </c>
      <c r="R372" s="0" t="n">
        <v>8</v>
      </c>
      <c r="S372" s="0" t="s">
        <v>1184</v>
      </c>
    </row>
    <row r="373" customFormat="false" ht="12.8" hidden="false" customHeight="false" outlineLevel="0" collapsed="false">
      <c r="A373" s="0" t="n">
        <v>88065565726</v>
      </c>
      <c r="B373" s="0" t="n">
        <v>44064</v>
      </c>
      <c r="C373" s="0" t="s">
        <v>470</v>
      </c>
      <c r="D373" s="0" t="s">
        <v>29</v>
      </c>
      <c r="E373" s="0" t="s">
        <v>114</v>
      </c>
      <c r="F373" s="0" t="s">
        <v>22</v>
      </c>
      <c r="G373" s="0" t="s">
        <v>23</v>
      </c>
      <c r="H373" s="0" t="s">
        <v>24</v>
      </c>
      <c r="I373" s="0" t="s">
        <v>128</v>
      </c>
      <c r="J373" s="0" t="s">
        <v>61</v>
      </c>
      <c r="K373" s="0" t="s">
        <v>35</v>
      </c>
      <c r="L373" s="0" t="n">
        <v>15</v>
      </c>
      <c r="M373" s="0" t="n">
        <v>12</v>
      </c>
      <c r="N373" s="0" t="n">
        <v>6</v>
      </c>
      <c r="O373" s="0" t="n">
        <v>90</v>
      </c>
      <c r="P373" s="0" t="n">
        <v>72</v>
      </c>
      <c r="Q373" s="0" t="n">
        <v>18</v>
      </c>
      <c r="R373" s="0" t="n">
        <v>8</v>
      </c>
      <c r="S373" s="0" t="s">
        <v>1184</v>
      </c>
    </row>
    <row r="374" customFormat="false" ht="12.8" hidden="false" customHeight="false" outlineLevel="0" collapsed="false">
      <c r="A374" s="0" t="n">
        <v>88065565727</v>
      </c>
      <c r="B374" s="0" t="n">
        <v>44065</v>
      </c>
      <c r="C374" s="0" t="s">
        <v>471</v>
      </c>
      <c r="D374" s="0" t="s">
        <v>20</v>
      </c>
      <c r="E374" s="0" t="s">
        <v>69</v>
      </c>
      <c r="F374" s="0" t="s">
        <v>22</v>
      </c>
      <c r="G374" s="0" t="s">
        <v>23</v>
      </c>
      <c r="H374" s="0" t="s">
        <v>24</v>
      </c>
      <c r="I374" s="0" t="s">
        <v>128</v>
      </c>
      <c r="J374" s="0" t="s">
        <v>59</v>
      </c>
      <c r="K374" s="0" t="s">
        <v>27</v>
      </c>
      <c r="L374" s="0" t="n">
        <v>16</v>
      </c>
      <c r="M374" s="0" t="n">
        <v>13</v>
      </c>
      <c r="N374" s="0" t="n">
        <v>10</v>
      </c>
      <c r="O374" s="0" t="n">
        <v>160</v>
      </c>
      <c r="P374" s="0" t="n">
        <v>130</v>
      </c>
      <c r="Q374" s="0" t="n">
        <v>30</v>
      </c>
      <c r="R374" s="0" t="n">
        <v>8</v>
      </c>
      <c r="S374" s="0" t="s">
        <v>1184</v>
      </c>
    </row>
    <row r="375" customFormat="false" ht="12.8" hidden="false" customHeight="false" outlineLevel="0" collapsed="false">
      <c r="A375" s="0" t="n">
        <v>88065565728</v>
      </c>
      <c r="B375" s="0" t="n">
        <v>44066</v>
      </c>
      <c r="C375" s="0" t="s">
        <v>472</v>
      </c>
      <c r="D375" s="0" t="s">
        <v>20</v>
      </c>
      <c r="E375" s="0" t="s">
        <v>117</v>
      </c>
      <c r="F375" s="0" t="s">
        <v>22</v>
      </c>
      <c r="G375" s="0" t="s">
        <v>23</v>
      </c>
      <c r="H375" s="0" t="s">
        <v>24</v>
      </c>
      <c r="I375" s="0" t="s">
        <v>128</v>
      </c>
      <c r="J375" s="0" t="s">
        <v>62</v>
      </c>
      <c r="K375" s="0" t="s">
        <v>27</v>
      </c>
      <c r="L375" s="0" t="n">
        <v>20</v>
      </c>
      <c r="M375" s="0" t="n">
        <v>17</v>
      </c>
      <c r="N375" s="0" t="n">
        <v>11</v>
      </c>
      <c r="O375" s="0" t="n">
        <v>220</v>
      </c>
      <c r="P375" s="0" t="n">
        <v>187</v>
      </c>
      <c r="Q375" s="0" t="n">
        <v>33</v>
      </c>
      <c r="R375" s="0" t="n">
        <v>8</v>
      </c>
      <c r="S375" s="0" t="s">
        <v>1184</v>
      </c>
    </row>
    <row r="376" customFormat="false" ht="12.8" hidden="false" customHeight="false" outlineLevel="0" collapsed="false">
      <c r="A376" s="0" t="n">
        <v>88065565729</v>
      </c>
      <c r="B376" s="0" t="n">
        <v>44067</v>
      </c>
      <c r="C376" s="0" t="s">
        <v>473</v>
      </c>
      <c r="D376" s="0" t="s">
        <v>29</v>
      </c>
      <c r="E376" s="0" t="s">
        <v>119</v>
      </c>
      <c r="F376" s="0" t="s">
        <v>22</v>
      </c>
      <c r="G376" s="0" t="s">
        <v>23</v>
      </c>
      <c r="H376" s="0" t="s">
        <v>24</v>
      </c>
      <c r="I376" s="0" t="s">
        <v>128</v>
      </c>
      <c r="J376" s="0" t="s">
        <v>63</v>
      </c>
      <c r="K376" s="0" t="s">
        <v>27</v>
      </c>
      <c r="L376" s="0" t="n">
        <v>12</v>
      </c>
      <c r="M376" s="0" t="n">
        <v>9</v>
      </c>
      <c r="N376" s="0" t="n">
        <v>60</v>
      </c>
      <c r="O376" s="0" t="n">
        <v>720</v>
      </c>
      <c r="P376" s="0" t="n">
        <v>540</v>
      </c>
      <c r="Q376" s="0" t="n">
        <v>180</v>
      </c>
      <c r="R376" s="0" t="n">
        <v>8</v>
      </c>
      <c r="S376" s="0" t="s">
        <v>1184</v>
      </c>
    </row>
    <row r="377" customFormat="false" ht="12.8" hidden="false" customHeight="false" outlineLevel="0" collapsed="false">
      <c r="A377" s="0" t="n">
        <v>88065565730</v>
      </c>
      <c r="B377" s="0" t="n">
        <v>44068</v>
      </c>
      <c r="C377" s="0" t="s">
        <v>474</v>
      </c>
      <c r="D377" s="0" t="s">
        <v>20</v>
      </c>
      <c r="E377" s="0" t="s">
        <v>121</v>
      </c>
      <c r="F377" s="0" t="s">
        <v>22</v>
      </c>
      <c r="G377" s="0" t="s">
        <v>23</v>
      </c>
      <c r="H377" s="0" t="s">
        <v>24</v>
      </c>
      <c r="I377" s="0" t="s">
        <v>128</v>
      </c>
      <c r="J377" s="0" t="s">
        <v>64</v>
      </c>
      <c r="K377" s="0" t="s">
        <v>35</v>
      </c>
      <c r="L377" s="0" t="n">
        <v>12</v>
      </c>
      <c r="M377" s="0" t="n">
        <v>9</v>
      </c>
      <c r="N377" s="0" t="n">
        <v>89</v>
      </c>
      <c r="O377" s="0" t="n">
        <v>1068</v>
      </c>
      <c r="P377" s="0" t="n">
        <v>801</v>
      </c>
      <c r="Q377" s="0" t="n">
        <v>267</v>
      </c>
      <c r="R377" s="0" t="n">
        <v>8</v>
      </c>
      <c r="S377" s="0" t="s">
        <v>1184</v>
      </c>
    </row>
    <row r="378" customFormat="false" ht="12.8" hidden="false" customHeight="false" outlineLevel="0" collapsed="false">
      <c r="A378" s="0" t="n">
        <v>88065565731</v>
      </c>
      <c r="B378" s="0" t="n">
        <v>44072</v>
      </c>
      <c r="C378" s="0" t="s">
        <v>475</v>
      </c>
      <c r="D378" s="0" t="s">
        <v>29</v>
      </c>
      <c r="E378" s="0" t="s">
        <v>123</v>
      </c>
      <c r="F378" s="0" t="s">
        <v>22</v>
      </c>
      <c r="G378" s="0" t="s">
        <v>23</v>
      </c>
      <c r="H378" s="0" t="s">
        <v>24</v>
      </c>
      <c r="I378" s="0" t="s">
        <v>128</v>
      </c>
      <c r="J378" s="0" t="s">
        <v>67</v>
      </c>
      <c r="K378" s="0" t="s">
        <v>35</v>
      </c>
      <c r="L378" s="0" t="n">
        <v>18</v>
      </c>
      <c r="M378" s="0" t="n">
        <v>15</v>
      </c>
      <c r="N378" s="0" t="n">
        <v>77</v>
      </c>
      <c r="O378" s="0" t="n">
        <v>1386</v>
      </c>
      <c r="P378" s="0" t="n">
        <v>1155</v>
      </c>
      <c r="Q378" s="0" t="n">
        <v>231</v>
      </c>
      <c r="R378" s="0" t="n">
        <v>8</v>
      </c>
      <c r="S378" s="0" t="s">
        <v>1184</v>
      </c>
    </row>
    <row r="379" customFormat="false" ht="12.8" hidden="false" customHeight="false" outlineLevel="0" collapsed="false">
      <c r="A379" s="0" t="n">
        <v>88065565732</v>
      </c>
      <c r="B379" s="0" t="n">
        <v>44071</v>
      </c>
      <c r="C379" s="0" t="s">
        <v>476</v>
      </c>
      <c r="D379" s="0" t="s">
        <v>29</v>
      </c>
      <c r="E379" s="0" t="s">
        <v>125</v>
      </c>
      <c r="F379" s="0" t="s">
        <v>22</v>
      </c>
      <c r="G379" s="0" t="s">
        <v>23</v>
      </c>
      <c r="H379" s="0" t="s">
        <v>24</v>
      </c>
      <c r="I379" s="0" t="s">
        <v>128</v>
      </c>
      <c r="J379" s="0" t="s">
        <v>70</v>
      </c>
      <c r="K379" s="0" t="s">
        <v>27</v>
      </c>
      <c r="L379" s="0" t="n">
        <v>10</v>
      </c>
      <c r="M379" s="0" t="n">
        <v>7</v>
      </c>
      <c r="N379" s="0" t="n">
        <v>68</v>
      </c>
      <c r="O379" s="0" t="n">
        <v>680</v>
      </c>
      <c r="P379" s="0" t="n">
        <v>476</v>
      </c>
      <c r="Q379" s="0" t="n">
        <v>204</v>
      </c>
      <c r="R379" s="0" t="n">
        <v>8</v>
      </c>
      <c r="S379" s="0" t="s">
        <v>1184</v>
      </c>
    </row>
    <row r="380" customFormat="false" ht="12.8" hidden="false" customHeight="false" outlineLevel="0" collapsed="false">
      <c r="A380" s="0" t="n">
        <v>88065565733</v>
      </c>
      <c r="B380" s="0" t="n">
        <v>44071</v>
      </c>
      <c r="C380" s="0" t="s">
        <v>477</v>
      </c>
      <c r="D380" s="0" t="s">
        <v>29</v>
      </c>
      <c r="E380" s="0" t="s">
        <v>30</v>
      </c>
      <c r="F380" s="0" t="s">
        <v>22</v>
      </c>
      <c r="G380" s="0" t="s">
        <v>23</v>
      </c>
      <c r="H380" s="0" t="s">
        <v>24</v>
      </c>
      <c r="I380" s="0" t="s">
        <v>128</v>
      </c>
      <c r="J380" s="0" t="s">
        <v>76</v>
      </c>
      <c r="K380" s="0" t="s">
        <v>27</v>
      </c>
      <c r="L380" s="0" t="n">
        <v>15</v>
      </c>
      <c r="M380" s="0" t="n">
        <v>12</v>
      </c>
      <c r="N380" s="0" t="n">
        <v>15</v>
      </c>
      <c r="O380" s="0" t="n">
        <v>225</v>
      </c>
      <c r="P380" s="0" t="n">
        <v>180</v>
      </c>
      <c r="Q380" s="0" t="n">
        <v>45</v>
      </c>
      <c r="R380" s="0" t="n">
        <v>8</v>
      </c>
      <c r="S380" s="0" t="s">
        <v>1184</v>
      </c>
    </row>
    <row r="381" customFormat="false" ht="12.8" hidden="false" customHeight="false" outlineLevel="0" collapsed="false">
      <c r="A381" s="0" t="n">
        <v>88065565734</v>
      </c>
      <c r="B381" s="0" t="n">
        <v>44072</v>
      </c>
      <c r="C381" s="0" t="s">
        <v>478</v>
      </c>
      <c r="D381" s="0" t="s">
        <v>20</v>
      </c>
      <c r="E381" s="0" t="s">
        <v>37</v>
      </c>
      <c r="F381" s="0" t="s">
        <v>22</v>
      </c>
      <c r="G381" s="0" t="s">
        <v>23</v>
      </c>
      <c r="H381" s="0" t="s">
        <v>24</v>
      </c>
      <c r="I381" s="0" t="s">
        <v>128</v>
      </c>
      <c r="J381" s="0" t="s">
        <v>79</v>
      </c>
      <c r="K381" s="0" t="s">
        <v>35</v>
      </c>
      <c r="L381" s="0" t="n">
        <v>23</v>
      </c>
      <c r="M381" s="0" t="n">
        <v>20</v>
      </c>
      <c r="N381" s="0" t="n">
        <v>47</v>
      </c>
      <c r="O381" s="0" t="n">
        <v>1081</v>
      </c>
      <c r="P381" s="0" t="n">
        <v>940</v>
      </c>
      <c r="Q381" s="0" t="n">
        <v>141</v>
      </c>
      <c r="R381" s="0" t="n">
        <v>8</v>
      </c>
      <c r="S381" s="0" t="s">
        <v>1184</v>
      </c>
    </row>
    <row r="382" customFormat="false" ht="12.8" hidden="false" customHeight="false" outlineLevel="0" collapsed="false">
      <c r="A382" s="0" t="n">
        <v>88065565735</v>
      </c>
      <c r="B382" s="0" t="n">
        <v>44073</v>
      </c>
      <c r="C382" s="0" t="s">
        <v>479</v>
      </c>
      <c r="D382" s="0" t="s">
        <v>20</v>
      </c>
      <c r="E382" s="0" t="s">
        <v>42</v>
      </c>
      <c r="F382" s="0" t="s">
        <v>22</v>
      </c>
      <c r="G382" s="0" t="s">
        <v>23</v>
      </c>
      <c r="H382" s="0" t="s">
        <v>24</v>
      </c>
      <c r="I382" s="0" t="s">
        <v>128</v>
      </c>
      <c r="J382" s="0" t="s">
        <v>82</v>
      </c>
      <c r="K382" s="0" t="s">
        <v>35</v>
      </c>
      <c r="L382" s="0" t="n">
        <v>9</v>
      </c>
      <c r="M382" s="0" t="n">
        <v>6</v>
      </c>
      <c r="N382" s="0" t="n">
        <v>6</v>
      </c>
      <c r="O382" s="0" t="n">
        <v>54</v>
      </c>
      <c r="P382" s="0" t="n">
        <v>36</v>
      </c>
      <c r="Q382" s="0" t="n">
        <v>18</v>
      </c>
      <c r="R382" s="0" t="n">
        <v>8</v>
      </c>
      <c r="S382" s="0" t="s">
        <v>1184</v>
      </c>
    </row>
    <row r="383" customFormat="false" ht="12.8" hidden="false" customHeight="false" outlineLevel="0" collapsed="false">
      <c r="A383" s="0" t="n">
        <v>88065565736</v>
      </c>
      <c r="B383" s="0" t="n">
        <v>44074</v>
      </c>
      <c r="C383" s="0" t="s">
        <v>480</v>
      </c>
      <c r="D383" s="0" t="s">
        <v>29</v>
      </c>
      <c r="E383" s="0" t="s">
        <v>48</v>
      </c>
      <c r="F383" s="0" t="s">
        <v>22</v>
      </c>
      <c r="G383" s="0" t="s">
        <v>23</v>
      </c>
      <c r="H383" s="0" t="s">
        <v>24</v>
      </c>
      <c r="I383" s="0" t="s">
        <v>128</v>
      </c>
      <c r="J383" s="0" t="s">
        <v>85</v>
      </c>
      <c r="K383" s="0" t="s">
        <v>35</v>
      </c>
      <c r="L383" s="0" t="n">
        <v>18</v>
      </c>
      <c r="M383" s="0" t="n">
        <v>15</v>
      </c>
      <c r="N383" s="0" t="n">
        <v>10</v>
      </c>
      <c r="O383" s="0" t="n">
        <v>180</v>
      </c>
      <c r="P383" s="0" t="n">
        <v>150</v>
      </c>
      <c r="Q383" s="0" t="n">
        <v>30</v>
      </c>
      <c r="R383" s="0" t="n">
        <v>8</v>
      </c>
      <c r="S383" s="0" t="s">
        <v>1184</v>
      </c>
    </row>
    <row r="384" customFormat="false" ht="12.8" hidden="false" customHeight="false" outlineLevel="0" collapsed="false">
      <c r="A384" s="0" t="n">
        <v>88065565737</v>
      </c>
      <c r="B384" s="0" t="n">
        <v>44075</v>
      </c>
      <c r="C384" s="0" t="s">
        <v>481</v>
      </c>
      <c r="D384" s="0" t="s">
        <v>20</v>
      </c>
      <c r="E384" s="0" t="s">
        <v>50</v>
      </c>
      <c r="F384" s="0" t="s">
        <v>31</v>
      </c>
      <c r="G384" s="0" t="s">
        <v>32</v>
      </c>
      <c r="H384" s="0" t="s">
        <v>33</v>
      </c>
      <c r="I384" s="0" t="s">
        <v>128</v>
      </c>
      <c r="J384" s="0" t="s">
        <v>88</v>
      </c>
      <c r="K384" s="0" t="s">
        <v>27</v>
      </c>
      <c r="L384" s="0" t="n">
        <v>14</v>
      </c>
      <c r="M384" s="0" t="n">
        <v>11</v>
      </c>
      <c r="N384" s="0" t="n">
        <v>11</v>
      </c>
      <c r="O384" s="0" t="n">
        <v>154</v>
      </c>
      <c r="P384" s="0" t="n">
        <v>121</v>
      </c>
      <c r="Q384" s="0" t="n">
        <v>33</v>
      </c>
      <c r="R384" s="0" t="n">
        <v>9</v>
      </c>
      <c r="S384" s="0" t="s">
        <v>1183</v>
      </c>
    </row>
    <row r="385" customFormat="false" ht="12.8" hidden="false" customHeight="false" outlineLevel="0" collapsed="false">
      <c r="A385" s="0" t="n">
        <v>88065565738</v>
      </c>
      <c r="B385" s="0" t="n">
        <v>44076</v>
      </c>
      <c r="C385" s="0" t="s">
        <v>482</v>
      </c>
      <c r="D385" s="0" t="s">
        <v>29</v>
      </c>
      <c r="E385" s="0" t="s">
        <v>69</v>
      </c>
      <c r="F385" s="0" t="s">
        <v>38</v>
      </c>
      <c r="G385" s="0" t="s">
        <v>32</v>
      </c>
      <c r="H385" s="0" t="s">
        <v>39</v>
      </c>
      <c r="I385" s="0" t="s">
        <v>128</v>
      </c>
      <c r="J385" s="0" t="s">
        <v>91</v>
      </c>
      <c r="K385" s="0" t="s">
        <v>27</v>
      </c>
      <c r="L385" s="0" t="n">
        <v>30</v>
      </c>
      <c r="M385" s="0" t="n">
        <v>27</v>
      </c>
      <c r="N385" s="0" t="n">
        <v>60</v>
      </c>
      <c r="O385" s="0" t="n">
        <v>1800</v>
      </c>
      <c r="P385" s="0" t="n">
        <v>1620</v>
      </c>
      <c r="Q385" s="0" t="n">
        <v>180</v>
      </c>
      <c r="R385" s="0" t="n">
        <v>9</v>
      </c>
      <c r="S385" s="0" t="s">
        <v>1183</v>
      </c>
    </row>
    <row r="386" customFormat="false" ht="12.8" hidden="false" customHeight="false" outlineLevel="0" collapsed="false">
      <c r="A386" s="0" t="n">
        <v>88065565739</v>
      </c>
      <c r="B386" s="0" t="n">
        <v>44077</v>
      </c>
      <c r="C386" s="0" t="s">
        <v>483</v>
      </c>
      <c r="D386" s="0" t="s">
        <v>20</v>
      </c>
      <c r="E386" s="0" t="s">
        <v>117</v>
      </c>
      <c r="F386" s="0" t="s">
        <v>43</v>
      </c>
      <c r="G386" s="0" t="s">
        <v>23</v>
      </c>
      <c r="H386" s="0" t="s">
        <v>44</v>
      </c>
      <c r="I386" s="0" t="s">
        <v>128</v>
      </c>
      <c r="J386" s="0" t="s">
        <v>94</v>
      </c>
      <c r="K386" s="0" t="s">
        <v>27</v>
      </c>
      <c r="L386" s="0" t="n">
        <v>16</v>
      </c>
      <c r="M386" s="0" t="n">
        <v>13</v>
      </c>
      <c r="N386" s="0" t="n">
        <v>89</v>
      </c>
      <c r="O386" s="0" t="n">
        <v>1424</v>
      </c>
      <c r="P386" s="0" t="n">
        <v>1157</v>
      </c>
      <c r="Q386" s="0" t="n">
        <v>267</v>
      </c>
      <c r="R386" s="0" t="n">
        <v>9</v>
      </c>
      <c r="S386" s="0" t="s">
        <v>1183</v>
      </c>
    </row>
    <row r="387" customFormat="false" ht="12.8" hidden="false" customHeight="false" outlineLevel="0" collapsed="false">
      <c r="A387" s="0" t="n">
        <v>88065565740</v>
      </c>
      <c r="B387" s="0" t="n">
        <v>44078</v>
      </c>
      <c r="C387" s="0" t="s">
        <v>484</v>
      </c>
      <c r="D387" s="0" t="s">
        <v>29</v>
      </c>
      <c r="E387" s="0" t="s">
        <v>119</v>
      </c>
      <c r="F387" s="0" t="s">
        <v>22</v>
      </c>
      <c r="G387" s="0" t="s">
        <v>23</v>
      </c>
      <c r="H387" s="0" t="s">
        <v>24</v>
      </c>
      <c r="I387" s="0" t="s">
        <v>128</v>
      </c>
      <c r="J387" s="0" t="s">
        <v>26</v>
      </c>
      <c r="K387" s="0" t="s">
        <v>27</v>
      </c>
      <c r="L387" s="0" t="n">
        <v>52</v>
      </c>
      <c r="M387" s="0" t="n">
        <v>49</v>
      </c>
      <c r="N387" s="0" t="n">
        <v>77</v>
      </c>
      <c r="O387" s="0" t="n">
        <v>4004</v>
      </c>
      <c r="P387" s="0" t="n">
        <v>3773</v>
      </c>
      <c r="Q387" s="0" t="n">
        <v>231</v>
      </c>
      <c r="R387" s="0" t="n">
        <v>9</v>
      </c>
      <c r="S387" s="0" t="s">
        <v>1183</v>
      </c>
    </row>
    <row r="388" customFormat="false" ht="12.8" hidden="false" customHeight="false" outlineLevel="0" collapsed="false">
      <c r="A388" s="0" t="n">
        <v>88065565741</v>
      </c>
      <c r="B388" s="0" t="n">
        <v>44079</v>
      </c>
      <c r="C388" s="0" t="s">
        <v>485</v>
      </c>
      <c r="D388" s="0" t="s">
        <v>29</v>
      </c>
      <c r="E388" s="0" t="s">
        <v>50</v>
      </c>
      <c r="F388" s="0" t="s">
        <v>22</v>
      </c>
      <c r="G388" s="0" t="s">
        <v>23</v>
      </c>
      <c r="H388" s="0" t="s">
        <v>24</v>
      </c>
      <c r="I388" s="0" t="s">
        <v>128</v>
      </c>
      <c r="J388" s="0" t="s">
        <v>99</v>
      </c>
      <c r="K388" s="0" t="s">
        <v>27</v>
      </c>
      <c r="L388" s="0" t="n">
        <v>14</v>
      </c>
      <c r="M388" s="0" t="n">
        <v>11</v>
      </c>
      <c r="N388" s="0" t="n">
        <v>68</v>
      </c>
      <c r="O388" s="0" t="n">
        <v>952</v>
      </c>
      <c r="P388" s="0" t="n">
        <v>748</v>
      </c>
      <c r="Q388" s="0" t="n">
        <v>204</v>
      </c>
      <c r="R388" s="0" t="n">
        <v>9</v>
      </c>
      <c r="S388" s="0" t="s">
        <v>1183</v>
      </c>
    </row>
    <row r="389" customFormat="false" ht="12.8" hidden="false" customHeight="false" outlineLevel="0" collapsed="false">
      <c r="A389" s="0" t="n">
        <v>88065565742</v>
      </c>
      <c r="B389" s="0" t="n">
        <v>44083</v>
      </c>
      <c r="C389" s="0" t="s">
        <v>486</v>
      </c>
      <c r="D389" s="0" t="s">
        <v>29</v>
      </c>
      <c r="E389" s="0" t="s">
        <v>52</v>
      </c>
      <c r="F389" s="0" t="s">
        <v>31</v>
      </c>
      <c r="G389" s="0" t="s">
        <v>32</v>
      </c>
      <c r="H389" s="0" t="s">
        <v>33</v>
      </c>
      <c r="I389" s="0" t="s">
        <v>128</v>
      </c>
      <c r="J389" s="0" t="s">
        <v>102</v>
      </c>
      <c r="K389" s="0" t="s">
        <v>27</v>
      </c>
      <c r="L389" s="0" t="n">
        <v>6</v>
      </c>
      <c r="M389" s="0" t="n">
        <v>3</v>
      </c>
      <c r="N389" s="0" t="n">
        <v>15</v>
      </c>
      <c r="O389" s="0" t="n">
        <v>90</v>
      </c>
      <c r="P389" s="0" t="n">
        <v>45</v>
      </c>
      <c r="Q389" s="0" t="n">
        <v>45</v>
      </c>
      <c r="R389" s="0" t="n">
        <v>9</v>
      </c>
      <c r="S389" s="0" t="s">
        <v>1183</v>
      </c>
    </row>
    <row r="390" customFormat="false" ht="12.8" hidden="false" customHeight="false" outlineLevel="0" collapsed="false">
      <c r="A390" s="0" t="n">
        <v>88065565743</v>
      </c>
      <c r="B390" s="0" t="n">
        <v>44082</v>
      </c>
      <c r="C390" s="0" t="s">
        <v>487</v>
      </c>
      <c r="D390" s="0" t="s">
        <v>29</v>
      </c>
      <c r="E390" s="0" t="s">
        <v>55</v>
      </c>
      <c r="F390" s="0" t="s">
        <v>38</v>
      </c>
      <c r="G390" s="0" t="s">
        <v>32</v>
      </c>
      <c r="H390" s="0" t="s">
        <v>39</v>
      </c>
      <c r="I390" s="0" t="s">
        <v>128</v>
      </c>
      <c r="J390" s="0" t="s">
        <v>105</v>
      </c>
      <c r="K390" s="0" t="s">
        <v>27</v>
      </c>
      <c r="L390" s="0" t="n">
        <v>13</v>
      </c>
      <c r="M390" s="0" t="n">
        <v>10</v>
      </c>
      <c r="N390" s="0" t="n">
        <v>47</v>
      </c>
      <c r="O390" s="0" t="n">
        <v>611</v>
      </c>
      <c r="P390" s="0" t="n">
        <v>470</v>
      </c>
      <c r="Q390" s="0" t="n">
        <v>141</v>
      </c>
      <c r="R390" s="0" t="n">
        <v>9</v>
      </c>
      <c r="S390" s="0" t="s">
        <v>1183</v>
      </c>
    </row>
    <row r="391" customFormat="false" ht="12.8" hidden="false" customHeight="false" outlineLevel="0" collapsed="false">
      <c r="A391" s="0" t="n">
        <v>88065565744</v>
      </c>
      <c r="B391" s="0" t="n">
        <v>44082</v>
      </c>
      <c r="C391" s="0" t="s">
        <v>488</v>
      </c>
      <c r="D391" s="0" t="s">
        <v>29</v>
      </c>
      <c r="E391" s="0" t="s">
        <v>58</v>
      </c>
      <c r="F391" s="0" t="s">
        <v>43</v>
      </c>
      <c r="G391" s="0" t="s">
        <v>23</v>
      </c>
      <c r="H391" s="0" t="s">
        <v>44</v>
      </c>
      <c r="I391" s="0" t="s">
        <v>128</v>
      </c>
      <c r="J391" s="0" t="s">
        <v>108</v>
      </c>
      <c r="K391" s="0" t="s">
        <v>27</v>
      </c>
      <c r="L391" s="0" t="n">
        <v>15</v>
      </c>
      <c r="M391" s="0" t="n">
        <v>12</v>
      </c>
      <c r="N391" s="0" t="n">
        <v>6</v>
      </c>
      <c r="O391" s="0" t="n">
        <v>90</v>
      </c>
      <c r="P391" s="0" t="n">
        <v>72</v>
      </c>
      <c r="Q391" s="0" t="n">
        <v>18</v>
      </c>
      <c r="R391" s="0" t="n">
        <v>9</v>
      </c>
      <c r="S391" s="0" t="s">
        <v>1183</v>
      </c>
    </row>
    <row r="392" customFormat="false" ht="12.8" hidden="false" customHeight="false" outlineLevel="0" collapsed="false">
      <c r="A392" s="0" t="n">
        <v>88065565745</v>
      </c>
      <c r="B392" s="0" t="n">
        <v>44083</v>
      </c>
      <c r="C392" s="0" t="s">
        <v>489</v>
      </c>
      <c r="D392" s="0" t="s">
        <v>29</v>
      </c>
      <c r="E392" s="0" t="s">
        <v>147</v>
      </c>
      <c r="F392" s="0" t="s">
        <v>22</v>
      </c>
      <c r="G392" s="0" t="s">
        <v>23</v>
      </c>
      <c r="H392" s="0" t="s">
        <v>24</v>
      </c>
      <c r="I392" s="0" t="s">
        <v>128</v>
      </c>
      <c r="J392" s="0" t="s">
        <v>53</v>
      </c>
      <c r="K392" s="0" t="s">
        <v>27</v>
      </c>
      <c r="L392" s="0" t="n">
        <v>20</v>
      </c>
      <c r="M392" s="0" t="n">
        <v>17</v>
      </c>
      <c r="N392" s="0" t="n">
        <v>10</v>
      </c>
      <c r="O392" s="0" t="n">
        <v>200</v>
      </c>
      <c r="P392" s="0" t="n">
        <v>170</v>
      </c>
      <c r="Q392" s="0" t="n">
        <v>30</v>
      </c>
      <c r="R392" s="0" t="n">
        <v>9</v>
      </c>
      <c r="S392" s="0" t="s">
        <v>1183</v>
      </c>
    </row>
    <row r="393" customFormat="false" ht="12.8" hidden="false" customHeight="false" outlineLevel="0" collapsed="false">
      <c r="A393" s="0" t="n">
        <v>88065565746</v>
      </c>
      <c r="B393" s="0" t="n">
        <v>44084</v>
      </c>
      <c r="C393" s="0" t="s">
        <v>490</v>
      </c>
      <c r="D393" s="0" t="s">
        <v>20</v>
      </c>
      <c r="E393" s="0" t="s">
        <v>149</v>
      </c>
      <c r="F393" s="0" t="s">
        <v>22</v>
      </c>
      <c r="G393" s="0" t="s">
        <v>23</v>
      </c>
      <c r="H393" s="0" t="s">
        <v>24</v>
      </c>
      <c r="I393" s="0" t="s">
        <v>128</v>
      </c>
      <c r="J393" s="0" t="s">
        <v>56</v>
      </c>
      <c r="K393" s="0" t="s">
        <v>27</v>
      </c>
      <c r="L393" s="0" t="n">
        <v>12</v>
      </c>
      <c r="M393" s="0" t="n">
        <v>9</v>
      </c>
      <c r="N393" s="0" t="n">
        <v>11</v>
      </c>
      <c r="O393" s="0" t="n">
        <v>132</v>
      </c>
      <c r="P393" s="0" t="n">
        <v>99</v>
      </c>
      <c r="Q393" s="0" t="n">
        <v>33</v>
      </c>
      <c r="R393" s="0" t="n">
        <v>9</v>
      </c>
      <c r="S393" s="0" t="s">
        <v>1183</v>
      </c>
    </row>
    <row r="394" customFormat="false" ht="12.8" hidden="false" customHeight="false" outlineLevel="0" collapsed="false">
      <c r="A394" s="0" t="n">
        <v>88065565747</v>
      </c>
      <c r="B394" s="0" t="n">
        <v>44085</v>
      </c>
      <c r="C394" s="0" t="s">
        <v>491</v>
      </c>
      <c r="D394" s="0" t="s">
        <v>20</v>
      </c>
      <c r="E394" s="0" t="s">
        <v>21</v>
      </c>
      <c r="F394" s="0" t="s">
        <v>31</v>
      </c>
      <c r="G394" s="0" t="s">
        <v>32</v>
      </c>
      <c r="H394" s="0" t="s">
        <v>33</v>
      </c>
      <c r="I394" s="0" t="s">
        <v>128</v>
      </c>
      <c r="J394" s="0" t="s">
        <v>59</v>
      </c>
      <c r="K394" s="0" t="s">
        <v>27</v>
      </c>
      <c r="L394" s="0" t="n">
        <v>16</v>
      </c>
      <c r="M394" s="0" t="n">
        <v>13</v>
      </c>
      <c r="N394" s="0" t="n">
        <v>60</v>
      </c>
      <c r="O394" s="0" t="n">
        <v>960</v>
      </c>
      <c r="P394" s="0" t="n">
        <v>780</v>
      </c>
      <c r="Q394" s="0" t="n">
        <v>180</v>
      </c>
      <c r="R394" s="0" t="n">
        <v>9</v>
      </c>
      <c r="S394" s="0" t="s">
        <v>1183</v>
      </c>
    </row>
    <row r="395" customFormat="false" ht="12.8" hidden="false" customHeight="false" outlineLevel="0" collapsed="false">
      <c r="A395" s="0" t="n">
        <v>88065565748</v>
      </c>
      <c r="B395" s="0" t="n">
        <v>44086</v>
      </c>
      <c r="C395" s="0" t="s">
        <v>492</v>
      </c>
      <c r="D395" s="0" t="s">
        <v>29</v>
      </c>
      <c r="E395" s="0" t="s">
        <v>152</v>
      </c>
      <c r="F395" s="0" t="s">
        <v>38</v>
      </c>
      <c r="G395" s="0" t="s">
        <v>32</v>
      </c>
      <c r="H395" s="0" t="s">
        <v>39</v>
      </c>
      <c r="I395" s="0" t="s">
        <v>128</v>
      </c>
      <c r="J395" s="0" t="s">
        <v>62</v>
      </c>
      <c r="K395" s="0" t="s">
        <v>27</v>
      </c>
      <c r="L395" s="0" t="n">
        <v>20</v>
      </c>
      <c r="M395" s="0" t="n">
        <v>17</v>
      </c>
      <c r="N395" s="0" t="n">
        <v>89</v>
      </c>
      <c r="O395" s="0" t="n">
        <v>1780</v>
      </c>
      <c r="P395" s="0" t="n">
        <v>1513</v>
      </c>
      <c r="Q395" s="0" t="n">
        <v>267</v>
      </c>
      <c r="R395" s="0" t="n">
        <v>9</v>
      </c>
      <c r="S395" s="0" t="s">
        <v>1183</v>
      </c>
    </row>
    <row r="396" customFormat="false" ht="12.8" hidden="false" customHeight="false" outlineLevel="0" collapsed="false">
      <c r="A396" s="0" t="n">
        <v>88065565749</v>
      </c>
      <c r="B396" s="0" t="n">
        <v>44087</v>
      </c>
      <c r="C396" s="0" t="s">
        <v>493</v>
      </c>
      <c r="D396" s="0" t="s">
        <v>29</v>
      </c>
      <c r="E396" s="0" t="s">
        <v>154</v>
      </c>
      <c r="F396" s="0" t="s">
        <v>43</v>
      </c>
      <c r="G396" s="0" t="s">
        <v>23</v>
      </c>
      <c r="H396" s="0" t="s">
        <v>44</v>
      </c>
      <c r="I396" s="0" t="s">
        <v>128</v>
      </c>
      <c r="J396" s="0" t="s">
        <v>63</v>
      </c>
      <c r="K396" s="0" t="s">
        <v>27</v>
      </c>
      <c r="L396" s="0" t="n">
        <v>12</v>
      </c>
      <c r="M396" s="0" t="n">
        <v>9</v>
      </c>
      <c r="N396" s="0" t="n">
        <v>77</v>
      </c>
      <c r="O396" s="0" t="n">
        <v>924</v>
      </c>
      <c r="P396" s="0" t="n">
        <v>693</v>
      </c>
      <c r="Q396" s="0" t="n">
        <v>231</v>
      </c>
      <c r="R396" s="0" t="n">
        <v>9</v>
      </c>
      <c r="S396" s="0" t="s">
        <v>1183</v>
      </c>
    </row>
    <row r="397" customFormat="false" ht="12.8" hidden="false" customHeight="false" outlineLevel="0" collapsed="false">
      <c r="A397" s="0" t="n">
        <v>88065565750</v>
      </c>
      <c r="B397" s="0" t="n">
        <v>44088</v>
      </c>
      <c r="C397" s="0" t="s">
        <v>494</v>
      </c>
      <c r="D397" s="0" t="s">
        <v>20</v>
      </c>
      <c r="E397" s="0" t="s">
        <v>156</v>
      </c>
      <c r="F397" s="0" t="s">
        <v>22</v>
      </c>
      <c r="G397" s="0" t="s">
        <v>23</v>
      </c>
      <c r="H397" s="0" t="s">
        <v>24</v>
      </c>
      <c r="I397" s="0" t="s">
        <v>128</v>
      </c>
      <c r="J397" s="0" t="s">
        <v>70</v>
      </c>
      <c r="K397" s="0" t="s">
        <v>27</v>
      </c>
      <c r="L397" s="0" t="n">
        <v>10</v>
      </c>
      <c r="M397" s="0" t="n">
        <v>7</v>
      </c>
      <c r="N397" s="0" t="n">
        <v>68</v>
      </c>
      <c r="O397" s="0" t="n">
        <v>680</v>
      </c>
      <c r="P397" s="0" t="n">
        <v>476</v>
      </c>
      <c r="Q397" s="0" t="n">
        <v>204</v>
      </c>
      <c r="R397" s="0" t="n">
        <v>9</v>
      </c>
      <c r="S397" s="0" t="s">
        <v>1183</v>
      </c>
    </row>
    <row r="398" customFormat="false" ht="12.8" hidden="false" customHeight="false" outlineLevel="0" collapsed="false">
      <c r="A398" s="0" t="n">
        <v>88065565751</v>
      </c>
      <c r="B398" s="0" t="n">
        <v>44089</v>
      </c>
      <c r="C398" s="0" t="s">
        <v>495</v>
      </c>
      <c r="D398" s="0" t="s">
        <v>20</v>
      </c>
      <c r="E398" s="0" t="s">
        <v>66</v>
      </c>
      <c r="F398" s="0" t="s">
        <v>22</v>
      </c>
      <c r="G398" s="0" t="s">
        <v>23</v>
      </c>
      <c r="H398" s="0" t="s">
        <v>24</v>
      </c>
      <c r="I398" s="0" t="s">
        <v>128</v>
      </c>
      <c r="J398" s="0" t="s">
        <v>73</v>
      </c>
      <c r="K398" s="0" t="s">
        <v>27</v>
      </c>
      <c r="L398" s="0" t="n">
        <v>15</v>
      </c>
      <c r="M398" s="0" t="n">
        <v>12</v>
      </c>
      <c r="N398" s="0" t="n">
        <v>15</v>
      </c>
      <c r="O398" s="0" t="n">
        <v>225</v>
      </c>
      <c r="P398" s="0" t="n">
        <v>180</v>
      </c>
      <c r="Q398" s="0" t="n">
        <v>45</v>
      </c>
      <c r="R398" s="0" t="n">
        <v>9</v>
      </c>
      <c r="S398" s="0" t="s">
        <v>1183</v>
      </c>
    </row>
    <row r="399" customFormat="false" ht="12.8" hidden="false" customHeight="false" outlineLevel="0" collapsed="false">
      <c r="A399" s="0" t="n">
        <v>88065565752</v>
      </c>
      <c r="B399" s="0" t="n">
        <v>44093</v>
      </c>
      <c r="C399" s="0" t="s">
        <v>496</v>
      </c>
      <c r="D399" s="0" t="s">
        <v>20</v>
      </c>
      <c r="E399" s="0" t="s">
        <v>69</v>
      </c>
      <c r="F399" s="0" t="s">
        <v>31</v>
      </c>
      <c r="G399" s="0" t="s">
        <v>32</v>
      </c>
      <c r="H399" s="0" t="s">
        <v>33</v>
      </c>
      <c r="I399" s="0" t="s">
        <v>128</v>
      </c>
      <c r="J399" s="0" t="s">
        <v>76</v>
      </c>
      <c r="K399" s="0" t="s">
        <v>27</v>
      </c>
      <c r="L399" s="0" t="n">
        <v>15</v>
      </c>
      <c r="M399" s="0" t="n">
        <v>12</v>
      </c>
      <c r="N399" s="0" t="n">
        <v>47</v>
      </c>
      <c r="O399" s="0" t="n">
        <v>705</v>
      </c>
      <c r="P399" s="0" t="n">
        <v>564</v>
      </c>
      <c r="Q399" s="0" t="n">
        <v>141</v>
      </c>
      <c r="R399" s="0" t="n">
        <v>9</v>
      </c>
      <c r="S399" s="0" t="s">
        <v>1183</v>
      </c>
    </row>
    <row r="400" customFormat="false" ht="12.8" hidden="false" customHeight="false" outlineLevel="0" collapsed="false">
      <c r="A400" s="0" t="n">
        <v>88065565753</v>
      </c>
      <c r="B400" s="0" t="n">
        <v>44092</v>
      </c>
      <c r="C400" s="0" t="s">
        <v>497</v>
      </c>
      <c r="D400" s="0" t="s">
        <v>20</v>
      </c>
      <c r="E400" s="0" t="s">
        <v>96</v>
      </c>
      <c r="F400" s="0" t="s">
        <v>38</v>
      </c>
      <c r="G400" s="0" t="s">
        <v>32</v>
      </c>
      <c r="H400" s="0" t="s">
        <v>39</v>
      </c>
      <c r="I400" s="0" t="s">
        <v>128</v>
      </c>
      <c r="J400" s="0" t="s">
        <v>126</v>
      </c>
      <c r="K400" s="0" t="s">
        <v>27</v>
      </c>
      <c r="L400" s="0" t="n">
        <v>20</v>
      </c>
      <c r="M400" s="0" t="n">
        <v>17</v>
      </c>
      <c r="N400" s="0" t="n">
        <v>6</v>
      </c>
      <c r="O400" s="0" t="n">
        <v>120</v>
      </c>
      <c r="P400" s="0" t="n">
        <v>102</v>
      </c>
      <c r="Q400" s="0" t="n">
        <v>18</v>
      </c>
      <c r="R400" s="0" t="n">
        <v>9</v>
      </c>
      <c r="S400" s="0" t="s">
        <v>1183</v>
      </c>
    </row>
    <row r="401" customFormat="false" ht="12.8" hidden="false" customHeight="false" outlineLevel="0" collapsed="false">
      <c r="A401" s="0" t="n">
        <v>88065565754</v>
      </c>
      <c r="B401" s="0" t="n">
        <v>44092</v>
      </c>
      <c r="C401" s="0" t="s">
        <v>498</v>
      </c>
      <c r="D401" s="0" t="s">
        <v>29</v>
      </c>
      <c r="E401" s="0" t="s">
        <v>98</v>
      </c>
      <c r="F401" s="0" t="s">
        <v>43</v>
      </c>
      <c r="G401" s="0" t="s">
        <v>23</v>
      </c>
      <c r="H401" s="0" t="s">
        <v>44</v>
      </c>
      <c r="I401" s="0" t="s">
        <v>128</v>
      </c>
      <c r="J401" s="0" t="s">
        <v>129</v>
      </c>
      <c r="K401" s="0" t="s">
        <v>27</v>
      </c>
      <c r="L401" s="0" t="n">
        <v>12</v>
      </c>
      <c r="M401" s="0" t="n">
        <v>9</v>
      </c>
      <c r="N401" s="0" t="n">
        <v>10</v>
      </c>
      <c r="O401" s="0" t="n">
        <v>120</v>
      </c>
      <c r="P401" s="0" t="n">
        <v>90</v>
      </c>
      <c r="Q401" s="0" t="n">
        <v>30</v>
      </c>
      <c r="R401" s="0" t="n">
        <v>9</v>
      </c>
      <c r="S401" s="0" t="s">
        <v>1183</v>
      </c>
    </row>
    <row r="402" customFormat="false" ht="12.8" hidden="false" customHeight="false" outlineLevel="0" collapsed="false">
      <c r="A402" s="0" t="n">
        <v>88065565755</v>
      </c>
      <c r="B402" s="0" t="n">
        <v>44093</v>
      </c>
      <c r="C402" s="0" t="s">
        <v>499</v>
      </c>
      <c r="D402" s="0" t="s">
        <v>20</v>
      </c>
      <c r="E402" s="0" t="s">
        <v>101</v>
      </c>
      <c r="F402" s="0" t="s">
        <v>22</v>
      </c>
      <c r="G402" s="0" t="s">
        <v>23</v>
      </c>
      <c r="H402" s="0" t="s">
        <v>24</v>
      </c>
      <c r="I402" s="0" t="s">
        <v>128</v>
      </c>
      <c r="J402" s="0" t="s">
        <v>131</v>
      </c>
      <c r="K402" s="0" t="s">
        <v>27</v>
      </c>
      <c r="L402" s="0" t="n">
        <v>13</v>
      </c>
      <c r="M402" s="0" t="n">
        <v>10</v>
      </c>
      <c r="N402" s="0" t="n">
        <v>11</v>
      </c>
      <c r="O402" s="0" t="n">
        <v>143</v>
      </c>
      <c r="P402" s="0" t="n">
        <v>110</v>
      </c>
      <c r="Q402" s="0" t="n">
        <v>33</v>
      </c>
      <c r="R402" s="0" t="n">
        <v>9</v>
      </c>
      <c r="S402" s="0" t="s">
        <v>1183</v>
      </c>
    </row>
    <row r="403" customFormat="false" ht="12.8" hidden="false" customHeight="false" outlineLevel="0" collapsed="false">
      <c r="A403" s="0" t="n">
        <v>88065565756</v>
      </c>
      <c r="B403" s="0" t="n">
        <v>44094</v>
      </c>
      <c r="C403" s="0" t="s">
        <v>500</v>
      </c>
      <c r="D403" s="0" t="s">
        <v>29</v>
      </c>
      <c r="E403" s="0" t="s">
        <v>104</v>
      </c>
      <c r="F403" s="0" t="s">
        <v>22</v>
      </c>
      <c r="G403" s="0" t="s">
        <v>23</v>
      </c>
      <c r="H403" s="0" t="s">
        <v>24</v>
      </c>
      <c r="I403" s="0" t="s">
        <v>128</v>
      </c>
      <c r="J403" s="0" t="s">
        <v>133</v>
      </c>
      <c r="K403" s="0" t="s">
        <v>27</v>
      </c>
      <c r="L403" s="0" t="n">
        <v>15</v>
      </c>
      <c r="M403" s="0" t="n">
        <v>12</v>
      </c>
      <c r="N403" s="0" t="n">
        <v>60</v>
      </c>
      <c r="O403" s="0" t="n">
        <v>900</v>
      </c>
      <c r="P403" s="0" t="n">
        <v>720</v>
      </c>
      <c r="Q403" s="0" t="n">
        <v>180</v>
      </c>
      <c r="R403" s="0" t="n">
        <v>9</v>
      </c>
      <c r="S403" s="0" t="s">
        <v>1183</v>
      </c>
    </row>
    <row r="404" customFormat="false" ht="12.8" hidden="false" customHeight="false" outlineLevel="0" collapsed="false">
      <c r="A404" s="0" t="n">
        <v>88065565757</v>
      </c>
      <c r="B404" s="0" t="n">
        <v>44095</v>
      </c>
      <c r="C404" s="0" t="s">
        <v>501</v>
      </c>
      <c r="D404" s="0" t="s">
        <v>20</v>
      </c>
      <c r="E404" s="0" t="s">
        <v>107</v>
      </c>
      <c r="F404" s="0" t="s">
        <v>31</v>
      </c>
      <c r="G404" s="0" t="s">
        <v>32</v>
      </c>
      <c r="H404" s="0" t="s">
        <v>33</v>
      </c>
      <c r="I404" s="0" t="s">
        <v>128</v>
      </c>
      <c r="J404" s="0" t="s">
        <v>88</v>
      </c>
      <c r="K404" s="0" t="s">
        <v>27</v>
      </c>
      <c r="L404" s="0" t="n">
        <v>14</v>
      </c>
      <c r="M404" s="0" t="n">
        <v>11</v>
      </c>
      <c r="N404" s="0" t="n">
        <v>89</v>
      </c>
      <c r="O404" s="0" t="n">
        <v>1246</v>
      </c>
      <c r="P404" s="0" t="n">
        <v>979</v>
      </c>
      <c r="Q404" s="0" t="n">
        <v>267</v>
      </c>
      <c r="R404" s="0" t="n">
        <v>9</v>
      </c>
      <c r="S404" s="0" t="s">
        <v>1183</v>
      </c>
    </row>
    <row r="405" customFormat="false" ht="12.8" hidden="false" customHeight="false" outlineLevel="0" collapsed="false">
      <c r="A405" s="0" t="n">
        <v>88065565758</v>
      </c>
      <c r="B405" s="0" t="n">
        <v>44096</v>
      </c>
      <c r="C405" s="0" t="s">
        <v>502</v>
      </c>
      <c r="D405" s="0" t="s">
        <v>29</v>
      </c>
      <c r="E405" s="0" t="s">
        <v>75</v>
      </c>
      <c r="F405" s="0" t="s">
        <v>38</v>
      </c>
      <c r="G405" s="0" t="s">
        <v>32</v>
      </c>
      <c r="H405" s="0" t="s">
        <v>39</v>
      </c>
      <c r="I405" s="0" t="s">
        <v>128</v>
      </c>
      <c r="J405" s="0" t="s">
        <v>91</v>
      </c>
      <c r="K405" s="0" t="s">
        <v>27</v>
      </c>
      <c r="L405" s="0" t="n">
        <v>30</v>
      </c>
      <c r="M405" s="0" t="n">
        <v>27</v>
      </c>
      <c r="N405" s="0" t="n">
        <v>77</v>
      </c>
      <c r="O405" s="0" t="n">
        <v>2310</v>
      </c>
      <c r="P405" s="0" t="n">
        <v>2079</v>
      </c>
      <c r="Q405" s="0" t="n">
        <v>231</v>
      </c>
      <c r="R405" s="0" t="n">
        <v>9</v>
      </c>
      <c r="S405" s="0" t="s">
        <v>1183</v>
      </c>
    </row>
    <row r="406" customFormat="false" ht="12.8" hidden="false" customHeight="false" outlineLevel="0" collapsed="false">
      <c r="A406" s="0" t="n">
        <v>88065565759</v>
      </c>
      <c r="B406" s="0" t="n">
        <v>44097</v>
      </c>
      <c r="C406" s="0" t="s">
        <v>503</v>
      </c>
      <c r="D406" s="0" t="s">
        <v>20</v>
      </c>
      <c r="E406" s="0" t="s">
        <v>78</v>
      </c>
      <c r="F406" s="0" t="s">
        <v>43</v>
      </c>
      <c r="G406" s="0" t="s">
        <v>23</v>
      </c>
      <c r="H406" s="0" t="s">
        <v>44</v>
      </c>
      <c r="I406" s="0" t="s">
        <v>128</v>
      </c>
      <c r="J406" s="0" t="s">
        <v>94</v>
      </c>
      <c r="K406" s="0" t="s">
        <v>27</v>
      </c>
      <c r="L406" s="0" t="n">
        <v>16</v>
      </c>
      <c r="M406" s="0" t="n">
        <v>13</v>
      </c>
      <c r="N406" s="0" t="n">
        <v>68</v>
      </c>
      <c r="O406" s="0" t="n">
        <v>1088</v>
      </c>
      <c r="P406" s="0" t="n">
        <v>884</v>
      </c>
      <c r="Q406" s="0" t="n">
        <v>204</v>
      </c>
      <c r="R406" s="0" t="n">
        <v>9</v>
      </c>
      <c r="S406" s="0" t="s">
        <v>1183</v>
      </c>
    </row>
    <row r="407" customFormat="false" ht="12.8" hidden="false" customHeight="false" outlineLevel="0" collapsed="false">
      <c r="A407" s="0" t="n">
        <v>88065565760</v>
      </c>
      <c r="B407" s="0" t="n">
        <v>44098</v>
      </c>
      <c r="C407" s="0" t="s">
        <v>504</v>
      </c>
      <c r="D407" s="0" t="s">
        <v>29</v>
      </c>
      <c r="E407" s="0" t="s">
        <v>81</v>
      </c>
      <c r="F407" s="0" t="s">
        <v>22</v>
      </c>
      <c r="G407" s="0" t="s">
        <v>23</v>
      </c>
      <c r="H407" s="0" t="s">
        <v>24</v>
      </c>
      <c r="I407" s="0" t="s">
        <v>128</v>
      </c>
      <c r="J407" s="0" t="s">
        <v>34</v>
      </c>
      <c r="K407" s="0" t="s">
        <v>35</v>
      </c>
      <c r="L407" s="0" t="n">
        <v>9</v>
      </c>
      <c r="M407" s="0" t="n">
        <v>6</v>
      </c>
      <c r="N407" s="0" t="n">
        <v>15</v>
      </c>
      <c r="O407" s="0" t="n">
        <v>135</v>
      </c>
      <c r="P407" s="0" t="n">
        <v>90</v>
      </c>
      <c r="Q407" s="0" t="n">
        <v>45</v>
      </c>
      <c r="R407" s="0" t="n">
        <v>9</v>
      </c>
      <c r="S407" s="0" t="s">
        <v>1183</v>
      </c>
    </row>
    <row r="408" customFormat="false" ht="12.8" hidden="false" customHeight="false" outlineLevel="0" collapsed="false">
      <c r="A408" s="0" t="n">
        <v>88065565761</v>
      </c>
      <c r="B408" s="0" t="n">
        <v>44099</v>
      </c>
      <c r="C408" s="0" t="s">
        <v>505</v>
      </c>
      <c r="D408" s="0" t="s">
        <v>29</v>
      </c>
      <c r="E408" s="0" t="s">
        <v>149</v>
      </c>
      <c r="F408" s="0" t="s">
        <v>22</v>
      </c>
      <c r="G408" s="0" t="s">
        <v>23</v>
      </c>
      <c r="H408" s="0" t="s">
        <v>24</v>
      </c>
      <c r="I408" s="0" t="s">
        <v>128</v>
      </c>
      <c r="J408" s="0" t="s">
        <v>40</v>
      </c>
      <c r="K408" s="0" t="s">
        <v>35</v>
      </c>
      <c r="L408" s="0" t="n">
        <v>5</v>
      </c>
      <c r="M408" s="0" t="n">
        <v>2</v>
      </c>
      <c r="N408" s="0" t="n">
        <v>47</v>
      </c>
      <c r="O408" s="0" t="n">
        <v>235</v>
      </c>
      <c r="P408" s="0" t="n">
        <v>94</v>
      </c>
      <c r="Q408" s="0" t="n">
        <v>141</v>
      </c>
      <c r="R408" s="0" t="n">
        <v>9</v>
      </c>
      <c r="S408" s="0" t="s">
        <v>1183</v>
      </c>
    </row>
    <row r="409" customFormat="false" ht="12.8" hidden="false" customHeight="false" outlineLevel="0" collapsed="false">
      <c r="A409" s="0" t="n">
        <v>88065565762</v>
      </c>
      <c r="B409" s="0" t="n">
        <v>44103</v>
      </c>
      <c r="C409" s="0" t="s">
        <v>506</v>
      </c>
      <c r="D409" s="0" t="s">
        <v>29</v>
      </c>
      <c r="E409" s="0" t="s">
        <v>21</v>
      </c>
      <c r="F409" s="0" t="s">
        <v>31</v>
      </c>
      <c r="G409" s="0" t="s">
        <v>32</v>
      </c>
      <c r="H409" s="0" t="s">
        <v>33</v>
      </c>
      <c r="I409" s="0" t="s">
        <v>128</v>
      </c>
      <c r="J409" s="0" t="s">
        <v>140</v>
      </c>
      <c r="K409" s="0" t="s">
        <v>35</v>
      </c>
      <c r="L409" s="0" t="n">
        <v>18</v>
      </c>
      <c r="M409" s="0" t="n">
        <v>15</v>
      </c>
      <c r="N409" s="0" t="n">
        <v>6</v>
      </c>
      <c r="O409" s="0" t="n">
        <v>108</v>
      </c>
      <c r="P409" s="0" t="n">
        <v>90</v>
      </c>
      <c r="Q409" s="0" t="n">
        <v>18</v>
      </c>
      <c r="R409" s="0" t="n">
        <v>9</v>
      </c>
      <c r="S409" s="0" t="s">
        <v>1183</v>
      </c>
    </row>
    <row r="410" customFormat="false" ht="12.8" hidden="false" customHeight="false" outlineLevel="0" collapsed="false">
      <c r="A410" s="0" t="n">
        <v>88065565763</v>
      </c>
      <c r="B410" s="0" t="n">
        <v>44102</v>
      </c>
      <c r="C410" s="0" t="s">
        <v>507</v>
      </c>
      <c r="D410" s="0" t="s">
        <v>20</v>
      </c>
      <c r="E410" s="0" t="s">
        <v>152</v>
      </c>
      <c r="F410" s="0" t="s">
        <v>38</v>
      </c>
      <c r="G410" s="0" t="s">
        <v>32</v>
      </c>
      <c r="H410" s="0" t="s">
        <v>39</v>
      </c>
      <c r="I410" s="0" t="s">
        <v>128</v>
      </c>
      <c r="J410" s="0" t="s">
        <v>142</v>
      </c>
      <c r="K410" s="0" t="s">
        <v>35</v>
      </c>
      <c r="L410" s="0" t="n">
        <v>10</v>
      </c>
      <c r="M410" s="0" t="n">
        <v>7</v>
      </c>
      <c r="N410" s="0" t="n">
        <v>10</v>
      </c>
      <c r="O410" s="0" t="n">
        <v>100</v>
      </c>
      <c r="P410" s="0" t="n">
        <v>70</v>
      </c>
      <c r="Q410" s="0" t="n">
        <v>30</v>
      </c>
      <c r="R410" s="0" t="n">
        <v>9</v>
      </c>
      <c r="S410" s="0" t="s">
        <v>1183</v>
      </c>
    </row>
    <row r="411" customFormat="false" ht="12.8" hidden="false" customHeight="false" outlineLevel="0" collapsed="false">
      <c r="A411" s="0" t="n">
        <v>88065565764</v>
      </c>
      <c r="B411" s="0" t="n">
        <v>44102</v>
      </c>
      <c r="C411" s="0" t="s">
        <v>508</v>
      </c>
      <c r="D411" s="0" t="s">
        <v>29</v>
      </c>
      <c r="E411" s="0" t="s">
        <v>154</v>
      </c>
      <c r="F411" s="0" t="s">
        <v>43</v>
      </c>
      <c r="G411" s="0" t="s">
        <v>23</v>
      </c>
      <c r="H411" s="0" t="s">
        <v>44</v>
      </c>
      <c r="I411" s="0" t="s">
        <v>128</v>
      </c>
      <c r="J411" s="0" t="s">
        <v>144</v>
      </c>
      <c r="K411" s="0" t="s">
        <v>35</v>
      </c>
      <c r="L411" s="0" t="n">
        <v>20</v>
      </c>
      <c r="M411" s="0" t="n">
        <v>17</v>
      </c>
      <c r="N411" s="0" t="n">
        <v>11</v>
      </c>
      <c r="O411" s="0" t="n">
        <v>220</v>
      </c>
      <c r="P411" s="0" t="n">
        <v>187</v>
      </c>
      <c r="Q411" s="0" t="n">
        <v>33</v>
      </c>
      <c r="R411" s="0" t="n">
        <v>9</v>
      </c>
      <c r="S411" s="0" t="s">
        <v>1183</v>
      </c>
    </row>
    <row r="412" customFormat="false" ht="12.8" hidden="false" customHeight="false" outlineLevel="0" collapsed="false">
      <c r="A412" s="0" t="n">
        <v>88065565765</v>
      </c>
      <c r="B412" s="0" t="n">
        <v>44103</v>
      </c>
      <c r="C412" s="0" t="s">
        <v>509</v>
      </c>
      <c r="D412" s="0" t="s">
        <v>20</v>
      </c>
      <c r="E412" s="0" t="s">
        <v>156</v>
      </c>
      <c r="F412" s="0" t="s">
        <v>22</v>
      </c>
      <c r="G412" s="0" t="s">
        <v>23</v>
      </c>
      <c r="H412" s="0" t="s">
        <v>24</v>
      </c>
      <c r="I412" s="0" t="s">
        <v>128</v>
      </c>
      <c r="J412" s="0" t="s">
        <v>60</v>
      </c>
      <c r="K412" s="0" t="s">
        <v>35</v>
      </c>
      <c r="L412" s="0" t="n">
        <v>70</v>
      </c>
      <c r="M412" s="0" t="n">
        <v>67</v>
      </c>
      <c r="N412" s="0" t="n">
        <v>60</v>
      </c>
      <c r="O412" s="0" t="n">
        <v>4200</v>
      </c>
      <c r="P412" s="0" t="n">
        <v>4020</v>
      </c>
      <c r="Q412" s="0" t="n">
        <v>180</v>
      </c>
      <c r="R412" s="0" t="n">
        <v>9</v>
      </c>
      <c r="S412" s="0" t="s">
        <v>1183</v>
      </c>
    </row>
    <row r="413" customFormat="false" ht="12.8" hidden="false" customHeight="false" outlineLevel="0" collapsed="false">
      <c r="A413" s="0" t="n">
        <v>88065565766</v>
      </c>
      <c r="B413" s="0" t="n">
        <v>44104</v>
      </c>
      <c r="C413" s="0" t="s">
        <v>510</v>
      </c>
      <c r="D413" s="0" t="s">
        <v>29</v>
      </c>
      <c r="E413" s="0" t="s">
        <v>112</v>
      </c>
      <c r="F413" s="0" t="s">
        <v>22</v>
      </c>
      <c r="G413" s="0" t="s">
        <v>23</v>
      </c>
      <c r="H413" s="0" t="s">
        <v>24</v>
      </c>
      <c r="I413" s="0" t="s">
        <v>25</v>
      </c>
      <c r="J413" s="0" t="s">
        <v>61</v>
      </c>
      <c r="K413" s="0" t="s">
        <v>35</v>
      </c>
      <c r="L413" s="0" t="n">
        <v>15</v>
      </c>
      <c r="M413" s="0" t="n">
        <v>12</v>
      </c>
      <c r="N413" s="0" t="n">
        <v>89</v>
      </c>
      <c r="O413" s="0" t="n">
        <v>1335</v>
      </c>
      <c r="P413" s="0" t="n">
        <v>1068</v>
      </c>
      <c r="Q413" s="0" t="n">
        <v>267</v>
      </c>
      <c r="R413" s="0" t="n">
        <v>9</v>
      </c>
      <c r="S413" s="0" t="s">
        <v>1183</v>
      </c>
    </row>
    <row r="414" customFormat="false" ht="12.8" hidden="false" customHeight="false" outlineLevel="0" collapsed="false">
      <c r="A414" s="0" t="n">
        <v>88065565767</v>
      </c>
      <c r="B414" s="0" t="n">
        <v>44094</v>
      </c>
      <c r="C414" s="0" t="s">
        <v>511</v>
      </c>
      <c r="D414" s="0" t="s">
        <v>29</v>
      </c>
      <c r="E414" s="0" t="s">
        <v>114</v>
      </c>
      <c r="F414" s="0" t="s">
        <v>31</v>
      </c>
      <c r="G414" s="0" t="s">
        <v>32</v>
      </c>
      <c r="H414" s="0" t="s">
        <v>33</v>
      </c>
      <c r="I414" s="0" t="s">
        <v>25</v>
      </c>
      <c r="J414" s="0" t="s">
        <v>64</v>
      </c>
      <c r="K414" s="0" t="s">
        <v>35</v>
      </c>
      <c r="L414" s="0" t="n">
        <v>12</v>
      </c>
      <c r="M414" s="0" t="n">
        <v>9</v>
      </c>
      <c r="N414" s="0" t="n">
        <v>77</v>
      </c>
      <c r="O414" s="0" t="n">
        <v>924</v>
      </c>
      <c r="P414" s="0" t="n">
        <v>693</v>
      </c>
      <c r="Q414" s="0" t="n">
        <v>231</v>
      </c>
      <c r="R414" s="0" t="n">
        <v>9</v>
      </c>
      <c r="S414" s="0" t="s">
        <v>1183</v>
      </c>
    </row>
    <row r="415" customFormat="false" ht="12.8" hidden="false" customHeight="false" outlineLevel="0" collapsed="false">
      <c r="A415" s="0" t="n">
        <v>88065565768</v>
      </c>
      <c r="B415" s="0" t="n">
        <v>44095</v>
      </c>
      <c r="C415" s="0" t="s">
        <v>512</v>
      </c>
      <c r="D415" s="0" t="s">
        <v>20</v>
      </c>
      <c r="E415" s="0" t="s">
        <v>69</v>
      </c>
      <c r="F415" s="0" t="s">
        <v>38</v>
      </c>
      <c r="G415" s="0" t="s">
        <v>32</v>
      </c>
      <c r="H415" s="0" t="s">
        <v>39</v>
      </c>
      <c r="I415" s="0" t="s">
        <v>25</v>
      </c>
      <c r="J415" s="0" t="s">
        <v>67</v>
      </c>
      <c r="K415" s="0" t="s">
        <v>35</v>
      </c>
      <c r="L415" s="0" t="n">
        <v>18</v>
      </c>
      <c r="M415" s="0" t="n">
        <v>15</v>
      </c>
      <c r="N415" s="0" t="n">
        <v>68</v>
      </c>
      <c r="O415" s="0" t="n">
        <v>1224</v>
      </c>
      <c r="P415" s="0" t="n">
        <v>1020</v>
      </c>
      <c r="Q415" s="0" t="n">
        <v>204</v>
      </c>
      <c r="R415" s="0" t="n">
        <v>9</v>
      </c>
      <c r="S415" s="0" t="s">
        <v>1183</v>
      </c>
    </row>
    <row r="416" customFormat="false" ht="12.8" hidden="false" customHeight="false" outlineLevel="0" collapsed="false">
      <c r="A416" s="0" t="n">
        <v>88065565769</v>
      </c>
      <c r="B416" s="0" t="n">
        <v>44096</v>
      </c>
      <c r="C416" s="0" t="s">
        <v>513</v>
      </c>
      <c r="D416" s="0" t="s">
        <v>29</v>
      </c>
      <c r="E416" s="0" t="s">
        <v>117</v>
      </c>
      <c r="F416" s="0" t="s">
        <v>43</v>
      </c>
      <c r="G416" s="0" t="s">
        <v>23</v>
      </c>
      <c r="H416" s="0" t="s">
        <v>44</v>
      </c>
      <c r="I416" s="0" t="s">
        <v>25</v>
      </c>
      <c r="J416" s="0" t="s">
        <v>79</v>
      </c>
      <c r="K416" s="0" t="s">
        <v>35</v>
      </c>
      <c r="L416" s="0" t="n">
        <v>23</v>
      </c>
      <c r="M416" s="0" t="n">
        <v>20</v>
      </c>
      <c r="N416" s="0" t="n">
        <v>15</v>
      </c>
      <c r="O416" s="0" t="n">
        <v>345</v>
      </c>
      <c r="P416" s="0" t="n">
        <v>300</v>
      </c>
      <c r="Q416" s="0" t="n">
        <v>45</v>
      </c>
      <c r="R416" s="0" t="n">
        <v>9</v>
      </c>
      <c r="S416" s="0" t="s">
        <v>1183</v>
      </c>
    </row>
    <row r="417" customFormat="false" ht="12.8" hidden="false" customHeight="false" outlineLevel="0" collapsed="false">
      <c r="A417" s="0" t="n">
        <v>88065565770</v>
      </c>
      <c r="B417" s="0" t="n">
        <v>44097</v>
      </c>
      <c r="C417" s="0" t="s">
        <v>514</v>
      </c>
      <c r="D417" s="0" t="s">
        <v>29</v>
      </c>
      <c r="E417" s="0" t="s">
        <v>69</v>
      </c>
      <c r="F417" s="0" t="s">
        <v>22</v>
      </c>
      <c r="G417" s="0" t="s">
        <v>23</v>
      </c>
      <c r="H417" s="0" t="s">
        <v>24</v>
      </c>
      <c r="I417" s="0" t="s">
        <v>25</v>
      </c>
      <c r="J417" s="0" t="s">
        <v>82</v>
      </c>
      <c r="K417" s="0" t="s">
        <v>35</v>
      </c>
      <c r="L417" s="0" t="n">
        <v>9</v>
      </c>
      <c r="M417" s="0" t="n">
        <v>6</v>
      </c>
      <c r="N417" s="0" t="n">
        <v>47</v>
      </c>
      <c r="O417" s="0" t="n">
        <v>423</v>
      </c>
      <c r="P417" s="0" t="n">
        <v>282</v>
      </c>
      <c r="Q417" s="0" t="n">
        <v>141</v>
      </c>
      <c r="R417" s="0" t="n">
        <v>9</v>
      </c>
      <c r="S417" s="0" t="s">
        <v>1183</v>
      </c>
    </row>
    <row r="418" customFormat="false" ht="12.8" hidden="false" customHeight="false" outlineLevel="0" collapsed="false">
      <c r="A418" s="0" t="n">
        <v>88065565771</v>
      </c>
      <c r="B418" s="0" t="n">
        <v>44098</v>
      </c>
      <c r="C418" s="0" t="s">
        <v>515</v>
      </c>
      <c r="D418" s="0" t="s">
        <v>20</v>
      </c>
      <c r="E418" s="0" t="s">
        <v>117</v>
      </c>
      <c r="F418" s="0" t="s">
        <v>22</v>
      </c>
      <c r="G418" s="0" t="s">
        <v>23</v>
      </c>
      <c r="H418" s="0" t="s">
        <v>24</v>
      </c>
      <c r="I418" s="0" t="s">
        <v>25</v>
      </c>
      <c r="J418" s="0" t="s">
        <v>85</v>
      </c>
      <c r="K418" s="0" t="s">
        <v>35</v>
      </c>
      <c r="L418" s="0" t="n">
        <v>18</v>
      </c>
      <c r="M418" s="0" t="n">
        <v>15</v>
      </c>
      <c r="N418" s="0" t="n">
        <v>6</v>
      </c>
      <c r="O418" s="0" t="n">
        <v>108</v>
      </c>
      <c r="P418" s="0" t="n">
        <v>90</v>
      </c>
      <c r="Q418" s="0" t="n">
        <v>18</v>
      </c>
      <c r="R418" s="0" t="n">
        <v>9</v>
      </c>
      <c r="S418" s="0" t="s">
        <v>1183</v>
      </c>
    </row>
    <row r="419" customFormat="false" ht="12.8" hidden="false" customHeight="false" outlineLevel="0" collapsed="false">
      <c r="A419" s="0" t="n">
        <v>88065565772</v>
      </c>
      <c r="B419" s="0" t="n">
        <v>44099</v>
      </c>
      <c r="C419" s="0" t="s">
        <v>516</v>
      </c>
      <c r="D419" s="0" t="s">
        <v>29</v>
      </c>
      <c r="E419" s="0" t="s">
        <v>119</v>
      </c>
      <c r="F419" s="0" t="s">
        <v>31</v>
      </c>
      <c r="G419" s="0" t="s">
        <v>32</v>
      </c>
      <c r="H419" s="0" t="s">
        <v>33</v>
      </c>
      <c r="I419" s="0" t="s">
        <v>25</v>
      </c>
      <c r="J419" s="0" t="s">
        <v>40</v>
      </c>
      <c r="K419" s="0" t="s">
        <v>35</v>
      </c>
      <c r="L419" s="0" t="n">
        <v>5</v>
      </c>
      <c r="M419" s="0" t="n">
        <v>2</v>
      </c>
      <c r="N419" s="0" t="n">
        <v>10</v>
      </c>
      <c r="O419" s="0" t="n">
        <v>50</v>
      </c>
      <c r="P419" s="0" t="n">
        <v>20</v>
      </c>
      <c r="Q419" s="0" t="n">
        <v>30</v>
      </c>
      <c r="R419" s="0" t="n">
        <v>9</v>
      </c>
      <c r="S419" s="0" t="s">
        <v>1183</v>
      </c>
    </row>
    <row r="420" customFormat="false" ht="12.8" hidden="false" customHeight="false" outlineLevel="0" collapsed="false">
      <c r="A420" s="0" t="n">
        <v>88065565773</v>
      </c>
      <c r="B420" s="0" t="n">
        <v>44103</v>
      </c>
      <c r="C420" s="0" t="s">
        <v>517</v>
      </c>
      <c r="D420" s="0" t="s">
        <v>29</v>
      </c>
      <c r="E420" s="0" t="s">
        <v>121</v>
      </c>
      <c r="F420" s="0" t="s">
        <v>38</v>
      </c>
      <c r="G420" s="0" t="s">
        <v>32</v>
      </c>
      <c r="H420" s="0" t="s">
        <v>39</v>
      </c>
      <c r="I420" s="0" t="s">
        <v>25</v>
      </c>
      <c r="J420" s="0" t="s">
        <v>99</v>
      </c>
      <c r="K420" s="0" t="s">
        <v>27</v>
      </c>
      <c r="L420" s="0" t="n">
        <v>14</v>
      </c>
      <c r="M420" s="0" t="n">
        <v>11</v>
      </c>
      <c r="N420" s="0" t="n">
        <v>11</v>
      </c>
      <c r="O420" s="0" t="n">
        <v>154</v>
      </c>
      <c r="P420" s="0" t="n">
        <v>121</v>
      </c>
      <c r="Q420" s="0" t="n">
        <v>33</v>
      </c>
      <c r="R420" s="0" t="n">
        <v>9</v>
      </c>
      <c r="S420" s="0" t="s">
        <v>1183</v>
      </c>
    </row>
    <row r="421" customFormat="false" ht="12.8" hidden="false" customHeight="false" outlineLevel="0" collapsed="false">
      <c r="A421" s="0" t="n">
        <v>88065565774</v>
      </c>
      <c r="B421" s="0" t="n">
        <v>44102</v>
      </c>
      <c r="C421" s="0" t="s">
        <v>518</v>
      </c>
      <c r="D421" s="0" t="s">
        <v>29</v>
      </c>
      <c r="E421" s="0" t="s">
        <v>123</v>
      </c>
      <c r="F421" s="0" t="s">
        <v>43</v>
      </c>
      <c r="G421" s="0" t="s">
        <v>23</v>
      </c>
      <c r="H421" s="0" t="s">
        <v>44</v>
      </c>
      <c r="I421" s="0" t="s">
        <v>25</v>
      </c>
      <c r="J421" s="0" t="s">
        <v>102</v>
      </c>
      <c r="K421" s="0" t="s">
        <v>27</v>
      </c>
      <c r="L421" s="0" t="n">
        <v>6</v>
      </c>
      <c r="M421" s="0" t="n">
        <v>3</v>
      </c>
      <c r="N421" s="0" t="n">
        <v>60</v>
      </c>
      <c r="O421" s="0" t="n">
        <v>360</v>
      </c>
      <c r="P421" s="0" t="n">
        <v>180</v>
      </c>
      <c r="Q421" s="0" t="n">
        <v>180</v>
      </c>
      <c r="R421" s="0" t="n">
        <v>9</v>
      </c>
      <c r="S421" s="0" t="s">
        <v>1183</v>
      </c>
    </row>
    <row r="422" customFormat="false" ht="12.8" hidden="false" customHeight="false" outlineLevel="0" collapsed="false">
      <c r="A422" s="0" t="n">
        <v>88065565775</v>
      </c>
      <c r="B422" s="0" t="n">
        <v>44102</v>
      </c>
      <c r="C422" s="0" t="s">
        <v>519</v>
      </c>
      <c r="D422" s="0" t="s">
        <v>29</v>
      </c>
      <c r="E422" s="0" t="s">
        <v>125</v>
      </c>
      <c r="F422" s="0" t="s">
        <v>22</v>
      </c>
      <c r="G422" s="0" t="s">
        <v>23</v>
      </c>
      <c r="H422" s="0" t="s">
        <v>24</v>
      </c>
      <c r="I422" s="0" t="s">
        <v>25</v>
      </c>
      <c r="J422" s="0" t="s">
        <v>142</v>
      </c>
      <c r="K422" s="0" t="s">
        <v>35</v>
      </c>
      <c r="L422" s="0" t="n">
        <v>10</v>
      </c>
      <c r="M422" s="0" t="n">
        <v>7</v>
      </c>
      <c r="N422" s="0" t="n">
        <v>89</v>
      </c>
      <c r="O422" s="0" t="n">
        <v>890</v>
      </c>
      <c r="P422" s="0" t="n">
        <v>623</v>
      </c>
      <c r="Q422" s="0" t="n">
        <v>267</v>
      </c>
      <c r="R422" s="0" t="n">
        <v>9</v>
      </c>
      <c r="S422" s="0" t="s">
        <v>1183</v>
      </c>
    </row>
    <row r="423" customFormat="false" ht="12.8" hidden="false" customHeight="false" outlineLevel="0" collapsed="false">
      <c r="A423" s="0" t="n">
        <v>88065565776</v>
      </c>
      <c r="B423" s="0" t="n">
        <v>44103</v>
      </c>
      <c r="C423" s="0" t="s">
        <v>520</v>
      </c>
      <c r="D423" s="0" t="s">
        <v>20</v>
      </c>
      <c r="E423" s="0" t="s">
        <v>30</v>
      </c>
      <c r="F423" s="0" t="s">
        <v>22</v>
      </c>
      <c r="G423" s="0" t="s">
        <v>23</v>
      </c>
      <c r="H423" s="0" t="s">
        <v>24</v>
      </c>
      <c r="I423" s="0" t="s">
        <v>25</v>
      </c>
      <c r="J423" s="0" t="s">
        <v>105</v>
      </c>
      <c r="K423" s="0" t="s">
        <v>27</v>
      </c>
      <c r="L423" s="0" t="n">
        <v>13</v>
      </c>
      <c r="M423" s="0" t="n">
        <v>10</v>
      </c>
      <c r="N423" s="0" t="n">
        <v>77</v>
      </c>
      <c r="O423" s="0" t="n">
        <v>1001</v>
      </c>
      <c r="P423" s="0" t="n">
        <v>770</v>
      </c>
      <c r="Q423" s="0" t="n">
        <v>231</v>
      </c>
      <c r="R423" s="0" t="n">
        <v>9</v>
      </c>
      <c r="S423" s="0" t="s">
        <v>1183</v>
      </c>
    </row>
    <row r="424" customFormat="false" ht="12.8" hidden="false" customHeight="false" outlineLevel="0" collapsed="false">
      <c r="A424" s="0" t="n">
        <v>88065565777</v>
      </c>
      <c r="B424" s="0" t="n">
        <v>44104</v>
      </c>
      <c r="C424" s="0" t="s">
        <v>521</v>
      </c>
      <c r="D424" s="0" t="s">
        <v>20</v>
      </c>
      <c r="E424" s="0" t="s">
        <v>37</v>
      </c>
      <c r="F424" s="0" t="s">
        <v>31</v>
      </c>
      <c r="G424" s="0" t="s">
        <v>32</v>
      </c>
      <c r="H424" s="0" t="s">
        <v>33</v>
      </c>
      <c r="I424" s="0" t="s">
        <v>25</v>
      </c>
      <c r="J424" s="0" t="s">
        <v>144</v>
      </c>
      <c r="K424" s="0" t="s">
        <v>35</v>
      </c>
      <c r="L424" s="0" t="n">
        <v>20</v>
      </c>
      <c r="M424" s="0" t="n">
        <v>17</v>
      </c>
      <c r="N424" s="0" t="n">
        <v>68</v>
      </c>
      <c r="O424" s="0" t="n">
        <v>1360</v>
      </c>
      <c r="P424" s="0" t="n">
        <v>1156</v>
      </c>
      <c r="Q424" s="0" t="n">
        <v>204</v>
      </c>
      <c r="R424" s="0" t="n">
        <v>9</v>
      </c>
      <c r="S424" s="0" t="s">
        <v>1183</v>
      </c>
    </row>
    <row r="425" customFormat="false" ht="12.8" hidden="false" customHeight="false" outlineLevel="0" collapsed="false">
      <c r="A425" s="0" t="n">
        <v>88065565778</v>
      </c>
      <c r="B425" s="0" t="n">
        <v>44044</v>
      </c>
      <c r="C425" s="0" t="s">
        <v>522</v>
      </c>
      <c r="D425" s="0" t="s">
        <v>20</v>
      </c>
      <c r="E425" s="0" t="s">
        <v>42</v>
      </c>
      <c r="F425" s="0" t="s">
        <v>38</v>
      </c>
      <c r="G425" s="0" t="s">
        <v>32</v>
      </c>
      <c r="H425" s="0" t="s">
        <v>39</v>
      </c>
      <c r="I425" s="0" t="s">
        <v>25</v>
      </c>
      <c r="J425" s="0" t="s">
        <v>108</v>
      </c>
      <c r="K425" s="0" t="s">
        <v>27</v>
      </c>
      <c r="L425" s="0" t="n">
        <v>15</v>
      </c>
      <c r="M425" s="0" t="n">
        <v>12</v>
      </c>
      <c r="N425" s="0" t="n">
        <v>15</v>
      </c>
      <c r="O425" s="0" t="n">
        <v>225</v>
      </c>
      <c r="P425" s="0" t="n">
        <v>180</v>
      </c>
      <c r="Q425" s="0" t="n">
        <v>45</v>
      </c>
      <c r="R425" s="0" t="n">
        <v>8</v>
      </c>
      <c r="S425" s="0" t="s">
        <v>1184</v>
      </c>
    </row>
    <row r="426" customFormat="false" ht="12.8" hidden="false" customHeight="false" outlineLevel="0" collapsed="false">
      <c r="A426" s="0" t="n">
        <v>88065565779</v>
      </c>
      <c r="B426" s="0" t="n">
        <v>44045</v>
      </c>
      <c r="C426" s="0" t="s">
        <v>523</v>
      </c>
      <c r="D426" s="0" t="s">
        <v>29</v>
      </c>
      <c r="E426" s="0" t="s">
        <v>186</v>
      </c>
      <c r="F426" s="0" t="s">
        <v>43</v>
      </c>
      <c r="G426" s="0" t="s">
        <v>23</v>
      </c>
      <c r="H426" s="0" t="s">
        <v>44</v>
      </c>
      <c r="I426" s="0" t="s">
        <v>25</v>
      </c>
      <c r="J426" s="0" t="s">
        <v>53</v>
      </c>
      <c r="K426" s="0" t="s">
        <v>27</v>
      </c>
      <c r="L426" s="0" t="n">
        <v>20</v>
      </c>
      <c r="M426" s="0" t="n">
        <v>17</v>
      </c>
      <c r="N426" s="0" t="n">
        <v>47</v>
      </c>
      <c r="O426" s="0" t="n">
        <v>940</v>
      </c>
      <c r="P426" s="0" t="n">
        <v>799</v>
      </c>
      <c r="Q426" s="0" t="n">
        <v>141</v>
      </c>
      <c r="R426" s="0" t="n">
        <v>8</v>
      </c>
      <c r="S426" s="0" t="s">
        <v>1184</v>
      </c>
    </row>
    <row r="427" customFormat="false" ht="12.8" hidden="false" customHeight="false" outlineLevel="0" collapsed="false">
      <c r="A427" s="0" t="n">
        <v>88065565780</v>
      </c>
      <c r="B427" s="0" t="n">
        <v>44046</v>
      </c>
      <c r="C427" s="0" t="s">
        <v>524</v>
      </c>
      <c r="D427" s="0" t="s">
        <v>20</v>
      </c>
      <c r="E427" s="0" t="s">
        <v>188</v>
      </c>
      <c r="F427" s="0" t="s">
        <v>22</v>
      </c>
      <c r="G427" s="0" t="s">
        <v>23</v>
      </c>
      <c r="H427" s="0" t="s">
        <v>24</v>
      </c>
      <c r="I427" s="0" t="s">
        <v>25</v>
      </c>
      <c r="J427" s="0" t="s">
        <v>56</v>
      </c>
      <c r="K427" s="0" t="s">
        <v>27</v>
      </c>
      <c r="L427" s="0" t="n">
        <v>12</v>
      </c>
      <c r="M427" s="0" t="n">
        <v>9</v>
      </c>
      <c r="N427" s="0" t="n">
        <v>6</v>
      </c>
      <c r="O427" s="0" t="n">
        <v>72</v>
      </c>
      <c r="P427" s="0" t="n">
        <v>54</v>
      </c>
      <c r="Q427" s="0" t="n">
        <v>18</v>
      </c>
      <c r="R427" s="0" t="n">
        <v>8</v>
      </c>
      <c r="S427" s="0" t="s">
        <v>1184</v>
      </c>
    </row>
    <row r="428" customFormat="false" ht="12.8" hidden="false" customHeight="false" outlineLevel="0" collapsed="false">
      <c r="A428" s="0" t="n">
        <v>88065565781</v>
      </c>
      <c r="B428" s="0" t="n">
        <v>44047</v>
      </c>
      <c r="C428" s="0" t="s">
        <v>525</v>
      </c>
      <c r="D428" s="0" t="s">
        <v>20</v>
      </c>
      <c r="E428" s="0" t="s">
        <v>46</v>
      </c>
      <c r="F428" s="0" t="s">
        <v>22</v>
      </c>
      <c r="G428" s="0" t="s">
        <v>23</v>
      </c>
      <c r="H428" s="0" t="s">
        <v>24</v>
      </c>
      <c r="I428" s="0" t="s">
        <v>25</v>
      </c>
      <c r="J428" s="0" t="s">
        <v>59</v>
      </c>
      <c r="K428" s="0" t="s">
        <v>27</v>
      </c>
      <c r="L428" s="0" t="n">
        <v>16</v>
      </c>
      <c r="M428" s="0" t="n">
        <v>13</v>
      </c>
      <c r="N428" s="0" t="n">
        <v>10</v>
      </c>
      <c r="O428" s="0" t="n">
        <v>160</v>
      </c>
      <c r="P428" s="0" t="n">
        <v>130</v>
      </c>
      <c r="Q428" s="0" t="n">
        <v>30</v>
      </c>
      <c r="R428" s="0" t="n">
        <v>8</v>
      </c>
      <c r="S428" s="0" t="s">
        <v>1184</v>
      </c>
    </row>
    <row r="429" customFormat="false" ht="12.8" hidden="false" customHeight="false" outlineLevel="0" collapsed="false">
      <c r="A429" s="0" t="n">
        <v>88065565782</v>
      </c>
      <c r="B429" s="0" t="n">
        <v>44048</v>
      </c>
      <c r="C429" s="0" t="s">
        <v>526</v>
      </c>
      <c r="D429" s="0" t="s">
        <v>29</v>
      </c>
      <c r="E429" s="0" t="s">
        <v>48</v>
      </c>
      <c r="F429" s="0" t="s">
        <v>31</v>
      </c>
      <c r="G429" s="0" t="s">
        <v>32</v>
      </c>
      <c r="H429" s="0" t="s">
        <v>33</v>
      </c>
      <c r="I429" s="0" t="s">
        <v>25</v>
      </c>
      <c r="J429" s="0" t="s">
        <v>60</v>
      </c>
      <c r="K429" s="0" t="s">
        <v>35</v>
      </c>
      <c r="L429" s="0" t="n">
        <v>70</v>
      </c>
      <c r="M429" s="0" t="n">
        <v>67</v>
      </c>
      <c r="N429" s="0" t="n">
        <v>11</v>
      </c>
      <c r="O429" s="0" t="n">
        <v>770</v>
      </c>
      <c r="P429" s="0" t="n">
        <v>737</v>
      </c>
      <c r="Q429" s="0" t="n">
        <v>33</v>
      </c>
      <c r="R429" s="0" t="n">
        <v>8</v>
      </c>
      <c r="S429" s="0" t="s">
        <v>1184</v>
      </c>
    </row>
    <row r="430" customFormat="false" ht="12.8" hidden="false" customHeight="false" outlineLevel="0" collapsed="false">
      <c r="A430" s="0" t="n">
        <v>88065565783</v>
      </c>
      <c r="B430" s="0" t="n">
        <v>44052</v>
      </c>
      <c r="C430" s="0" t="s">
        <v>527</v>
      </c>
      <c r="D430" s="0" t="s">
        <v>29</v>
      </c>
      <c r="E430" s="0" t="s">
        <v>50</v>
      </c>
      <c r="F430" s="0" t="s">
        <v>38</v>
      </c>
      <c r="G430" s="0" t="s">
        <v>32</v>
      </c>
      <c r="H430" s="0" t="s">
        <v>39</v>
      </c>
      <c r="I430" s="0" t="s">
        <v>25</v>
      </c>
      <c r="J430" s="0" t="s">
        <v>61</v>
      </c>
      <c r="K430" s="0" t="s">
        <v>35</v>
      </c>
      <c r="L430" s="0" t="n">
        <v>15</v>
      </c>
      <c r="M430" s="0" t="n">
        <v>12</v>
      </c>
      <c r="N430" s="0" t="n">
        <v>60</v>
      </c>
      <c r="O430" s="0" t="n">
        <v>900</v>
      </c>
      <c r="P430" s="0" t="n">
        <v>720</v>
      </c>
      <c r="Q430" s="0" t="n">
        <v>180</v>
      </c>
      <c r="R430" s="0" t="n">
        <v>8</v>
      </c>
      <c r="S430" s="0" t="s">
        <v>1184</v>
      </c>
    </row>
    <row r="431" customFormat="false" ht="12.8" hidden="false" customHeight="false" outlineLevel="0" collapsed="false">
      <c r="A431" s="0" t="n">
        <v>88065565784</v>
      </c>
      <c r="B431" s="0" t="n">
        <v>44051</v>
      </c>
      <c r="C431" s="0" t="s">
        <v>528</v>
      </c>
      <c r="D431" s="0" t="s">
        <v>29</v>
      </c>
      <c r="E431" s="0" t="s">
        <v>52</v>
      </c>
      <c r="F431" s="0" t="s">
        <v>43</v>
      </c>
      <c r="G431" s="0" t="s">
        <v>23</v>
      </c>
      <c r="H431" s="0" t="s">
        <v>44</v>
      </c>
      <c r="I431" s="0" t="s">
        <v>25</v>
      </c>
      <c r="J431" s="0" t="s">
        <v>59</v>
      </c>
      <c r="K431" s="0" t="s">
        <v>27</v>
      </c>
      <c r="L431" s="0" t="n">
        <v>16</v>
      </c>
      <c r="M431" s="0" t="n">
        <v>13</v>
      </c>
      <c r="N431" s="0" t="n">
        <v>89</v>
      </c>
      <c r="O431" s="0" t="n">
        <v>1424</v>
      </c>
      <c r="P431" s="0" t="n">
        <v>1157</v>
      </c>
      <c r="Q431" s="0" t="n">
        <v>267</v>
      </c>
      <c r="R431" s="0" t="n">
        <v>8</v>
      </c>
      <c r="S431" s="0" t="s">
        <v>1184</v>
      </c>
    </row>
    <row r="432" customFormat="false" ht="12.8" hidden="false" customHeight="false" outlineLevel="0" collapsed="false">
      <c r="A432" s="0" t="n">
        <v>88065565785</v>
      </c>
      <c r="B432" s="0" t="n">
        <v>44051</v>
      </c>
      <c r="C432" s="0" t="s">
        <v>529</v>
      </c>
      <c r="D432" s="0" t="s">
        <v>20</v>
      </c>
      <c r="E432" s="0" t="s">
        <v>55</v>
      </c>
      <c r="F432" s="0" t="s">
        <v>22</v>
      </c>
      <c r="G432" s="0" t="s">
        <v>23</v>
      </c>
      <c r="H432" s="0" t="s">
        <v>24</v>
      </c>
      <c r="I432" s="0" t="s">
        <v>25</v>
      </c>
      <c r="J432" s="0" t="s">
        <v>62</v>
      </c>
      <c r="K432" s="0" t="s">
        <v>27</v>
      </c>
      <c r="L432" s="0" t="n">
        <v>20</v>
      </c>
      <c r="M432" s="0" t="n">
        <v>17</v>
      </c>
      <c r="N432" s="0" t="n">
        <v>77</v>
      </c>
      <c r="O432" s="0" t="n">
        <v>1540</v>
      </c>
      <c r="P432" s="0" t="n">
        <v>1309</v>
      </c>
      <c r="Q432" s="0" t="n">
        <v>231</v>
      </c>
      <c r="R432" s="0" t="n">
        <v>8</v>
      </c>
      <c r="S432" s="0" t="s">
        <v>1184</v>
      </c>
    </row>
    <row r="433" customFormat="false" ht="12.8" hidden="false" customHeight="false" outlineLevel="0" collapsed="false">
      <c r="A433" s="0" t="n">
        <v>88065565786</v>
      </c>
      <c r="B433" s="0" t="n">
        <v>44052</v>
      </c>
      <c r="C433" s="0" t="s">
        <v>530</v>
      </c>
      <c r="D433" s="0" t="s">
        <v>20</v>
      </c>
      <c r="E433" s="0" t="s">
        <v>58</v>
      </c>
      <c r="F433" s="0" t="s">
        <v>22</v>
      </c>
      <c r="G433" s="0" t="s">
        <v>23</v>
      </c>
      <c r="H433" s="0" t="s">
        <v>24</v>
      </c>
      <c r="I433" s="0" t="s">
        <v>25</v>
      </c>
      <c r="J433" s="0" t="s">
        <v>63</v>
      </c>
      <c r="K433" s="0" t="s">
        <v>27</v>
      </c>
      <c r="L433" s="0" t="n">
        <v>12</v>
      </c>
      <c r="M433" s="0" t="n">
        <v>9</v>
      </c>
      <c r="N433" s="0" t="n">
        <v>68</v>
      </c>
      <c r="O433" s="0" t="n">
        <v>816</v>
      </c>
      <c r="P433" s="0" t="n">
        <v>612</v>
      </c>
      <c r="Q433" s="0" t="n">
        <v>204</v>
      </c>
      <c r="R433" s="0" t="n">
        <v>8</v>
      </c>
      <c r="S433" s="0" t="s">
        <v>1184</v>
      </c>
    </row>
    <row r="434" customFormat="false" ht="12.8" hidden="false" customHeight="false" outlineLevel="0" collapsed="false">
      <c r="A434" s="0" t="n">
        <v>88065565787</v>
      </c>
      <c r="B434" s="0" t="n">
        <v>44053</v>
      </c>
      <c r="C434" s="0" t="s">
        <v>531</v>
      </c>
      <c r="D434" s="0" t="s">
        <v>29</v>
      </c>
      <c r="E434" s="0" t="s">
        <v>147</v>
      </c>
      <c r="F434" s="0" t="s">
        <v>31</v>
      </c>
      <c r="G434" s="0" t="s">
        <v>32</v>
      </c>
      <c r="H434" s="0" t="s">
        <v>33</v>
      </c>
      <c r="I434" s="0" t="s">
        <v>25</v>
      </c>
      <c r="J434" s="0" t="s">
        <v>64</v>
      </c>
      <c r="K434" s="0" t="s">
        <v>35</v>
      </c>
      <c r="L434" s="0" t="n">
        <v>12</v>
      </c>
      <c r="M434" s="0" t="n">
        <v>9</v>
      </c>
      <c r="N434" s="0" t="n">
        <v>15</v>
      </c>
      <c r="O434" s="0" t="n">
        <v>180</v>
      </c>
      <c r="P434" s="0" t="n">
        <v>135</v>
      </c>
      <c r="Q434" s="0" t="n">
        <v>45</v>
      </c>
      <c r="R434" s="0" t="n">
        <v>8</v>
      </c>
      <c r="S434" s="0" t="s">
        <v>1184</v>
      </c>
    </row>
    <row r="435" customFormat="false" ht="12.8" hidden="false" customHeight="false" outlineLevel="0" collapsed="false">
      <c r="A435" s="0" t="n">
        <v>88065565788</v>
      </c>
      <c r="B435" s="0" t="n">
        <v>44054</v>
      </c>
      <c r="C435" s="0" t="s">
        <v>532</v>
      </c>
      <c r="D435" s="0" t="s">
        <v>20</v>
      </c>
      <c r="E435" s="0" t="s">
        <v>149</v>
      </c>
      <c r="F435" s="0" t="s">
        <v>38</v>
      </c>
      <c r="G435" s="0" t="s">
        <v>32</v>
      </c>
      <c r="H435" s="0" t="s">
        <v>39</v>
      </c>
      <c r="I435" s="0" t="s">
        <v>25</v>
      </c>
      <c r="J435" s="0" t="s">
        <v>67</v>
      </c>
      <c r="K435" s="0" t="s">
        <v>35</v>
      </c>
      <c r="L435" s="0" t="n">
        <v>18</v>
      </c>
      <c r="M435" s="0" t="n">
        <v>15</v>
      </c>
      <c r="N435" s="0" t="n">
        <v>47</v>
      </c>
      <c r="O435" s="0" t="n">
        <v>846</v>
      </c>
      <c r="P435" s="0" t="n">
        <v>705</v>
      </c>
      <c r="Q435" s="0" t="n">
        <v>141</v>
      </c>
      <c r="R435" s="0" t="n">
        <v>8</v>
      </c>
      <c r="S435" s="0" t="s">
        <v>1184</v>
      </c>
    </row>
    <row r="436" customFormat="false" ht="12.8" hidden="false" customHeight="false" outlineLevel="0" collapsed="false">
      <c r="A436" s="0" t="n">
        <v>88065565789</v>
      </c>
      <c r="B436" s="0" t="n">
        <v>44055</v>
      </c>
      <c r="C436" s="0" t="s">
        <v>533</v>
      </c>
      <c r="D436" s="0" t="s">
        <v>20</v>
      </c>
      <c r="E436" s="0" t="s">
        <v>21</v>
      </c>
      <c r="F436" s="0" t="s">
        <v>43</v>
      </c>
      <c r="G436" s="0" t="s">
        <v>23</v>
      </c>
      <c r="H436" s="0" t="s">
        <v>44</v>
      </c>
      <c r="I436" s="0" t="s">
        <v>25</v>
      </c>
      <c r="J436" s="0" t="s">
        <v>70</v>
      </c>
      <c r="K436" s="0" t="s">
        <v>27</v>
      </c>
      <c r="L436" s="0" t="n">
        <v>10</v>
      </c>
      <c r="M436" s="0" t="n">
        <v>7</v>
      </c>
      <c r="N436" s="0" t="n">
        <v>6</v>
      </c>
      <c r="O436" s="0" t="n">
        <v>60</v>
      </c>
      <c r="P436" s="0" t="n">
        <v>42</v>
      </c>
      <c r="Q436" s="0" t="n">
        <v>18</v>
      </c>
      <c r="R436" s="0" t="n">
        <v>8</v>
      </c>
      <c r="S436" s="0" t="s">
        <v>1184</v>
      </c>
    </row>
    <row r="437" customFormat="false" ht="12.8" hidden="false" customHeight="false" outlineLevel="0" collapsed="false">
      <c r="A437" s="0" t="n">
        <v>88065565790</v>
      </c>
      <c r="B437" s="0" t="n">
        <v>44056</v>
      </c>
      <c r="C437" s="0" t="s">
        <v>534</v>
      </c>
      <c r="D437" s="0" t="s">
        <v>29</v>
      </c>
      <c r="E437" s="0" t="s">
        <v>152</v>
      </c>
      <c r="F437" s="0" t="s">
        <v>22</v>
      </c>
      <c r="G437" s="0" t="s">
        <v>23</v>
      </c>
      <c r="H437" s="0" t="s">
        <v>24</v>
      </c>
      <c r="I437" s="0" t="s">
        <v>25</v>
      </c>
      <c r="J437" s="0" t="s">
        <v>76</v>
      </c>
      <c r="K437" s="0" t="s">
        <v>27</v>
      </c>
      <c r="L437" s="0" t="n">
        <v>15</v>
      </c>
      <c r="M437" s="0" t="n">
        <v>12</v>
      </c>
      <c r="N437" s="0" t="n">
        <v>10</v>
      </c>
      <c r="O437" s="0" t="n">
        <v>150</v>
      </c>
      <c r="P437" s="0" t="n">
        <v>120</v>
      </c>
      <c r="Q437" s="0" t="n">
        <v>30</v>
      </c>
      <c r="R437" s="0" t="n">
        <v>8</v>
      </c>
      <c r="S437" s="0" t="s">
        <v>1184</v>
      </c>
    </row>
    <row r="438" customFormat="false" ht="12.8" hidden="false" customHeight="false" outlineLevel="0" collapsed="false">
      <c r="A438" s="0" t="n">
        <v>88065565791</v>
      </c>
      <c r="B438" s="0" t="n">
        <v>44057</v>
      </c>
      <c r="C438" s="0" t="s">
        <v>535</v>
      </c>
      <c r="D438" s="0" t="s">
        <v>29</v>
      </c>
      <c r="E438" s="0" t="s">
        <v>154</v>
      </c>
      <c r="F438" s="0" t="s">
        <v>22</v>
      </c>
      <c r="G438" s="0" t="s">
        <v>23</v>
      </c>
      <c r="H438" s="0" t="s">
        <v>24</v>
      </c>
      <c r="I438" s="0" t="s">
        <v>25</v>
      </c>
      <c r="J438" s="0" t="s">
        <v>79</v>
      </c>
      <c r="K438" s="0" t="s">
        <v>35</v>
      </c>
      <c r="L438" s="0" t="n">
        <v>23</v>
      </c>
      <c r="M438" s="0" t="n">
        <v>20</v>
      </c>
      <c r="N438" s="0" t="n">
        <v>11</v>
      </c>
      <c r="O438" s="0" t="n">
        <v>253</v>
      </c>
      <c r="P438" s="0" t="n">
        <v>220</v>
      </c>
      <c r="Q438" s="0" t="n">
        <v>33</v>
      </c>
      <c r="R438" s="0" t="n">
        <v>8</v>
      </c>
      <c r="S438" s="0" t="s">
        <v>1184</v>
      </c>
    </row>
    <row r="439" customFormat="false" ht="12.8" hidden="false" customHeight="false" outlineLevel="0" collapsed="false">
      <c r="A439" s="0" t="n">
        <v>88065565792</v>
      </c>
      <c r="B439" s="0" t="n">
        <v>44058</v>
      </c>
      <c r="C439" s="0" t="s">
        <v>536</v>
      </c>
      <c r="D439" s="0" t="s">
        <v>20</v>
      </c>
      <c r="E439" s="0" t="s">
        <v>156</v>
      </c>
      <c r="F439" s="0" t="s">
        <v>31</v>
      </c>
      <c r="G439" s="0" t="s">
        <v>32</v>
      </c>
      <c r="H439" s="0" t="s">
        <v>33</v>
      </c>
      <c r="I439" s="0" t="s">
        <v>25</v>
      </c>
      <c r="J439" s="0" t="s">
        <v>82</v>
      </c>
      <c r="K439" s="0" t="s">
        <v>35</v>
      </c>
      <c r="L439" s="0" t="n">
        <v>9</v>
      </c>
      <c r="M439" s="0" t="n">
        <v>6</v>
      </c>
      <c r="N439" s="0" t="n">
        <v>60</v>
      </c>
      <c r="O439" s="0" t="n">
        <v>540</v>
      </c>
      <c r="P439" s="0" t="n">
        <v>360</v>
      </c>
      <c r="Q439" s="0" t="n">
        <v>180</v>
      </c>
      <c r="R439" s="0" t="n">
        <v>8</v>
      </c>
      <c r="S439" s="0" t="s">
        <v>1184</v>
      </c>
    </row>
    <row r="440" customFormat="false" ht="12.8" hidden="false" customHeight="false" outlineLevel="0" collapsed="false">
      <c r="A440" s="0" t="n">
        <v>88065565793</v>
      </c>
      <c r="B440" s="0" t="n">
        <v>44062</v>
      </c>
      <c r="C440" s="0" t="s">
        <v>537</v>
      </c>
      <c r="D440" s="0" t="s">
        <v>29</v>
      </c>
      <c r="E440" s="0" t="s">
        <v>66</v>
      </c>
      <c r="F440" s="0" t="s">
        <v>38</v>
      </c>
      <c r="G440" s="0" t="s">
        <v>32</v>
      </c>
      <c r="H440" s="0" t="s">
        <v>39</v>
      </c>
      <c r="I440" s="0" t="s">
        <v>25</v>
      </c>
      <c r="J440" s="0" t="s">
        <v>85</v>
      </c>
      <c r="K440" s="0" t="s">
        <v>35</v>
      </c>
      <c r="L440" s="0" t="n">
        <v>18</v>
      </c>
      <c r="M440" s="0" t="n">
        <v>15</v>
      </c>
      <c r="N440" s="0" t="n">
        <v>89</v>
      </c>
      <c r="O440" s="0" t="n">
        <v>1602</v>
      </c>
      <c r="P440" s="0" t="n">
        <v>1335</v>
      </c>
      <c r="Q440" s="0" t="n">
        <v>267</v>
      </c>
      <c r="R440" s="0" t="n">
        <v>8</v>
      </c>
      <c r="S440" s="0" t="s">
        <v>1184</v>
      </c>
    </row>
    <row r="441" customFormat="false" ht="12.8" hidden="false" customHeight="false" outlineLevel="0" collapsed="false">
      <c r="A441" s="0" t="n">
        <v>88065565794</v>
      </c>
      <c r="B441" s="0" t="n">
        <v>44061</v>
      </c>
      <c r="C441" s="0" t="s">
        <v>538</v>
      </c>
      <c r="D441" s="0" t="s">
        <v>29</v>
      </c>
      <c r="E441" s="0" t="s">
        <v>69</v>
      </c>
      <c r="F441" s="0" t="s">
        <v>43</v>
      </c>
      <c r="G441" s="0" t="s">
        <v>23</v>
      </c>
      <c r="H441" s="0" t="s">
        <v>44</v>
      </c>
      <c r="I441" s="0" t="s">
        <v>25</v>
      </c>
      <c r="J441" s="0" t="s">
        <v>88</v>
      </c>
      <c r="K441" s="0" t="s">
        <v>27</v>
      </c>
      <c r="L441" s="0" t="n">
        <v>14</v>
      </c>
      <c r="M441" s="0" t="n">
        <v>11</v>
      </c>
      <c r="N441" s="0" t="n">
        <v>77</v>
      </c>
      <c r="O441" s="0" t="n">
        <v>1078</v>
      </c>
      <c r="P441" s="0" t="n">
        <v>847</v>
      </c>
      <c r="Q441" s="0" t="n">
        <v>231</v>
      </c>
      <c r="R441" s="0" t="n">
        <v>8</v>
      </c>
      <c r="S441" s="0" t="s">
        <v>1184</v>
      </c>
    </row>
    <row r="442" customFormat="false" ht="12.8" hidden="false" customHeight="false" outlineLevel="0" collapsed="false">
      <c r="A442" s="0" t="n">
        <v>88065565795</v>
      </c>
      <c r="B442" s="0" t="n">
        <v>44061</v>
      </c>
      <c r="C442" s="0" t="s">
        <v>539</v>
      </c>
      <c r="D442" s="0" t="s">
        <v>29</v>
      </c>
      <c r="E442" s="0" t="s">
        <v>72</v>
      </c>
      <c r="F442" s="0" t="s">
        <v>22</v>
      </c>
      <c r="G442" s="0" t="s">
        <v>23</v>
      </c>
      <c r="H442" s="0" t="s">
        <v>24</v>
      </c>
      <c r="I442" s="0" t="s">
        <v>25</v>
      </c>
      <c r="J442" s="0" t="s">
        <v>91</v>
      </c>
      <c r="K442" s="0" t="s">
        <v>27</v>
      </c>
      <c r="L442" s="0" t="n">
        <v>30</v>
      </c>
      <c r="M442" s="0" t="n">
        <v>27</v>
      </c>
      <c r="N442" s="0" t="n">
        <v>68</v>
      </c>
      <c r="O442" s="0" t="n">
        <v>2040</v>
      </c>
      <c r="P442" s="0" t="n">
        <v>1836</v>
      </c>
      <c r="Q442" s="0" t="n">
        <v>204</v>
      </c>
      <c r="R442" s="0" t="n">
        <v>8</v>
      </c>
      <c r="S442" s="0" t="s">
        <v>1184</v>
      </c>
    </row>
    <row r="443" customFormat="false" ht="12.8" hidden="false" customHeight="false" outlineLevel="0" collapsed="false">
      <c r="A443" s="0" t="n">
        <v>88065565796</v>
      </c>
      <c r="B443" s="0" t="n">
        <v>44062</v>
      </c>
      <c r="C443" s="0" t="s">
        <v>540</v>
      </c>
      <c r="D443" s="0" t="s">
        <v>29</v>
      </c>
      <c r="E443" s="0" t="s">
        <v>75</v>
      </c>
      <c r="F443" s="0" t="s">
        <v>22</v>
      </c>
      <c r="G443" s="0" t="s">
        <v>23</v>
      </c>
      <c r="H443" s="0" t="s">
        <v>24</v>
      </c>
      <c r="I443" s="0" t="s">
        <v>25</v>
      </c>
      <c r="J443" s="0" t="s">
        <v>94</v>
      </c>
      <c r="K443" s="0" t="s">
        <v>27</v>
      </c>
      <c r="L443" s="0" t="n">
        <v>16</v>
      </c>
      <c r="M443" s="0" t="n">
        <v>13</v>
      </c>
      <c r="N443" s="0" t="n">
        <v>15</v>
      </c>
      <c r="O443" s="0" t="n">
        <v>240</v>
      </c>
      <c r="P443" s="0" t="n">
        <v>195</v>
      </c>
      <c r="Q443" s="0" t="n">
        <v>45</v>
      </c>
      <c r="R443" s="0" t="n">
        <v>8</v>
      </c>
      <c r="S443" s="0" t="s">
        <v>1184</v>
      </c>
    </row>
    <row r="444" customFormat="false" ht="12.8" hidden="false" customHeight="false" outlineLevel="0" collapsed="false">
      <c r="A444" s="0" t="n">
        <v>88065565797</v>
      </c>
      <c r="B444" s="0" t="n">
        <v>44063</v>
      </c>
      <c r="C444" s="0" t="s">
        <v>541</v>
      </c>
      <c r="D444" s="0" t="s">
        <v>29</v>
      </c>
      <c r="E444" s="0" t="s">
        <v>78</v>
      </c>
      <c r="F444" s="0" t="s">
        <v>31</v>
      </c>
      <c r="G444" s="0" t="s">
        <v>32</v>
      </c>
      <c r="H444" s="0" t="s">
        <v>33</v>
      </c>
      <c r="I444" s="0" t="s">
        <v>25</v>
      </c>
      <c r="J444" s="0" t="s">
        <v>26</v>
      </c>
      <c r="K444" s="0" t="s">
        <v>27</v>
      </c>
      <c r="L444" s="0" t="n">
        <v>52</v>
      </c>
      <c r="M444" s="0" t="n">
        <v>49</v>
      </c>
      <c r="N444" s="0" t="n">
        <v>47</v>
      </c>
      <c r="O444" s="0" t="n">
        <v>2444</v>
      </c>
      <c r="P444" s="0" t="n">
        <v>2303</v>
      </c>
      <c r="Q444" s="0" t="n">
        <v>141</v>
      </c>
      <c r="R444" s="0" t="n">
        <v>8</v>
      </c>
      <c r="S444" s="0" t="s">
        <v>1184</v>
      </c>
    </row>
    <row r="445" customFormat="false" ht="12.8" hidden="false" customHeight="false" outlineLevel="0" collapsed="false">
      <c r="A445" s="0" t="n">
        <v>88065565798</v>
      </c>
      <c r="B445" s="0" t="n">
        <v>44064</v>
      </c>
      <c r="C445" s="0" t="s">
        <v>542</v>
      </c>
      <c r="D445" s="0" t="s">
        <v>20</v>
      </c>
      <c r="E445" s="0" t="s">
        <v>81</v>
      </c>
      <c r="F445" s="0" t="s">
        <v>38</v>
      </c>
      <c r="G445" s="0" t="s">
        <v>32</v>
      </c>
      <c r="H445" s="0" t="s">
        <v>39</v>
      </c>
      <c r="I445" s="0" t="s">
        <v>25</v>
      </c>
      <c r="J445" s="0" t="s">
        <v>99</v>
      </c>
      <c r="K445" s="0" t="s">
        <v>27</v>
      </c>
      <c r="L445" s="0" t="n">
        <v>14</v>
      </c>
      <c r="M445" s="0" t="n">
        <v>11</v>
      </c>
      <c r="N445" s="0" t="n">
        <v>6</v>
      </c>
      <c r="O445" s="0" t="n">
        <v>84</v>
      </c>
      <c r="P445" s="0" t="n">
        <v>66</v>
      </c>
      <c r="Q445" s="0" t="n">
        <v>18</v>
      </c>
      <c r="R445" s="0" t="n">
        <v>8</v>
      </c>
      <c r="S445" s="0" t="s">
        <v>1184</v>
      </c>
    </row>
    <row r="446" customFormat="false" ht="12.8" hidden="false" customHeight="false" outlineLevel="0" collapsed="false">
      <c r="A446" s="0" t="n">
        <v>88065565799</v>
      </c>
      <c r="B446" s="0" t="n">
        <v>44065</v>
      </c>
      <c r="C446" s="0" t="s">
        <v>543</v>
      </c>
      <c r="D446" s="0" t="s">
        <v>20</v>
      </c>
      <c r="E446" s="0" t="s">
        <v>84</v>
      </c>
      <c r="F446" s="0" t="s">
        <v>43</v>
      </c>
      <c r="G446" s="0" t="s">
        <v>23</v>
      </c>
      <c r="H446" s="0" t="s">
        <v>44</v>
      </c>
      <c r="I446" s="0" t="s">
        <v>25</v>
      </c>
      <c r="J446" s="0" t="s">
        <v>102</v>
      </c>
      <c r="K446" s="0" t="s">
        <v>27</v>
      </c>
      <c r="L446" s="0" t="n">
        <v>6</v>
      </c>
      <c r="M446" s="0" t="n">
        <v>3</v>
      </c>
      <c r="N446" s="0" t="n">
        <v>10</v>
      </c>
      <c r="O446" s="0" t="n">
        <v>60</v>
      </c>
      <c r="P446" s="0" t="n">
        <v>30</v>
      </c>
      <c r="Q446" s="0" t="n">
        <v>30</v>
      </c>
      <c r="R446" s="0" t="n">
        <v>8</v>
      </c>
      <c r="S446" s="0" t="s">
        <v>1184</v>
      </c>
    </row>
    <row r="447" customFormat="false" ht="12.8" hidden="false" customHeight="false" outlineLevel="0" collapsed="false">
      <c r="A447" s="0" t="n">
        <v>88065565800</v>
      </c>
      <c r="B447" s="0" t="n">
        <v>44066</v>
      </c>
      <c r="C447" s="0" t="s">
        <v>544</v>
      </c>
      <c r="D447" s="0" t="s">
        <v>29</v>
      </c>
      <c r="E447" s="0" t="s">
        <v>87</v>
      </c>
      <c r="F447" s="0" t="s">
        <v>22</v>
      </c>
      <c r="G447" s="0" t="s">
        <v>23</v>
      </c>
      <c r="H447" s="0" t="s">
        <v>24</v>
      </c>
      <c r="I447" s="0" t="s">
        <v>25</v>
      </c>
      <c r="J447" s="0" t="s">
        <v>105</v>
      </c>
      <c r="K447" s="0" t="s">
        <v>27</v>
      </c>
      <c r="L447" s="0" t="n">
        <v>13</v>
      </c>
      <c r="M447" s="0" t="n">
        <v>10</v>
      </c>
      <c r="N447" s="0" t="n">
        <v>11</v>
      </c>
      <c r="O447" s="0" t="n">
        <v>143</v>
      </c>
      <c r="P447" s="0" t="n">
        <v>110</v>
      </c>
      <c r="Q447" s="0" t="n">
        <v>33</v>
      </c>
      <c r="R447" s="0" t="n">
        <v>8</v>
      </c>
      <c r="S447" s="0" t="s">
        <v>1184</v>
      </c>
    </row>
    <row r="448" customFormat="false" ht="12.8" hidden="false" customHeight="false" outlineLevel="0" collapsed="false">
      <c r="A448" s="0" t="n">
        <v>88065565801</v>
      </c>
      <c r="B448" s="0" t="n">
        <v>44067</v>
      </c>
      <c r="C448" s="0" t="s">
        <v>545</v>
      </c>
      <c r="D448" s="0" t="s">
        <v>20</v>
      </c>
      <c r="E448" s="0" t="s">
        <v>90</v>
      </c>
      <c r="F448" s="0" t="s">
        <v>22</v>
      </c>
      <c r="G448" s="0" t="s">
        <v>23</v>
      </c>
      <c r="H448" s="0" t="s">
        <v>24</v>
      </c>
      <c r="I448" s="0" t="s">
        <v>25</v>
      </c>
      <c r="J448" s="0" t="s">
        <v>108</v>
      </c>
      <c r="K448" s="0" t="s">
        <v>27</v>
      </c>
      <c r="L448" s="0" t="n">
        <v>15</v>
      </c>
      <c r="M448" s="0" t="n">
        <v>12</v>
      </c>
      <c r="N448" s="0" t="n">
        <v>60</v>
      </c>
      <c r="O448" s="0" t="n">
        <v>900</v>
      </c>
      <c r="P448" s="0" t="n">
        <v>720</v>
      </c>
      <c r="Q448" s="0" t="n">
        <v>180</v>
      </c>
      <c r="R448" s="0" t="n">
        <v>8</v>
      </c>
      <c r="S448" s="0" t="s">
        <v>1184</v>
      </c>
    </row>
    <row r="449" customFormat="false" ht="12.8" hidden="false" customHeight="false" outlineLevel="0" collapsed="false">
      <c r="A449" s="0" t="n">
        <v>88065565802</v>
      </c>
      <c r="B449" s="0" t="n">
        <v>44068</v>
      </c>
      <c r="C449" s="0" t="s">
        <v>546</v>
      </c>
      <c r="D449" s="0" t="s">
        <v>29</v>
      </c>
      <c r="E449" s="0" t="s">
        <v>93</v>
      </c>
      <c r="F449" s="0" t="s">
        <v>31</v>
      </c>
      <c r="G449" s="0" t="s">
        <v>32</v>
      </c>
      <c r="H449" s="0" t="s">
        <v>33</v>
      </c>
      <c r="I449" s="0" t="s">
        <v>25</v>
      </c>
      <c r="J449" s="0" t="s">
        <v>53</v>
      </c>
      <c r="K449" s="0" t="s">
        <v>27</v>
      </c>
      <c r="L449" s="0" t="n">
        <v>20</v>
      </c>
      <c r="M449" s="0" t="n">
        <v>17</v>
      </c>
      <c r="N449" s="0" t="n">
        <v>89</v>
      </c>
      <c r="O449" s="0" t="n">
        <v>1780</v>
      </c>
      <c r="P449" s="0" t="n">
        <v>1513</v>
      </c>
      <c r="Q449" s="0" t="n">
        <v>267</v>
      </c>
      <c r="R449" s="0" t="n">
        <v>8</v>
      </c>
      <c r="S449" s="0" t="s">
        <v>1184</v>
      </c>
    </row>
    <row r="450" customFormat="false" ht="12.8" hidden="false" customHeight="false" outlineLevel="0" collapsed="false">
      <c r="A450" s="0" t="n">
        <v>88065565803</v>
      </c>
      <c r="B450" s="0" t="n">
        <v>44072</v>
      </c>
      <c r="C450" s="0" t="s">
        <v>547</v>
      </c>
      <c r="D450" s="0" t="s">
        <v>29</v>
      </c>
      <c r="E450" s="0" t="s">
        <v>96</v>
      </c>
      <c r="F450" s="0" t="s">
        <v>38</v>
      </c>
      <c r="G450" s="0" t="s">
        <v>32</v>
      </c>
      <c r="H450" s="0" t="s">
        <v>39</v>
      </c>
      <c r="I450" s="0" t="s">
        <v>25</v>
      </c>
      <c r="J450" s="0" t="s">
        <v>56</v>
      </c>
      <c r="K450" s="0" t="s">
        <v>27</v>
      </c>
      <c r="L450" s="0" t="n">
        <v>12</v>
      </c>
      <c r="M450" s="0" t="n">
        <v>9</v>
      </c>
      <c r="N450" s="0" t="n">
        <v>77</v>
      </c>
      <c r="O450" s="0" t="n">
        <v>924</v>
      </c>
      <c r="P450" s="0" t="n">
        <v>693</v>
      </c>
      <c r="Q450" s="0" t="n">
        <v>231</v>
      </c>
      <c r="R450" s="0" t="n">
        <v>8</v>
      </c>
      <c r="S450" s="0" t="s">
        <v>1184</v>
      </c>
    </row>
    <row r="451" customFormat="false" ht="12.8" hidden="false" customHeight="false" outlineLevel="0" collapsed="false">
      <c r="A451" s="0" t="n">
        <v>88065565804</v>
      </c>
      <c r="B451" s="0" t="n">
        <v>44071</v>
      </c>
      <c r="C451" s="0" t="s">
        <v>548</v>
      </c>
      <c r="D451" s="0" t="s">
        <v>20</v>
      </c>
      <c r="E451" s="0" t="s">
        <v>98</v>
      </c>
      <c r="F451" s="0" t="s">
        <v>43</v>
      </c>
      <c r="G451" s="0" t="s">
        <v>23</v>
      </c>
      <c r="H451" s="0" t="s">
        <v>44</v>
      </c>
      <c r="I451" s="0" t="s">
        <v>25</v>
      </c>
      <c r="J451" s="0" t="s">
        <v>59</v>
      </c>
      <c r="K451" s="0" t="s">
        <v>27</v>
      </c>
      <c r="L451" s="0" t="n">
        <v>16</v>
      </c>
      <c r="M451" s="0" t="n">
        <v>13</v>
      </c>
      <c r="N451" s="0" t="n">
        <v>68</v>
      </c>
      <c r="O451" s="0" t="n">
        <v>1088</v>
      </c>
      <c r="P451" s="0" t="n">
        <v>884</v>
      </c>
      <c r="Q451" s="0" t="n">
        <v>204</v>
      </c>
      <c r="R451" s="0" t="n">
        <v>8</v>
      </c>
      <c r="S451" s="0" t="s">
        <v>1184</v>
      </c>
    </row>
    <row r="452" customFormat="false" ht="12.8" hidden="false" customHeight="false" outlineLevel="0" collapsed="false">
      <c r="A452" s="0" t="n">
        <v>88065565805</v>
      </c>
      <c r="B452" s="0" t="n">
        <v>44071</v>
      </c>
      <c r="C452" s="0" t="s">
        <v>549</v>
      </c>
      <c r="D452" s="0" t="s">
        <v>29</v>
      </c>
      <c r="E452" s="0" t="s">
        <v>101</v>
      </c>
      <c r="F452" s="0" t="s">
        <v>22</v>
      </c>
      <c r="G452" s="0" t="s">
        <v>23</v>
      </c>
      <c r="H452" s="0" t="s">
        <v>24</v>
      </c>
      <c r="I452" s="0" t="s">
        <v>25</v>
      </c>
      <c r="J452" s="0" t="s">
        <v>62</v>
      </c>
      <c r="K452" s="0" t="s">
        <v>27</v>
      </c>
      <c r="L452" s="0" t="n">
        <v>20</v>
      </c>
      <c r="M452" s="0" t="n">
        <v>17</v>
      </c>
      <c r="N452" s="0" t="n">
        <v>15</v>
      </c>
      <c r="O452" s="0" t="n">
        <v>300</v>
      </c>
      <c r="P452" s="0" t="n">
        <v>255</v>
      </c>
      <c r="Q452" s="0" t="n">
        <v>45</v>
      </c>
      <c r="R452" s="0" t="n">
        <v>8</v>
      </c>
      <c r="S452" s="0" t="s">
        <v>1184</v>
      </c>
    </row>
    <row r="453" customFormat="false" ht="12.8" hidden="false" customHeight="false" outlineLevel="0" collapsed="false">
      <c r="A453" s="0" t="n">
        <v>88065565806</v>
      </c>
      <c r="B453" s="0" t="n">
        <v>44072</v>
      </c>
      <c r="C453" s="0" t="s">
        <v>550</v>
      </c>
      <c r="D453" s="0" t="s">
        <v>29</v>
      </c>
      <c r="E453" s="0" t="s">
        <v>104</v>
      </c>
      <c r="F453" s="0" t="s">
        <v>22</v>
      </c>
      <c r="G453" s="0" t="s">
        <v>23</v>
      </c>
      <c r="H453" s="0" t="s">
        <v>24</v>
      </c>
      <c r="I453" s="0" t="s">
        <v>25</v>
      </c>
      <c r="J453" s="0" t="s">
        <v>63</v>
      </c>
      <c r="K453" s="0" t="s">
        <v>27</v>
      </c>
      <c r="L453" s="0" t="n">
        <v>12</v>
      </c>
      <c r="M453" s="0" t="n">
        <v>9</v>
      </c>
      <c r="N453" s="0" t="n">
        <v>47</v>
      </c>
      <c r="O453" s="0" t="n">
        <v>564</v>
      </c>
      <c r="P453" s="0" t="n">
        <v>423</v>
      </c>
      <c r="Q453" s="0" t="n">
        <v>141</v>
      </c>
      <c r="R453" s="0" t="n">
        <v>8</v>
      </c>
      <c r="S453" s="0" t="s">
        <v>1184</v>
      </c>
    </row>
    <row r="454" customFormat="false" ht="12.8" hidden="false" customHeight="false" outlineLevel="0" collapsed="false">
      <c r="A454" s="0" t="n">
        <v>88065565807</v>
      </c>
      <c r="B454" s="0" t="n">
        <v>44073</v>
      </c>
      <c r="C454" s="0" t="s">
        <v>551</v>
      </c>
      <c r="D454" s="0" t="s">
        <v>20</v>
      </c>
      <c r="E454" s="0" t="s">
        <v>107</v>
      </c>
      <c r="F454" s="0" t="s">
        <v>31</v>
      </c>
      <c r="G454" s="0" t="s">
        <v>32</v>
      </c>
      <c r="H454" s="0" t="s">
        <v>33</v>
      </c>
      <c r="I454" s="0" t="s">
        <v>25</v>
      </c>
      <c r="J454" s="0" t="s">
        <v>70</v>
      </c>
      <c r="K454" s="0" t="s">
        <v>27</v>
      </c>
      <c r="L454" s="0" t="n">
        <v>10</v>
      </c>
      <c r="M454" s="0" t="n">
        <v>7</v>
      </c>
      <c r="N454" s="0" t="n">
        <v>6</v>
      </c>
      <c r="O454" s="0" t="n">
        <v>60</v>
      </c>
      <c r="P454" s="0" t="n">
        <v>42</v>
      </c>
      <c r="Q454" s="0" t="n">
        <v>18</v>
      </c>
      <c r="R454" s="0" t="n">
        <v>8</v>
      </c>
      <c r="S454" s="0" t="s">
        <v>1184</v>
      </c>
    </row>
    <row r="455" customFormat="false" ht="12.8" hidden="false" customHeight="false" outlineLevel="0" collapsed="false">
      <c r="A455" s="0" t="n">
        <v>88065565808</v>
      </c>
      <c r="B455" s="0" t="n">
        <v>44074</v>
      </c>
      <c r="C455" s="0" t="s">
        <v>552</v>
      </c>
      <c r="D455" s="0" t="s">
        <v>20</v>
      </c>
      <c r="E455" s="0" t="s">
        <v>110</v>
      </c>
      <c r="F455" s="0" t="s">
        <v>38</v>
      </c>
      <c r="G455" s="0" t="s">
        <v>32</v>
      </c>
      <c r="H455" s="0" t="s">
        <v>39</v>
      </c>
      <c r="I455" s="0" t="s">
        <v>128</v>
      </c>
      <c r="J455" s="0" t="s">
        <v>73</v>
      </c>
      <c r="K455" s="0" t="s">
        <v>27</v>
      </c>
      <c r="L455" s="0" t="n">
        <v>15</v>
      </c>
      <c r="M455" s="0" t="n">
        <v>12</v>
      </c>
      <c r="N455" s="0" t="n">
        <v>10</v>
      </c>
      <c r="O455" s="0" t="n">
        <v>150</v>
      </c>
      <c r="P455" s="0" t="n">
        <v>120</v>
      </c>
      <c r="Q455" s="0" t="n">
        <v>30</v>
      </c>
      <c r="R455" s="0" t="n">
        <v>8</v>
      </c>
      <c r="S455" s="0" t="s">
        <v>1184</v>
      </c>
    </row>
    <row r="456" customFormat="false" ht="12.8" hidden="false" customHeight="false" outlineLevel="0" collapsed="false">
      <c r="A456" s="0" t="n">
        <v>88065565809</v>
      </c>
      <c r="B456" s="0" t="n">
        <v>44044</v>
      </c>
      <c r="C456" s="0" t="s">
        <v>553</v>
      </c>
      <c r="D456" s="0" t="s">
        <v>20</v>
      </c>
      <c r="E456" s="0" t="s">
        <v>112</v>
      </c>
      <c r="F456" s="0" t="s">
        <v>43</v>
      </c>
      <c r="G456" s="0" t="s">
        <v>23</v>
      </c>
      <c r="H456" s="0" t="s">
        <v>44</v>
      </c>
      <c r="I456" s="0" t="s">
        <v>128</v>
      </c>
      <c r="J456" s="0" t="s">
        <v>76</v>
      </c>
      <c r="K456" s="0" t="s">
        <v>27</v>
      </c>
      <c r="L456" s="0" t="n">
        <v>15</v>
      </c>
      <c r="M456" s="0" t="n">
        <v>12</v>
      </c>
      <c r="N456" s="0" t="n">
        <v>11</v>
      </c>
      <c r="O456" s="0" t="n">
        <v>165</v>
      </c>
      <c r="P456" s="0" t="n">
        <v>132</v>
      </c>
      <c r="Q456" s="0" t="n">
        <v>33</v>
      </c>
      <c r="R456" s="0" t="n">
        <v>8</v>
      </c>
      <c r="S456" s="0" t="s">
        <v>1184</v>
      </c>
    </row>
    <row r="457" customFormat="false" ht="12.8" hidden="false" customHeight="false" outlineLevel="0" collapsed="false">
      <c r="A457" s="0" t="n">
        <v>88065565810</v>
      </c>
      <c r="B457" s="0" t="n">
        <v>44045</v>
      </c>
      <c r="C457" s="0" t="s">
        <v>554</v>
      </c>
      <c r="D457" s="0" t="s">
        <v>20</v>
      </c>
      <c r="E457" s="0" t="s">
        <v>114</v>
      </c>
      <c r="F457" s="0" t="s">
        <v>22</v>
      </c>
      <c r="G457" s="0" t="s">
        <v>23</v>
      </c>
      <c r="H457" s="0" t="s">
        <v>24</v>
      </c>
      <c r="I457" s="0" t="s">
        <v>128</v>
      </c>
      <c r="J457" s="0" t="s">
        <v>126</v>
      </c>
      <c r="K457" s="0" t="s">
        <v>27</v>
      </c>
      <c r="L457" s="0" t="n">
        <v>20</v>
      </c>
      <c r="M457" s="0" t="n">
        <v>17</v>
      </c>
      <c r="N457" s="0" t="n">
        <v>60</v>
      </c>
      <c r="O457" s="0" t="n">
        <v>1200</v>
      </c>
      <c r="P457" s="0" t="n">
        <v>1020</v>
      </c>
      <c r="Q457" s="0" t="n">
        <v>180</v>
      </c>
      <c r="R457" s="0" t="n">
        <v>8</v>
      </c>
      <c r="S457" s="0" t="s">
        <v>1184</v>
      </c>
    </row>
    <row r="458" customFormat="false" ht="12.8" hidden="false" customHeight="false" outlineLevel="0" collapsed="false">
      <c r="A458" s="0" t="n">
        <v>88065565811</v>
      </c>
      <c r="B458" s="0" t="n">
        <v>44046</v>
      </c>
      <c r="C458" s="0" t="s">
        <v>555</v>
      </c>
      <c r="D458" s="0" t="s">
        <v>20</v>
      </c>
      <c r="E458" s="0" t="s">
        <v>69</v>
      </c>
      <c r="F458" s="0" t="s">
        <v>22</v>
      </c>
      <c r="G458" s="0" t="s">
        <v>23</v>
      </c>
      <c r="H458" s="0" t="s">
        <v>24</v>
      </c>
      <c r="I458" s="0" t="s">
        <v>128</v>
      </c>
      <c r="J458" s="0" t="s">
        <v>129</v>
      </c>
      <c r="K458" s="0" t="s">
        <v>27</v>
      </c>
      <c r="L458" s="0" t="n">
        <v>12</v>
      </c>
      <c r="M458" s="0" t="n">
        <v>9</v>
      </c>
      <c r="N458" s="0" t="n">
        <v>89</v>
      </c>
      <c r="O458" s="0" t="n">
        <v>1068</v>
      </c>
      <c r="P458" s="0" t="n">
        <v>801</v>
      </c>
      <c r="Q458" s="0" t="n">
        <v>267</v>
      </c>
      <c r="R458" s="0" t="n">
        <v>8</v>
      </c>
      <c r="S458" s="0" t="s">
        <v>1184</v>
      </c>
    </row>
    <row r="459" customFormat="false" ht="12.8" hidden="false" customHeight="false" outlineLevel="0" collapsed="false">
      <c r="A459" s="0" t="n">
        <v>88065565812</v>
      </c>
      <c r="B459" s="0" t="n">
        <v>44047</v>
      </c>
      <c r="C459" s="0" t="s">
        <v>556</v>
      </c>
      <c r="D459" s="0" t="s">
        <v>20</v>
      </c>
      <c r="E459" s="0" t="s">
        <v>117</v>
      </c>
      <c r="F459" s="0" t="s">
        <v>31</v>
      </c>
      <c r="G459" s="0" t="s">
        <v>32</v>
      </c>
      <c r="H459" s="0" t="s">
        <v>33</v>
      </c>
      <c r="I459" s="0" t="s">
        <v>128</v>
      </c>
      <c r="J459" s="0" t="s">
        <v>131</v>
      </c>
      <c r="K459" s="0" t="s">
        <v>27</v>
      </c>
      <c r="L459" s="0" t="n">
        <v>13</v>
      </c>
      <c r="M459" s="0" t="n">
        <v>10</v>
      </c>
      <c r="N459" s="0" t="n">
        <v>77</v>
      </c>
      <c r="O459" s="0" t="n">
        <v>1001</v>
      </c>
      <c r="P459" s="0" t="n">
        <v>770</v>
      </c>
      <c r="Q459" s="0" t="n">
        <v>231</v>
      </c>
      <c r="R459" s="0" t="n">
        <v>8</v>
      </c>
      <c r="S459" s="0" t="s">
        <v>1184</v>
      </c>
    </row>
    <row r="460" customFormat="false" ht="12.8" hidden="false" customHeight="false" outlineLevel="0" collapsed="false">
      <c r="A460" s="0" t="n">
        <v>88065565813</v>
      </c>
      <c r="B460" s="0" t="n">
        <v>44048</v>
      </c>
      <c r="C460" s="0" t="s">
        <v>557</v>
      </c>
      <c r="D460" s="0" t="s">
        <v>20</v>
      </c>
      <c r="E460" s="0" t="s">
        <v>119</v>
      </c>
      <c r="F460" s="0" t="s">
        <v>38</v>
      </c>
      <c r="G460" s="0" t="s">
        <v>32</v>
      </c>
      <c r="H460" s="0" t="s">
        <v>39</v>
      </c>
      <c r="I460" s="0" t="s">
        <v>128</v>
      </c>
      <c r="J460" s="0" t="s">
        <v>133</v>
      </c>
      <c r="K460" s="0" t="s">
        <v>27</v>
      </c>
      <c r="L460" s="0" t="n">
        <v>15</v>
      </c>
      <c r="M460" s="0" t="n">
        <v>12</v>
      </c>
      <c r="N460" s="0" t="n">
        <v>68</v>
      </c>
      <c r="O460" s="0" t="n">
        <v>1020</v>
      </c>
      <c r="P460" s="0" t="n">
        <v>816</v>
      </c>
      <c r="Q460" s="0" t="n">
        <v>204</v>
      </c>
      <c r="R460" s="0" t="n">
        <v>8</v>
      </c>
      <c r="S460" s="0" t="s">
        <v>1184</v>
      </c>
    </row>
    <row r="461" customFormat="false" ht="12.8" hidden="false" customHeight="false" outlineLevel="0" collapsed="false">
      <c r="A461" s="0" t="n">
        <v>88065565814</v>
      </c>
      <c r="B461" s="0" t="n">
        <v>44052</v>
      </c>
      <c r="C461" s="0" t="s">
        <v>558</v>
      </c>
      <c r="D461" s="0" t="s">
        <v>29</v>
      </c>
      <c r="E461" s="0" t="s">
        <v>121</v>
      </c>
      <c r="F461" s="0" t="s">
        <v>43</v>
      </c>
      <c r="G461" s="0" t="s">
        <v>23</v>
      </c>
      <c r="H461" s="0" t="s">
        <v>44</v>
      </c>
      <c r="I461" s="0" t="s">
        <v>128</v>
      </c>
      <c r="J461" s="0" t="s">
        <v>88</v>
      </c>
      <c r="K461" s="0" t="s">
        <v>27</v>
      </c>
      <c r="L461" s="0" t="n">
        <v>14</v>
      </c>
      <c r="M461" s="0" t="n">
        <v>11</v>
      </c>
      <c r="N461" s="0" t="n">
        <v>15</v>
      </c>
      <c r="O461" s="0" t="n">
        <v>210</v>
      </c>
      <c r="P461" s="0" t="n">
        <v>165</v>
      </c>
      <c r="Q461" s="0" t="n">
        <v>45</v>
      </c>
      <c r="R461" s="0" t="n">
        <v>8</v>
      </c>
      <c r="S461" s="0" t="s">
        <v>1184</v>
      </c>
    </row>
    <row r="462" customFormat="false" ht="12.8" hidden="false" customHeight="false" outlineLevel="0" collapsed="false">
      <c r="A462" s="0" t="n">
        <v>88065565815</v>
      </c>
      <c r="B462" s="0" t="n">
        <v>44051</v>
      </c>
      <c r="C462" s="0" t="s">
        <v>559</v>
      </c>
      <c r="D462" s="0" t="s">
        <v>29</v>
      </c>
      <c r="E462" s="0" t="s">
        <v>123</v>
      </c>
      <c r="F462" s="0" t="s">
        <v>22</v>
      </c>
      <c r="G462" s="0" t="s">
        <v>23</v>
      </c>
      <c r="H462" s="0" t="s">
        <v>24</v>
      </c>
      <c r="I462" s="0" t="s">
        <v>128</v>
      </c>
      <c r="J462" s="0" t="s">
        <v>91</v>
      </c>
      <c r="K462" s="0" t="s">
        <v>27</v>
      </c>
      <c r="L462" s="0" t="n">
        <v>30</v>
      </c>
      <c r="M462" s="0" t="n">
        <v>27</v>
      </c>
      <c r="N462" s="0" t="n">
        <v>47</v>
      </c>
      <c r="O462" s="0" t="n">
        <v>1410</v>
      </c>
      <c r="P462" s="0" t="n">
        <v>1269</v>
      </c>
      <c r="Q462" s="0" t="n">
        <v>141</v>
      </c>
      <c r="R462" s="0" t="n">
        <v>8</v>
      </c>
      <c r="S462" s="0" t="s">
        <v>1184</v>
      </c>
    </row>
    <row r="463" customFormat="false" ht="12.8" hidden="false" customHeight="false" outlineLevel="0" collapsed="false">
      <c r="A463" s="0" t="n">
        <v>88065565816</v>
      </c>
      <c r="B463" s="0" t="n">
        <v>44051</v>
      </c>
      <c r="C463" s="0" t="s">
        <v>560</v>
      </c>
      <c r="D463" s="0" t="s">
        <v>29</v>
      </c>
      <c r="E463" s="0" t="s">
        <v>125</v>
      </c>
      <c r="F463" s="0" t="s">
        <v>22</v>
      </c>
      <c r="G463" s="0" t="s">
        <v>23</v>
      </c>
      <c r="H463" s="0" t="s">
        <v>24</v>
      </c>
      <c r="I463" s="0" t="s">
        <v>128</v>
      </c>
      <c r="J463" s="0" t="s">
        <v>94</v>
      </c>
      <c r="K463" s="0" t="s">
        <v>27</v>
      </c>
      <c r="L463" s="0" t="n">
        <v>16</v>
      </c>
      <c r="M463" s="0" t="n">
        <v>13</v>
      </c>
      <c r="N463" s="0" t="n">
        <v>6</v>
      </c>
      <c r="O463" s="0" t="n">
        <v>96</v>
      </c>
      <c r="P463" s="0" t="n">
        <v>78</v>
      </c>
      <c r="Q463" s="0" t="n">
        <v>18</v>
      </c>
      <c r="R463" s="0" t="n">
        <v>8</v>
      </c>
      <c r="S463" s="0" t="s">
        <v>1184</v>
      </c>
    </row>
    <row r="464" customFormat="false" ht="12.8" hidden="false" customHeight="false" outlineLevel="0" collapsed="false">
      <c r="A464" s="0" t="n">
        <v>88065565817</v>
      </c>
      <c r="B464" s="0" t="n">
        <v>44052</v>
      </c>
      <c r="C464" s="0" t="s">
        <v>561</v>
      </c>
      <c r="D464" s="0" t="s">
        <v>29</v>
      </c>
      <c r="E464" s="0" t="s">
        <v>30</v>
      </c>
      <c r="F464" s="0" t="s">
        <v>31</v>
      </c>
      <c r="G464" s="0" t="s">
        <v>32</v>
      </c>
      <c r="H464" s="0" t="s">
        <v>33</v>
      </c>
      <c r="I464" s="0" t="s">
        <v>128</v>
      </c>
      <c r="J464" s="0" t="s">
        <v>34</v>
      </c>
      <c r="K464" s="0" t="s">
        <v>35</v>
      </c>
      <c r="L464" s="0" t="n">
        <v>9</v>
      </c>
      <c r="M464" s="0" t="n">
        <v>6</v>
      </c>
      <c r="N464" s="0" t="n">
        <v>10</v>
      </c>
      <c r="O464" s="0" t="n">
        <v>90</v>
      </c>
      <c r="P464" s="0" t="n">
        <v>60</v>
      </c>
      <c r="Q464" s="0" t="n">
        <v>30</v>
      </c>
      <c r="R464" s="0" t="n">
        <v>8</v>
      </c>
      <c r="S464" s="0" t="s">
        <v>1184</v>
      </c>
    </row>
    <row r="465" customFormat="false" ht="12.8" hidden="false" customHeight="false" outlineLevel="0" collapsed="false">
      <c r="A465" s="0" t="n">
        <v>88065565818</v>
      </c>
      <c r="B465" s="0" t="n">
        <v>44053</v>
      </c>
      <c r="C465" s="0" t="s">
        <v>562</v>
      </c>
      <c r="D465" s="0" t="s">
        <v>29</v>
      </c>
      <c r="E465" s="0" t="s">
        <v>37</v>
      </c>
      <c r="F465" s="0" t="s">
        <v>38</v>
      </c>
      <c r="G465" s="0" t="s">
        <v>32</v>
      </c>
      <c r="H465" s="0" t="s">
        <v>39</v>
      </c>
      <c r="I465" s="0" t="s">
        <v>128</v>
      </c>
      <c r="J465" s="0" t="s">
        <v>40</v>
      </c>
      <c r="K465" s="0" t="s">
        <v>35</v>
      </c>
      <c r="L465" s="0" t="n">
        <v>5</v>
      </c>
      <c r="M465" s="0" t="n">
        <v>2</v>
      </c>
      <c r="N465" s="0" t="n">
        <v>11</v>
      </c>
      <c r="O465" s="0" t="n">
        <v>55</v>
      </c>
      <c r="P465" s="0" t="n">
        <v>22</v>
      </c>
      <c r="Q465" s="0" t="n">
        <v>33</v>
      </c>
      <c r="R465" s="0" t="n">
        <v>8</v>
      </c>
      <c r="S465" s="0" t="s">
        <v>1184</v>
      </c>
    </row>
    <row r="466" customFormat="false" ht="12.8" hidden="false" customHeight="false" outlineLevel="0" collapsed="false">
      <c r="A466" s="0" t="n">
        <v>88065565819</v>
      </c>
      <c r="B466" s="0" t="n">
        <v>44054</v>
      </c>
      <c r="C466" s="0" t="s">
        <v>563</v>
      </c>
      <c r="D466" s="0" t="s">
        <v>29</v>
      </c>
      <c r="E466" s="0" t="s">
        <v>42</v>
      </c>
      <c r="F466" s="0" t="s">
        <v>43</v>
      </c>
      <c r="G466" s="0" t="s">
        <v>23</v>
      </c>
      <c r="H466" s="0" t="s">
        <v>44</v>
      </c>
      <c r="I466" s="0" t="s">
        <v>128</v>
      </c>
      <c r="J466" s="0" t="s">
        <v>140</v>
      </c>
      <c r="K466" s="0" t="s">
        <v>35</v>
      </c>
      <c r="L466" s="0" t="n">
        <v>18</v>
      </c>
      <c r="M466" s="0" t="n">
        <v>15</v>
      </c>
      <c r="N466" s="0" t="n">
        <v>60</v>
      </c>
      <c r="O466" s="0" t="n">
        <v>1080</v>
      </c>
      <c r="P466" s="0" t="n">
        <v>900</v>
      </c>
      <c r="Q466" s="0" t="n">
        <v>180</v>
      </c>
      <c r="R466" s="0" t="n">
        <v>8</v>
      </c>
      <c r="S466" s="0" t="s">
        <v>1184</v>
      </c>
    </row>
    <row r="467" customFormat="false" ht="12.8" hidden="false" customHeight="false" outlineLevel="0" collapsed="false">
      <c r="A467" s="0" t="n">
        <v>88065565820</v>
      </c>
      <c r="B467" s="0" t="n">
        <v>44055</v>
      </c>
      <c r="C467" s="0" t="s">
        <v>564</v>
      </c>
      <c r="D467" s="0" t="s">
        <v>20</v>
      </c>
      <c r="E467" s="0" t="s">
        <v>48</v>
      </c>
      <c r="F467" s="0" t="s">
        <v>22</v>
      </c>
      <c r="G467" s="0" t="s">
        <v>23</v>
      </c>
      <c r="H467" s="0" t="s">
        <v>24</v>
      </c>
      <c r="I467" s="0" t="s">
        <v>128</v>
      </c>
      <c r="J467" s="0" t="s">
        <v>142</v>
      </c>
      <c r="K467" s="0" t="s">
        <v>35</v>
      </c>
      <c r="L467" s="0" t="n">
        <v>10</v>
      </c>
      <c r="M467" s="0" t="n">
        <v>7</v>
      </c>
      <c r="N467" s="0" t="n">
        <v>89</v>
      </c>
      <c r="O467" s="0" t="n">
        <v>890</v>
      </c>
      <c r="P467" s="0" t="n">
        <v>623</v>
      </c>
      <c r="Q467" s="0" t="n">
        <v>267</v>
      </c>
      <c r="R467" s="0" t="n">
        <v>8</v>
      </c>
      <c r="S467" s="0" t="s">
        <v>1184</v>
      </c>
    </row>
    <row r="468" customFormat="false" ht="12.8" hidden="false" customHeight="false" outlineLevel="0" collapsed="false">
      <c r="A468" s="0" t="n">
        <v>88065565821</v>
      </c>
      <c r="B468" s="0" t="n">
        <v>44056</v>
      </c>
      <c r="C468" s="0" t="s">
        <v>565</v>
      </c>
      <c r="D468" s="0" t="s">
        <v>29</v>
      </c>
      <c r="E468" s="0" t="s">
        <v>50</v>
      </c>
      <c r="F468" s="0" t="s">
        <v>22</v>
      </c>
      <c r="G468" s="0" t="s">
        <v>23</v>
      </c>
      <c r="H468" s="0" t="s">
        <v>24</v>
      </c>
      <c r="I468" s="0" t="s">
        <v>128</v>
      </c>
      <c r="J468" s="0" t="s">
        <v>144</v>
      </c>
      <c r="K468" s="0" t="s">
        <v>35</v>
      </c>
      <c r="L468" s="0" t="n">
        <v>20</v>
      </c>
      <c r="M468" s="0" t="n">
        <v>17</v>
      </c>
      <c r="N468" s="0" t="n">
        <v>77</v>
      </c>
      <c r="O468" s="0" t="n">
        <v>1540</v>
      </c>
      <c r="P468" s="0" t="n">
        <v>1309</v>
      </c>
      <c r="Q468" s="0" t="n">
        <v>231</v>
      </c>
      <c r="R468" s="0" t="n">
        <v>8</v>
      </c>
      <c r="S468" s="0" t="s">
        <v>1184</v>
      </c>
    </row>
    <row r="469" customFormat="false" ht="12.8" hidden="false" customHeight="false" outlineLevel="0" collapsed="false">
      <c r="A469" s="0" t="n">
        <v>88065565822</v>
      </c>
      <c r="B469" s="0" t="n">
        <v>44057</v>
      </c>
      <c r="C469" s="0" t="s">
        <v>566</v>
      </c>
      <c r="D469" s="0" t="s">
        <v>29</v>
      </c>
      <c r="E469" s="0" t="s">
        <v>69</v>
      </c>
      <c r="F469" s="0" t="s">
        <v>31</v>
      </c>
      <c r="G469" s="0" t="s">
        <v>32</v>
      </c>
      <c r="H469" s="0" t="s">
        <v>33</v>
      </c>
      <c r="I469" s="0" t="s">
        <v>128</v>
      </c>
      <c r="J469" s="0" t="s">
        <v>60</v>
      </c>
      <c r="K469" s="0" t="s">
        <v>35</v>
      </c>
      <c r="L469" s="0" t="n">
        <v>70</v>
      </c>
      <c r="M469" s="0" t="n">
        <v>67</v>
      </c>
      <c r="N469" s="0" t="n">
        <v>68</v>
      </c>
      <c r="O469" s="0" t="n">
        <v>4760</v>
      </c>
      <c r="P469" s="0" t="n">
        <v>4556</v>
      </c>
      <c r="Q469" s="0" t="n">
        <v>204</v>
      </c>
      <c r="R469" s="0" t="n">
        <v>8</v>
      </c>
      <c r="S469" s="0" t="s">
        <v>1184</v>
      </c>
    </row>
    <row r="470" customFormat="false" ht="12.8" hidden="false" customHeight="false" outlineLevel="0" collapsed="false">
      <c r="A470" s="0" t="n">
        <v>88065565823</v>
      </c>
      <c r="B470" s="0" t="n">
        <v>44058</v>
      </c>
      <c r="C470" s="0" t="s">
        <v>567</v>
      </c>
      <c r="D470" s="0" t="s">
        <v>29</v>
      </c>
      <c r="E470" s="0" t="s">
        <v>117</v>
      </c>
      <c r="F470" s="0" t="s">
        <v>38</v>
      </c>
      <c r="G470" s="0" t="s">
        <v>32</v>
      </c>
      <c r="H470" s="0" t="s">
        <v>39</v>
      </c>
      <c r="I470" s="0" t="s">
        <v>128</v>
      </c>
      <c r="J470" s="0" t="s">
        <v>61</v>
      </c>
      <c r="K470" s="0" t="s">
        <v>35</v>
      </c>
      <c r="L470" s="0" t="n">
        <v>15</v>
      </c>
      <c r="M470" s="0" t="n">
        <v>12</v>
      </c>
      <c r="N470" s="0" t="n">
        <v>15</v>
      </c>
      <c r="O470" s="0" t="n">
        <v>225</v>
      </c>
      <c r="P470" s="0" t="n">
        <v>180</v>
      </c>
      <c r="Q470" s="0" t="n">
        <v>45</v>
      </c>
      <c r="R470" s="0" t="n">
        <v>8</v>
      </c>
      <c r="S470" s="0" t="s">
        <v>1184</v>
      </c>
    </row>
    <row r="471" customFormat="false" ht="12.8" hidden="false" customHeight="false" outlineLevel="0" collapsed="false">
      <c r="A471" s="0" t="n">
        <v>88065565824</v>
      </c>
      <c r="B471" s="0" t="n">
        <v>44062</v>
      </c>
      <c r="C471" s="0" t="s">
        <v>568</v>
      </c>
      <c r="D471" s="0" t="s">
        <v>20</v>
      </c>
      <c r="E471" s="0" t="s">
        <v>119</v>
      </c>
      <c r="F471" s="0" t="s">
        <v>43</v>
      </c>
      <c r="G471" s="0" t="s">
        <v>23</v>
      </c>
      <c r="H471" s="0" t="s">
        <v>44</v>
      </c>
      <c r="I471" s="0" t="s">
        <v>128</v>
      </c>
      <c r="J471" s="0" t="s">
        <v>64</v>
      </c>
      <c r="K471" s="0" t="s">
        <v>35</v>
      </c>
      <c r="L471" s="0" t="n">
        <v>12</v>
      </c>
      <c r="M471" s="0" t="n">
        <v>9</v>
      </c>
      <c r="N471" s="0" t="n">
        <v>47</v>
      </c>
      <c r="O471" s="0" t="n">
        <v>564</v>
      </c>
      <c r="P471" s="0" t="n">
        <v>423</v>
      </c>
      <c r="Q471" s="0" t="n">
        <v>141</v>
      </c>
      <c r="R471" s="0" t="n">
        <v>8</v>
      </c>
      <c r="S471" s="0" t="s">
        <v>1184</v>
      </c>
    </row>
    <row r="472" customFormat="false" ht="12.8" hidden="false" customHeight="false" outlineLevel="0" collapsed="false">
      <c r="A472" s="0" t="n">
        <v>88065565825</v>
      </c>
      <c r="B472" s="0" t="n">
        <v>44061</v>
      </c>
      <c r="C472" s="0" t="s">
        <v>569</v>
      </c>
      <c r="D472" s="0" t="s">
        <v>20</v>
      </c>
      <c r="E472" s="0" t="s">
        <v>50</v>
      </c>
      <c r="F472" s="0" t="s">
        <v>22</v>
      </c>
      <c r="G472" s="0" t="s">
        <v>23</v>
      </c>
      <c r="H472" s="0" t="s">
        <v>24</v>
      </c>
      <c r="I472" s="0" t="s">
        <v>128</v>
      </c>
      <c r="J472" s="0" t="s">
        <v>67</v>
      </c>
      <c r="K472" s="0" t="s">
        <v>35</v>
      </c>
      <c r="L472" s="0" t="n">
        <v>18</v>
      </c>
      <c r="M472" s="0" t="n">
        <v>15</v>
      </c>
      <c r="N472" s="0" t="n">
        <v>6</v>
      </c>
      <c r="O472" s="0" t="n">
        <v>108</v>
      </c>
      <c r="P472" s="0" t="n">
        <v>90</v>
      </c>
      <c r="Q472" s="0" t="n">
        <v>18</v>
      </c>
      <c r="R472" s="0" t="n">
        <v>8</v>
      </c>
      <c r="S472" s="0" t="s">
        <v>1184</v>
      </c>
    </row>
    <row r="473" customFormat="false" ht="12.8" hidden="false" customHeight="false" outlineLevel="0" collapsed="false">
      <c r="A473" s="0" t="n">
        <v>88065565826</v>
      </c>
      <c r="B473" s="0" t="n">
        <v>44061</v>
      </c>
      <c r="C473" s="0" t="s">
        <v>570</v>
      </c>
      <c r="D473" s="0" t="s">
        <v>29</v>
      </c>
      <c r="E473" s="0" t="s">
        <v>52</v>
      </c>
      <c r="F473" s="0" t="s">
        <v>22</v>
      </c>
      <c r="G473" s="0" t="s">
        <v>23</v>
      </c>
      <c r="H473" s="0" t="s">
        <v>24</v>
      </c>
      <c r="I473" s="0" t="s">
        <v>128</v>
      </c>
      <c r="J473" s="0" t="s">
        <v>79</v>
      </c>
      <c r="K473" s="0" t="s">
        <v>35</v>
      </c>
      <c r="L473" s="0" t="n">
        <v>23</v>
      </c>
      <c r="M473" s="0" t="n">
        <v>20</v>
      </c>
      <c r="N473" s="0" t="n">
        <v>10</v>
      </c>
      <c r="O473" s="0" t="n">
        <v>230</v>
      </c>
      <c r="P473" s="0" t="n">
        <v>200</v>
      </c>
      <c r="Q473" s="0" t="n">
        <v>30</v>
      </c>
      <c r="R473" s="0" t="n">
        <v>8</v>
      </c>
      <c r="S473" s="0" t="s">
        <v>1184</v>
      </c>
    </row>
    <row r="474" customFormat="false" ht="12.8" hidden="false" customHeight="false" outlineLevel="0" collapsed="false">
      <c r="A474" s="0" t="n">
        <v>88065565827</v>
      </c>
      <c r="B474" s="0" t="n">
        <v>44062</v>
      </c>
      <c r="C474" s="0" t="s">
        <v>571</v>
      </c>
      <c r="D474" s="0" t="s">
        <v>20</v>
      </c>
      <c r="E474" s="0" t="s">
        <v>55</v>
      </c>
      <c r="F474" s="0" t="s">
        <v>31</v>
      </c>
      <c r="G474" s="0" t="s">
        <v>32</v>
      </c>
      <c r="H474" s="0" t="s">
        <v>33</v>
      </c>
      <c r="I474" s="0" t="s">
        <v>128</v>
      </c>
      <c r="J474" s="0" t="s">
        <v>82</v>
      </c>
      <c r="K474" s="0" t="s">
        <v>35</v>
      </c>
      <c r="L474" s="0" t="n">
        <v>9</v>
      </c>
      <c r="M474" s="0" t="n">
        <v>6</v>
      </c>
      <c r="N474" s="0" t="n">
        <v>11</v>
      </c>
      <c r="O474" s="0" t="n">
        <v>99</v>
      </c>
      <c r="P474" s="0" t="n">
        <v>66</v>
      </c>
      <c r="Q474" s="0" t="n">
        <v>33</v>
      </c>
      <c r="R474" s="0" t="n">
        <v>8</v>
      </c>
      <c r="S474" s="0" t="s">
        <v>1184</v>
      </c>
    </row>
    <row r="475" customFormat="false" ht="12.8" hidden="false" customHeight="false" outlineLevel="0" collapsed="false">
      <c r="A475" s="0" t="n">
        <v>88065565828</v>
      </c>
      <c r="B475" s="0" t="n">
        <v>44063</v>
      </c>
      <c r="C475" s="0" t="s">
        <v>572</v>
      </c>
      <c r="D475" s="0" t="s">
        <v>20</v>
      </c>
      <c r="E475" s="0" t="s">
        <v>58</v>
      </c>
      <c r="F475" s="0" t="s">
        <v>38</v>
      </c>
      <c r="G475" s="0" t="s">
        <v>32</v>
      </c>
      <c r="H475" s="0" t="s">
        <v>39</v>
      </c>
      <c r="I475" s="0" t="s">
        <v>128</v>
      </c>
      <c r="J475" s="0" t="s">
        <v>85</v>
      </c>
      <c r="K475" s="0" t="s">
        <v>35</v>
      </c>
      <c r="L475" s="0" t="n">
        <v>18</v>
      </c>
      <c r="M475" s="0" t="n">
        <v>15</v>
      </c>
      <c r="N475" s="0" t="n">
        <v>60</v>
      </c>
      <c r="O475" s="0" t="n">
        <v>1080</v>
      </c>
      <c r="P475" s="0" t="n">
        <v>900</v>
      </c>
      <c r="Q475" s="0" t="n">
        <v>180</v>
      </c>
      <c r="R475" s="0" t="n">
        <v>8</v>
      </c>
      <c r="S475" s="0" t="s">
        <v>1184</v>
      </c>
    </row>
    <row r="476" customFormat="false" ht="12.8" hidden="false" customHeight="false" outlineLevel="0" collapsed="false">
      <c r="A476" s="0" t="n">
        <v>88065565829</v>
      </c>
      <c r="B476" s="0" t="n">
        <v>44064</v>
      </c>
      <c r="C476" s="0" t="s">
        <v>573</v>
      </c>
      <c r="D476" s="0" t="s">
        <v>20</v>
      </c>
      <c r="E476" s="0" t="s">
        <v>147</v>
      </c>
      <c r="F476" s="0" t="s">
        <v>43</v>
      </c>
      <c r="G476" s="0" t="s">
        <v>23</v>
      </c>
      <c r="H476" s="0" t="s">
        <v>44</v>
      </c>
      <c r="I476" s="0" t="s">
        <v>128</v>
      </c>
      <c r="J476" s="0" t="s">
        <v>40</v>
      </c>
      <c r="K476" s="0" t="s">
        <v>35</v>
      </c>
      <c r="L476" s="0" t="n">
        <v>5</v>
      </c>
      <c r="M476" s="0" t="n">
        <v>2</v>
      </c>
      <c r="N476" s="0" t="n">
        <v>89</v>
      </c>
      <c r="O476" s="0" t="n">
        <v>445</v>
      </c>
      <c r="P476" s="0" t="n">
        <v>178</v>
      </c>
      <c r="Q476" s="0" t="n">
        <v>267</v>
      </c>
      <c r="R476" s="0" t="n">
        <v>8</v>
      </c>
      <c r="S476" s="0" t="s">
        <v>1184</v>
      </c>
    </row>
    <row r="477" customFormat="false" ht="12.8" hidden="false" customHeight="false" outlineLevel="0" collapsed="false">
      <c r="A477" s="0" t="n">
        <v>88065565830</v>
      </c>
      <c r="B477" s="0" t="n">
        <v>44065</v>
      </c>
      <c r="C477" s="0" t="s">
        <v>574</v>
      </c>
      <c r="D477" s="0" t="s">
        <v>20</v>
      </c>
      <c r="E477" s="0" t="s">
        <v>149</v>
      </c>
      <c r="F477" s="0" t="s">
        <v>22</v>
      </c>
      <c r="G477" s="0" t="s">
        <v>23</v>
      </c>
      <c r="H477" s="0" t="s">
        <v>24</v>
      </c>
      <c r="I477" s="0" t="s">
        <v>128</v>
      </c>
      <c r="J477" s="0" t="s">
        <v>99</v>
      </c>
      <c r="K477" s="0" t="s">
        <v>27</v>
      </c>
      <c r="L477" s="0" t="n">
        <v>14</v>
      </c>
      <c r="M477" s="0" t="n">
        <v>11</v>
      </c>
      <c r="N477" s="0" t="n">
        <v>77</v>
      </c>
      <c r="O477" s="0" t="n">
        <v>1078</v>
      </c>
      <c r="P477" s="0" t="n">
        <v>847</v>
      </c>
      <c r="Q477" s="0" t="n">
        <v>231</v>
      </c>
      <c r="R477" s="0" t="n">
        <v>8</v>
      </c>
      <c r="S477" s="0" t="s">
        <v>1184</v>
      </c>
    </row>
    <row r="478" customFormat="false" ht="12.8" hidden="false" customHeight="false" outlineLevel="0" collapsed="false">
      <c r="A478" s="0" t="n">
        <v>88065565831</v>
      </c>
      <c r="B478" s="0" t="n">
        <v>44066</v>
      </c>
      <c r="C478" s="0" t="s">
        <v>575</v>
      </c>
      <c r="D478" s="0" t="s">
        <v>20</v>
      </c>
      <c r="E478" s="0" t="s">
        <v>21</v>
      </c>
      <c r="F478" s="0" t="s">
        <v>22</v>
      </c>
      <c r="G478" s="0" t="s">
        <v>23</v>
      </c>
      <c r="H478" s="0" t="s">
        <v>24</v>
      </c>
      <c r="I478" s="0" t="s">
        <v>128</v>
      </c>
      <c r="J478" s="0" t="s">
        <v>102</v>
      </c>
      <c r="K478" s="0" t="s">
        <v>27</v>
      </c>
      <c r="L478" s="0" t="n">
        <v>6</v>
      </c>
      <c r="M478" s="0" t="n">
        <v>3</v>
      </c>
      <c r="N478" s="0" t="n">
        <v>68</v>
      </c>
      <c r="O478" s="0" t="n">
        <v>408</v>
      </c>
      <c r="P478" s="0" t="n">
        <v>204</v>
      </c>
      <c r="Q478" s="0" t="n">
        <v>204</v>
      </c>
      <c r="R478" s="0" t="n">
        <v>8</v>
      </c>
      <c r="S478" s="0" t="s">
        <v>1184</v>
      </c>
    </row>
    <row r="479" customFormat="false" ht="12.8" hidden="false" customHeight="false" outlineLevel="0" collapsed="false">
      <c r="A479" s="0" t="n">
        <v>88065565832</v>
      </c>
      <c r="B479" s="0" t="n">
        <v>44067</v>
      </c>
      <c r="C479" s="0" t="s">
        <v>576</v>
      </c>
      <c r="D479" s="0" t="s">
        <v>29</v>
      </c>
      <c r="E479" s="0" t="s">
        <v>152</v>
      </c>
      <c r="F479" s="0" t="s">
        <v>31</v>
      </c>
      <c r="G479" s="0" t="s">
        <v>32</v>
      </c>
      <c r="H479" s="0" t="s">
        <v>33</v>
      </c>
      <c r="I479" s="0" t="s">
        <v>128</v>
      </c>
      <c r="J479" s="0" t="s">
        <v>142</v>
      </c>
      <c r="K479" s="0" t="s">
        <v>35</v>
      </c>
      <c r="L479" s="0" t="n">
        <v>10</v>
      </c>
      <c r="M479" s="0" t="n">
        <v>7</v>
      </c>
      <c r="N479" s="0" t="n">
        <v>15</v>
      </c>
      <c r="O479" s="0" t="n">
        <v>150</v>
      </c>
      <c r="P479" s="0" t="n">
        <v>105</v>
      </c>
      <c r="Q479" s="0" t="n">
        <v>45</v>
      </c>
      <c r="R479" s="0" t="n">
        <v>8</v>
      </c>
      <c r="S479" s="0" t="s">
        <v>1184</v>
      </c>
    </row>
    <row r="480" customFormat="false" ht="12.8" hidden="false" customHeight="false" outlineLevel="0" collapsed="false">
      <c r="A480" s="0" t="n">
        <v>88065565833</v>
      </c>
      <c r="B480" s="0" t="n">
        <v>44068</v>
      </c>
      <c r="C480" s="0" t="s">
        <v>577</v>
      </c>
      <c r="D480" s="0" t="s">
        <v>29</v>
      </c>
      <c r="E480" s="0" t="s">
        <v>154</v>
      </c>
      <c r="F480" s="0" t="s">
        <v>38</v>
      </c>
      <c r="G480" s="0" t="s">
        <v>32</v>
      </c>
      <c r="H480" s="0" t="s">
        <v>39</v>
      </c>
      <c r="I480" s="0" t="s">
        <v>128</v>
      </c>
      <c r="J480" s="0" t="s">
        <v>105</v>
      </c>
      <c r="K480" s="0" t="s">
        <v>27</v>
      </c>
      <c r="L480" s="0" t="n">
        <v>13</v>
      </c>
      <c r="M480" s="0" t="n">
        <v>10</v>
      </c>
      <c r="N480" s="0" t="n">
        <v>47</v>
      </c>
      <c r="O480" s="0" t="n">
        <v>611</v>
      </c>
      <c r="P480" s="0" t="n">
        <v>470</v>
      </c>
      <c r="Q480" s="0" t="n">
        <v>141</v>
      </c>
      <c r="R480" s="0" t="n">
        <v>8</v>
      </c>
      <c r="S480" s="0" t="s">
        <v>1184</v>
      </c>
    </row>
    <row r="481" customFormat="false" ht="12.8" hidden="false" customHeight="false" outlineLevel="0" collapsed="false">
      <c r="A481" s="0" t="n">
        <v>88065565834</v>
      </c>
      <c r="B481" s="0" t="n">
        <v>44072</v>
      </c>
      <c r="C481" s="0" t="s">
        <v>578</v>
      </c>
      <c r="D481" s="0" t="s">
        <v>20</v>
      </c>
      <c r="E481" s="0" t="s">
        <v>156</v>
      </c>
      <c r="F481" s="0" t="s">
        <v>43</v>
      </c>
      <c r="G481" s="0" t="s">
        <v>23</v>
      </c>
      <c r="H481" s="0" t="s">
        <v>44</v>
      </c>
      <c r="I481" s="0" t="s">
        <v>128</v>
      </c>
      <c r="J481" s="0" t="s">
        <v>144</v>
      </c>
      <c r="K481" s="0" t="s">
        <v>35</v>
      </c>
      <c r="L481" s="0" t="n">
        <v>20</v>
      </c>
      <c r="M481" s="0" t="n">
        <v>17</v>
      </c>
      <c r="N481" s="0" t="n">
        <v>6</v>
      </c>
      <c r="O481" s="0" t="n">
        <v>120</v>
      </c>
      <c r="P481" s="0" t="n">
        <v>102</v>
      </c>
      <c r="Q481" s="0" t="n">
        <v>18</v>
      </c>
      <c r="R481" s="0" t="n">
        <v>8</v>
      </c>
      <c r="S481" s="0" t="s">
        <v>1184</v>
      </c>
    </row>
    <row r="482" customFormat="false" ht="12.8" hidden="false" customHeight="false" outlineLevel="0" collapsed="false">
      <c r="A482" s="0" t="n">
        <v>88065565835</v>
      </c>
      <c r="B482" s="0" t="n">
        <v>44071</v>
      </c>
      <c r="C482" s="0" t="s">
        <v>579</v>
      </c>
      <c r="D482" s="0" t="s">
        <v>20</v>
      </c>
      <c r="E482" s="0" t="s">
        <v>66</v>
      </c>
      <c r="F482" s="0" t="s">
        <v>22</v>
      </c>
      <c r="G482" s="0" t="s">
        <v>23</v>
      </c>
      <c r="H482" s="0" t="s">
        <v>24</v>
      </c>
      <c r="I482" s="0" t="s">
        <v>128</v>
      </c>
      <c r="J482" s="0" t="s">
        <v>108</v>
      </c>
      <c r="K482" s="0" t="s">
        <v>27</v>
      </c>
      <c r="L482" s="0" t="n">
        <v>15</v>
      </c>
      <c r="M482" s="0" t="n">
        <v>12</v>
      </c>
      <c r="N482" s="0" t="n">
        <v>10</v>
      </c>
      <c r="O482" s="0" t="n">
        <v>150</v>
      </c>
      <c r="P482" s="0" t="n">
        <v>120</v>
      </c>
      <c r="Q482" s="0" t="n">
        <v>30</v>
      </c>
      <c r="R482" s="0" t="n">
        <v>8</v>
      </c>
      <c r="S482" s="0" t="s">
        <v>1184</v>
      </c>
    </row>
    <row r="483" customFormat="false" ht="12.8" hidden="false" customHeight="false" outlineLevel="0" collapsed="false">
      <c r="A483" s="0" t="n">
        <v>88065565836</v>
      </c>
      <c r="B483" s="0" t="n">
        <v>44071</v>
      </c>
      <c r="C483" s="0" t="s">
        <v>580</v>
      </c>
      <c r="D483" s="0" t="s">
        <v>29</v>
      </c>
      <c r="E483" s="0" t="s">
        <v>69</v>
      </c>
      <c r="F483" s="0" t="s">
        <v>22</v>
      </c>
      <c r="G483" s="0" t="s">
        <v>23</v>
      </c>
      <c r="H483" s="0" t="s">
        <v>24</v>
      </c>
      <c r="I483" s="0" t="s">
        <v>128</v>
      </c>
      <c r="J483" s="0" t="s">
        <v>53</v>
      </c>
      <c r="K483" s="0" t="s">
        <v>27</v>
      </c>
      <c r="L483" s="0" t="n">
        <v>20</v>
      </c>
      <c r="M483" s="0" t="n">
        <v>17</v>
      </c>
      <c r="N483" s="0" t="n">
        <v>11</v>
      </c>
      <c r="O483" s="0" t="n">
        <v>220</v>
      </c>
      <c r="P483" s="0" t="n">
        <v>187</v>
      </c>
      <c r="Q483" s="0" t="n">
        <v>33</v>
      </c>
      <c r="R483" s="0" t="n">
        <v>8</v>
      </c>
      <c r="S483" s="0" t="s">
        <v>1184</v>
      </c>
    </row>
    <row r="484" customFormat="false" ht="12.8" hidden="false" customHeight="false" outlineLevel="0" collapsed="false">
      <c r="A484" s="0" t="n">
        <v>88065565837</v>
      </c>
      <c r="B484" s="0" t="n">
        <v>44072</v>
      </c>
      <c r="C484" s="0" t="s">
        <v>581</v>
      </c>
      <c r="D484" s="0" t="s">
        <v>29</v>
      </c>
      <c r="E484" s="0" t="s">
        <v>96</v>
      </c>
      <c r="F484" s="0" t="s">
        <v>31</v>
      </c>
      <c r="G484" s="0" t="s">
        <v>32</v>
      </c>
      <c r="H484" s="0" t="s">
        <v>33</v>
      </c>
      <c r="I484" s="0" t="s">
        <v>128</v>
      </c>
      <c r="J484" s="0" t="s">
        <v>56</v>
      </c>
      <c r="K484" s="0" t="s">
        <v>27</v>
      </c>
      <c r="L484" s="0" t="n">
        <v>12</v>
      </c>
      <c r="M484" s="0" t="n">
        <v>9</v>
      </c>
      <c r="N484" s="0" t="n">
        <v>60</v>
      </c>
      <c r="O484" s="0" t="n">
        <v>720</v>
      </c>
      <c r="P484" s="0" t="n">
        <v>540</v>
      </c>
      <c r="Q484" s="0" t="n">
        <v>180</v>
      </c>
      <c r="R484" s="0" t="n">
        <v>8</v>
      </c>
      <c r="S484" s="0" t="s">
        <v>1184</v>
      </c>
    </row>
    <row r="485" customFormat="false" ht="12.8" hidden="false" customHeight="false" outlineLevel="0" collapsed="false">
      <c r="A485" s="0" t="n">
        <v>88065565838</v>
      </c>
      <c r="B485" s="0" t="n">
        <v>44073</v>
      </c>
      <c r="C485" s="0" t="s">
        <v>582</v>
      </c>
      <c r="D485" s="0" t="s">
        <v>20</v>
      </c>
      <c r="E485" s="0" t="s">
        <v>98</v>
      </c>
      <c r="F485" s="0" t="s">
        <v>38</v>
      </c>
      <c r="G485" s="0" t="s">
        <v>32</v>
      </c>
      <c r="H485" s="0" t="s">
        <v>39</v>
      </c>
      <c r="I485" s="0" t="s">
        <v>128</v>
      </c>
      <c r="J485" s="0" t="s">
        <v>59</v>
      </c>
      <c r="K485" s="0" t="s">
        <v>27</v>
      </c>
      <c r="L485" s="0" t="n">
        <v>16</v>
      </c>
      <c r="M485" s="0" t="n">
        <v>13</v>
      </c>
      <c r="N485" s="0" t="n">
        <v>89</v>
      </c>
      <c r="O485" s="0" t="n">
        <v>1424</v>
      </c>
      <c r="P485" s="0" t="n">
        <v>1157</v>
      </c>
      <c r="Q485" s="0" t="n">
        <v>267</v>
      </c>
      <c r="R485" s="0" t="n">
        <v>8</v>
      </c>
      <c r="S485" s="0" t="s">
        <v>1184</v>
      </c>
    </row>
    <row r="486" customFormat="false" ht="12.8" hidden="false" customHeight="false" outlineLevel="0" collapsed="false">
      <c r="A486" s="0" t="n">
        <v>88065565839</v>
      </c>
      <c r="B486" s="0" t="n">
        <v>44074</v>
      </c>
      <c r="C486" s="0" t="s">
        <v>583</v>
      </c>
      <c r="D486" s="0" t="s">
        <v>20</v>
      </c>
      <c r="E486" s="0" t="s">
        <v>101</v>
      </c>
      <c r="F486" s="0" t="s">
        <v>43</v>
      </c>
      <c r="G486" s="0" t="s">
        <v>23</v>
      </c>
      <c r="H486" s="0" t="s">
        <v>44</v>
      </c>
      <c r="I486" s="0" t="s">
        <v>128</v>
      </c>
      <c r="J486" s="0" t="s">
        <v>60</v>
      </c>
      <c r="K486" s="0" t="s">
        <v>35</v>
      </c>
      <c r="L486" s="0" t="n">
        <v>70</v>
      </c>
      <c r="M486" s="0" t="n">
        <v>67</v>
      </c>
      <c r="N486" s="0" t="n">
        <v>77</v>
      </c>
      <c r="O486" s="0" t="n">
        <v>5390</v>
      </c>
      <c r="P486" s="0" t="n">
        <v>5159</v>
      </c>
      <c r="Q486" s="0" t="n">
        <v>231</v>
      </c>
      <c r="R486" s="0" t="n">
        <v>8</v>
      </c>
      <c r="S486" s="0" t="s">
        <v>1184</v>
      </c>
    </row>
    <row r="487" customFormat="false" ht="12.8" hidden="false" customHeight="false" outlineLevel="0" collapsed="false">
      <c r="A487" s="0" t="n">
        <v>88065565840</v>
      </c>
      <c r="B487" s="0" t="n">
        <v>44075</v>
      </c>
      <c r="C487" s="0" t="s">
        <v>584</v>
      </c>
      <c r="D487" s="0" t="s">
        <v>20</v>
      </c>
      <c r="E487" s="0" t="s">
        <v>104</v>
      </c>
      <c r="F487" s="0" t="s">
        <v>22</v>
      </c>
      <c r="G487" s="0" t="s">
        <v>23</v>
      </c>
      <c r="H487" s="0" t="s">
        <v>24</v>
      </c>
      <c r="I487" s="0" t="s">
        <v>128</v>
      </c>
      <c r="J487" s="0" t="s">
        <v>61</v>
      </c>
      <c r="K487" s="0" t="s">
        <v>35</v>
      </c>
      <c r="L487" s="0" t="n">
        <v>15</v>
      </c>
      <c r="M487" s="0" t="n">
        <v>12</v>
      </c>
      <c r="N487" s="0" t="n">
        <v>68</v>
      </c>
      <c r="O487" s="0" t="n">
        <v>1020</v>
      </c>
      <c r="P487" s="0" t="n">
        <v>816</v>
      </c>
      <c r="Q487" s="0" t="n">
        <v>204</v>
      </c>
      <c r="R487" s="0" t="n">
        <v>9</v>
      </c>
      <c r="S487" s="0" t="s">
        <v>1183</v>
      </c>
    </row>
    <row r="488" customFormat="false" ht="12.8" hidden="false" customHeight="false" outlineLevel="0" collapsed="false">
      <c r="A488" s="0" t="n">
        <v>88065565841</v>
      </c>
      <c r="B488" s="0" t="n">
        <v>44076</v>
      </c>
      <c r="C488" s="0" t="s">
        <v>585</v>
      </c>
      <c r="D488" s="0" t="s">
        <v>29</v>
      </c>
      <c r="E488" s="0" t="s">
        <v>107</v>
      </c>
      <c r="F488" s="0" t="s">
        <v>22</v>
      </c>
      <c r="G488" s="0" t="s">
        <v>23</v>
      </c>
      <c r="H488" s="0" t="s">
        <v>24</v>
      </c>
      <c r="I488" s="0" t="s">
        <v>128</v>
      </c>
      <c r="J488" s="0" t="s">
        <v>59</v>
      </c>
      <c r="K488" s="0" t="s">
        <v>27</v>
      </c>
      <c r="L488" s="0" t="n">
        <v>16</v>
      </c>
      <c r="M488" s="0" t="n">
        <v>13</v>
      </c>
      <c r="N488" s="0" t="n">
        <v>15</v>
      </c>
      <c r="O488" s="0" t="n">
        <v>240</v>
      </c>
      <c r="P488" s="0" t="n">
        <v>195</v>
      </c>
      <c r="Q488" s="0" t="n">
        <v>45</v>
      </c>
      <c r="R488" s="0" t="n">
        <v>9</v>
      </c>
      <c r="S488" s="0" t="s">
        <v>1183</v>
      </c>
    </row>
    <row r="489" customFormat="false" ht="12.8" hidden="false" customHeight="false" outlineLevel="0" collapsed="false">
      <c r="A489" s="0" t="n">
        <v>88065565842</v>
      </c>
      <c r="B489" s="0" t="n">
        <v>44077</v>
      </c>
      <c r="C489" s="0" t="s">
        <v>586</v>
      </c>
      <c r="D489" s="0" t="s">
        <v>29</v>
      </c>
      <c r="E489" s="0" t="s">
        <v>75</v>
      </c>
      <c r="F489" s="0" t="s">
        <v>31</v>
      </c>
      <c r="G489" s="0" t="s">
        <v>32</v>
      </c>
      <c r="H489" s="0" t="s">
        <v>33</v>
      </c>
      <c r="I489" s="0" t="s">
        <v>128</v>
      </c>
      <c r="J489" s="0" t="s">
        <v>62</v>
      </c>
      <c r="K489" s="0" t="s">
        <v>27</v>
      </c>
      <c r="L489" s="0" t="n">
        <v>20</v>
      </c>
      <c r="M489" s="0" t="n">
        <v>17</v>
      </c>
      <c r="N489" s="0" t="n">
        <v>47</v>
      </c>
      <c r="O489" s="0" t="n">
        <v>940</v>
      </c>
      <c r="P489" s="0" t="n">
        <v>799</v>
      </c>
      <c r="Q489" s="0" t="n">
        <v>141</v>
      </c>
      <c r="R489" s="0" t="n">
        <v>9</v>
      </c>
      <c r="S489" s="0" t="s">
        <v>1183</v>
      </c>
    </row>
    <row r="490" customFormat="false" ht="12.8" hidden="false" customHeight="false" outlineLevel="0" collapsed="false">
      <c r="A490" s="0" t="n">
        <v>88065565843</v>
      </c>
      <c r="B490" s="0" t="n">
        <v>44078</v>
      </c>
      <c r="C490" s="0" t="s">
        <v>587</v>
      </c>
      <c r="D490" s="0" t="s">
        <v>29</v>
      </c>
      <c r="E490" s="0" t="s">
        <v>78</v>
      </c>
      <c r="F490" s="0" t="s">
        <v>38</v>
      </c>
      <c r="G490" s="0" t="s">
        <v>32</v>
      </c>
      <c r="H490" s="0" t="s">
        <v>39</v>
      </c>
      <c r="I490" s="0" t="s">
        <v>128</v>
      </c>
      <c r="J490" s="0" t="s">
        <v>63</v>
      </c>
      <c r="K490" s="0" t="s">
        <v>27</v>
      </c>
      <c r="L490" s="0" t="n">
        <v>12</v>
      </c>
      <c r="M490" s="0" t="n">
        <v>9</v>
      </c>
      <c r="N490" s="0" t="n">
        <v>6</v>
      </c>
      <c r="O490" s="0" t="n">
        <v>72</v>
      </c>
      <c r="P490" s="0" t="n">
        <v>54</v>
      </c>
      <c r="Q490" s="0" t="n">
        <v>18</v>
      </c>
      <c r="R490" s="0" t="n">
        <v>9</v>
      </c>
      <c r="S490" s="0" t="s">
        <v>1183</v>
      </c>
    </row>
    <row r="491" customFormat="false" ht="12.8" hidden="false" customHeight="false" outlineLevel="0" collapsed="false">
      <c r="A491" s="0" t="n">
        <v>88065565844</v>
      </c>
      <c r="B491" s="0" t="n">
        <v>44079</v>
      </c>
      <c r="C491" s="0" t="s">
        <v>588</v>
      </c>
      <c r="D491" s="0" t="s">
        <v>29</v>
      </c>
      <c r="E491" s="0" t="s">
        <v>81</v>
      </c>
      <c r="F491" s="0" t="s">
        <v>43</v>
      </c>
      <c r="G491" s="0" t="s">
        <v>23</v>
      </c>
      <c r="H491" s="0" t="s">
        <v>44</v>
      </c>
      <c r="I491" s="0" t="s">
        <v>128</v>
      </c>
      <c r="J491" s="0" t="s">
        <v>64</v>
      </c>
      <c r="K491" s="0" t="s">
        <v>35</v>
      </c>
      <c r="L491" s="0" t="n">
        <v>12</v>
      </c>
      <c r="M491" s="0" t="n">
        <v>9</v>
      </c>
      <c r="N491" s="0" t="n">
        <v>10</v>
      </c>
      <c r="O491" s="0" t="n">
        <v>120</v>
      </c>
      <c r="P491" s="0" t="n">
        <v>90</v>
      </c>
      <c r="Q491" s="0" t="n">
        <v>30</v>
      </c>
      <c r="R491" s="0" t="n">
        <v>9</v>
      </c>
      <c r="S491" s="0" t="s">
        <v>1183</v>
      </c>
    </row>
    <row r="492" customFormat="false" ht="12.8" hidden="false" customHeight="false" outlineLevel="0" collapsed="false">
      <c r="A492" s="0" t="n">
        <v>88065565845</v>
      </c>
      <c r="B492" s="0" t="n">
        <v>44083</v>
      </c>
      <c r="C492" s="0" t="s">
        <v>589</v>
      </c>
      <c r="D492" s="0" t="s">
        <v>20</v>
      </c>
      <c r="E492" s="0" t="s">
        <v>149</v>
      </c>
      <c r="F492" s="0" t="s">
        <v>22</v>
      </c>
      <c r="G492" s="0" t="s">
        <v>23</v>
      </c>
      <c r="H492" s="0" t="s">
        <v>24</v>
      </c>
      <c r="I492" s="0" t="s">
        <v>128</v>
      </c>
      <c r="J492" s="0" t="s">
        <v>67</v>
      </c>
      <c r="K492" s="0" t="s">
        <v>35</v>
      </c>
      <c r="L492" s="0" t="n">
        <v>18</v>
      </c>
      <c r="M492" s="0" t="n">
        <v>15</v>
      </c>
      <c r="N492" s="0" t="n">
        <v>11</v>
      </c>
      <c r="O492" s="0" t="n">
        <v>198</v>
      </c>
      <c r="P492" s="0" t="n">
        <v>165</v>
      </c>
      <c r="Q492" s="0" t="n">
        <v>33</v>
      </c>
      <c r="R492" s="0" t="n">
        <v>9</v>
      </c>
      <c r="S492" s="0" t="s">
        <v>1183</v>
      </c>
    </row>
    <row r="493" customFormat="false" ht="12.8" hidden="false" customHeight="false" outlineLevel="0" collapsed="false">
      <c r="A493" s="0" t="n">
        <v>88065565846</v>
      </c>
      <c r="B493" s="0" t="n">
        <v>44082</v>
      </c>
      <c r="C493" s="0" t="s">
        <v>590</v>
      </c>
      <c r="D493" s="0" t="s">
        <v>20</v>
      </c>
      <c r="E493" s="0" t="s">
        <v>21</v>
      </c>
      <c r="F493" s="0" t="s">
        <v>22</v>
      </c>
      <c r="G493" s="0" t="s">
        <v>23</v>
      </c>
      <c r="H493" s="0" t="s">
        <v>24</v>
      </c>
      <c r="I493" s="0" t="s">
        <v>128</v>
      </c>
      <c r="J493" s="0" t="s">
        <v>70</v>
      </c>
      <c r="K493" s="0" t="s">
        <v>27</v>
      </c>
      <c r="L493" s="0" t="n">
        <v>10</v>
      </c>
      <c r="M493" s="0" t="n">
        <v>7</v>
      </c>
      <c r="N493" s="0" t="n">
        <v>60</v>
      </c>
      <c r="O493" s="0" t="n">
        <v>600</v>
      </c>
      <c r="P493" s="0" t="n">
        <v>420</v>
      </c>
      <c r="Q493" s="0" t="n">
        <v>180</v>
      </c>
      <c r="R493" s="0" t="n">
        <v>9</v>
      </c>
      <c r="S493" s="0" t="s">
        <v>1183</v>
      </c>
    </row>
    <row r="494" customFormat="false" ht="12.8" hidden="false" customHeight="false" outlineLevel="0" collapsed="false">
      <c r="A494" s="0" t="n">
        <v>88065565847</v>
      </c>
      <c r="B494" s="0" t="n">
        <v>44082</v>
      </c>
      <c r="C494" s="0" t="s">
        <v>591</v>
      </c>
      <c r="D494" s="0" t="s">
        <v>20</v>
      </c>
      <c r="E494" s="0" t="s">
        <v>152</v>
      </c>
      <c r="F494" s="0" t="s">
        <v>31</v>
      </c>
      <c r="G494" s="0" t="s">
        <v>32</v>
      </c>
      <c r="H494" s="0" t="s">
        <v>33</v>
      </c>
      <c r="I494" s="0" t="s">
        <v>128</v>
      </c>
      <c r="J494" s="0" t="s">
        <v>67</v>
      </c>
      <c r="K494" s="0" t="s">
        <v>35</v>
      </c>
      <c r="L494" s="0" t="n">
        <v>18</v>
      </c>
      <c r="M494" s="0" t="n">
        <v>15</v>
      </c>
      <c r="N494" s="0" t="n">
        <v>89</v>
      </c>
      <c r="O494" s="0" t="n">
        <v>1602</v>
      </c>
      <c r="P494" s="0" t="n">
        <v>1335</v>
      </c>
      <c r="Q494" s="0" t="n">
        <v>267</v>
      </c>
      <c r="R494" s="0" t="n">
        <v>9</v>
      </c>
      <c r="S494" s="0" t="s">
        <v>1183</v>
      </c>
    </row>
    <row r="495" customFormat="false" ht="12.8" hidden="false" customHeight="false" outlineLevel="0" collapsed="false">
      <c r="A495" s="0" t="n">
        <v>88065565848</v>
      </c>
      <c r="B495" s="0" t="n">
        <v>44083</v>
      </c>
      <c r="C495" s="0" t="s">
        <v>592</v>
      </c>
      <c r="D495" s="0" t="s">
        <v>29</v>
      </c>
      <c r="E495" s="0" t="s">
        <v>154</v>
      </c>
      <c r="F495" s="0" t="s">
        <v>38</v>
      </c>
      <c r="G495" s="0" t="s">
        <v>32</v>
      </c>
      <c r="H495" s="0" t="s">
        <v>39</v>
      </c>
      <c r="I495" s="0" t="s">
        <v>128</v>
      </c>
      <c r="J495" s="0" t="s">
        <v>70</v>
      </c>
      <c r="K495" s="0" t="s">
        <v>27</v>
      </c>
      <c r="L495" s="0" t="n">
        <v>10</v>
      </c>
      <c r="M495" s="0" t="n">
        <v>7</v>
      </c>
      <c r="N495" s="0" t="n">
        <v>77</v>
      </c>
      <c r="O495" s="0" t="n">
        <v>770</v>
      </c>
      <c r="P495" s="0" t="n">
        <v>539</v>
      </c>
      <c r="Q495" s="0" t="n">
        <v>231</v>
      </c>
      <c r="R495" s="0" t="n">
        <v>9</v>
      </c>
      <c r="S495" s="0" t="s">
        <v>1183</v>
      </c>
    </row>
    <row r="496" customFormat="false" ht="12.8" hidden="false" customHeight="false" outlineLevel="0" collapsed="false">
      <c r="A496" s="0" t="n">
        <v>88065565849</v>
      </c>
      <c r="B496" s="0" t="n">
        <v>44084</v>
      </c>
      <c r="C496" s="0" t="s">
        <v>593</v>
      </c>
      <c r="D496" s="0" t="s">
        <v>20</v>
      </c>
      <c r="E496" s="0" t="s">
        <v>156</v>
      </c>
      <c r="F496" s="0" t="s">
        <v>43</v>
      </c>
      <c r="G496" s="0" t="s">
        <v>23</v>
      </c>
      <c r="H496" s="0" t="s">
        <v>44</v>
      </c>
      <c r="I496" s="0" t="s">
        <v>128</v>
      </c>
      <c r="J496" s="0" t="s">
        <v>76</v>
      </c>
      <c r="K496" s="0" t="s">
        <v>27</v>
      </c>
      <c r="L496" s="0" t="n">
        <v>15</v>
      </c>
      <c r="M496" s="0" t="n">
        <v>12</v>
      </c>
      <c r="N496" s="0" t="n">
        <v>68</v>
      </c>
      <c r="O496" s="0" t="n">
        <v>1020</v>
      </c>
      <c r="P496" s="0" t="n">
        <v>816</v>
      </c>
      <c r="Q496" s="0" t="n">
        <v>204</v>
      </c>
      <c r="R496" s="0" t="n">
        <v>9</v>
      </c>
      <c r="S496" s="0" t="s">
        <v>1183</v>
      </c>
    </row>
    <row r="497" customFormat="false" ht="12.8" hidden="false" customHeight="false" outlineLevel="0" collapsed="false">
      <c r="A497" s="0" t="n">
        <v>88065565850</v>
      </c>
      <c r="B497" s="0" t="n">
        <v>44085</v>
      </c>
      <c r="C497" s="0" t="s">
        <v>594</v>
      </c>
      <c r="D497" s="0" t="s">
        <v>20</v>
      </c>
      <c r="E497" s="0" t="s">
        <v>112</v>
      </c>
      <c r="F497" s="0" t="s">
        <v>22</v>
      </c>
      <c r="G497" s="0" t="s">
        <v>23</v>
      </c>
      <c r="H497" s="0" t="s">
        <v>24</v>
      </c>
      <c r="I497" s="0" t="s">
        <v>128</v>
      </c>
      <c r="J497" s="0" t="s">
        <v>79</v>
      </c>
      <c r="K497" s="0" t="s">
        <v>35</v>
      </c>
      <c r="L497" s="0" t="n">
        <v>23</v>
      </c>
      <c r="M497" s="0" t="n">
        <v>20</v>
      </c>
      <c r="N497" s="0" t="n">
        <v>15</v>
      </c>
      <c r="O497" s="0" t="n">
        <v>345</v>
      </c>
      <c r="P497" s="0" t="n">
        <v>300</v>
      </c>
      <c r="Q497" s="0" t="n">
        <v>45</v>
      </c>
      <c r="R497" s="0" t="n">
        <v>9</v>
      </c>
      <c r="S497" s="0" t="s">
        <v>1183</v>
      </c>
    </row>
    <row r="498" customFormat="false" ht="12.8" hidden="false" customHeight="false" outlineLevel="0" collapsed="false">
      <c r="A498" s="0" t="n">
        <v>88065565851</v>
      </c>
      <c r="B498" s="0" t="n">
        <v>44086</v>
      </c>
      <c r="C498" s="0" t="s">
        <v>595</v>
      </c>
      <c r="D498" s="0" t="s">
        <v>20</v>
      </c>
      <c r="E498" s="0" t="s">
        <v>114</v>
      </c>
      <c r="F498" s="0" t="s">
        <v>22</v>
      </c>
      <c r="G498" s="0" t="s">
        <v>23</v>
      </c>
      <c r="H498" s="0" t="s">
        <v>24</v>
      </c>
      <c r="I498" s="0" t="s">
        <v>128</v>
      </c>
      <c r="J498" s="0" t="s">
        <v>82</v>
      </c>
      <c r="K498" s="0" t="s">
        <v>35</v>
      </c>
      <c r="L498" s="0" t="n">
        <v>9</v>
      </c>
      <c r="M498" s="0" t="n">
        <v>6</v>
      </c>
      <c r="N498" s="0" t="n">
        <v>60</v>
      </c>
      <c r="O498" s="0" t="n">
        <v>540</v>
      </c>
      <c r="P498" s="0" t="n">
        <v>360</v>
      </c>
      <c r="Q498" s="0" t="n">
        <v>180</v>
      </c>
      <c r="R498" s="0" t="n">
        <v>9</v>
      </c>
      <c r="S498" s="0" t="s">
        <v>1183</v>
      </c>
    </row>
    <row r="499" customFormat="false" ht="12.8" hidden="false" customHeight="false" outlineLevel="0" collapsed="false">
      <c r="A499" s="0" t="n">
        <v>88065565852</v>
      </c>
      <c r="B499" s="0" t="n">
        <v>44087</v>
      </c>
      <c r="C499" s="0" t="s">
        <v>596</v>
      </c>
      <c r="D499" s="0" t="s">
        <v>29</v>
      </c>
      <c r="E499" s="0" t="s">
        <v>69</v>
      </c>
      <c r="F499" s="0" t="s">
        <v>31</v>
      </c>
      <c r="G499" s="0" t="s">
        <v>32</v>
      </c>
      <c r="H499" s="0" t="s">
        <v>33</v>
      </c>
      <c r="I499" s="0" t="s">
        <v>128</v>
      </c>
      <c r="J499" s="0" t="s">
        <v>85</v>
      </c>
      <c r="K499" s="0" t="s">
        <v>35</v>
      </c>
      <c r="L499" s="0" t="n">
        <v>18</v>
      </c>
      <c r="M499" s="0" t="n">
        <v>15</v>
      </c>
      <c r="N499" s="0" t="n">
        <v>89</v>
      </c>
      <c r="O499" s="0" t="n">
        <v>1602</v>
      </c>
      <c r="P499" s="0" t="n">
        <v>1335</v>
      </c>
      <c r="Q499" s="0" t="n">
        <v>267</v>
      </c>
      <c r="R499" s="0" t="n">
        <v>9</v>
      </c>
      <c r="S499" s="0" t="s">
        <v>1183</v>
      </c>
    </row>
    <row r="500" customFormat="false" ht="12.8" hidden="false" customHeight="false" outlineLevel="0" collapsed="false">
      <c r="A500" s="0" t="n">
        <v>88065565853</v>
      </c>
      <c r="B500" s="0" t="n">
        <v>44088</v>
      </c>
      <c r="C500" s="0" t="s">
        <v>597</v>
      </c>
      <c r="D500" s="0" t="s">
        <v>20</v>
      </c>
      <c r="E500" s="0" t="s">
        <v>117</v>
      </c>
      <c r="F500" s="0" t="s">
        <v>38</v>
      </c>
      <c r="G500" s="0" t="s">
        <v>32</v>
      </c>
      <c r="H500" s="0" t="s">
        <v>39</v>
      </c>
      <c r="I500" s="0" t="s">
        <v>128</v>
      </c>
      <c r="J500" s="0" t="s">
        <v>67</v>
      </c>
      <c r="K500" s="0" t="s">
        <v>35</v>
      </c>
      <c r="L500" s="0" t="n">
        <v>18</v>
      </c>
      <c r="M500" s="0" t="n">
        <v>15</v>
      </c>
      <c r="N500" s="0" t="n">
        <v>77</v>
      </c>
      <c r="O500" s="0" t="n">
        <v>1386</v>
      </c>
      <c r="P500" s="0" t="n">
        <v>1155</v>
      </c>
      <c r="Q500" s="0" t="n">
        <v>231</v>
      </c>
      <c r="R500" s="0" t="n">
        <v>9</v>
      </c>
      <c r="S500" s="0" t="s">
        <v>1183</v>
      </c>
    </row>
    <row r="501" customFormat="false" ht="12.8" hidden="false" customHeight="false" outlineLevel="0" collapsed="false">
      <c r="A501" s="0" t="n">
        <v>88065565854</v>
      </c>
      <c r="B501" s="0" t="n">
        <v>44089</v>
      </c>
      <c r="C501" s="0" t="s">
        <v>598</v>
      </c>
      <c r="D501" s="0" t="s">
        <v>29</v>
      </c>
      <c r="E501" s="0" t="s">
        <v>69</v>
      </c>
      <c r="F501" s="0" t="s">
        <v>43</v>
      </c>
      <c r="G501" s="0" t="s">
        <v>23</v>
      </c>
      <c r="H501" s="0" t="s">
        <v>44</v>
      </c>
      <c r="I501" s="0" t="s">
        <v>128</v>
      </c>
      <c r="J501" s="0" t="s">
        <v>70</v>
      </c>
      <c r="K501" s="0" t="s">
        <v>27</v>
      </c>
      <c r="L501" s="0" t="n">
        <v>10</v>
      </c>
      <c r="M501" s="0" t="n">
        <v>7</v>
      </c>
      <c r="N501" s="0" t="n">
        <v>68</v>
      </c>
      <c r="O501" s="0" t="n">
        <v>680</v>
      </c>
      <c r="P501" s="0" t="n">
        <v>476</v>
      </c>
      <c r="Q501" s="0" t="n">
        <v>204</v>
      </c>
      <c r="R501" s="0" t="n">
        <v>9</v>
      </c>
      <c r="S501" s="0" t="s">
        <v>1183</v>
      </c>
    </row>
    <row r="502" customFormat="false" ht="12.8" hidden="false" customHeight="false" outlineLevel="0" collapsed="false">
      <c r="A502" s="0" t="n">
        <v>88065565855</v>
      </c>
      <c r="B502" s="0" t="n">
        <v>44093</v>
      </c>
      <c r="C502" s="0" t="s">
        <v>599</v>
      </c>
      <c r="D502" s="0" t="s">
        <v>29</v>
      </c>
      <c r="E502" s="0" t="s">
        <v>117</v>
      </c>
      <c r="F502" s="0" t="s">
        <v>22</v>
      </c>
      <c r="G502" s="0" t="s">
        <v>23</v>
      </c>
      <c r="H502" s="0" t="s">
        <v>24</v>
      </c>
      <c r="I502" s="0" t="s">
        <v>128</v>
      </c>
      <c r="J502" s="0" t="s">
        <v>76</v>
      </c>
      <c r="K502" s="0" t="s">
        <v>27</v>
      </c>
      <c r="L502" s="0" t="n">
        <v>15</v>
      </c>
      <c r="M502" s="0" t="n">
        <v>12</v>
      </c>
      <c r="N502" s="0" t="n">
        <v>15</v>
      </c>
      <c r="O502" s="0" t="n">
        <v>225</v>
      </c>
      <c r="P502" s="0" t="n">
        <v>180</v>
      </c>
      <c r="Q502" s="0" t="n">
        <v>45</v>
      </c>
      <c r="R502" s="0" t="n">
        <v>9</v>
      </c>
      <c r="S502" s="0" t="s">
        <v>1183</v>
      </c>
    </row>
    <row r="503" customFormat="false" ht="12.8" hidden="false" customHeight="false" outlineLevel="0" collapsed="false">
      <c r="A503" s="0" t="n">
        <v>88065565856</v>
      </c>
      <c r="B503" s="0" t="n">
        <v>44092</v>
      </c>
      <c r="C503" s="0" t="s">
        <v>600</v>
      </c>
      <c r="D503" s="0" t="s">
        <v>29</v>
      </c>
      <c r="E503" s="0" t="s">
        <v>119</v>
      </c>
      <c r="F503" s="0" t="s">
        <v>22</v>
      </c>
      <c r="G503" s="0" t="s">
        <v>23</v>
      </c>
      <c r="H503" s="0" t="s">
        <v>24</v>
      </c>
      <c r="I503" s="0" t="s">
        <v>128</v>
      </c>
      <c r="J503" s="0" t="s">
        <v>79</v>
      </c>
      <c r="K503" s="0" t="s">
        <v>35</v>
      </c>
      <c r="L503" s="0" t="n">
        <v>23</v>
      </c>
      <c r="M503" s="0" t="n">
        <v>20</v>
      </c>
      <c r="N503" s="0" t="n">
        <v>47</v>
      </c>
      <c r="O503" s="0" t="n">
        <v>1081</v>
      </c>
      <c r="P503" s="0" t="n">
        <v>940</v>
      </c>
      <c r="Q503" s="0" t="n">
        <v>141</v>
      </c>
      <c r="R503" s="0" t="n">
        <v>9</v>
      </c>
      <c r="S503" s="0" t="s">
        <v>1183</v>
      </c>
    </row>
    <row r="504" customFormat="false" ht="12.8" hidden="false" customHeight="false" outlineLevel="0" collapsed="false">
      <c r="A504" s="0" t="n">
        <v>88065565857</v>
      </c>
      <c r="B504" s="0" t="n">
        <v>44092</v>
      </c>
      <c r="C504" s="0" t="s">
        <v>601</v>
      </c>
      <c r="D504" s="0" t="s">
        <v>29</v>
      </c>
      <c r="E504" s="0" t="s">
        <v>121</v>
      </c>
      <c r="F504" s="0" t="s">
        <v>31</v>
      </c>
      <c r="G504" s="0" t="s">
        <v>32</v>
      </c>
      <c r="H504" s="0" t="s">
        <v>33</v>
      </c>
      <c r="I504" s="0" t="s">
        <v>128</v>
      </c>
      <c r="J504" s="0" t="s">
        <v>82</v>
      </c>
      <c r="K504" s="0" t="s">
        <v>35</v>
      </c>
      <c r="L504" s="0" t="n">
        <v>9</v>
      </c>
      <c r="M504" s="0" t="n">
        <v>6</v>
      </c>
      <c r="N504" s="0" t="n">
        <v>6</v>
      </c>
      <c r="O504" s="0" t="n">
        <v>54</v>
      </c>
      <c r="P504" s="0" t="n">
        <v>36</v>
      </c>
      <c r="Q504" s="0" t="n">
        <v>18</v>
      </c>
      <c r="R504" s="0" t="n">
        <v>9</v>
      </c>
      <c r="S504" s="0" t="s">
        <v>1183</v>
      </c>
    </row>
    <row r="505" customFormat="false" ht="12.8" hidden="false" customHeight="false" outlineLevel="0" collapsed="false">
      <c r="A505" s="0" t="n">
        <v>88065565858</v>
      </c>
      <c r="B505" s="0" t="n">
        <v>44093</v>
      </c>
      <c r="C505" s="0" t="s">
        <v>602</v>
      </c>
      <c r="D505" s="0" t="s">
        <v>20</v>
      </c>
      <c r="E505" s="0" t="s">
        <v>123</v>
      </c>
      <c r="F505" s="0" t="s">
        <v>38</v>
      </c>
      <c r="G505" s="0" t="s">
        <v>32</v>
      </c>
      <c r="H505" s="0" t="s">
        <v>39</v>
      </c>
      <c r="I505" s="0" t="s">
        <v>128</v>
      </c>
      <c r="J505" s="0" t="s">
        <v>85</v>
      </c>
      <c r="K505" s="0" t="s">
        <v>35</v>
      </c>
      <c r="L505" s="0" t="n">
        <v>18</v>
      </c>
      <c r="M505" s="0" t="n">
        <v>15</v>
      </c>
      <c r="N505" s="0" t="n">
        <v>10</v>
      </c>
      <c r="O505" s="0" t="n">
        <v>180</v>
      </c>
      <c r="P505" s="0" t="n">
        <v>150</v>
      </c>
      <c r="Q505" s="0" t="n">
        <v>30</v>
      </c>
      <c r="R505" s="0" t="n">
        <v>9</v>
      </c>
      <c r="S505" s="0" t="s">
        <v>1183</v>
      </c>
    </row>
    <row r="506" customFormat="false" ht="12.8" hidden="false" customHeight="false" outlineLevel="0" collapsed="false">
      <c r="A506" s="0" t="n">
        <v>88065565859</v>
      </c>
      <c r="B506" s="0" t="n">
        <v>44094</v>
      </c>
      <c r="C506" s="0" t="s">
        <v>603</v>
      </c>
      <c r="D506" s="0" t="s">
        <v>29</v>
      </c>
      <c r="E506" s="0" t="s">
        <v>125</v>
      </c>
      <c r="F506" s="0" t="s">
        <v>43</v>
      </c>
      <c r="G506" s="0" t="s">
        <v>23</v>
      </c>
      <c r="H506" s="0" t="s">
        <v>44</v>
      </c>
      <c r="I506" s="0" t="s">
        <v>128</v>
      </c>
      <c r="J506" s="0" t="s">
        <v>67</v>
      </c>
      <c r="K506" s="0" t="s">
        <v>35</v>
      </c>
      <c r="L506" s="0" t="n">
        <v>18</v>
      </c>
      <c r="M506" s="0" t="n">
        <v>15</v>
      </c>
      <c r="N506" s="0" t="n">
        <v>11</v>
      </c>
      <c r="O506" s="0" t="n">
        <v>198</v>
      </c>
      <c r="P506" s="0" t="n">
        <v>165</v>
      </c>
      <c r="Q506" s="0" t="n">
        <v>33</v>
      </c>
      <c r="R506" s="0" t="n">
        <v>9</v>
      </c>
      <c r="S506" s="0" t="s">
        <v>1183</v>
      </c>
    </row>
    <row r="507" customFormat="false" ht="12.8" hidden="false" customHeight="false" outlineLevel="0" collapsed="false">
      <c r="A507" s="0" t="n">
        <v>88065565860</v>
      </c>
      <c r="B507" s="0" t="n">
        <v>44095</v>
      </c>
      <c r="C507" s="0" t="s">
        <v>604</v>
      </c>
      <c r="D507" s="0" t="s">
        <v>20</v>
      </c>
      <c r="E507" s="0" t="s">
        <v>30</v>
      </c>
      <c r="F507" s="0" t="s">
        <v>22</v>
      </c>
      <c r="G507" s="0" t="s">
        <v>23</v>
      </c>
      <c r="H507" s="0" t="s">
        <v>24</v>
      </c>
      <c r="I507" s="0" t="s">
        <v>128</v>
      </c>
      <c r="J507" s="0" t="s">
        <v>70</v>
      </c>
      <c r="K507" s="0" t="s">
        <v>27</v>
      </c>
      <c r="L507" s="0" t="n">
        <v>10</v>
      </c>
      <c r="M507" s="0" t="n">
        <v>7</v>
      </c>
      <c r="N507" s="0" t="n">
        <v>60</v>
      </c>
      <c r="O507" s="0" t="n">
        <v>600</v>
      </c>
      <c r="P507" s="0" t="n">
        <v>420</v>
      </c>
      <c r="Q507" s="0" t="n">
        <v>180</v>
      </c>
      <c r="R507" s="0" t="n">
        <v>9</v>
      </c>
      <c r="S507" s="0" t="s">
        <v>1183</v>
      </c>
    </row>
    <row r="508" customFormat="false" ht="12.8" hidden="false" customHeight="false" outlineLevel="0" collapsed="false">
      <c r="A508" s="0" t="n">
        <v>88065565861</v>
      </c>
      <c r="B508" s="0" t="n">
        <v>44096</v>
      </c>
      <c r="C508" s="0" t="s">
        <v>605</v>
      </c>
      <c r="D508" s="0" t="s">
        <v>20</v>
      </c>
      <c r="E508" s="0" t="s">
        <v>37</v>
      </c>
      <c r="F508" s="0" t="s">
        <v>22</v>
      </c>
      <c r="G508" s="0" t="s">
        <v>23</v>
      </c>
      <c r="H508" s="0" t="s">
        <v>24</v>
      </c>
      <c r="I508" s="0" t="s">
        <v>128</v>
      </c>
      <c r="J508" s="0" t="s">
        <v>76</v>
      </c>
      <c r="K508" s="0" t="s">
        <v>27</v>
      </c>
      <c r="L508" s="0" t="n">
        <v>15</v>
      </c>
      <c r="M508" s="0" t="n">
        <v>12</v>
      </c>
      <c r="N508" s="0" t="n">
        <v>89</v>
      </c>
      <c r="O508" s="0" t="n">
        <v>1335</v>
      </c>
      <c r="P508" s="0" t="n">
        <v>1068</v>
      </c>
      <c r="Q508" s="0" t="n">
        <v>267</v>
      </c>
      <c r="R508" s="0" t="n">
        <v>9</v>
      </c>
      <c r="S508" s="0" t="s">
        <v>1183</v>
      </c>
    </row>
    <row r="509" customFormat="false" ht="12.8" hidden="false" customHeight="false" outlineLevel="0" collapsed="false">
      <c r="A509" s="0" t="n">
        <v>88065565862</v>
      </c>
      <c r="B509" s="0" t="n">
        <v>44097</v>
      </c>
      <c r="C509" s="0" t="s">
        <v>606</v>
      </c>
      <c r="D509" s="0" t="s">
        <v>29</v>
      </c>
      <c r="E509" s="0" t="s">
        <v>42</v>
      </c>
      <c r="F509" s="0" t="s">
        <v>31</v>
      </c>
      <c r="G509" s="0" t="s">
        <v>32</v>
      </c>
      <c r="H509" s="0" t="s">
        <v>33</v>
      </c>
      <c r="I509" s="0" t="s">
        <v>128</v>
      </c>
      <c r="J509" s="0" t="s">
        <v>79</v>
      </c>
      <c r="K509" s="0" t="s">
        <v>35</v>
      </c>
      <c r="L509" s="0" t="n">
        <v>23</v>
      </c>
      <c r="M509" s="0" t="n">
        <v>20</v>
      </c>
      <c r="N509" s="0" t="n">
        <v>77</v>
      </c>
      <c r="O509" s="0" t="n">
        <v>1771</v>
      </c>
      <c r="P509" s="0" t="n">
        <v>1540</v>
      </c>
      <c r="Q509" s="0" t="n">
        <v>231</v>
      </c>
      <c r="R509" s="0" t="n">
        <v>9</v>
      </c>
      <c r="S509" s="0" t="s">
        <v>1183</v>
      </c>
    </row>
    <row r="510" customFormat="false" ht="12.8" hidden="false" customHeight="false" outlineLevel="0" collapsed="false">
      <c r="A510" s="0" t="n">
        <v>88065565863</v>
      </c>
      <c r="B510" s="0" t="n">
        <v>44098</v>
      </c>
      <c r="C510" s="0" t="s">
        <v>607</v>
      </c>
      <c r="D510" s="0" t="s">
        <v>20</v>
      </c>
      <c r="E510" s="0" t="s">
        <v>186</v>
      </c>
      <c r="F510" s="0" t="s">
        <v>38</v>
      </c>
      <c r="G510" s="0" t="s">
        <v>32</v>
      </c>
      <c r="H510" s="0" t="s">
        <v>39</v>
      </c>
      <c r="I510" s="0" t="s">
        <v>128</v>
      </c>
      <c r="J510" s="0" t="s">
        <v>82</v>
      </c>
      <c r="K510" s="0" t="s">
        <v>35</v>
      </c>
      <c r="L510" s="0" t="n">
        <v>9</v>
      </c>
      <c r="M510" s="0" t="n">
        <v>6</v>
      </c>
      <c r="N510" s="0" t="n">
        <v>68</v>
      </c>
      <c r="O510" s="0" t="n">
        <v>612</v>
      </c>
      <c r="P510" s="0" t="n">
        <v>408</v>
      </c>
      <c r="Q510" s="0" t="n">
        <v>204</v>
      </c>
      <c r="R510" s="0" t="n">
        <v>9</v>
      </c>
      <c r="S510" s="0" t="s">
        <v>1183</v>
      </c>
    </row>
    <row r="511" customFormat="false" ht="12.8" hidden="false" customHeight="false" outlineLevel="0" collapsed="false">
      <c r="A511" s="0" t="n">
        <v>88065565864</v>
      </c>
      <c r="B511" s="0" t="n">
        <v>44099</v>
      </c>
      <c r="C511" s="0" t="s">
        <v>608</v>
      </c>
      <c r="D511" s="0" t="s">
        <v>29</v>
      </c>
      <c r="E511" s="0" t="s">
        <v>188</v>
      </c>
      <c r="F511" s="0" t="s">
        <v>43</v>
      </c>
      <c r="G511" s="0" t="s">
        <v>23</v>
      </c>
      <c r="H511" s="0" t="s">
        <v>44</v>
      </c>
      <c r="I511" s="0" t="s">
        <v>128</v>
      </c>
      <c r="J511" s="0" t="s">
        <v>85</v>
      </c>
      <c r="K511" s="0" t="s">
        <v>35</v>
      </c>
      <c r="L511" s="0" t="n">
        <v>18</v>
      </c>
      <c r="M511" s="0" t="n">
        <v>15</v>
      </c>
      <c r="N511" s="0" t="n">
        <v>15</v>
      </c>
      <c r="O511" s="0" t="n">
        <v>270</v>
      </c>
      <c r="P511" s="0" t="n">
        <v>225</v>
      </c>
      <c r="Q511" s="0" t="n">
        <v>45</v>
      </c>
      <c r="R511" s="0" t="n">
        <v>9</v>
      </c>
      <c r="S511" s="0" t="s">
        <v>1183</v>
      </c>
    </row>
    <row r="512" customFormat="false" ht="12.8" hidden="false" customHeight="false" outlineLevel="0" collapsed="false">
      <c r="A512" s="0" t="n">
        <v>88065565865</v>
      </c>
      <c r="B512" s="0" t="n">
        <v>44103</v>
      </c>
      <c r="C512" s="0" t="s">
        <v>609</v>
      </c>
      <c r="D512" s="0" t="s">
        <v>29</v>
      </c>
      <c r="E512" s="0" t="s">
        <v>46</v>
      </c>
      <c r="F512" s="0" t="s">
        <v>22</v>
      </c>
      <c r="G512" s="0" t="s">
        <v>23</v>
      </c>
      <c r="H512" s="0" t="s">
        <v>24</v>
      </c>
      <c r="I512" s="0" t="s">
        <v>128</v>
      </c>
      <c r="J512" s="0" t="s">
        <v>73</v>
      </c>
      <c r="K512" s="0" t="s">
        <v>27</v>
      </c>
      <c r="L512" s="0" t="n">
        <v>15</v>
      </c>
      <c r="M512" s="0" t="n">
        <v>12</v>
      </c>
      <c r="N512" s="0" t="n">
        <v>47</v>
      </c>
      <c r="O512" s="0" t="n">
        <v>705</v>
      </c>
      <c r="P512" s="0" t="n">
        <v>564</v>
      </c>
      <c r="Q512" s="0" t="n">
        <v>141</v>
      </c>
      <c r="R512" s="0" t="n">
        <v>9</v>
      </c>
      <c r="S512" s="0" t="s">
        <v>1183</v>
      </c>
    </row>
    <row r="513" customFormat="false" ht="12.8" hidden="false" customHeight="false" outlineLevel="0" collapsed="false">
      <c r="A513" s="0" t="n">
        <v>88065565866</v>
      </c>
      <c r="B513" s="0" t="n">
        <v>44102</v>
      </c>
      <c r="C513" s="0" t="s">
        <v>610</v>
      </c>
      <c r="D513" s="0" t="s">
        <v>29</v>
      </c>
      <c r="E513" s="0" t="s">
        <v>48</v>
      </c>
      <c r="F513" s="0" t="s">
        <v>22</v>
      </c>
      <c r="G513" s="0" t="s">
        <v>23</v>
      </c>
      <c r="H513" s="0" t="s">
        <v>24</v>
      </c>
      <c r="I513" s="0" t="s">
        <v>128</v>
      </c>
      <c r="J513" s="0" t="s">
        <v>76</v>
      </c>
      <c r="K513" s="0" t="s">
        <v>27</v>
      </c>
      <c r="L513" s="0" t="n">
        <v>15</v>
      </c>
      <c r="M513" s="0" t="n">
        <v>12</v>
      </c>
      <c r="N513" s="0" t="n">
        <v>6</v>
      </c>
      <c r="O513" s="0" t="n">
        <v>90</v>
      </c>
      <c r="P513" s="0" t="n">
        <v>72</v>
      </c>
      <c r="Q513" s="0" t="n">
        <v>18</v>
      </c>
      <c r="R513" s="0" t="n">
        <v>9</v>
      </c>
      <c r="S513" s="0" t="s">
        <v>1183</v>
      </c>
    </row>
    <row r="514" customFormat="false" ht="12.8" hidden="false" customHeight="false" outlineLevel="0" collapsed="false">
      <c r="A514" s="0" t="n">
        <v>88065565867</v>
      </c>
      <c r="B514" s="0" t="n">
        <v>44102</v>
      </c>
      <c r="C514" s="0" t="s">
        <v>611</v>
      </c>
      <c r="D514" s="0" t="s">
        <v>29</v>
      </c>
      <c r="E514" s="0" t="s">
        <v>50</v>
      </c>
      <c r="F514" s="0" t="s">
        <v>31</v>
      </c>
      <c r="G514" s="0" t="s">
        <v>32</v>
      </c>
      <c r="H514" s="0" t="s">
        <v>33</v>
      </c>
      <c r="I514" s="0" t="s">
        <v>128</v>
      </c>
      <c r="J514" s="0" t="s">
        <v>126</v>
      </c>
      <c r="K514" s="0" t="s">
        <v>27</v>
      </c>
      <c r="L514" s="0" t="n">
        <v>20</v>
      </c>
      <c r="M514" s="0" t="n">
        <v>17</v>
      </c>
      <c r="N514" s="0" t="n">
        <v>10</v>
      </c>
      <c r="O514" s="0" t="n">
        <v>200</v>
      </c>
      <c r="P514" s="0" t="n">
        <v>170</v>
      </c>
      <c r="Q514" s="0" t="n">
        <v>30</v>
      </c>
      <c r="R514" s="0" t="n">
        <v>9</v>
      </c>
      <c r="S514" s="0" t="s">
        <v>1183</v>
      </c>
    </row>
    <row r="515" customFormat="false" ht="12.8" hidden="false" customHeight="false" outlineLevel="0" collapsed="false">
      <c r="A515" s="0" t="n">
        <v>88065565868</v>
      </c>
      <c r="B515" s="0" t="n">
        <v>44103</v>
      </c>
      <c r="C515" s="0" t="s">
        <v>612</v>
      </c>
      <c r="D515" s="0" t="s">
        <v>20</v>
      </c>
      <c r="E515" s="0" t="s">
        <v>52</v>
      </c>
      <c r="F515" s="0" t="s">
        <v>31</v>
      </c>
      <c r="G515" s="0" t="s">
        <v>32</v>
      </c>
      <c r="H515" s="0" t="s">
        <v>33</v>
      </c>
      <c r="I515" s="0" t="s">
        <v>128</v>
      </c>
      <c r="J515" s="0" t="s">
        <v>129</v>
      </c>
      <c r="K515" s="0" t="s">
        <v>27</v>
      </c>
      <c r="L515" s="0" t="n">
        <v>12</v>
      </c>
      <c r="M515" s="0" t="n">
        <v>9</v>
      </c>
      <c r="N515" s="0" t="n">
        <v>11</v>
      </c>
      <c r="O515" s="0" t="n">
        <v>132</v>
      </c>
      <c r="P515" s="0" t="n">
        <v>99</v>
      </c>
      <c r="Q515" s="0" t="n">
        <v>33</v>
      </c>
      <c r="R515" s="0" t="n">
        <v>9</v>
      </c>
      <c r="S515" s="0" t="s">
        <v>1183</v>
      </c>
    </row>
    <row r="516" customFormat="false" ht="12.8" hidden="false" customHeight="false" outlineLevel="0" collapsed="false">
      <c r="A516" s="0" t="n">
        <v>88065565869</v>
      </c>
      <c r="B516" s="0" t="n">
        <v>44104</v>
      </c>
      <c r="C516" s="0" t="s">
        <v>613</v>
      </c>
      <c r="D516" s="0" t="s">
        <v>29</v>
      </c>
      <c r="E516" s="0" t="s">
        <v>55</v>
      </c>
      <c r="F516" s="0" t="s">
        <v>31</v>
      </c>
      <c r="G516" s="0" t="s">
        <v>32</v>
      </c>
      <c r="H516" s="0" t="s">
        <v>33</v>
      </c>
      <c r="I516" s="0" t="s">
        <v>128</v>
      </c>
      <c r="J516" s="0" t="s">
        <v>131</v>
      </c>
      <c r="K516" s="0" t="s">
        <v>27</v>
      </c>
      <c r="L516" s="0" t="n">
        <v>13</v>
      </c>
      <c r="M516" s="0" t="n">
        <v>10</v>
      </c>
      <c r="N516" s="0" t="n">
        <v>60</v>
      </c>
      <c r="O516" s="0" t="n">
        <v>780</v>
      </c>
      <c r="P516" s="0" t="n">
        <v>600</v>
      </c>
      <c r="Q516" s="0" t="n">
        <v>180</v>
      </c>
      <c r="R516" s="0" t="n">
        <v>9</v>
      </c>
      <c r="S516" s="0" t="s">
        <v>1183</v>
      </c>
    </row>
    <row r="517" customFormat="false" ht="12.8" hidden="false" customHeight="false" outlineLevel="0" collapsed="false">
      <c r="A517" s="0" t="n">
        <v>88065565870</v>
      </c>
      <c r="B517" s="0" t="n">
        <v>44102</v>
      </c>
      <c r="C517" s="0" t="s">
        <v>614</v>
      </c>
      <c r="D517" s="0" t="s">
        <v>20</v>
      </c>
      <c r="E517" s="0" t="s">
        <v>58</v>
      </c>
      <c r="F517" s="0" t="s">
        <v>31</v>
      </c>
      <c r="G517" s="0" t="s">
        <v>32</v>
      </c>
      <c r="H517" s="0" t="s">
        <v>33</v>
      </c>
      <c r="I517" s="0" t="s">
        <v>128</v>
      </c>
      <c r="J517" s="0" t="s">
        <v>133</v>
      </c>
      <c r="K517" s="0" t="s">
        <v>27</v>
      </c>
      <c r="L517" s="0" t="n">
        <v>15</v>
      </c>
      <c r="M517" s="0" t="n">
        <v>12</v>
      </c>
      <c r="N517" s="0" t="n">
        <v>89</v>
      </c>
      <c r="O517" s="0" t="n">
        <v>1335</v>
      </c>
      <c r="P517" s="0" t="n">
        <v>1068</v>
      </c>
      <c r="Q517" s="0" t="n">
        <v>267</v>
      </c>
      <c r="R517" s="0" t="n">
        <v>9</v>
      </c>
      <c r="S517" s="0" t="s">
        <v>1183</v>
      </c>
    </row>
    <row r="518" customFormat="false" ht="12.8" hidden="false" customHeight="false" outlineLevel="0" collapsed="false">
      <c r="A518" s="0" t="n">
        <v>88065565871</v>
      </c>
      <c r="B518" s="0" t="n">
        <v>44103</v>
      </c>
      <c r="C518" s="0" t="s">
        <v>615</v>
      </c>
      <c r="D518" s="0" t="s">
        <v>29</v>
      </c>
      <c r="E518" s="0" t="s">
        <v>147</v>
      </c>
      <c r="F518" s="0" t="s">
        <v>31</v>
      </c>
      <c r="G518" s="0" t="s">
        <v>32</v>
      </c>
      <c r="H518" s="0" t="s">
        <v>33</v>
      </c>
      <c r="I518" s="0" t="s">
        <v>128</v>
      </c>
      <c r="J518" s="0" t="s">
        <v>88</v>
      </c>
      <c r="K518" s="0" t="s">
        <v>27</v>
      </c>
      <c r="L518" s="0" t="n">
        <v>14</v>
      </c>
      <c r="M518" s="0" t="n">
        <v>11</v>
      </c>
      <c r="N518" s="0" t="n">
        <v>77</v>
      </c>
      <c r="O518" s="0" t="n">
        <v>1078</v>
      </c>
      <c r="P518" s="0" t="n">
        <v>847</v>
      </c>
      <c r="Q518" s="0" t="n">
        <v>231</v>
      </c>
      <c r="R518" s="0" t="n">
        <v>9</v>
      </c>
      <c r="S518" s="0" t="s">
        <v>1183</v>
      </c>
    </row>
    <row r="519" customFormat="false" ht="12.8" hidden="false" customHeight="false" outlineLevel="0" collapsed="false">
      <c r="A519" s="0" t="n">
        <v>88065565872</v>
      </c>
      <c r="B519" s="0" t="n">
        <v>44104</v>
      </c>
      <c r="C519" s="0" t="s">
        <v>616</v>
      </c>
      <c r="D519" s="0" t="s">
        <v>29</v>
      </c>
      <c r="E519" s="0" t="s">
        <v>149</v>
      </c>
      <c r="F519" s="0" t="s">
        <v>22</v>
      </c>
      <c r="G519" s="0" t="s">
        <v>23</v>
      </c>
      <c r="H519" s="0" t="s">
        <v>24</v>
      </c>
      <c r="I519" s="0" t="s">
        <v>128</v>
      </c>
      <c r="J519" s="0" t="s">
        <v>91</v>
      </c>
      <c r="K519" s="0" t="s">
        <v>27</v>
      </c>
      <c r="L519" s="0" t="n">
        <v>30</v>
      </c>
      <c r="M519" s="0" t="n">
        <v>27</v>
      </c>
      <c r="N519" s="0" t="n">
        <v>68</v>
      </c>
      <c r="O519" s="0" t="n">
        <v>2040</v>
      </c>
      <c r="P519" s="0" t="n">
        <v>1836</v>
      </c>
      <c r="Q519" s="0" t="n">
        <v>204</v>
      </c>
      <c r="R519" s="0" t="n">
        <v>9</v>
      </c>
      <c r="S519" s="0" t="s">
        <v>1183</v>
      </c>
    </row>
    <row r="520" customFormat="false" ht="12.8" hidden="false" customHeight="false" outlineLevel="0" collapsed="false">
      <c r="A520" s="0" t="n">
        <v>88065565873</v>
      </c>
      <c r="B520" s="0" t="n">
        <v>44104</v>
      </c>
      <c r="C520" s="0" t="s">
        <v>617</v>
      </c>
      <c r="D520" s="0" t="s">
        <v>20</v>
      </c>
      <c r="E520" s="0" t="s">
        <v>21</v>
      </c>
      <c r="F520" s="0" t="s">
        <v>31</v>
      </c>
      <c r="G520" s="0" t="s">
        <v>32</v>
      </c>
      <c r="H520" s="0" t="s">
        <v>33</v>
      </c>
      <c r="I520" s="0" t="s">
        <v>25</v>
      </c>
      <c r="J520" s="0" t="s">
        <v>94</v>
      </c>
      <c r="K520" s="0" t="s">
        <v>27</v>
      </c>
      <c r="L520" s="0" t="n">
        <v>16</v>
      </c>
      <c r="M520" s="0" t="n">
        <v>13</v>
      </c>
      <c r="N520" s="0" t="n">
        <v>15</v>
      </c>
      <c r="O520" s="0" t="n">
        <v>240</v>
      </c>
      <c r="P520" s="0" t="n">
        <v>195</v>
      </c>
      <c r="Q520" s="0" t="n">
        <v>45</v>
      </c>
      <c r="R520" s="0" t="n">
        <v>9</v>
      </c>
      <c r="S520" s="0" t="s">
        <v>1183</v>
      </c>
    </row>
    <row r="521" customFormat="false" ht="12.8" hidden="false" customHeight="false" outlineLevel="0" collapsed="false">
      <c r="A521" s="0" t="n">
        <v>88065565874</v>
      </c>
      <c r="B521" s="0" t="n">
        <v>44044</v>
      </c>
      <c r="C521" s="0" t="s">
        <v>28</v>
      </c>
      <c r="D521" s="0" t="s">
        <v>29</v>
      </c>
      <c r="E521" s="0" t="s">
        <v>30</v>
      </c>
      <c r="F521" s="0" t="s">
        <v>38</v>
      </c>
      <c r="G521" s="0" t="s">
        <v>32</v>
      </c>
      <c r="H521" s="0" t="s">
        <v>39</v>
      </c>
      <c r="I521" s="0" t="s">
        <v>25</v>
      </c>
      <c r="J521" s="0" t="s">
        <v>34</v>
      </c>
      <c r="K521" s="0" t="s">
        <v>35</v>
      </c>
      <c r="L521" s="0" t="n">
        <v>9</v>
      </c>
      <c r="M521" s="0" t="n">
        <v>6</v>
      </c>
      <c r="N521" s="0" t="n">
        <v>47</v>
      </c>
      <c r="O521" s="0" t="n">
        <v>423</v>
      </c>
      <c r="P521" s="0" t="n">
        <v>282</v>
      </c>
      <c r="Q521" s="0" t="n">
        <v>141</v>
      </c>
      <c r="R521" s="0" t="n">
        <v>8</v>
      </c>
      <c r="S521" s="0" t="s">
        <v>1184</v>
      </c>
    </row>
    <row r="522" customFormat="false" ht="12.8" hidden="false" customHeight="false" outlineLevel="0" collapsed="false">
      <c r="A522" s="0" t="n">
        <v>88065565875</v>
      </c>
      <c r="B522" s="0" t="n">
        <v>44045</v>
      </c>
      <c r="C522" s="0" t="s">
        <v>36</v>
      </c>
      <c r="D522" s="0" t="s">
        <v>20</v>
      </c>
      <c r="E522" s="0" t="s">
        <v>37</v>
      </c>
      <c r="F522" s="0" t="s">
        <v>43</v>
      </c>
      <c r="G522" s="0" t="s">
        <v>23</v>
      </c>
      <c r="H522" s="0" t="s">
        <v>44</v>
      </c>
      <c r="I522" s="0" t="s">
        <v>25</v>
      </c>
      <c r="J522" s="0" t="s">
        <v>40</v>
      </c>
      <c r="K522" s="0" t="s">
        <v>35</v>
      </c>
      <c r="L522" s="0" t="n">
        <v>5</v>
      </c>
      <c r="M522" s="0" t="n">
        <v>2</v>
      </c>
      <c r="N522" s="0" t="n">
        <v>6</v>
      </c>
      <c r="O522" s="0" t="n">
        <v>30</v>
      </c>
      <c r="P522" s="0" t="n">
        <v>12</v>
      </c>
      <c r="Q522" s="0" t="n">
        <v>18</v>
      </c>
      <c r="R522" s="0" t="n">
        <v>8</v>
      </c>
      <c r="S522" s="0" t="s">
        <v>1184</v>
      </c>
    </row>
    <row r="523" customFormat="false" ht="12.8" hidden="false" customHeight="false" outlineLevel="0" collapsed="false">
      <c r="A523" s="0" t="n">
        <v>88065565876</v>
      </c>
      <c r="B523" s="0" t="n">
        <v>44046</v>
      </c>
      <c r="C523" s="0" t="s">
        <v>618</v>
      </c>
      <c r="D523" s="0" t="s">
        <v>20</v>
      </c>
      <c r="E523" s="0" t="s">
        <v>156</v>
      </c>
      <c r="F523" s="0" t="s">
        <v>22</v>
      </c>
      <c r="G523" s="0" t="s">
        <v>23</v>
      </c>
      <c r="H523" s="0" t="s">
        <v>24</v>
      </c>
      <c r="I523" s="0" t="s">
        <v>25</v>
      </c>
      <c r="J523" s="0" t="s">
        <v>140</v>
      </c>
      <c r="K523" s="0" t="s">
        <v>35</v>
      </c>
      <c r="L523" s="0" t="n">
        <v>18</v>
      </c>
      <c r="M523" s="0" t="n">
        <v>15</v>
      </c>
      <c r="N523" s="0" t="n">
        <v>10</v>
      </c>
      <c r="O523" s="0" t="n">
        <v>180</v>
      </c>
      <c r="P523" s="0" t="n">
        <v>150</v>
      </c>
      <c r="Q523" s="0" t="n">
        <v>30</v>
      </c>
      <c r="R523" s="0" t="n">
        <v>8</v>
      </c>
      <c r="S523" s="0" t="s">
        <v>1184</v>
      </c>
    </row>
    <row r="524" customFormat="false" ht="12.8" hidden="false" customHeight="false" outlineLevel="0" collapsed="false">
      <c r="A524" s="0" t="n">
        <v>88065565877</v>
      </c>
      <c r="B524" s="0" t="n">
        <v>44047</v>
      </c>
      <c r="C524" s="0" t="s">
        <v>619</v>
      </c>
      <c r="D524" s="0" t="s">
        <v>20</v>
      </c>
      <c r="E524" s="0" t="s">
        <v>66</v>
      </c>
      <c r="F524" s="0" t="s">
        <v>31</v>
      </c>
      <c r="G524" s="0" t="s">
        <v>32</v>
      </c>
      <c r="H524" s="0" t="s">
        <v>33</v>
      </c>
      <c r="I524" s="0" t="s">
        <v>25</v>
      </c>
      <c r="J524" s="0" t="s">
        <v>142</v>
      </c>
      <c r="K524" s="0" t="s">
        <v>35</v>
      </c>
      <c r="L524" s="0" t="n">
        <v>10</v>
      </c>
      <c r="M524" s="0" t="n">
        <v>7</v>
      </c>
      <c r="N524" s="0" t="n">
        <v>11</v>
      </c>
      <c r="O524" s="0" t="n">
        <v>110</v>
      </c>
      <c r="P524" s="0" t="n">
        <v>77</v>
      </c>
      <c r="Q524" s="0" t="n">
        <v>33</v>
      </c>
      <c r="R524" s="0" t="n">
        <v>8</v>
      </c>
      <c r="S524" s="0" t="s">
        <v>1184</v>
      </c>
    </row>
    <row r="525" customFormat="false" ht="12.8" hidden="false" customHeight="false" outlineLevel="0" collapsed="false">
      <c r="A525" s="0" t="n">
        <v>88065565878</v>
      </c>
      <c r="B525" s="0" t="n">
        <v>44048</v>
      </c>
      <c r="C525" s="0" t="s">
        <v>620</v>
      </c>
      <c r="D525" s="0" t="s">
        <v>20</v>
      </c>
      <c r="E525" s="0" t="s">
        <v>69</v>
      </c>
      <c r="F525" s="0" t="s">
        <v>38</v>
      </c>
      <c r="G525" s="0" t="s">
        <v>32</v>
      </c>
      <c r="H525" s="0" t="s">
        <v>39</v>
      </c>
      <c r="I525" s="0" t="s">
        <v>25</v>
      </c>
      <c r="J525" s="0" t="s">
        <v>144</v>
      </c>
      <c r="K525" s="0" t="s">
        <v>35</v>
      </c>
      <c r="L525" s="0" t="n">
        <v>20</v>
      </c>
      <c r="M525" s="0" t="n">
        <v>17</v>
      </c>
      <c r="N525" s="0" t="n">
        <v>60</v>
      </c>
      <c r="O525" s="0" t="n">
        <v>1200</v>
      </c>
      <c r="P525" s="0" t="n">
        <v>1020</v>
      </c>
      <c r="Q525" s="0" t="n">
        <v>180</v>
      </c>
      <c r="R525" s="0" t="n">
        <v>8</v>
      </c>
      <c r="S525" s="0" t="s">
        <v>1184</v>
      </c>
    </row>
    <row r="526" customFormat="false" ht="12.8" hidden="false" customHeight="false" outlineLevel="0" collapsed="false">
      <c r="A526" s="0" t="n">
        <v>88065565879</v>
      </c>
      <c r="B526" s="0" t="n">
        <v>44052</v>
      </c>
      <c r="C526" s="0" t="s">
        <v>45</v>
      </c>
      <c r="D526" s="0" t="s">
        <v>20</v>
      </c>
      <c r="E526" s="0" t="s">
        <v>46</v>
      </c>
      <c r="F526" s="0" t="s">
        <v>43</v>
      </c>
      <c r="G526" s="0" t="s">
        <v>23</v>
      </c>
      <c r="H526" s="0" t="s">
        <v>44</v>
      </c>
      <c r="I526" s="0" t="s">
        <v>25</v>
      </c>
      <c r="J526" s="0" t="s">
        <v>60</v>
      </c>
      <c r="K526" s="0" t="s">
        <v>35</v>
      </c>
      <c r="L526" s="0" t="n">
        <v>70</v>
      </c>
      <c r="M526" s="0" t="n">
        <v>67</v>
      </c>
      <c r="N526" s="0" t="n">
        <v>89</v>
      </c>
      <c r="O526" s="0" t="n">
        <v>6230</v>
      </c>
      <c r="P526" s="0" t="n">
        <v>5963</v>
      </c>
      <c r="Q526" s="0" t="n">
        <v>267</v>
      </c>
      <c r="R526" s="0" t="n">
        <v>8</v>
      </c>
      <c r="S526" s="0" t="s">
        <v>1184</v>
      </c>
    </row>
    <row r="527" customFormat="false" ht="12.8" hidden="false" customHeight="false" outlineLevel="0" collapsed="false">
      <c r="A527" s="0" t="n">
        <v>88065565880</v>
      </c>
      <c r="B527" s="0" t="n">
        <v>44051</v>
      </c>
      <c r="C527" s="0" t="s">
        <v>47</v>
      </c>
      <c r="D527" s="0" t="s">
        <v>20</v>
      </c>
      <c r="E527" s="0" t="s">
        <v>48</v>
      </c>
      <c r="F527" s="0" t="s">
        <v>22</v>
      </c>
      <c r="G527" s="0" t="s">
        <v>23</v>
      </c>
      <c r="H527" s="0" t="s">
        <v>24</v>
      </c>
      <c r="I527" s="0" t="s">
        <v>25</v>
      </c>
      <c r="J527" s="0" t="s">
        <v>61</v>
      </c>
      <c r="K527" s="0" t="s">
        <v>35</v>
      </c>
      <c r="L527" s="0" t="n">
        <v>15</v>
      </c>
      <c r="M527" s="0" t="n">
        <v>12</v>
      </c>
      <c r="N527" s="0" t="n">
        <v>77</v>
      </c>
      <c r="O527" s="0" t="n">
        <v>1155</v>
      </c>
      <c r="P527" s="0" t="n">
        <v>924</v>
      </c>
      <c r="Q527" s="0" t="n">
        <v>231</v>
      </c>
      <c r="R527" s="0" t="n">
        <v>8</v>
      </c>
      <c r="S527" s="0" t="s">
        <v>1184</v>
      </c>
    </row>
    <row r="528" customFormat="false" ht="12.8" hidden="false" customHeight="false" outlineLevel="0" collapsed="false">
      <c r="A528" s="0" t="n">
        <v>88065565881</v>
      </c>
      <c r="B528" s="0" t="n">
        <v>44051</v>
      </c>
      <c r="C528" s="0" t="s">
        <v>49</v>
      </c>
      <c r="D528" s="0" t="s">
        <v>29</v>
      </c>
      <c r="E528" s="0" t="s">
        <v>50</v>
      </c>
      <c r="F528" s="0" t="s">
        <v>31</v>
      </c>
      <c r="G528" s="0" t="s">
        <v>32</v>
      </c>
      <c r="H528" s="0" t="s">
        <v>33</v>
      </c>
      <c r="I528" s="0" t="s">
        <v>25</v>
      </c>
      <c r="J528" s="0" t="s">
        <v>73</v>
      </c>
      <c r="K528" s="0" t="s">
        <v>27</v>
      </c>
      <c r="L528" s="0" t="n">
        <v>15</v>
      </c>
      <c r="M528" s="0" t="n">
        <v>12</v>
      </c>
      <c r="N528" s="0" t="n">
        <v>68</v>
      </c>
      <c r="O528" s="0" t="n">
        <v>1020</v>
      </c>
      <c r="P528" s="0" t="n">
        <v>816</v>
      </c>
      <c r="Q528" s="0" t="n">
        <v>204</v>
      </c>
      <c r="R528" s="0" t="n">
        <v>8</v>
      </c>
      <c r="S528" s="0" t="s">
        <v>1184</v>
      </c>
    </row>
    <row r="529" customFormat="false" ht="12.8" hidden="false" customHeight="false" outlineLevel="0" collapsed="false">
      <c r="A529" s="0" t="n">
        <v>88065565882</v>
      </c>
      <c r="B529" s="0" t="n">
        <v>44052</v>
      </c>
      <c r="C529" s="0" t="s">
        <v>51</v>
      </c>
      <c r="D529" s="0" t="s">
        <v>29</v>
      </c>
      <c r="E529" s="0" t="s">
        <v>52</v>
      </c>
      <c r="F529" s="0" t="s">
        <v>38</v>
      </c>
      <c r="G529" s="0" t="s">
        <v>32</v>
      </c>
      <c r="H529" s="0" t="s">
        <v>39</v>
      </c>
      <c r="I529" s="0" t="s">
        <v>25</v>
      </c>
      <c r="J529" s="0" t="s">
        <v>76</v>
      </c>
      <c r="K529" s="0" t="s">
        <v>27</v>
      </c>
      <c r="L529" s="0" t="n">
        <v>15</v>
      </c>
      <c r="M529" s="0" t="n">
        <v>12</v>
      </c>
      <c r="N529" s="0" t="n">
        <v>15</v>
      </c>
      <c r="O529" s="0" t="n">
        <v>225</v>
      </c>
      <c r="P529" s="0" t="n">
        <v>180</v>
      </c>
      <c r="Q529" s="0" t="n">
        <v>45</v>
      </c>
      <c r="R529" s="0" t="n">
        <v>8</v>
      </c>
      <c r="S529" s="0" t="s">
        <v>1184</v>
      </c>
    </row>
    <row r="530" customFormat="false" ht="12.8" hidden="false" customHeight="false" outlineLevel="0" collapsed="false">
      <c r="A530" s="0" t="n">
        <v>88065565883</v>
      </c>
      <c r="B530" s="0" t="n">
        <v>44053</v>
      </c>
      <c r="C530" s="0" t="s">
        <v>54</v>
      </c>
      <c r="D530" s="0" t="s">
        <v>29</v>
      </c>
      <c r="E530" s="0" t="s">
        <v>55</v>
      </c>
      <c r="F530" s="0" t="s">
        <v>43</v>
      </c>
      <c r="G530" s="0" t="s">
        <v>23</v>
      </c>
      <c r="H530" s="0" t="s">
        <v>44</v>
      </c>
      <c r="I530" s="0" t="s">
        <v>25</v>
      </c>
      <c r="J530" s="0" t="s">
        <v>126</v>
      </c>
      <c r="K530" s="0" t="s">
        <v>27</v>
      </c>
      <c r="L530" s="0" t="n">
        <v>20</v>
      </c>
      <c r="M530" s="0" t="n">
        <v>17</v>
      </c>
      <c r="N530" s="0" t="n">
        <v>47</v>
      </c>
      <c r="O530" s="0" t="n">
        <v>940</v>
      </c>
      <c r="P530" s="0" t="n">
        <v>799</v>
      </c>
      <c r="Q530" s="0" t="n">
        <v>141</v>
      </c>
      <c r="R530" s="0" t="n">
        <v>8</v>
      </c>
      <c r="S530" s="0" t="s">
        <v>1184</v>
      </c>
    </row>
    <row r="531" customFormat="false" ht="12.8" hidden="false" customHeight="false" outlineLevel="0" collapsed="false">
      <c r="A531" s="0" t="n">
        <v>88065565884</v>
      </c>
      <c r="B531" s="0" t="n">
        <v>44054</v>
      </c>
      <c r="C531" s="0" t="s">
        <v>57</v>
      </c>
      <c r="D531" s="0" t="s">
        <v>29</v>
      </c>
      <c r="E531" s="0" t="s">
        <v>58</v>
      </c>
      <c r="F531" s="0" t="s">
        <v>22</v>
      </c>
      <c r="G531" s="0" t="s">
        <v>23</v>
      </c>
      <c r="H531" s="0" t="s">
        <v>24</v>
      </c>
      <c r="I531" s="0" t="s">
        <v>25</v>
      </c>
      <c r="J531" s="0" t="s">
        <v>129</v>
      </c>
      <c r="K531" s="0" t="s">
        <v>27</v>
      </c>
      <c r="L531" s="0" t="n">
        <v>12</v>
      </c>
      <c r="M531" s="0" t="n">
        <v>9</v>
      </c>
      <c r="N531" s="0" t="n">
        <v>6</v>
      </c>
      <c r="O531" s="0" t="n">
        <v>72</v>
      </c>
      <c r="P531" s="0" t="n">
        <v>54</v>
      </c>
      <c r="Q531" s="0" t="n">
        <v>18</v>
      </c>
      <c r="R531" s="0" t="n">
        <v>8</v>
      </c>
      <c r="S531" s="0" t="s">
        <v>1184</v>
      </c>
    </row>
    <row r="532" customFormat="false" ht="12.8" hidden="false" customHeight="false" outlineLevel="0" collapsed="false">
      <c r="A532" s="0" t="n">
        <v>88065565885</v>
      </c>
      <c r="B532" s="0" t="n">
        <v>44055</v>
      </c>
      <c r="C532" s="0" t="s">
        <v>621</v>
      </c>
      <c r="D532" s="0" t="s">
        <v>29</v>
      </c>
      <c r="E532" s="0" t="s">
        <v>147</v>
      </c>
      <c r="F532" s="0" t="s">
        <v>22</v>
      </c>
      <c r="G532" s="0" t="s">
        <v>23</v>
      </c>
      <c r="H532" s="0" t="s">
        <v>24</v>
      </c>
      <c r="I532" s="0" t="s">
        <v>25</v>
      </c>
      <c r="J532" s="0" t="s">
        <v>131</v>
      </c>
      <c r="K532" s="0" t="s">
        <v>27</v>
      </c>
      <c r="L532" s="0" t="n">
        <v>13</v>
      </c>
      <c r="M532" s="0" t="n">
        <v>10</v>
      </c>
      <c r="N532" s="0" t="n">
        <v>10</v>
      </c>
      <c r="O532" s="0" t="n">
        <v>130</v>
      </c>
      <c r="P532" s="0" t="n">
        <v>100</v>
      </c>
      <c r="Q532" s="0" t="n">
        <v>30</v>
      </c>
      <c r="R532" s="0" t="n">
        <v>8</v>
      </c>
      <c r="S532" s="0" t="s">
        <v>1184</v>
      </c>
    </row>
    <row r="533" customFormat="false" ht="12.8" hidden="false" customHeight="false" outlineLevel="0" collapsed="false">
      <c r="A533" s="0" t="n">
        <v>88065565886</v>
      </c>
      <c r="B533" s="0" t="n">
        <v>44056</v>
      </c>
      <c r="C533" s="0" t="s">
        <v>617</v>
      </c>
      <c r="D533" s="0" t="s">
        <v>20</v>
      </c>
      <c r="E533" s="0" t="s">
        <v>21</v>
      </c>
      <c r="F533" s="0" t="s">
        <v>38</v>
      </c>
      <c r="G533" s="0" t="s">
        <v>32</v>
      </c>
      <c r="H533" s="0" t="s">
        <v>39</v>
      </c>
      <c r="I533" s="0" t="s">
        <v>128</v>
      </c>
      <c r="J533" s="0" t="s">
        <v>133</v>
      </c>
      <c r="K533" s="0" t="s">
        <v>27</v>
      </c>
      <c r="L533" s="0" t="n">
        <v>15</v>
      </c>
      <c r="M533" s="0" t="n">
        <v>12</v>
      </c>
      <c r="N533" s="0" t="n">
        <v>11</v>
      </c>
      <c r="O533" s="0" t="n">
        <v>165</v>
      </c>
      <c r="P533" s="0" t="n">
        <v>132</v>
      </c>
      <c r="Q533" s="0" t="n">
        <v>33</v>
      </c>
      <c r="R533" s="0" t="n">
        <v>8</v>
      </c>
      <c r="S533" s="0" t="s">
        <v>1184</v>
      </c>
    </row>
    <row r="534" customFormat="false" ht="12.8" hidden="false" customHeight="false" outlineLevel="0" collapsed="false">
      <c r="A534" s="0" t="n">
        <v>88065565887</v>
      </c>
      <c r="B534" s="0" t="n">
        <v>44057</v>
      </c>
      <c r="C534" s="0" t="s">
        <v>28</v>
      </c>
      <c r="D534" s="0" t="s">
        <v>29</v>
      </c>
      <c r="E534" s="0" t="s">
        <v>30</v>
      </c>
      <c r="F534" s="0" t="s">
        <v>43</v>
      </c>
      <c r="G534" s="0" t="s">
        <v>23</v>
      </c>
      <c r="H534" s="0" t="s">
        <v>44</v>
      </c>
      <c r="I534" s="0" t="s">
        <v>128</v>
      </c>
      <c r="J534" s="0" t="s">
        <v>88</v>
      </c>
      <c r="K534" s="0" t="s">
        <v>27</v>
      </c>
      <c r="L534" s="0" t="n">
        <v>14</v>
      </c>
      <c r="M534" s="0" t="n">
        <v>11</v>
      </c>
      <c r="N534" s="0" t="n">
        <v>60</v>
      </c>
      <c r="O534" s="0" t="n">
        <v>840</v>
      </c>
      <c r="P534" s="0" t="n">
        <v>660</v>
      </c>
      <c r="Q534" s="0" t="n">
        <v>180</v>
      </c>
      <c r="R534" s="0" t="n">
        <v>8</v>
      </c>
      <c r="S534" s="0" t="s">
        <v>1184</v>
      </c>
    </row>
    <row r="535" customFormat="false" ht="12.8" hidden="false" customHeight="false" outlineLevel="0" collapsed="false">
      <c r="A535" s="0" t="n">
        <v>88065565888</v>
      </c>
      <c r="B535" s="0" t="n">
        <v>44058</v>
      </c>
      <c r="C535" s="0" t="s">
        <v>36</v>
      </c>
      <c r="D535" s="0" t="s">
        <v>20</v>
      </c>
      <c r="E535" s="0" t="s">
        <v>37</v>
      </c>
      <c r="F535" s="0" t="s">
        <v>22</v>
      </c>
      <c r="G535" s="0" t="s">
        <v>23</v>
      </c>
      <c r="H535" s="0" t="s">
        <v>24</v>
      </c>
      <c r="I535" s="0" t="s">
        <v>128</v>
      </c>
      <c r="J535" s="0" t="s">
        <v>91</v>
      </c>
      <c r="K535" s="0" t="s">
        <v>27</v>
      </c>
      <c r="L535" s="0" t="n">
        <v>30</v>
      </c>
      <c r="M535" s="0" t="n">
        <v>27</v>
      </c>
      <c r="N535" s="0" t="n">
        <v>89</v>
      </c>
      <c r="O535" s="0" t="n">
        <v>2670</v>
      </c>
      <c r="P535" s="0" t="n">
        <v>2403</v>
      </c>
      <c r="Q535" s="0" t="n">
        <v>267</v>
      </c>
      <c r="R535" s="0" t="n">
        <v>8</v>
      </c>
      <c r="S535" s="0" t="s">
        <v>1184</v>
      </c>
    </row>
    <row r="536" customFormat="false" ht="12.8" hidden="false" customHeight="false" outlineLevel="0" collapsed="false">
      <c r="A536" s="0" t="n">
        <v>88065565889</v>
      </c>
      <c r="B536" s="0" t="n">
        <v>44062</v>
      </c>
      <c r="C536" s="0" t="s">
        <v>618</v>
      </c>
      <c r="D536" s="0" t="s">
        <v>20</v>
      </c>
      <c r="E536" s="0" t="s">
        <v>156</v>
      </c>
      <c r="F536" s="0" t="s">
        <v>31</v>
      </c>
      <c r="G536" s="0" t="s">
        <v>32</v>
      </c>
      <c r="H536" s="0" t="s">
        <v>33</v>
      </c>
      <c r="I536" s="0" t="s">
        <v>128</v>
      </c>
      <c r="J536" s="0" t="s">
        <v>94</v>
      </c>
      <c r="K536" s="0" t="s">
        <v>27</v>
      </c>
      <c r="L536" s="0" t="n">
        <v>16</v>
      </c>
      <c r="M536" s="0" t="n">
        <v>13</v>
      </c>
      <c r="N536" s="0" t="n">
        <v>77</v>
      </c>
      <c r="O536" s="0" t="n">
        <v>1232</v>
      </c>
      <c r="P536" s="0" t="n">
        <v>1001</v>
      </c>
      <c r="Q536" s="0" t="n">
        <v>231</v>
      </c>
      <c r="R536" s="0" t="n">
        <v>8</v>
      </c>
      <c r="S536" s="0" t="s">
        <v>1184</v>
      </c>
    </row>
    <row r="537" customFormat="false" ht="12.8" hidden="false" customHeight="false" outlineLevel="0" collapsed="false">
      <c r="A537" s="0" t="n">
        <v>88065565890</v>
      </c>
      <c r="B537" s="0" t="n">
        <v>44061</v>
      </c>
      <c r="C537" s="0" t="s">
        <v>619</v>
      </c>
      <c r="D537" s="0" t="s">
        <v>20</v>
      </c>
      <c r="E537" s="0" t="s">
        <v>66</v>
      </c>
      <c r="F537" s="0" t="s">
        <v>38</v>
      </c>
      <c r="G537" s="0" t="s">
        <v>32</v>
      </c>
      <c r="H537" s="0" t="s">
        <v>39</v>
      </c>
      <c r="I537" s="0" t="s">
        <v>128</v>
      </c>
      <c r="J537" s="0" t="s">
        <v>34</v>
      </c>
      <c r="K537" s="0" t="s">
        <v>35</v>
      </c>
      <c r="L537" s="0" t="n">
        <v>9</v>
      </c>
      <c r="M537" s="0" t="n">
        <v>6</v>
      </c>
      <c r="N537" s="0" t="n">
        <v>68</v>
      </c>
      <c r="O537" s="0" t="n">
        <v>612</v>
      </c>
      <c r="P537" s="0" t="n">
        <v>408</v>
      </c>
      <c r="Q537" s="0" t="n">
        <v>204</v>
      </c>
      <c r="R537" s="0" t="n">
        <v>8</v>
      </c>
      <c r="S537" s="0" t="s">
        <v>1184</v>
      </c>
    </row>
    <row r="538" customFormat="false" ht="12.8" hidden="false" customHeight="false" outlineLevel="0" collapsed="false">
      <c r="A538" s="0" t="n">
        <v>88065565891</v>
      </c>
      <c r="B538" s="0" t="n">
        <v>44061</v>
      </c>
      <c r="C538" s="0" t="s">
        <v>620</v>
      </c>
      <c r="D538" s="0" t="s">
        <v>20</v>
      </c>
      <c r="E538" s="0" t="s">
        <v>69</v>
      </c>
      <c r="F538" s="0" t="s">
        <v>43</v>
      </c>
      <c r="G538" s="0" t="s">
        <v>23</v>
      </c>
      <c r="H538" s="0" t="s">
        <v>44</v>
      </c>
      <c r="I538" s="0" t="s">
        <v>128</v>
      </c>
      <c r="J538" s="0" t="s">
        <v>40</v>
      </c>
      <c r="K538" s="0" t="s">
        <v>35</v>
      </c>
      <c r="L538" s="0" t="n">
        <v>5</v>
      </c>
      <c r="M538" s="0" t="n">
        <v>2</v>
      </c>
      <c r="N538" s="0" t="n">
        <v>15</v>
      </c>
      <c r="O538" s="0" t="n">
        <v>75</v>
      </c>
      <c r="P538" s="0" t="n">
        <v>30</v>
      </c>
      <c r="Q538" s="0" t="n">
        <v>45</v>
      </c>
      <c r="R538" s="0" t="n">
        <v>8</v>
      </c>
      <c r="S538" s="0" t="s">
        <v>1184</v>
      </c>
    </row>
    <row r="539" customFormat="false" ht="12.8" hidden="false" customHeight="false" outlineLevel="0" collapsed="false">
      <c r="A539" s="0" t="n">
        <v>88065565892</v>
      </c>
      <c r="B539" s="0" t="n">
        <v>44062</v>
      </c>
      <c r="C539" s="0" t="s">
        <v>45</v>
      </c>
      <c r="D539" s="0" t="s">
        <v>20</v>
      </c>
      <c r="E539" s="0" t="s">
        <v>46</v>
      </c>
      <c r="F539" s="0" t="s">
        <v>22</v>
      </c>
      <c r="G539" s="0" t="s">
        <v>23</v>
      </c>
      <c r="H539" s="0" t="s">
        <v>24</v>
      </c>
      <c r="I539" s="0" t="s">
        <v>128</v>
      </c>
      <c r="J539" s="0" t="s">
        <v>140</v>
      </c>
      <c r="K539" s="0" t="s">
        <v>35</v>
      </c>
      <c r="L539" s="0" t="n">
        <v>18</v>
      </c>
      <c r="M539" s="0" t="n">
        <v>15</v>
      </c>
      <c r="N539" s="0" t="n">
        <v>47</v>
      </c>
      <c r="O539" s="0" t="n">
        <v>846</v>
      </c>
      <c r="P539" s="0" t="n">
        <v>705</v>
      </c>
      <c r="Q539" s="0" t="n">
        <v>141</v>
      </c>
      <c r="R539" s="0" t="n">
        <v>8</v>
      </c>
      <c r="S539" s="0" t="s">
        <v>1184</v>
      </c>
    </row>
    <row r="540" customFormat="false" ht="12.8" hidden="false" customHeight="false" outlineLevel="0" collapsed="false">
      <c r="A540" s="0" t="n">
        <v>88065565893</v>
      </c>
      <c r="B540" s="0" t="n">
        <v>44063</v>
      </c>
      <c r="C540" s="0" t="s">
        <v>47</v>
      </c>
      <c r="D540" s="0" t="s">
        <v>20</v>
      </c>
      <c r="E540" s="0" t="s">
        <v>48</v>
      </c>
      <c r="F540" s="0" t="s">
        <v>43</v>
      </c>
      <c r="G540" s="0" t="s">
        <v>23</v>
      </c>
      <c r="H540" s="0" t="s">
        <v>44</v>
      </c>
      <c r="I540" s="0" t="s">
        <v>25</v>
      </c>
      <c r="J540" s="0" t="s">
        <v>142</v>
      </c>
      <c r="K540" s="0" t="s">
        <v>35</v>
      </c>
      <c r="L540" s="0" t="n">
        <v>10</v>
      </c>
      <c r="M540" s="0" t="n">
        <v>7</v>
      </c>
      <c r="N540" s="0" t="n">
        <v>6</v>
      </c>
      <c r="O540" s="0" t="n">
        <v>60</v>
      </c>
      <c r="P540" s="0" t="n">
        <v>42</v>
      </c>
      <c r="Q540" s="0" t="n">
        <v>18</v>
      </c>
      <c r="R540" s="0" t="n">
        <v>8</v>
      </c>
      <c r="S540" s="0" t="s">
        <v>1184</v>
      </c>
    </row>
    <row r="541" customFormat="false" ht="12.8" hidden="false" customHeight="false" outlineLevel="0" collapsed="false">
      <c r="A541" s="0" t="n">
        <v>88065565894</v>
      </c>
      <c r="B541" s="0" t="n">
        <v>44064</v>
      </c>
      <c r="C541" s="0" t="s">
        <v>49</v>
      </c>
      <c r="D541" s="0" t="s">
        <v>29</v>
      </c>
      <c r="E541" s="0" t="s">
        <v>50</v>
      </c>
      <c r="F541" s="0" t="s">
        <v>38</v>
      </c>
      <c r="G541" s="0" t="s">
        <v>32</v>
      </c>
      <c r="H541" s="0" t="s">
        <v>39</v>
      </c>
      <c r="I541" s="0" t="s">
        <v>25</v>
      </c>
      <c r="J541" s="0" t="s">
        <v>144</v>
      </c>
      <c r="K541" s="0" t="s">
        <v>35</v>
      </c>
      <c r="L541" s="0" t="n">
        <v>20</v>
      </c>
      <c r="M541" s="0" t="n">
        <v>17</v>
      </c>
      <c r="N541" s="0" t="n">
        <v>10</v>
      </c>
      <c r="O541" s="0" t="n">
        <v>200</v>
      </c>
      <c r="P541" s="0" t="n">
        <v>170</v>
      </c>
      <c r="Q541" s="0" t="n">
        <v>30</v>
      </c>
      <c r="R541" s="0" t="n">
        <v>8</v>
      </c>
      <c r="S541" s="0" t="s">
        <v>1184</v>
      </c>
    </row>
    <row r="542" customFormat="false" ht="12.8" hidden="false" customHeight="false" outlineLevel="0" collapsed="false">
      <c r="A542" s="0" t="n">
        <v>88065565895</v>
      </c>
      <c r="B542" s="0" t="n">
        <v>44065</v>
      </c>
      <c r="C542" s="0" t="s">
        <v>51</v>
      </c>
      <c r="D542" s="0" t="s">
        <v>29</v>
      </c>
      <c r="E542" s="0" t="s">
        <v>52</v>
      </c>
      <c r="F542" s="0" t="s">
        <v>43</v>
      </c>
      <c r="G542" s="0" t="s">
        <v>23</v>
      </c>
      <c r="H542" s="0" t="s">
        <v>44</v>
      </c>
      <c r="I542" s="0" t="s">
        <v>25</v>
      </c>
      <c r="J542" s="0" t="s">
        <v>60</v>
      </c>
      <c r="K542" s="0" t="s">
        <v>35</v>
      </c>
      <c r="L542" s="0" t="n">
        <v>70</v>
      </c>
      <c r="M542" s="0" t="n">
        <v>67</v>
      </c>
      <c r="N542" s="0" t="n">
        <v>11</v>
      </c>
      <c r="O542" s="0" t="n">
        <v>770</v>
      </c>
      <c r="P542" s="0" t="n">
        <v>737</v>
      </c>
      <c r="Q542" s="0" t="n">
        <v>33</v>
      </c>
      <c r="R542" s="0" t="n">
        <v>8</v>
      </c>
      <c r="S542" s="0" t="s">
        <v>1184</v>
      </c>
    </row>
    <row r="543" customFormat="false" ht="12.8" hidden="false" customHeight="false" outlineLevel="0" collapsed="false">
      <c r="A543" s="0" t="n">
        <v>88065565896</v>
      </c>
      <c r="B543" s="0" t="n">
        <v>44066</v>
      </c>
      <c r="C543" s="0" t="s">
        <v>54</v>
      </c>
      <c r="D543" s="0" t="s">
        <v>29</v>
      </c>
      <c r="E543" s="0" t="s">
        <v>55</v>
      </c>
      <c r="F543" s="0" t="s">
        <v>38</v>
      </c>
      <c r="G543" s="0" t="s">
        <v>32</v>
      </c>
      <c r="H543" s="0" t="s">
        <v>39</v>
      </c>
      <c r="I543" s="0" t="s">
        <v>25</v>
      </c>
      <c r="J543" s="0" t="s">
        <v>61</v>
      </c>
      <c r="K543" s="0" t="s">
        <v>35</v>
      </c>
      <c r="L543" s="0" t="n">
        <v>15</v>
      </c>
      <c r="M543" s="0" t="n">
        <v>12</v>
      </c>
      <c r="N543" s="0" t="n">
        <v>60</v>
      </c>
      <c r="O543" s="0" t="n">
        <v>900</v>
      </c>
      <c r="P543" s="0" t="n">
        <v>720</v>
      </c>
      <c r="Q543" s="0" t="n">
        <v>180</v>
      </c>
      <c r="R543" s="0" t="n">
        <v>8</v>
      </c>
      <c r="S543" s="0" t="s">
        <v>1184</v>
      </c>
    </row>
    <row r="544" customFormat="false" ht="12.8" hidden="false" customHeight="false" outlineLevel="0" collapsed="false">
      <c r="A544" s="0" t="n">
        <v>88065565897</v>
      </c>
      <c r="B544" s="0" t="n">
        <v>44067</v>
      </c>
      <c r="C544" s="0" t="s">
        <v>57</v>
      </c>
      <c r="D544" s="0" t="s">
        <v>29</v>
      </c>
      <c r="E544" s="0" t="s">
        <v>58</v>
      </c>
      <c r="F544" s="0" t="s">
        <v>43</v>
      </c>
      <c r="G544" s="0" t="s">
        <v>23</v>
      </c>
      <c r="H544" s="0" t="s">
        <v>44</v>
      </c>
      <c r="I544" s="0" t="s">
        <v>25</v>
      </c>
      <c r="J544" s="0" t="s">
        <v>73</v>
      </c>
      <c r="K544" s="0" t="s">
        <v>27</v>
      </c>
      <c r="L544" s="0" t="n">
        <v>15</v>
      </c>
      <c r="M544" s="0" t="n">
        <v>12</v>
      </c>
      <c r="N544" s="0" t="n">
        <v>89</v>
      </c>
      <c r="O544" s="0" t="n">
        <v>1335</v>
      </c>
      <c r="P544" s="0" t="n">
        <v>1068</v>
      </c>
      <c r="Q544" s="0" t="n">
        <v>267</v>
      </c>
      <c r="R544" s="0" t="n">
        <v>8</v>
      </c>
      <c r="S544" s="0" t="s">
        <v>1184</v>
      </c>
    </row>
    <row r="545" customFormat="false" ht="12.8" hidden="false" customHeight="false" outlineLevel="0" collapsed="false">
      <c r="A545" s="0" t="n">
        <v>88065565898</v>
      </c>
      <c r="B545" s="0" t="n">
        <v>44068</v>
      </c>
      <c r="C545" s="0" t="s">
        <v>621</v>
      </c>
      <c r="D545" s="0" t="s">
        <v>29</v>
      </c>
      <c r="E545" s="0" t="s">
        <v>147</v>
      </c>
      <c r="F545" s="0" t="s">
        <v>38</v>
      </c>
      <c r="G545" s="0" t="s">
        <v>32</v>
      </c>
      <c r="H545" s="0" t="s">
        <v>39</v>
      </c>
      <c r="I545" s="0" t="s">
        <v>25</v>
      </c>
      <c r="J545" s="0" t="s">
        <v>76</v>
      </c>
      <c r="K545" s="0" t="s">
        <v>27</v>
      </c>
      <c r="L545" s="0" t="n">
        <v>15</v>
      </c>
      <c r="M545" s="0" t="n">
        <v>12</v>
      </c>
      <c r="N545" s="0" t="n">
        <v>77</v>
      </c>
      <c r="O545" s="0" t="n">
        <v>1155</v>
      </c>
      <c r="P545" s="0" t="n">
        <v>924</v>
      </c>
      <c r="Q545" s="0" t="n">
        <v>231</v>
      </c>
      <c r="R545" s="0" t="n">
        <v>8</v>
      </c>
      <c r="S545" s="0" t="s">
        <v>1184</v>
      </c>
    </row>
    <row r="546" customFormat="false" ht="12.8" hidden="false" customHeight="false" outlineLevel="0" collapsed="false">
      <c r="A546" s="0" t="n">
        <v>88065565899</v>
      </c>
      <c r="B546" s="0" t="n">
        <v>44072</v>
      </c>
      <c r="C546" s="0" t="s">
        <v>617</v>
      </c>
      <c r="D546" s="0" t="s">
        <v>20</v>
      </c>
      <c r="E546" s="0" t="s">
        <v>21</v>
      </c>
      <c r="F546" s="0" t="s">
        <v>43</v>
      </c>
      <c r="G546" s="0" t="s">
        <v>23</v>
      </c>
      <c r="H546" s="0" t="s">
        <v>44</v>
      </c>
      <c r="I546" s="0" t="s">
        <v>25</v>
      </c>
      <c r="J546" s="0" t="s">
        <v>126</v>
      </c>
      <c r="K546" s="0" t="s">
        <v>27</v>
      </c>
      <c r="L546" s="0" t="n">
        <v>20</v>
      </c>
      <c r="M546" s="0" t="n">
        <v>17</v>
      </c>
      <c r="N546" s="0" t="n">
        <v>68</v>
      </c>
      <c r="O546" s="0" t="n">
        <v>1360</v>
      </c>
      <c r="P546" s="0" t="n">
        <v>1156</v>
      </c>
      <c r="Q546" s="0" t="n">
        <v>204</v>
      </c>
      <c r="R546" s="0" t="n">
        <v>8</v>
      </c>
      <c r="S546" s="0" t="s">
        <v>1184</v>
      </c>
    </row>
    <row r="547" customFormat="false" ht="12.8" hidden="false" customHeight="false" outlineLevel="0" collapsed="false">
      <c r="A547" s="0" t="n">
        <v>88065565900</v>
      </c>
      <c r="B547" s="0" t="n">
        <v>44071</v>
      </c>
      <c r="C547" s="0" t="s">
        <v>28</v>
      </c>
      <c r="D547" s="0" t="s">
        <v>29</v>
      </c>
      <c r="E547" s="0" t="s">
        <v>30</v>
      </c>
      <c r="F547" s="0" t="s">
        <v>38</v>
      </c>
      <c r="G547" s="0" t="s">
        <v>32</v>
      </c>
      <c r="H547" s="0" t="s">
        <v>39</v>
      </c>
      <c r="I547" s="0" t="s">
        <v>25</v>
      </c>
      <c r="J547" s="0" t="s">
        <v>129</v>
      </c>
      <c r="K547" s="0" t="s">
        <v>27</v>
      </c>
      <c r="L547" s="0" t="n">
        <v>12</v>
      </c>
      <c r="M547" s="0" t="n">
        <v>9</v>
      </c>
      <c r="N547" s="0" t="n">
        <v>15</v>
      </c>
      <c r="O547" s="0" t="n">
        <v>180</v>
      </c>
      <c r="P547" s="0" t="n">
        <v>135</v>
      </c>
      <c r="Q547" s="0" t="n">
        <v>45</v>
      </c>
      <c r="R547" s="0" t="n">
        <v>8</v>
      </c>
      <c r="S547" s="0" t="s">
        <v>1184</v>
      </c>
    </row>
    <row r="548" customFormat="false" ht="12.8" hidden="false" customHeight="false" outlineLevel="0" collapsed="false">
      <c r="A548" s="0" t="n">
        <v>88065565901</v>
      </c>
      <c r="B548" s="0" t="n">
        <v>44071</v>
      </c>
      <c r="C548" s="0" t="s">
        <v>36</v>
      </c>
      <c r="D548" s="0" t="s">
        <v>20</v>
      </c>
      <c r="E548" s="0" t="s">
        <v>37</v>
      </c>
      <c r="F548" s="0" t="s">
        <v>43</v>
      </c>
      <c r="G548" s="0" t="s">
        <v>23</v>
      </c>
      <c r="H548" s="0" t="s">
        <v>44</v>
      </c>
      <c r="I548" s="0" t="s">
        <v>25</v>
      </c>
      <c r="J548" s="0" t="s">
        <v>131</v>
      </c>
      <c r="K548" s="0" t="s">
        <v>27</v>
      </c>
      <c r="L548" s="0" t="n">
        <v>13</v>
      </c>
      <c r="M548" s="0" t="n">
        <v>10</v>
      </c>
      <c r="N548" s="0" t="n">
        <v>47</v>
      </c>
      <c r="O548" s="0" t="n">
        <v>611</v>
      </c>
      <c r="P548" s="0" t="n">
        <v>470</v>
      </c>
      <c r="Q548" s="0" t="n">
        <v>141</v>
      </c>
      <c r="R548" s="0" t="n">
        <v>8</v>
      </c>
      <c r="S548" s="0" t="s">
        <v>1184</v>
      </c>
    </row>
    <row r="549" customFormat="false" ht="12.8" hidden="false" customHeight="false" outlineLevel="0" collapsed="false">
      <c r="A549" s="0" t="n">
        <v>88065565902</v>
      </c>
      <c r="B549" s="0" t="n">
        <v>44072</v>
      </c>
      <c r="C549" s="0" t="s">
        <v>618</v>
      </c>
      <c r="D549" s="0" t="s">
        <v>20</v>
      </c>
      <c r="E549" s="0" t="s">
        <v>156</v>
      </c>
      <c r="F549" s="0" t="s">
        <v>38</v>
      </c>
      <c r="G549" s="0" t="s">
        <v>32</v>
      </c>
      <c r="H549" s="0" t="s">
        <v>39</v>
      </c>
      <c r="I549" s="0" t="s">
        <v>25</v>
      </c>
      <c r="J549" s="0" t="s">
        <v>133</v>
      </c>
      <c r="K549" s="0" t="s">
        <v>27</v>
      </c>
      <c r="L549" s="0" t="n">
        <v>15</v>
      </c>
      <c r="M549" s="0" t="n">
        <v>12</v>
      </c>
      <c r="N549" s="0" t="n">
        <v>6</v>
      </c>
      <c r="O549" s="0" t="n">
        <v>90</v>
      </c>
      <c r="P549" s="0" t="n">
        <v>72</v>
      </c>
      <c r="Q549" s="0" t="n">
        <v>18</v>
      </c>
      <c r="R549" s="0" t="n">
        <v>8</v>
      </c>
      <c r="S549" s="0" t="s">
        <v>1184</v>
      </c>
    </row>
    <row r="550" customFormat="false" ht="12.8" hidden="false" customHeight="false" outlineLevel="0" collapsed="false">
      <c r="A550" s="0" t="n">
        <v>88065565903</v>
      </c>
      <c r="B550" s="0" t="n">
        <v>44073</v>
      </c>
      <c r="C550" s="0" t="s">
        <v>619</v>
      </c>
      <c r="D550" s="0" t="s">
        <v>20</v>
      </c>
      <c r="E550" s="0" t="s">
        <v>66</v>
      </c>
      <c r="F550" s="0" t="s">
        <v>43</v>
      </c>
      <c r="G550" s="0" t="s">
        <v>23</v>
      </c>
      <c r="H550" s="0" t="s">
        <v>44</v>
      </c>
      <c r="I550" s="0" t="s">
        <v>25</v>
      </c>
      <c r="J550" s="0" t="s">
        <v>88</v>
      </c>
      <c r="K550" s="0" t="s">
        <v>27</v>
      </c>
      <c r="L550" s="0" t="n">
        <v>14</v>
      </c>
      <c r="M550" s="0" t="n">
        <v>11</v>
      </c>
      <c r="N550" s="0" t="n">
        <v>10</v>
      </c>
      <c r="O550" s="0" t="n">
        <v>140</v>
      </c>
      <c r="P550" s="0" t="n">
        <v>110</v>
      </c>
      <c r="Q550" s="0" t="n">
        <v>30</v>
      </c>
      <c r="R550" s="0" t="n">
        <v>8</v>
      </c>
      <c r="S550" s="0" t="s">
        <v>1184</v>
      </c>
    </row>
    <row r="551" customFormat="false" ht="12.8" hidden="false" customHeight="false" outlineLevel="0" collapsed="false">
      <c r="A551" s="0" t="n">
        <v>88065565904</v>
      </c>
      <c r="B551" s="0" t="n">
        <v>44074</v>
      </c>
      <c r="C551" s="0" t="s">
        <v>620</v>
      </c>
      <c r="D551" s="0" t="s">
        <v>20</v>
      </c>
      <c r="E551" s="0" t="s">
        <v>69</v>
      </c>
      <c r="F551" s="0" t="s">
        <v>38</v>
      </c>
      <c r="G551" s="0" t="s">
        <v>32</v>
      </c>
      <c r="H551" s="0" t="s">
        <v>39</v>
      </c>
      <c r="I551" s="0" t="s">
        <v>25</v>
      </c>
      <c r="J551" s="0" t="s">
        <v>91</v>
      </c>
      <c r="K551" s="0" t="s">
        <v>27</v>
      </c>
      <c r="L551" s="0" t="n">
        <v>30</v>
      </c>
      <c r="M551" s="0" t="n">
        <v>27</v>
      </c>
      <c r="N551" s="0" t="n">
        <v>11</v>
      </c>
      <c r="O551" s="0" t="n">
        <v>330</v>
      </c>
      <c r="P551" s="0" t="n">
        <v>297</v>
      </c>
      <c r="Q551" s="0" t="n">
        <v>33</v>
      </c>
      <c r="R551" s="0" t="n">
        <v>8</v>
      </c>
      <c r="S551" s="0" t="s">
        <v>1184</v>
      </c>
    </row>
    <row r="552" customFormat="false" ht="12.8" hidden="false" customHeight="false" outlineLevel="0" collapsed="false">
      <c r="A552" s="0" t="n">
        <v>88065565905</v>
      </c>
      <c r="B552" s="0" t="n">
        <v>44044</v>
      </c>
      <c r="C552" s="0" t="s">
        <v>45</v>
      </c>
      <c r="D552" s="0" t="s">
        <v>20</v>
      </c>
      <c r="E552" s="0" t="s">
        <v>46</v>
      </c>
      <c r="F552" s="0" t="s">
        <v>43</v>
      </c>
      <c r="G552" s="0" t="s">
        <v>23</v>
      </c>
      <c r="H552" s="0" t="s">
        <v>44</v>
      </c>
      <c r="I552" s="0" t="s">
        <v>25</v>
      </c>
      <c r="J552" s="0" t="s">
        <v>94</v>
      </c>
      <c r="K552" s="0" t="s">
        <v>27</v>
      </c>
      <c r="L552" s="0" t="n">
        <v>16</v>
      </c>
      <c r="M552" s="0" t="n">
        <v>13</v>
      </c>
      <c r="N552" s="0" t="n">
        <v>60</v>
      </c>
      <c r="O552" s="0" t="n">
        <v>960</v>
      </c>
      <c r="P552" s="0" t="n">
        <v>780</v>
      </c>
      <c r="Q552" s="0" t="n">
        <v>180</v>
      </c>
      <c r="R552" s="0" t="n">
        <v>8</v>
      </c>
      <c r="S552" s="0" t="s">
        <v>1184</v>
      </c>
    </row>
    <row r="553" customFormat="false" ht="12.8" hidden="false" customHeight="false" outlineLevel="0" collapsed="false">
      <c r="A553" s="0" t="n">
        <v>88065565906</v>
      </c>
      <c r="B553" s="0" t="n">
        <v>44045</v>
      </c>
      <c r="C553" s="0" t="s">
        <v>47</v>
      </c>
      <c r="D553" s="0" t="s">
        <v>20</v>
      </c>
      <c r="E553" s="0" t="s">
        <v>48</v>
      </c>
      <c r="F553" s="0" t="s">
        <v>38</v>
      </c>
      <c r="G553" s="0" t="s">
        <v>32</v>
      </c>
      <c r="H553" s="0" t="s">
        <v>39</v>
      </c>
      <c r="I553" s="0" t="s">
        <v>128</v>
      </c>
      <c r="J553" s="0" t="s">
        <v>34</v>
      </c>
      <c r="K553" s="0" t="s">
        <v>35</v>
      </c>
      <c r="L553" s="0" t="n">
        <v>9</v>
      </c>
      <c r="M553" s="0" t="n">
        <v>6</v>
      </c>
      <c r="N553" s="0" t="n">
        <v>89</v>
      </c>
      <c r="O553" s="0" t="n">
        <v>801</v>
      </c>
      <c r="P553" s="0" t="n">
        <v>534</v>
      </c>
      <c r="Q553" s="0" t="n">
        <v>267</v>
      </c>
      <c r="R553" s="0" t="n">
        <v>8</v>
      </c>
      <c r="S553" s="0" t="s">
        <v>1184</v>
      </c>
    </row>
    <row r="554" customFormat="false" ht="12.8" hidden="false" customHeight="false" outlineLevel="0" collapsed="false">
      <c r="A554" s="0" t="n">
        <v>88065565907</v>
      </c>
      <c r="B554" s="0" t="n">
        <v>44046</v>
      </c>
      <c r="C554" s="0" t="s">
        <v>49</v>
      </c>
      <c r="D554" s="0" t="s">
        <v>29</v>
      </c>
      <c r="E554" s="0" t="s">
        <v>50</v>
      </c>
      <c r="F554" s="0" t="s">
        <v>43</v>
      </c>
      <c r="G554" s="0" t="s">
        <v>23</v>
      </c>
      <c r="H554" s="0" t="s">
        <v>44</v>
      </c>
      <c r="I554" s="0" t="s">
        <v>128</v>
      </c>
      <c r="J554" s="0" t="s">
        <v>40</v>
      </c>
      <c r="K554" s="0" t="s">
        <v>35</v>
      </c>
      <c r="L554" s="0" t="n">
        <v>5</v>
      </c>
      <c r="M554" s="0" t="n">
        <v>2</v>
      </c>
      <c r="N554" s="0" t="n">
        <v>77</v>
      </c>
      <c r="O554" s="0" t="n">
        <v>385</v>
      </c>
      <c r="P554" s="0" t="n">
        <v>154</v>
      </c>
      <c r="Q554" s="0" t="n">
        <v>231</v>
      </c>
      <c r="R554" s="0" t="n">
        <v>8</v>
      </c>
      <c r="S554" s="0" t="s">
        <v>1184</v>
      </c>
    </row>
    <row r="555" customFormat="false" ht="12.8" hidden="false" customHeight="false" outlineLevel="0" collapsed="false">
      <c r="A555" s="0" t="n">
        <v>88065565908</v>
      </c>
      <c r="B555" s="0" t="n">
        <v>44047</v>
      </c>
      <c r="C555" s="0" t="s">
        <v>51</v>
      </c>
      <c r="D555" s="0" t="s">
        <v>29</v>
      </c>
      <c r="E555" s="0" t="s">
        <v>52</v>
      </c>
      <c r="F555" s="0" t="s">
        <v>38</v>
      </c>
      <c r="G555" s="0" t="s">
        <v>32</v>
      </c>
      <c r="H555" s="0" t="s">
        <v>39</v>
      </c>
      <c r="I555" s="0" t="s">
        <v>128</v>
      </c>
      <c r="J555" s="0" t="s">
        <v>140</v>
      </c>
      <c r="K555" s="0" t="s">
        <v>35</v>
      </c>
      <c r="L555" s="0" t="n">
        <v>18</v>
      </c>
      <c r="M555" s="0" t="n">
        <v>15</v>
      </c>
      <c r="N555" s="0" t="n">
        <v>68</v>
      </c>
      <c r="O555" s="0" t="n">
        <v>1224</v>
      </c>
      <c r="P555" s="0" t="n">
        <v>1020</v>
      </c>
      <c r="Q555" s="0" t="n">
        <v>204</v>
      </c>
      <c r="R555" s="0" t="n">
        <v>8</v>
      </c>
      <c r="S555" s="0" t="s">
        <v>1184</v>
      </c>
    </row>
    <row r="556" customFormat="false" ht="12.8" hidden="false" customHeight="false" outlineLevel="0" collapsed="false">
      <c r="A556" s="0" t="n">
        <v>88065565909</v>
      </c>
      <c r="B556" s="0" t="n">
        <v>44048</v>
      </c>
      <c r="C556" s="0" t="s">
        <v>54</v>
      </c>
      <c r="D556" s="0" t="s">
        <v>29</v>
      </c>
      <c r="E556" s="0" t="s">
        <v>55</v>
      </c>
      <c r="F556" s="0" t="s">
        <v>43</v>
      </c>
      <c r="G556" s="0" t="s">
        <v>23</v>
      </c>
      <c r="H556" s="0" t="s">
        <v>44</v>
      </c>
      <c r="I556" s="0" t="s">
        <v>128</v>
      </c>
      <c r="J556" s="0" t="s">
        <v>142</v>
      </c>
      <c r="K556" s="0" t="s">
        <v>35</v>
      </c>
      <c r="L556" s="0" t="n">
        <v>10</v>
      </c>
      <c r="M556" s="0" t="n">
        <v>7</v>
      </c>
      <c r="N556" s="0" t="n">
        <v>15</v>
      </c>
      <c r="O556" s="0" t="n">
        <v>150</v>
      </c>
      <c r="P556" s="0" t="n">
        <v>105</v>
      </c>
      <c r="Q556" s="0" t="n">
        <v>45</v>
      </c>
      <c r="R556" s="0" t="n">
        <v>8</v>
      </c>
      <c r="S556" s="0" t="s">
        <v>1184</v>
      </c>
    </row>
    <row r="557" customFormat="false" ht="12.8" hidden="false" customHeight="false" outlineLevel="0" collapsed="false">
      <c r="A557" s="0" t="n">
        <v>88065565910</v>
      </c>
      <c r="B557" s="0" t="n">
        <v>44052</v>
      </c>
      <c r="C557" s="0" t="s">
        <v>57</v>
      </c>
      <c r="D557" s="0" t="s">
        <v>29</v>
      </c>
      <c r="E557" s="0" t="s">
        <v>58</v>
      </c>
      <c r="F557" s="0" t="s">
        <v>38</v>
      </c>
      <c r="G557" s="0" t="s">
        <v>32</v>
      </c>
      <c r="H557" s="0" t="s">
        <v>39</v>
      </c>
      <c r="I557" s="0" t="s">
        <v>128</v>
      </c>
      <c r="J557" s="0" t="s">
        <v>144</v>
      </c>
      <c r="K557" s="0" t="s">
        <v>35</v>
      </c>
      <c r="L557" s="0" t="n">
        <v>20</v>
      </c>
      <c r="M557" s="0" t="n">
        <v>17</v>
      </c>
      <c r="N557" s="0" t="n">
        <v>47</v>
      </c>
      <c r="O557" s="0" t="n">
        <v>940</v>
      </c>
      <c r="P557" s="0" t="n">
        <v>799</v>
      </c>
      <c r="Q557" s="0" t="n">
        <v>141</v>
      </c>
      <c r="R557" s="0" t="n">
        <v>8</v>
      </c>
      <c r="S557" s="0" t="s">
        <v>1184</v>
      </c>
    </row>
    <row r="558" customFormat="false" ht="12.8" hidden="false" customHeight="false" outlineLevel="0" collapsed="false">
      <c r="A558" s="0" t="n">
        <v>88065565911</v>
      </c>
      <c r="B558" s="0" t="n">
        <v>44051</v>
      </c>
      <c r="C558" s="0" t="s">
        <v>621</v>
      </c>
      <c r="D558" s="0" t="s">
        <v>29</v>
      </c>
      <c r="E558" s="0" t="s">
        <v>147</v>
      </c>
      <c r="F558" s="0" t="s">
        <v>43</v>
      </c>
      <c r="G558" s="0" t="s">
        <v>23</v>
      </c>
      <c r="H558" s="0" t="s">
        <v>44</v>
      </c>
      <c r="I558" s="0" t="s">
        <v>128</v>
      </c>
      <c r="J558" s="0" t="s">
        <v>60</v>
      </c>
      <c r="K558" s="0" t="s">
        <v>35</v>
      </c>
      <c r="L558" s="0" t="n">
        <v>70</v>
      </c>
      <c r="M558" s="0" t="n">
        <v>67</v>
      </c>
      <c r="N558" s="0" t="n">
        <v>6</v>
      </c>
      <c r="O558" s="0" t="n">
        <v>420</v>
      </c>
      <c r="P558" s="0" t="n">
        <v>402</v>
      </c>
      <c r="Q558" s="0" t="n">
        <v>18</v>
      </c>
      <c r="R558" s="0" t="n">
        <v>8</v>
      </c>
      <c r="S558" s="0" t="s">
        <v>1184</v>
      </c>
    </row>
    <row r="559" customFormat="false" ht="12.8" hidden="false" customHeight="false" outlineLevel="0" collapsed="false">
      <c r="A559" s="0" t="n">
        <v>88065565912</v>
      </c>
      <c r="B559" s="0" t="n">
        <v>44094</v>
      </c>
      <c r="C559" s="0" t="s">
        <v>213</v>
      </c>
      <c r="D559" s="0" t="s">
        <v>20</v>
      </c>
      <c r="E559" s="0" t="s">
        <v>69</v>
      </c>
      <c r="F559" s="0" t="s">
        <v>38</v>
      </c>
      <c r="G559" s="0" t="s">
        <v>32</v>
      </c>
      <c r="H559" s="0" t="s">
        <v>39</v>
      </c>
      <c r="I559" s="0" t="s">
        <v>128</v>
      </c>
      <c r="J559" s="0" t="s">
        <v>61</v>
      </c>
      <c r="K559" s="0" t="s">
        <v>35</v>
      </c>
      <c r="L559" s="0" t="n">
        <v>15</v>
      </c>
      <c r="M559" s="0" t="n">
        <v>12</v>
      </c>
      <c r="N559" s="0" t="n">
        <v>10</v>
      </c>
      <c r="O559" s="0" t="n">
        <v>150</v>
      </c>
      <c r="P559" s="0" t="n">
        <v>120</v>
      </c>
      <c r="Q559" s="0" t="n">
        <v>30</v>
      </c>
      <c r="R559" s="0" t="n">
        <v>9</v>
      </c>
      <c r="S559" s="0" t="s">
        <v>1183</v>
      </c>
    </row>
    <row r="560" customFormat="false" ht="12.8" hidden="false" customHeight="false" outlineLevel="0" collapsed="false">
      <c r="A560" s="0" t="n">
        <v>88065565913</v>
      </c>
      <c r="B560" s="0" t="n">
        <v>44095</v>
      </c>
      <c r="C560" s="0" t="s">
        <v>214</v>
      </c>
      <c r="D560" s="0" t="s">
        <v>20</v>
      </c>
      <c r="E560" s="0" t="s">
        <v>104</v>
      </c>
      <c r="F560" s="0" t="s">
        <v>43</v>
      </c>
      <c r="G560" s="0" t="s">
        <v>23</v>
      </c>
      <c r="H560" s="0" t="s">
        <v>44</v>
      </c>
      <c r="I560" s="0" t="s">
        <v>128</v>
      </c>
      <c r="J560" s="0" t="s">
        <v>62</v>
      </c>
      <c r="K560" s="0" t="s">
        <v>27</v>
      </c>
      <c r="L560" s="0" t="n">
        <v>20</v>
      </c>
      <c r="M560" s="0" t="n">
        <v>17</v>
      </c>
      <c r="N560" s="0" t="n">
        <v>11</v>
      </c>
      <c r="O560" s="0" t="n">
        <v>220</v>
      </c>
      <c r="P560" s="0" t="n">
        <v>187</v>
      </c>
      <c r="Q560" s="0" t="n">
        <v>33</v>
      </c>
      <c r="R560" s="0" t="n">
        <v>9</v>
      </c>
      <c r="S560" s="0" t="s">
        <v>1183</v>
      </c>
    </row>
    <row r="561" customFormat="false" ht="12.8" hidden="false" customHeight="false" outlineLevel="0" collapsed="false">
      <c r="A561" s="0" t="n">
        <v>88065565914</v>
      </c>
      <c r="B561" s="0" t="n">
        <v>44096</v>
      </c>
      <c r="C561" s="0" t="s">
        <v>215</v>
      </c>
      <c r="D561" s="0" t="s">
        <v>29</v>
      </c>
      <c r="E561" s="0" t="s">
        <v>149</v>
      </c>
      <c r="F561" s="0" t="s">
        <v>38</v>
      </c>
      <c r="G561" s="0" t="s">
        <v>32</v>
      </c>
      <c r="H561" s="0" t="s">
        <v>39</v>
      </c>
      <c r="I561" s="0" t="s">
        <v>128</v>
      </c>
      <c r="J561" s="0" t="s">
        <v>63</v>
      </c>
      <c r="K561" s="0" t="s">
        <v>27</v>
      </c>
      <c r="L561" s="0" t="n">
        <v>12</v>
      </c>
      <c r="M561" s="0" t="n">
        <v>9</v>
      </c>
      <c r="N561" s="0" t="n">
        <v>60</v>
      </c>
      <c r="O561" s="0" t="n">
        <v>720</v>
      </c>
      <c r="P561" s="0" t="n">
        <v>540</v>
      </c>
      <c r="Q561" s="0" t="n">
        <v>180</v>
      </c>
      <c r="R561" s="0" t="n">
        <v>9</v>
      </c>
      <c r="S561" s="0" t="s">
        <v>1183</v>
      </c>
    </row>
    <row r="562" customFormat="false" ht="12.8" hidden="false" customHeight="false" outlineLevel="0" collapsed="false">
      <c r="A562" s="0" t="n">
        <v>88065565915</v>
      </c>
      <c r="B562" s="0" t="n">
        <v>44097</v>
      </c>
      <c r="C562" s="0" t="s">
        <v>216</v>
      </c>
      <c r="D562" s="0" t="s">
        <v>29</v>
      </c>
      <c r="E562" s="0" t="s">
        <v>110</v>
      </c>
      <c r="F562" s="0" t="s">
        <v>43</v>
      </c>
      <c r="G562" s="0" t="s">
        <v>23</v>
      </c>
      <c r="H562" s="0" t="s">
        <v>44</v>
      </c>
      <c r="I562" s="0" t="s">
        <v>128</v>
      </c>
      <c r="J562" s="0" t="s">
        <v>70</v>
      </c>
      <c r="K562" s="0" t="s">
        <v>27</v>
      </c>
      <c r="L562" s="0" t="n">
        <v>10</v>
      </c>
      <c r="M562" s="0" t="n">
        <v>7</v>
      </c>
      <c r="N562" s="0" t="n">
        <v>89</v>
      </c>
      <c r="O562" s="0" t="n">
        <v>890</v>
      </c>
      <c r="P562" s="0" t="n">
        <v>623</v>
      </c>
      <c r="Q562" s="0" t="n">
        <v>267</v>
      </c>
      <c r="R562" s="0" t="n">
        <v>9</v>
      </c>
      <c r="S562" s="0" t="s">
        <v>1183</v>
      </c>
    </row>
    <row r="563" customFormat="false" ht="12.8" hidden="false" customHeight="false" outlineLevel="0" collapsed="false">
      <c r="A563" s="0" t="n">
        <v>88065565916</v>
      </c>
      <c r="B563" s="0" t="n">
        <v>44098</v>
      </c>
      <c r="C563" s="0" t="s">
        <v>217</v>
      </c>
      <c r="D563" s="0" t="s">
        <v>20</v>
      </c>
      <c r="E563" s="0" t="s">
        <v>112</v>
      </c>
      <c r="F563" s="0" t="s">
        <v>43</v>
      </c>
      <c r="G563" s="0" t="s">
        <v>23</v>
      </c>
      <c r="H563" s="0" t="s">
        <v>44</v>
      </c>
      <c r="I563" s="0" t="s">
        <v>128</v>
      </c>
      <c r="J563" s="0" t="s">
        <v>73</v>
      </c>
      <c r="K563" s="0" t="s">
        <v>27</v>
      </c>
      <c r="L563" s="0" t="n">
        <v>15</v>
      </c>
      <c r="M563" s="0" t="n">
        <v>12</v>
      </c>
      <c r="N563" s="0" t="n">
        <v>77</v>
      </c>
      <c r="O563" s="0" t="n">
        <v>1155</v>
      </c>
      <c r="P563" s="0" t="n">
        <v>924</v>
      </c>
      <c r="Q563" s="0" t="n">
        <v>231</v>
      </c>
      <c r="R563" s="0" t="n">
        <v>9</v>
      </c>
      <c r="S563" s="0" t="s">
        <v>1183</v>
      </c>
    </row>
    <row r="564" customFormat="false" ht="12.8" hidden="false" customHeight="false" outlineLevel="0" collapsed="false">
      <c r="A564" s="0" t="n">
        <v>88065565917</v>
      </c>
      <c r="B564" s="0" t="n">
        <v>44099</v>
      </c>
      <c r="C564" s="0" t="s">
        <v>218</v>
      </c>
      <c r="D564" s="0" t="s">
        <v>20</v>
      </c>
      <c r="E564" s="0" t="s">
        <v>114</v>
      </c>
      <c r="F564" s="0" t="s">
        <v>38</v>
      </c>
      <c r="G564" s="0" t="s">
        <v>32</v>
      </c>
      <c r="H564" s="0" t="s">
        <v>39</v>
      </c>
      <c r="I564" s="0" t="s">
        <v>128</v>
      </c>
      <c r="J564" s="0" t="s">
        <v>76</v>
      </c>
      <c r="K564" s="0" t="s">
        <v>27</v>
      </c>
      <c r="L564" s="0" t="n">
        <v>15</v>
      </c>
      <c r="M564" s="0" t="n">
        <v>12</v>
      </c>
      <c r="N564" s="0" t="n">
        <v>68</v>
      </c>
      <c r="O564" s="0" t="n">
        <v>1020</v>
      </c>
      <c r="P564" s="0" t="n">
        <v>816</v>
      </c>
      <c r="Q564" s="0" t="n">
        <v>204</v>
      </c>
      <c r="R564" s="0" t="n">
        <v>9</v>
      </c>
      <c r="S564" s="0" t="s">
        <v>1183</v>
      </c>
    </row>
    <row r="565" customFormat="false" ht="12.8" hidden="false" customHeight="false" outlineLevel="0" collapsed="false">
      <c r="A565" s="0" t="n">
        <v>88065565918</v>
      </c>
      <c r="B565" s="0" t="n">
        <v>44103</v>
      </c>
      <c r="C565" s="0" t="s">
        <v>219</v>
      </c>
      <c r="D565" s="0" t="s">
        <v>20</v>
      </c>
      <c r="E565" s="0" t="s">
        <v>69</v>
      </c>
      <c r="F565" s="0" t="s">
        <v>43</v>
      </c>
      <c r="G565" s="0" t="s">
        <v>23</v>
      </c>
      <c r="H565" s="0" t="s">
        <v>44</v>
      </c>
      <c r="I565" s="0" t="s">
        <v>128</v>
      </c>
      <c r="J565" s="0" t="s">
        <v>126</v>
      </c>
      <c r="K565" s="0" t="s">
        <v>27</v>
      </c>
      <c r="L565" s="0" t="n">
        <v>20</v>
      </c>
      <c r="M565" s="0" t="n">
        <v>17</v>
      </c>
      <c r="N565" s="0" t="n">
        <v>15</v>
      </c>
      <c r="O565" s="0" t="n">
        <v>300</v>
      </c>
      <c r="P565" s="0" t="n">
        <v>255</v>
      </c>
      <c r="Q565" s="0" t="n">
        <v>45</v>
      </c>
      <c r="R565" s="0" t="n">
        <v>9</v>
      </c>
      <c r="S565" s="0" t="s">
        <v>1183</v>
      </c>
    </row>
    <row r="566" customFormat="false" ht="12.8" hidden="false" customHeight="false" outlineLevel="0" collapsed="false">
      <c r="A566" s="0" t="n">
        <v>88065565919</v>
      </c>
      <c r="B566" s="0" t="n">
        <v>44102</v>
      </c>
      <c r="C566" s="0" t="s">
        <v>220</v>
      </c>
      <c r="D566" s="0" t="s">
        <v>20</v>
      </c>
      <c r="E566" s="0" t="s">
        <v>117</v>
      </c>
      <c r="F566" s="0" t="s">
        <v>43</v>
      </c>
      <c r="G566" s="0" t="s">
        <v>23</v>
      </c>
      <c r="H566" s="0" t="s">
        <v>44</v>
      </c>
      <c r="I566" s="0" t="s">
        <v>128</v>
      </c>
      <c r="J566" s="0" t="s">
        <v>129</v>
      </c>
      <c r="K566" s="0" t="s">
        <v>27</v>
      </c>
      <c r="L566" s="0" t="n">
        <v>12</v>
      </c>
      <c r="M566" s="0" t="n">
        <v>9</v>
      </c>
      <c r="N566" s="0" t="n">
        <v>47</v>
      </c>
      <c r="O566" s="0" t="n">
        <v>564</v>
      </c>
      <c r="P566" s="0" t="n">
        <v>423</v>
      </c>
      <c r="Q566" s="0" t="n">
        <v>141</v>
      </c>
      <c r="R566" s="0" t="n">
        <v>9</v>
      </c>
      <c r="S566" s="0" t="s">
        <v>1183</v>
      </c>
    </row>
    <row r="567" customFormat="false" ht="12.8" hidden="false" customHeight="false" outlineLevel="0" collapsed="false">
      <c r="A567" s="0" t="n">
        <v>88065565920</v>
      </c>
      <c r="B567" s="0" t="n">
        <v>44102</v>
      </c>
      <c r="C567" s="0" t="s">
        <v>221</v>
      </c>
      <c r="D567" s="0" t="s">
        <v>29</v>
      </c>
      <c r="E567" s="0" t="s">
        <v>69</v>
      </c>
      <c r="F567" s="0" t="s">
        <v>43</v>
      </c>
      <c r="G567" s="0" t="s">
        <v>23</v>
      </c>
      <c r="H567" s="0" t="s">
        <v>44</v>
      </c>
      <c r="I567" s="0" t="s">
        <v>128</v>
      </c>
      <c r="J567" s="0" t="s">
        <v>131</v>
      </c>
      <c r="K567" s="0" t="s">
        <v>27</v>
      </c>
      <c r="L567" s="0" t="n">
        <v>13</v>
      </c>
      <c r="M567" s="0" t="n">
        <v>10</v>
      </c>
      <c r="N567" s="0" t="n">
        <v>6</v>
      </c>
      <c r="O567" s="0" t="n">
        <v>78</v>
      </c>
      <c r="P567" s="0" t="n">
        <v>60</v>
      </c>
      <c r="Q567" s="0" t="n">
        <v>18</v>
      </c>
      <c r="R567" s="0" t="n">
        <v>9</v>
      </c>
      <c r="S567" s="0" t="s">
        <v>1183</v>
      </c>
    </row>
    <row r="568" customFormat="false" ht="12.8" hidden="false" customHeight="false" outlineLevel="0" collapsed="false">
      <c r="A568" s="0" t="n">
        <v>88065565921</v>
      </c>
      <c r="B568" s="0" t="n">
        <v>44103</v>
      </c>
      <c r="C568" s="0" t="s">
        <v>222</v>
      </c>
      <c r="D568" s="0" t="s">
        <v>29</v>
      </c>
      <c r="E568" s="0" t="s">
        <v>69</v>
      </c>
      <c r="F568" s="0" t="s">
        <v>22</v>
      </c>
      <c r="G568" s="0" t="s">
        <v>23</v>
      </c>
      <c r="H568" s="0" t="s">
        <v>24</v>
      </c>
      <c r="I568" s="0" t="s">
        <v>25</v>
      </c>
      <c r="J568" s="0" t="s">
        <v>133</v>
      </c>
      <c r="K568" s="0" t="s">
        <v>27</v>
      </c>
      <c r="L568" s="0" t="n">
        <v>15</v>
      </c>
      <c r="M568" s="0" t="n">
        <v>12</v>
      </c>
      <c r="N568" s="0" t="n">
        <v>10</v>
      </c>
      <c r="O568" s="0" t="n">
        <v>150</v>
      </c>
      <c r="P568" s="0" t="n">
        <v>120</v>
      </c>
      <c r="Q568" s="0" t="n">
        <v>30</v>
      </c>
      <c r="R568" s="0" t="n">
        <v>9</v>
      </c>
      <c r="S568" s="0" t="s">
        <v>1183</v>
      </c>
    </row>
    <row r="569" customFormat="false" ht="12.8" hidden="false" customHeight="false" outlineLevel="0" collapsed="false">
      <c r="A569" s="0" t="n">
        <v>88065565922</v>
      </c>
      <c r="B569" s="0" t="n">
        <v>44104</v>
      </c>
      <c r="C569" s="0" t="s">
        <v>223</v>
      </c>
      <c r="D569" s="0" t="s">
        <v>29</v>
      </c>
      <c r="E569" s="0" t="s">
        <v>123</v>
      </c>
      <c r="F569" s="0" t="s">
        <v>22</v>
      </c>
      <c r="G569" s="0" t="s">
        <v>23</v>
      </c>
      <c r="H569" s="0" t="s">
        <v>24</v>
      </c>
      <c r="I569" s="0" t="s">
        <v>25</v>
      </c>
      <c r="J569" s="0" t="s">
        <v>88</v>
      </c>
      <c r="K569" s="0" t="s">
        <v>27</v>
      </c>
      <c r="L569" s="0" t="n">
        <v>14</v>
      </c>
      <c r="M569" s="0" t="n">
        <v>11</v>
      </c>
      <c r="N569" s="0" t="n">
        <v>11</v>
      </c>
      <c r="O569" s="0" t="n">
        <v>154</v>
      </c>
      <c r="P569" s="0" t="n">
        <v>121</v>
      </c>
      <c r="Q569" s="0" t="n">
        <v>33</v>
      </c>
      <c r="R569" s="0" t="n">
        <v>9</v>
      </c>
      <c r="S569" s="0" t="s">
        <v>1183</v>
      </c>
    </row>
    <row r="570" customFormat="false" ht="12.8" hidden="false" customHeight="false" outlineLevel="0" collapsed="false">
      <c r="A570" s="0" t="n">
        <v>88065565923</v>
      </c>
      <c r="B570" s="0" t="n">
        <v>44044</v>
      </c>
      <c r="C570" s="0" t="s">
        <v>224</v>
      </c>
      <c r="D570" s="0" t="s">
        <v>29</v>
      </c>
      <c r="E570" s="0" t="s">
        <v>42</v>
      </c>
      <c r="F570" s="0" t="s">
        <v>31</v>
      </c>
      <c r="G570" s="0" t="s">
        <v>32</v>
      </c>
      <c r="H570" s="0" t="s">
        <v>33</v>
      </c>
      <c r="I570" s="0" t="s">
        <v>25</v>
      </c>
      <c r="J570" s="0" t="s">
        <v>91</v>
      </c>
      <c r="K570" s="0" t="s">
        <v>27</v>
      </c>
      <c r="L570" s="0" t="n">
        <v>30</v>
      </c>
      <c r="M570" s="0" t="n">
        <v>27</v>
      </c>
      <c r="N570" s="0" t="n">
        <v>60</v>
      </c>
      <c r="O570" s="0" t="n">
        <v>1800</v>
      </c>
      <c r="P570" s="0" t="n">
        <v>1620</v>
      </c>
      <c r="Q570" s="0" t="n">
        <v>180</v>
      </c>
      <c r="R570" s="0" t="n">
        <v>8</v>
      </c>
      <c r="S570" s="0" t="s">
        <v>1184</v>
      </c>
    </row>
    <row r="571" customFormat="false" ht="12.8" hidden="false" customHeight="false" outlineLevel="0" collapsed="false">
      <c r="A571" s="0" t="n">
        <v>88065565924</v>
      </c>
      <c r="B571" s="0" t="n">
        <v>44045</v>
      </c>
      <c r="C571" s="0" t="s">
        <v>225</v>
      </c>
      <c r="D571" s="0" t="s">
        <v>29</v>
      </c>
      <c r="E571" s="0" t="s">
        <v>69</v>
      </c>
      <c r="F571" s="0" t="s">
        <v>38</v>
      </c>
      <c r="G571" s="0" t="s">
        <v>32</v>
      </c>
      <c r="H571" s="0" t="s">
        <v>39</v>
      </c>
      <c r="I571" s="0" t="s">
        <v>25</v>
      </c>
      <c r="J571" s="0" t="s">
        <v>94</v>
      </c>
      <c r="K571" s="0" t="s">
        <v>27</v>
      </c>
      <c r="L571" s="0" t="n">
        <v>16</v>
      </c>
      <c r="M571" s="0" t="n">
        <v>13</v>
      </c>
      <c r="N571" s="0" t="n">
        <v>89</v>
      </c>
      <c r="O571" s="0" t="n">
        <v>1424</v>
      </c>
      <c r="P571" s="0" t="n">
        <v>1157</v>
      </c>
      <c r="Q571" s="0" t="n">
        <v>267</v>
      </c>
      <c r="R571" s="0" t="n">
        <v>8</v>
      </c>
      <c r="S571" s="0" t="s">
        <v>1184</v>
      </c>
    </row>
    <row r="572" customFormat="false" ht="12.8" hidden="false" customHeight="false" outlineLevel="0" collapsed="false">
      <c r="A572" s="0" t="n">
        <v>88065565925</v>
      </c>
      <c r="B572" s="0" t="n">
        <v>44046</v>
      </c>
      <c r="C572" s="0" t="s">
        <v>213</v>
      </c>
      <c r="D572" s="0" t="s">
        <v>20</v>
      </c>
      <c r="E572" s="0" t="s">
        <v>69</v>
      </c>
      <c r="F572" s="0" t="s">
        <v>43</v>
      </c>
      <c r="G572" s="0" t="s">
        <v>23</v>
      </c>
      <c r="H572" s="0" t="s">
        <v>44</v>
      </c>
      <c r="I572" s="0" t="s">
        <v>25</v>
      </c>
      <c r="J572" s="0" t="s">
        <v>34</v>
      </c>
      <c r="K572" s="0" t="s">
        <v>35</v>
      </c>
      <c r="L572" s="0" t="n">
        <v>9</v>
      </c>
      <c r="M572" s="0" t="n">
        <v>6</v>
      </c>
      <c r="N572" s="0" t="n">
        <v>77</v>
      </c>
      <c r="O572" s="0" t="n">
        <v>693</v>
      </c>
      <c r="P572" s="0" t="n">
        <v>462</v>
      </c>
      <c r="Q572" s="0" t="n">
        <v>231</v>
      </c>
      <c r="R572" s="0" t="n">
        <v>8</v>
      </c>
      <c r="S572" s="0" t="s">
        <v>1184</v>
      </c>
    </row>
    <row r="573" customFormat="false" ht="12.8" hidden="false" customHeight="false" outlineLevel="0" collapsed="false">
      <c r="A573" s="0" t="n">
        <v>88065565926</v>
      </c>
      <c r="B573" s="0" t="n">
        <v>44047</v>
      </c>
      <c r="C573" s="0" t="s">
        <v>214</v>
      </c>
      <c r="D573" s="0" t="s">
        <v>20</v>
      </c>
      <c r="E573" s="0" t="s">
        <v>104</v>
      </c>
      <c r="F573" s="0" t="s">
        <v>22</v>
      </c>
      <c r="G573" s="0" t="s">
        <v>23</v>
      </c>
      <c r="H573" s="0" t="s">
        <v>24</v>
      </c>
      <c r="I573" s="0" t="s">
        <v>25</v>
      </c>
      <c r="J573" s="0" t="s">
        <v>40</v>
      </c>
      <c r="K573" s="0" t="s">
        <v>35</v>
      </c>
      <c r="L573" s="0" t="n">
        <v>5</v>
      </c>
      <c r="M573" s="0" t="n">
        <v>2</v>
      </c>
      <c r="N573" s="0" t="n">
        <v>68</v>
      </c>
      <c r="O573" s="0" t="n">
        <v>340</v>
      </c>
      <c r="P573" s="0" t="n">
        <v>136</v>
      </c>
      <c r="Q573" s="0" t="n">
        <v>204</v>
      </c>
      <c r="R573" s="0" t="n">
        <v>8</v>
      </c>
      <c r="S573" s="0" t="s">
        <v>1184</v>
      </c>
    </row>
    <row r="574" customFormat="false" ht="12.8" hidden="false" customHeight="false" outlineLevel="0" collapsed="false">
      <c r="A574" s="0" t="n">
        <v>88065565927</v>
      </c>
      <c r="B574" s="0" t="n">
        <v>44048</v>
      </c>
      <c r="C574" s="0" t="s">
        <v>215</v>
      </c>
      <c r="D574" s="0" t="s">
        <v>29</v>
      </c>
      <c r="E574" s="0" t="s">
        <v>149</v>
      </c>
      <c r="F574" s="0" t="s">
        <v>22</v>
      </c>
      <c r="G574" s="0" t="s">
        <v>23</v>
      </c>
      <c r="H574" s="0" t="s">
        <v>24</v>
      </c>
      <c r="I574" s="0" t="s">
        <v>25</v>
      </c>
      <c r="J574" s="0" t="s">
        <v>140</v>
      </c>
      <c r="K574" s="0" t="s">
        <v>35</v>
      </c>
      <c r="L574" s="0" t="n">
        <v>18</v>
      </c>
      <c r="M574" s="0" t="n">
        <v>15</v>
      </c>
      <c r="N574" s="0" t="n">
        <v>15</v>
      </c>
      <c r="O574" s="0" t="n">
        <v>270</v>
      </c>
      <c r="P574" s="0" t="n">
        <v>225</v>
      </c>
      <c r="Q574" s="0" t="n">
        <v>45</v>
      </c>
      <c r="R574" s="0" t="n">
        <v>8</v>
      </c>
      <c r="S574" s="0" t="s">
        <v>1184</v>
      </c>
    </row>
    <row r="575" customFormat="false" ht="12.8" hidden="false" customHeight="false" outlineLevel="0" collapsed="false">
      <c r="A575" s="0" t="n">
        <v>88065565928</v>
      </c>
      <c r="B575" s="0" t="n">
        <v>44052</v>
      </c>
      <c r="C575" s="0" t="s">
        <v>216</v>
      </c>
      <c r="D575" s="0" t="s">
        <v>29</v>
      </c>
      <c r="E575" s="0" t="s">
        <v>110</v>
      </c>
      <c r="F575" s="0" t="s">
        <v>31</v>
      </c>
      <c r="G575" s="0" t="s">
        <v>32</v>
      </c>
      <c r="H575" s="0" t="s">
        <v>33</v>
      </c>
      <c r="I575" s="0" t="s">
        <v>25</v>
      </c>
      <c r="J575" s="0" t="s">
        <v>142</v>
      </c>
      <c r="K575" s="0" t="s">
        <v>35</v>
      </c>
      <c r="L575" s="0" t="n">
        <v>10</v>
      </c>
      <c r="M575" s="0" t="n">
        <v>7</v>
      </c>
      <c r="N575" s="0" t="n">
        <v>47</v>
      </c>
      <c r="O575" s="0" t="n">
        <v>470</v>
      </c>
      <c r="P575" s="0" t="n">
        <v>329</v>
      </c>
      <c r="Q575" s="0" t="n">
        <v>141</v>
      </c>
      <c r="R575" s="0" t="n">
        <v>8</v>
      </c>
      <c r="S575" s="0" t="s">
        <v>1184</v>
      </c>
    </row>
    <row r="576" customFormat="false" ht="12.8" hidden="false" customHeight="false" outlineLevel="0" collapsed="false">
      <c r="A576" s="0" t="n">
        <v>88065565929</v>
      </c>
      <c r="B576" s="0" t="n">
        <v>44051</v>
      </c>
      <c r="C576" s="0" t="s">
        <v>217</v>
      </c>
      <c r="D576" s="0" t="s">
        <v>20</v>
      </c>
      <c r="E576" s="0" t="s">
        <v>112</v>
      </c>
      <c r="F576" s="0" t="s">
        <v>38</v>
      </c>
      <c r="G576" s="0" t="s">
        <v>32</v>
      </c>
      <c r="H576" s="0" t="s">
        <v>39</v>
      </c>
      <c r="I576" s="0" t="s">
        <v>25</v>
      </c>
      <c r="J576" s="0" t="s">
        <v>144</v>
      </c>
      <c r="K576" s="0" t="s">
        <v>35</v>
      </c>
      <c r="L576" s="0" t="n">
        <v>20</v>
      </c>
      <c r="M576" s="0" t="n">
        <v>17</v>
      </c>
      <c r="N576" s="0" t="n">
        <v>6</v>
      </c>
      <c r="O576" s="0" t="n">
        <v>120</v>
      </c>
      <c r="P576" s="0" t="n">
        <v>102</v>
      </c>
      <c r="Q576" s="0" t="n">
        <v>18</v>
      </c>
      <c r="R576" s="0" t="n">
        <v>8</v>
      </c>
      <c r="S576" s="0" t="s">
        <v>1184</v>
      </c>
    </row>
    <row r="577" customFormat="false" ht="12.8" hidden="false" customHeight="false" outlineLevel="0" collapsed="false">
      <c r="A577" s="0" t="n">
        <v>88065565930</v>
      </c>
      <c r="B577" s="0" t="n">
        <v>44051</v>
      </c>
      <c r="C577" s="0" t="s">
        <v>218</v>
      </c>
      <c r="D577" s="0" t="s">
        <v>20</v>
      </c>
      <c r="E577" s="0" t="s">
        <v>114</v>
      </c>
      <c r="F577" s="0" t="s">
        <v>43</v>
      </c>
      <c r="G577" s="0" t="s">
        <v>23</v>
      </c>
      <c r="H577" s="0" t="s">
        <v>44</v>
      </c>
      <c r="I577" s="0" t="s">
        <v>25</v>
      </c>
      <c r="J577" s="0" t="s">
        <v>60</v>
      </c>
      <c r="K577" s="0" t="s">
        <v>35</v>
      </c>
      <c r="L577" s="0" t="n">
        <v>70</v>
      </c>
      <c r="M577" s="0" t="n">
        <v>67</v>
      </c>
      <c r="N577" s="0" t="n">
        <v>10</v>
      </c>
      <c r="O577" s="0" t="n">
        <v>700</v>
      </c>
      <c r="P577" s="0" t="n">
        <v>670</v>
      </c>
      <c r="Q577" s="0" t="n">
        <v>30</v>
      </c>
      <c r="R577" s="0" t="n">
        <v>8</v>
      </c>
      <c r="S577" s="0" t="s">
        <v>1184</v>
      </c>
    </row>
    <row r="578" customFormat="false" ht="12.8" hidden="false" customHeight="false" outlineLevel="0" collapsed="false">
      <c r="A578" s="0" t="n">
        <v>88065565931</v>
      </c>
      <c r="B578" s="0" t="n">
        <v>44052</v>
      </c>
      <c r="C578" s="0" t="s">
        <v>219</v>
      </c>
      <c r="D578" s="0" t="s">
        <v>20</v>
      </c>
      <c r="E578" s="0" t="s">
        <v>69</v>
      </c>
      <c r="F578" s="0" t="s">
        <v>22</v>
      </c>
      <c r="G578" s="0" t="s">
        <v>23</v>
      </c>
      <c r="H578" s="0" t="s">
        <v>24</v>
      </c>
      <c r="I578" s="0" t="s">
        <v>25</v>
      </c>
      <c r="J578" s="0" t="s">
        <v>61</v>
      </c>
      <c r="K578" s="0" t="s">
        <v>35</v>
      </c>
      <c r="L578" s="0" t="n">
        <v>15</v>
      </c>
      <c r="M578" s="0" t="n">
        <v>12</v>
      </c>
      <c r="N578" s="0" t="n">
        <v>11</v>
      </c>
      <c r="O578" s="0" t="n">
        <v>165</v>
      </c>
      <c r="P578" s="0" t="n">
        <v>132</v>
      </c>
      <c r="Q578" s="0" t="n">
        <v>33</v>
      </c>
      <c r="R578" s="0" t="n">
        <v>8</v>
      </c>
      <c r="S578" s="0" t="s">
        <v>1184</v>
      </c>
    </row>
    <row r="579" customFormat="false" ht="12.8" hidden="false" customHeight="false" outlineLevel="0" collapsed="false">
      <c r="A579" s="0" t="n">
        <v>88065565932</v>
      </c>
      <c r="B579" s="0" t="n">
        <v>44053</v>
      </c>
      <c r="C579" s="0" t="s">
        <v>220</v>
      </c>
      <c r="D579" s="0" t="s">
        <v>20</v>
      </c>
      <c r="E579" s="0" t="s">
        <v>117</v>
      </c>
      <c r="F579" s="0" t="s">
        <v>22</v>
      </c>
      <c r="G579" s="0" t="s">
        <v>23</v>
      </c>
      <c r="H579" s="0" t="s">
        <v>24</v>
      </c>
      <c r="I579" s="0" t="s">
        <v>25</v>
      </c>
      <c r="J579" s="0" t="s">
        <v>64</v>
      </c>
      <c r="K579" s="0" t="s">
        <v>35</v>
      </c>
      <c r="L579" s="0" t="n">
        <v>12</v>
      </c>
      <c r="M579" s="0" t="n">
        <v>9</v>
      </c>
      <c r="N579" s="0" t="n">
        <v>60</v>
      </c>
      <c r="O579" s="0" t="n">
        <v>720</v>
      </c>
      <c r="P579" s="0" t="n">
        <v>540</v>
      </c>
      <c r="Q579" s="0" t="n">
        <v>180</v>
      </c>
      <c r="R579" s="0" t="n">
        <v>8</v>
      </c>
      <c r="S579" s="0" t="s">
        <v>1184</v>
      </c>
    </row>
    <row r="580" customFormat="false" ht="12.8" hidden="false" customHeight="false" outlineLevel="0" collapsed="false">
      <c r="A580" s="0" t="n">
        <v>88065565933</v>
      </c>
      <c r="B580" s="0" t="n">
        <v>44054</v>
      </c>
      <c r="C580" s="0" t="s">
        <v>221</v>
      </c>
      <c r="D580" s="0" t="s">
        <v>29</v>
      </c>
      <c r="E580" s="0" t="s">
        <v>69</v>
      </c>
      <c r="F580" s="0" t="s">
        <v>31</v>
      </c>
      <c r="G580" s="0" t="s">
        <v>32</v>
      </c>
      <c r="H580" s="0" t="s">
        <v>33</v>
      </c>
      <c r="I580" s="0" t="s">
        <v>25</v>
      </c>
      <c r="J580" s="0" t="s">
        <v>67</v>
      </c>
      <c r="K580" s="0" t="s">
        <v>35</v>
      </c>
      <c r="L580" s="0" t="n">
        <v>18</v>
      </c>
      <c r="M580" s="0" t="n">
        <v>15</v>
      </c>
      <c r="N580" s="0" t="n">
        <v>89</v>
      </c>
      <c r="O580" s="0" t="n">
        <v>1602</v>
      </c>
      <c r="P580" s="0" t="n">
        <v>1335</v>
      </c>
      <c r="Q580" s="0" t="n">
        <v>267</v>
      </c>
      <c r="R580" s="0" t="n">
        <v>8</v>
      </c>
      <c r="S580" s="0" t="s">
        <v>1184</v>
      </c>
    </row>
    <row r="581" customFormat="false" ht="12.8" hidden="false" customHeight="false" outlineLevel="0" collapsed="false">
      <c r="A581" s="0" t="n">
        <v>88065565934</v>
      </c>
      <c r="B581" s="0" t="n">
        <v>44055</v>
      </c>
      <c r="C581" s="0" t="s">
        <v>222</v>
      </c>
      <c r="D581" s="0" t="s">
        <v>29</v>
      </c>
      <c r="E581" s="0" t="s">
        <v>69</v>
      </c>
      <c r="F581" s="0" t="s">
        <v>38</v>
      </c>
      <c r="G581" s="0" t="s">
        <v>32</v>
      </c>
      <c r="H581" s="0" t="s">
        <v>39</v>
      </c>
      <c r="I581" s="0" t="s">
        <v>25</v>
      </c>
      <c r="J581" s="0" t="s">
        <v>79</v>
      </c>
      <c r="K581" s="0" t="s">
        <v>35</v>
      </c>
      <c r="L581" s="0" t="n">
        <v>23</v>
      </c>
      <c r="M581" s="0" t="n">
        <v>20</v>
      </c>
      <c r="N581" s="0" t="n">
        <v>77</v>
      </c>
      <c r="O581" s="0" t="n">
        <v>1771</v>
      </c>
      <c r="P581" s="0" t="n">
        <v>1540</v>
      </c>
      <c r="Q581" s="0" t="n">
        <v>231</v>
      </c>
      <c r="R581" s="0" t="n">
        <v>8</v>
      </c>
      <c r="S581" s="0" t="s">
        <v>1184</v>
      </c>
    </row>
    <row r="582" customFormat="false" ht="12.8" hidden="false" customHeight="false" outlineLevel="0" collapsed="false">
      <c r="A582" s="0" t="n">
        <v>88065565935</v>
      </c>
      <c r="B582" s="0" t="n">
        <v>44056</v>
      </c>
      <c r="C582" s="0" t="s">
        <v>223</v>
      </c>
      <c r="D582" s="0" t="s">
        <v>29</v>
      </c>
      <c r="E582" s="0" t="s">
        <v>123</v>
      </c>
      <c r="F582" s="0" t="s">
        <v>43</v>
      </c>
      <c r="G582" s="0" t="s">
        <v>23</v>
      </c>
      <c r="H582" s="0" t="s">
        <v>44</v>
      </c>
      <c r="I582" s="0" t="s">
        <v>25</v>
      </c>
      <c r="J582" s="0" t="s">
        <v>82</v>
      </c>
      <c r="K582" s="0" t="s">
        <v>35</v>
      </c>
      <c r="L582" s="0" t="n">
        <v>9</v>
      </c>
      <c r="M582" s="0" t="n">
        <v>6</v>
      </c>
      <c r="N582" s="0" t="n">
        <v>68</v>
      </c>
      <c r="O582" s="0" t="n">
        <v>612</v>
      </c>
      <c r="P582" s="0" t="n">
        <v>408</v>
      </c>
      <c r="Q582" s="0" t="n">
        <v>204</v>
      </c>
      <c r="R582" s="0" t="n">
        <v>8</v>
      </c>
      <c r="S582" s="0" t="s">
        <v>1184</v>
      </c>
    </row>
    <row r="583" customFormat="false" ht="12.8" hidden="false" customHeight="false" outlineLevel="0" collapsed="false">
      <c r="A583" s="0" t="n">
        <v>88065565936</v>
      </c>
      <c r="B583" s="0" t="n">
        <v>44057</v>
      </c>
      <c r="C583" s="0" t="s">
        <v>224</v>
      </c>
      <c r="D583" s="0" t="s">
        <v>29</v>
      </c>
      <c r="E583" s="0" t="s">
        <v>42</v>
      </c>
      <c r="F583" s="0" t="s">
        <v>22</v>
      </c>
      <c r="G583" s="0" t="s">
        <v>23</v>
      </c>
      <c r="H583" s="0" t="s">
        <v>24</v>
      </c>
      <c r="I583" s="0" t="s">
        <v>25</v>
      </c>
      <c r="J583" s="0" t="s">
        <v>85</v>
      </c>
      <c r="K583" s="0" t="s">
        <v>35</v>
      </c>
      <c r="L583" s="0" t="n">
        <v>18</v>
      </c>
      <c r="M583" s="0" t="n">
        <v>15</v>
      </c>
      <c r="N583" s="0" t="n">
        <v>15</v>
      </c>
      <c r="O583" s="0" t="n">
        <v>270</v>
      </c>
      <c r="P583" s="0" t="n">
        <v>225</v>
      </c>
      <c r="Q583" s="0" t="n">
        <v>45</v>
      </c>
      <c r="R583" s="0" t="n">
        <v>8</v>
      </c>
      <c r="S583" s="0" t="s">
        <v>1184</v>
      </c>
    </row>
    <row r="584" customFormat="false" ht="12.8" hidden="false" customHeight="false" outlineLevel="0" collapsed="false">
      <c r="A584" s="0" t="n">
        <v>88065565937</v>
      </c>
      <c r="B584" s="0" t="n">
        <v>44058</v>
      </c>
      <c r="C584" s="0" t="s">
        <v>225</v>
      </c>
      <c r="D584" s="0" t="s">
        <v>29</v>
      </c>
      <c r="E584" s="0" t="s">
        <v>69</v>
      </c>
      <c r="F584" s="0" t="s">
        <v>22</v>
      </c>
      <c r="G584" s="0" t="s">
        <v>23</v>
      </c>
      <c r="H584" s="0" t="s">
        <v>24</v>
      </c>
      <c r="I584" s="0" t="s">
        <v>25</v>
      </c>
      <c r="J584" s="0" t="s">
        <v>26</v>
      </c>
      <c r="K584" s="0" t="s">
        <v>27</v>
      </c>
      <c r="L584" s="0" t="n">
        <v>52</v>
      </c>
      <c r="M584" s="0" t="n">
        <v>49</v>
      </c>
      <c r="N584" s="0" t="n">
        <v>47</v>
      </c>
      <c r="O584" s="0" t="n">
        <v>2444</v>
      </c>
      <c r="P584" s="0" t="n">
        <v>2303</v>
      </c>
      <c r="Q584" s="0" t="n">
        <v>141</v>
      </c>
      <c r="R584" s="0" t="n">
        <v>8</v>
      </c>
      <c r="S584" s="0" t="s">
        <v>1184</v>
      </c>
    </row>
    <row r="585" customFormat="false" ht="12.8" hidden="false" customHeight="false" outlineLevel="0" collapsed="false">
      <c r="A585" s="0" t="n">
        <v>88065565938</v>
      </c>
      <c r="B585" s="0" t="n">
        <v>44062</v>
      </c>
      <c r="C585" s="0" t="s">
        <v>213</v>
      </c>
      <c r="D585" s="0" t="s">
        <v>20</v>
      </c>
      <c r="E585" s="0" t="s">
        <v>69</v>
      </c>
      <c r="F585" s="0" t="s">
        <v>31</v>
      </c>
      <c r="G585" s="0" t="s">
        <v>32</v>
      </c>
      <c r="H585" s="0" t="s">
        <v>33</v>
      </c>
      <c r="I585" s="0" t="s">
        <v>25</v>
      </c>
      <c r="J585" s="0" t="s">
        <v>34</v>
      </c>
      <c r="K585" s="0" t="s">
        <v>35</v>
      </c>
      <c r="L585" s="0" t="n">
        <v>9</v>
      </c>
      <c r="M585" s="0" t="n">
        <v>6</v>
      </c>
      <c r="N585" s="0" t="n">
        <v>6</v>
      </c>
      <c r="O585" s="0" t="n">
        <v>54</v>
      </c>
      <c r="P585" s="0" t="n">
        <v>36</v>
      </c>
      <c r="Q585" s="0" t="n">
        <v>18</v>
      </c>
      <c r="R585" s="0" t="n">
        <v>8</v>
      </c>
      <c r="S585" s="0" t="s">
        <v>1184</v>
      </c>
    </row>
    <row r="586" customFormat="false" ht="12.8" hidden="false" customHeight="false" outlineLevel="0" collapsed="false">
      <c r="A586" s="0" t="n">
        <v>88065565939</v>
      </c>
      <c r="B586" s="0" t="n">
        <v>44061</v>
      </c>
      <c r="C586" s="0" t="s">
        <v>214</v>
      </c>
      <c r="D586" s="0" t="s">
        <v>20</v>
      </c>
      <c r="E586" s="0" t="s">
        <v>104</v>
      </c>
      <c r="F586" s="0" t="s">
        <v>38</v>
      </c>
      <c r="G586" s="0" t="s">
        <v>32</v>
      </c>
      <c r="H586" s="0" t="s">
        <v>39</v>
      </c>
      <c r="I586" s="0" t="s">
        <v>25</v>
      </c>
      <c r="J586" s="0" t="s">
        <v>40</v>
      </c>
      <c r="K586" s="0" t="s">
        <v>35</v>
      </c>
      <c r="L586" s="0" t="n">
        <v>5</v>
      </c>
      <c r="M586" s="0" t="n">
        <v>2</v>
      </c>
      <c r="N586" s="0" t="n">
        <v>10</v>
      </c>
      <c r="O586" s="0" t="n">
        <v>50</v>
      </c>
      <c r="P586" s="0" t="n">
        <v>20</v>
      </c>
      <c r="Q586" s="0" t="n">
        <v>30</v>
      </c>
      <c r="R586" s="0" t="n">
        <v>8</v>
      </c>
      <c r="S586" s="0" t="s">
        <v>1184</v>
      </c>
    </row>
    <row r="587" customFormat="false" ht="12.8" hidden="false" customHeight="false" outlineLevel="0" collapsed="false">
      <c r="A587" s="0" t="n">
        <v>88065565940</v>
      </c>
      <c r="B587" s="0" t="n">
        <v>44061</v>
      </c>
      <c r="C587" s="0" t="s">
        <v>215</v>
      </c>
      <c r="D587" s="0" t="s">
        <v>29</v>
      </c>
      <c r="E587" s="0" t="s">
        <v>149</v>
      </c>
      <c r="F587" s="0" t="s">
        <v>43</v>
      </c>
      <c r="G587" s="0" t="s">
        <v>23</v>
      </c>
      <c r="H587" s="0" t="s">
        <v>44</v>
      </c>
      <c r="I587" s="0" t="s">
        <v>25</v>
      </c>
      <c r="J587" s="0" t="s">
        <v>99</v>
      </c>
      <c r="K587" s="0" t="s">
        <v>27</v>
      </c>
      <c r="L587" s="0" t="n">
        <v>14</v>
      </c>
      <c r="M587" s="0" t="n">
        <v>11</v>
      </c>
      <c r="N587" s="0" t="n">
        <v>11</v>
      </c>
      <c r="O587" s="0" t="n">
        <v>154</v>
      </c>
      <c r="P587" s="0" t="n">
        <v>121</v>
      </c>
      <c r="Q587" s="0" t="n">
        <v>33</v>
      </c>
      <c r="R587" s="0" t="n">
        <v>8</v>
      </c>
      <c r="S587" s="0" t="s">
        <v>1184</v>
      </c>
    </row>
    <row r="588" customFormat="false" ht="12.8" hidden="false" customHeight="false" outlineLevel="0" collapsed="false">
      <c r="A588" s="0" t="n">
        <v>88065565941</v>
      </c>
      <c r="B588" s="0" t="n">
        <v>44062</v>
      </c>
      <c r="C588" s="0" t="s">
        <v>216</v>
      </c>
      <c r="D588" s="0" t="s">
        <v>29</v>
      </c>
      <c r="E588" s="0" t="s">
        <v>110</v>
      </c>
      <c r="F588" s="0" t="s">
        <v>22</v>
      </c>
      <c r="G588" s="0" t="s">
        <v>23</v>
      </c>
      <c r="H588" s="0" t="s">
        <v>24</v>
      </c>
      <c r="I588" s="0" t="s">
        <v>25</v>
      </c>
      <c r="J588" s="0" t="s">
        <v>102</v>
      </c>
      <c r="K588" s="0" t="s">
        <v>27</v>
      </c>
      <c r="L588" s="0" t="n">
        <v>6</v>
      </c>
      <c r="M588" s="0" t="n">
        <v>3</v>
      </c>
      <c r="N588" s="0" t="n">
        <v>60</v>
      </c>
      <c r="O588" s="0" t="n">
        <v>360</v>
      </c>
      <c r="P588" s="0" t="n">
        <v>180</v>
      </c>
      <c r="Q588" s="0" t="n">
        <v>180</v>
      </c>
      <c r="R588" s="0" t="n">
        <v>8</v>
      </c>
      <c r="S588" s="0" t="s">
        <v>1184</v>
      </c>
    </row>
    <row r="589" customFormat="false" ht="12.8" hidden="false" customHeight="false" outlineLevel="0" collapsed="false">
      <c r="A589" s="0" t="n">
        <v>88065565942</v>
      </c>
      <c r="B589" s="0" t="n">
        <v>44063</v>
      </c>
      <c r="C589" s="0" t="s">
        <v>217</v>
      </c>
      <c r="D589" s="0" t="s">
        <v>20</v>
      </c>
      <c r="E589" s="0" t="s">
        <v>112</v>
      </c>
      <c r="F589" s="0" t="s">
        <v>22</v>
      </c>
      <c r="G589" s="0" t="s">
        <v>23</v>
      </c>
      <c r="H589" s="0" t="s">
        <v>24</v>
      </c>
      <c r="I589" s="0" t="s">
        <v>25</v>
      </c>
      <c r="J589" s="0" t="s">
        <v>142</v>
      </c>
      <c r="K589" s="0" t="s">
        <v>35</v>
      </c>
      <c r="L589" s="0" t="n">
        <v>10</v>
      </c>
      <c r="M589" s="0" t="n">
        <v>7</v>
      </c>
      <c r="N589" s="0" t="n">
        <v>89</v>
      </c>
      <c r="O589" s="0" t="n">
        <v>890</v>
      </c>
      <c r="P589" s="0" t="n">
        <v>623</v>
      </c>
      <c r="Q589" s="0" t="n">
        <v>267</v>
      </c>
      <c r="R589" s="0" t="n">
        <v>8</v>
      </c>
      <c r="S589" s="0" t="s">
        <v>1184</v>
      </c>
    </row>
    <row r="590" customFormat="false" ht="12.8" hidden="false" customHeight="false" outlineLevel="0" collapsed="false">
      <c r="A590" s="0" t="n">
        <v>88065565943</v>
      </c>
      <c r="B590" s="0" t="n">
        <v>44064</v>
      </c>
      <c r="C590" s="0" t="s">
        <v>218</v>
      </c>
      <c r="D590" s="0" t="s">
        <v>20</v>
      </c>
      <c r="E590" s="0" t="s">
        <v>114</v>
      </c>
      <c r="F590" s="0" t="s">
        <v>31</v>
      </c>
      <c r="G590" s="0" t="s">
        <v>32</v>
      </c>
      <c r="H590" s="0" t="s">
        <v>33</v>
      </c>
      <c r="I590" s="0" t="s">
        <v>25</v>
      </c>
      <c r="J590" s="0" t="s">
        <v>105</v>
      </c>
      <c r="K590" s="0" t="s">
        <v>27</v>
      </c>
      <c r="L590" s="0" t="n">
        <v>13</v>
      </c>
      <c r="M590" s="0" t="n">
        <v>10</v>
      </c>
      <c r="N590" s="0" t="n">
        <v>77</v>
      </c>
      <c r="O590" s="0" t="n">
        <v>1001</v>
      </c>
      <c r="P590" s="0" t="n">
        <v>770</v>
      </c>
      <c r="Q590" s="0" t="n">
        <v>231</v>
      </c>
      <c r="R590" s="0" t="n">
        <v>8</v>
      </c>
      <c r="S590" s="0" t="s">
        <v>1184</v>
      </c>
    </row>
    <row r="591" customFormat="false" ht="12.8" hidden="false" customHeight="false" outlineLevel="0" collapsed="false">
      <c r="A591" s="0" t="n">
        <v>88065565944</v>
      </c>
      <c r="B591" s="0" t="n">
        <v>44065</v>
      </c>
      <c r="C591" s="0" t="s">
        <v>219</v>
      </c>
      <c r="D591" s="0" t="s">
        <v>20</v>
      </c>
      <c r="E591" s="0" t="s">
        <v>69</v>
      </c>
      <c r="F591" s="0" t="s">
        <v>22</v>
      </c>
      <c r="G591" s="0" t="s">
        <v>23</v>
      </c>
      <c r="H591" s="0" t="s">
        <v>24</v>
      </c>
      <c r="I591" s="0" t="s">
        <v>25</v>
      </c>
      <c r="J591" s="0" t="s">
        <v>144</v>
      </c>
      <c r="K591" s="0" t="s">
        <v>35</v>
      </c>
      <c r="L591" s="0" t="n">
        <v>20</v>
      </c>
      <c r="M591" s="0" t="n">
        <v>17</v>
      </c>
      <c r="N591" s="0" t="n">
        <v>68</v>
      </c>
      <c r="O591" s="0" t="n">
        <v>1360</v>
      </c>
      <c r="P591" s="0" t="n">
        <v>1156</v>
      </c>
      <c r="Q591" s="0" t="n">
        <v>204</v>
      </c>
      <c r="R591" s="0" t="n">
        <v>8</v>
      </c>
      <c r="S591" s="0" t="s">
        <v>1184</v>
      </c>
    </row>
    <row r="592" customFormat="false" ht="12.8" hidden="false" customHeight="false" outlineLevel="0" collapsed="false">
      <c r="A592" s="0" t="n">
        <v>88065565945</v>
      </c>
      <c r="B592" s="0" t="n">
        <v>44066</v>
      </c>
      <c r="C592" s="0" t="s">
        <v>220</v>
      </c>
      <c r="D592" s="0" t="s">
        <v>20</v>
      </c>
      <c r="E592" s="0" t="s">
        <v>117</v>
      </c>
      <c r="F592" s="0" t="s">
        <v>31</v>
      </c>
      <c r="G592" s="0" t="s">
        <v>32</v>
      </c>
      <c r="H592" s="0" t="s">
        <v>33</v>
      </c>
      <c r="I592" s="0" t="s">
        <v>25</v>
      </c>
      <c r="J592" s="0" t="s">
        <v>108</v>
      </c>
      <c r="K592" s="0" t="s">
        <v>27</v>
      </c>
      <c r="L592" s="0" t="n">
        <v>15</v>
      </c>
      <c r="M592" s="0" t="n">
        <v>12</v>
      </c>
      <c r="N592" s="0" t="n">
        <v>15</v>
      </c>
      <c r="O592" s="0" t="n">
        <v>225</v>
      </c>
      <c r="P592" s="0" t="n">
        <v>180</v>
      </c>
      <c r="Q592" s="0" t="n">
        <v>45</v>
      </c>
      <c r="R592" s="0" t="n">
        <v>8</v>
      </c>
      <c r="S592" s="0" t="s">
        <v>1184</v>
      </c>
    </row>
    <row r="593" customFormat="false" ht="12.8" hidden="false" customHeight="false" outlineLevel="0" collapsed="false">
      <c r="A593" s="0" t="n">
        <v>88065565946</v>
      </c>
      <c r="B593" s="0" t="n">
        <v>44067</v>
      </c>
      <c r="C593" s="0" t="s">
        <v>221</v>
      </c>
      <c r="D593" s="0" t="s">
        <v>29</v>
      </c>
      <c r="E593" s="0" t="s">
        <v>69</v>
      </c>
      <c r="F593" s="0" t="s">
        <v>38</v>
      </c>
      <c r="G593" s="0" t="s">
        <v>32</v>
      </c>
      <c r="H593" s="0" t="s">
        <v>39</v>
      </c>
      <c r="I593" s="0" t="s">
        <v>25</v>
      </c>
      <c r="J593" s="0" t="s">
        <v>53</v>
      </c>
      <c r="K593" s="0" t="s">
        <v>27</v>
      </c>
      <c r="L593" s="0" t="n">
        <v>20</v>
      </c>
      <c r="M593" s="0" t="n">
        <v>17</v>
      </c>
      <c r="N593" s="0" t="n">
        <v>47</v>
      </c>
      <c r="O593" s="0" t="n">
        <v>940</v>
      </c>
      <c r="P593" s="0" t="n">
        <v>799</v>
      </c>
      <c r="Q593" s="0" t="n">
        <v>141</v>
      </c>
      <c r="R593" s="0" t="n">
        <v>8</v>
      </c>
      <c r="S593" s="0" t="s">
        <v>1184</v>
      </c>
    </row>
    <row r="594" customFormat="false" ht="12.8" hidden="false" customHeight="false" outlineLevel="0" collapsed="false">
      <c r="A594" s="0" t="n">
        <v>88065565947</v>
      </c>
      <c r="B594" s="0" t="n">
        <v>44068</v>
      </c>
      <c r="C594" s="0" t="s">
        <v>222</v>
      </c>
      <c r="D594" s="0" t="s">
        <v>29</v>
      </c>
      <c r="E594" s="0" t="s">
        <v>69</v>
      </c>
      <c r="F594" s="0" t="s">
        <v>43</v>
      </c>
      <c r="G594" s="0" t="s">
        <v>23</v>
      </c>
      <c r="H594" s="0" t="s">
        <v>44</v>
      </c>
      <c r="I594" s="0" t="s">
        <v>25</v>
      </c>
      <c r="J594" s="0" t="s">
        <v>56</v>
      </c>
      <c r="K594" s="0" t="s">
        <v>27</v>
      </c>
      <c r="L594" s="0" t="n">
        <v>12</v>
      </c>
      <c r="M594" s="0" t="n">
        <v>9</v>
      </c>
      <c r="N594" s="0" t="n">
        <v>6</v>
      </c>
      <c r="O594" s="0" t="n">
        <v>72</v>
      </c>
      <c r="P594" s="0" t="n">
        <v>54</v>
      </c>
      <c r="Q594" s="0" t="n">
        <v>18</v>
      </c>
      <c r="R594" s="0" t="n">
        <v>8</v>
      </c>
      <c r="S594" s="0" t="s">
        <v>1184</v>
      </c>
    </row>
    <row r="595" customFormat="false" ht="12.8" hidden="false" customHeight="false" outlineLevel="0" collapsed="false">
      <c r="A595" s="0" t="n">
        <v>88065565948</v>
      </c>
      <c r="B595" s="0" t="n">
        <v>44072</v>
      </c>
      <c r="C595" s="0" t="s">
        <v>223</v>
      </c>
      <c r="D595" s="0" t="s">
        <v>29</v>
      </c>
      <c r="E595" s="0" t="s">
        <v>123</v>
      </c>
      <c r="F595" s="0" t="s">
        <v>22</v>
      </c>
      <c r="G595" s="0" t="s">
        <v>23</v>
      </c>
      <c r="H595" s="0" t="s">
        <v>24</v>
      </c>
      <c r="I595" s="0" t="s">
        <v>25</v>
      </c>
      <c r="J595" s="0" t="s">
        <v>59</v>
      </c>
      <c r="K595" s="0" t="s">
        <v>27</v>
      </c>
      <c r="L595" s="0" t="n">
        <v>16</v>
      </c>
      <c r="M595" s="0" t="n">
        <v>13</v>
      </c>
      <c r="N595" s="0" t="n">
        <v>10</v>
      </c>
      <c r="O595" s="0" t="n">
        <v>160</v>
      </c>
      <c r="P595" s="0" t="n">
        <v>130</v>
      </c>
      <c r="Q595" s="0" t="n">
        <v>30</v>
      </c>
      <c r="R595" s="0" t="n">
        <v>8</v>
      </c>
      <c r="S595" s="0" t="s">
        <v>1184</v>
      </c>
    </row>
    <row r="596" customFormat="false" ht="12.8" hidden="false" customHeight="false" outlineLevel="0" collapsed="false">
      <c r="A596" s="0" t="n">
        <v>88065565949</v>
      </c>
      <c r="B596" s="0" t="n">
        <v>44071</v>
      </c>
      <c r="C596" s="0" t="s">
        <v>224</v>
      </c>
      <c r="D596" s="0" t="s">
        <v>29</v>
      </c>
      <c r="E596" s="0" t="s">
        <v>42</v>
      </c>
      <c r="F596" s="0" t="s">
        <v>31</v>
      </c>
      <c r="G596" s="0" t="s">
        <v>32</v>
      </c>
      <c r="H596" s="0" t="s">
        <v>33</v>
      </c>
      <c r="I596" s="0" t="s">
        <v>25</v>
      </c>
      <c r="J596" s="0" t="s">
        <v>60</v>
      </c>
      <c r="K596" s="0" t="s">
        <v>35</v>
      </c>
      <c r="L596" s="0" t="n">
        <v>70</v>
      </c>
      <c r="M596" s="0" t="n">
        <v>67</v>
      </c>
      <c r="N596" s="0" t="n">
        <v>11</v>
      </c>
      <c r="O596" s="0" t="n">
        <v>770</v>
      </c>
      <c r="P596" s="0" t="n">
        <v>737</v>
      </c>
      <c r="Q596" s="0" t="n">
        <v>33</v>
      </c>
      <c r="R596" s="0" t="n">
        <v>8</v>
      </c>
      <c r="S596" s="0" t="s">
        <v>1184</v>
      </c>
    </row>
    <row r="597" customFormat="false" ht="12.8" hidden="false" customHeight="false" outlineLevel="0" collapsed="false">
      <c r="A597" s="0" t="n">
        <v>88065565950</v>
      </c>
      <c r="B597" s="0" t="n">
        <v>44071</v>
      </c>
      <c r="C597" s="0" t="s">
        <v>225</v>
      </c>
      <c r="D597" s="0" t="s">
        <v>29</v>
      </c>
      <c r="E597" s="0" t="s">
        <v>69</v>
      </c>
      <c r="F597" s="0" t="s">
        <v>38</v>
      </c>
      <c r="G597" s="0" t="s">
        <v>32</v>
      </c>
      <c r="H597" s="0" t="s">
        <v>39</v>
      </c>
      <c r="I597" s="0" t="s">
        <v>25</v>
      </c>
      <c r="J597" s="0" t="s">
        <v>61</v>
      </c>
      <c r="K597" s="0" t="s">
        <v>35</v>
      </c>
      <c r="L597" s="0" t="n">
        <v>15</v>
      </c>
      <c r="M597" s="0" t="n">
        <v>12</v>
      </c>
      <c r="N597" s="0" t="n">
        <v>60</v>
      </c>
      <c r="O597" s="0" t="n">
        <v>900</v>
      </c>
      <c r="P597" s="0" t="n">
        <v>720</v>
      </c>
      <c r="Q597" s="0" t="n">
        <v>180</v>
      </c>
      <c r="R597" s="0" t="n">
        <v>8</v>
      </c>
      <c r="S597" s="0" t="s">
        <v>1184</v>
      </c>
    </row>
    <row r="598" customFormat="false" ht="12.8" hidden="false" customHeight="false" outlineLevel="0" collapsed="false">
      <c r="A598" s="0" t="n">
        <v>88065565951</v>
      </c>
      <c r="B598" s="0" t="n">
        <v>44072</v>
      </c>
      <c r="C598" s="0" t="s">
        <v>213</v>
      </c>
      <c r="D598" s="0" t="s">
        <v>20</v>
      </c>
      <c r="E598" s="0" t="s">
        <v>69</v>
      </c>
      <c r="F598" s="0" t="s">
        <v>43</v>
      </c>
      <c r="G598" s="0" t="s">
        <v>23</v>
      </c>
      <c r="H598" s="0" t="s">
        <v>44</v>
      </c>
      <c r="I598" s="0" t="s">
        <v>25</v>
      </c>
      <c r="J598" s="0" t="s">
        <v>59</v>
      </c>
      <c r="K598" s="0" t="s">
        <v>27</v>
      </c>
      <c r="L598" s="0" t="n">
        <v>16</v>
      </c>
      <c r="M598" s="0" t="n">
        <v>13</v>
      </c>
      <c r="N598" s="0" t="n">
        <v>89</v>
      </c>
      <c r="O598" s="0" t="n">
        <v>1424</v>
      </c>
      <c r="P598" s="0" t="n">
        <v>1157</v>
      </c>
      <c r="Q598" s="0" t="n">
        <v>267</v>
      </c>
      <c r="R598" s="0" t="n">
        <v>8</v>
      </c>
      <c r="S598" s="0" t="s">
        <v>1184</v>
      </c>
    </row>
    <row r="599" customFormat="false" ht="12.8" hidden="false" customHeight="false" outlineLevel="0" collapsed="false">
      <c r="A599" s="0" t="n">
        <v>88065565952</v>
      </c>
      <c r="B599" s="0" t="n">
        <v>44073</v>
      </c>
      <c r="C599" s="0" t="s">
        <v>214</v>
      </c>
      <c r="D599" s="0" t="s">
        <v>20</v>
      </c>
      <c r="E599" s="0" t="s">
        <v>104</v>
      </c>
      <c r="F599" s="0" t="s">
        <v>22</v>
      </c>
      <c r="G599" s="0" t="s">
        <v>23</v>
      </c>
      <c r="H599" s="0" t="s">
        <v>24</v>
      </c>
      <c r="I599" s="0" t="s">
        <v>25</v>
      </c>
      <c r="J599" s="0" t="s">
        <v>62</v>
      </c>
      <c r="K599" s="0" t="s">
        <v>27</v>
      </c>
      <c r="L599" s="0" t="n">
        <v>20</v>
      </c>
      <c r="M599" s="0" t="n">
        <v>17</v>
      </c>
      <c r="N599" s="0" t="n">
        <v>77</v>
      </c>
      <c r="O599" s="0" t="n">
        <v>1540</v>
      </c>
      <c r="P599" s="0" t="n">
        <v>1309</v>
      </c>
      <c r="Q599" s="0" t="n">
        <v>231</v>
      </c>
      <c r="R599" s="0" t="n">
        <v>8</v>
      </c>
      <c r="S599" s="0" t="s">
        <v>1184</v>
      </c>
    </row>
    <row r="600" customFormat="false" ht="12.8" hidden="false" customHeight="false" outlineLevel="0" collapsed="false">
      <c r="A600" s="0" t="n">
        <v>88065565953</v>
      </c>
      <c r="B600" s="0" t="n">
        <v>44074</v>
      </c>
      <c r="C600" s="0" t="s">
        <v>215</v>
      </c>
      <c r="D600" s="0" t="s">
        <v>29</v>
      </c>
      <c r="E600" s="0" t="s">
        <v>149</v>
      </c>
      <c r="F600" s="0" t="s">
        <v>31</v>
      </c>
      <c r="G600" s="0" t="s">
        <v>32</v>
      </c>
      <c r="H600" s="0" t="s">
        <v>33</v>
      </c>
      <c r="I600" s="0" t="s">
        <v>25</v>
      </c>
      <c r="J600" s="0" t="s">
        <v>63</v>
      </c>
      <c r="K600" s="0" t="s">
        <v>27</v>
      </c>
      <c r="L600" s="0" t="n">
        <v>12</v>
      </c>
      <c r="M600" s="0" t="n">
        <v>9</v>
      </c>
      <c r="N600" s="0" t="n">
        <v>68</v>
      </c>
      <c r="O600" s="0" t="n">
        <v>816</v>
      </c>
      <c r="P600" s="0" t="n">
        <v>612</v>
      </c>
      <c r="Q600" s="0" t="n">
        <v>204</v>
      </c>
      <c r="R600" s="0" t="n">
        <v>8</v>
      </c>
      <c r="S600" s="0" t="s">
        <v>1184</v>
      </c>
    </row>
    <row r="601" customFormat="false" ht="12.8" hidden="false" customHeight="false" outlineLevel="0" collapsed="false">
      <c r="A601" s="0" t="n">
        <v>88065565954</v>
      </c>
      <c r="B601" s="0" t="n">
        <v>44044</v>
      </c>
      <c r="C601" s="0" t="s">
        <v>216</v>
      </c>
      <c r="D601" s="0" t="s">
        <v>29</v>
      </c>
      <c r="E601" s="0" t="s">
        <v>110</v>
      </c>
      <c r="F601" s="0" t="s">
        <v>38</v>
      </c>
      <c r="G601" s="0" t="s">
        <v>32</v>
      </c>
      <c r="H601" s="0" t="s">
        <v>39</v>
      </c>
      <c r="I601" s="0" t="s">
        <v>25</v>
      </c>
      <c r="J601" s="0" t="s">
        <v>64</v>
      </c>
      <c r="K601" s="0" t="s">
        <v>35</v>
      </c>
      <c r="L601" s="0" t="n">
        <v>12</v>
      </c>
      <c r="M601" s="0" t="n">
        <v>9</v>
      </c>
      <c r="N601" s="0" t="n">
        <v>15</v>
      </c>
      <c r="O601" s="0" t="n">
        <v>180</v>
      </c>
      <c r="P601" s="0" t="n">
        <v>135</v>
      </c>
      <c r="Q601" s="0" t="n">
        <v>45</v>
      </c>
      <c r="R601" s="0" t="n">
        <v>8</v>
      </c>
      <c r="S601" s="0" t="s">
        <v>1184</v>
      </c>
    </row>
    <row r="602" customFormat="false" ht="12.8" hidden="false" customHeight="false" outlineLevel="0" collapsed="false">
      <c r="A602" s="0" t="n">
        <v>88065565955</v>
      </c>
      <c r="B602" s="0" t="n">
        <v>44045</v>
      </c>
      <c r="C602" s="0" t="s">
        <v>217</v>
      </c>
      <c r="D602" s="0" t="s">
        <v>20</v>
      </c>
      <c r="E602" s="0" t="s">
        <v>112</v>
      </c>
      <c r="F602" s="0" t="s">
        <v>43</v>
      </c>
      <c r="G602" s="0" t="s">
        <v>23</v>
      </c>
      <c r="H602" s="0" t="s">
        <v>44</v>
      </c>
      <c r="I602" s="0" t="s">
        <v>25</v>
      </c>
      <c r="J602" s="0" t="s">
        <v>67</v>
      </c>
      <c r="K602" s="0" t="s">
        <v>35</v>
      </c>
      <c r="L602" s="0" t="n">
        <v>18</v>
      </c>
      <c r="M602" s="0" t="n">
        <v>15</v>
      </c>
      <c r="N602" s="0" t="n">
        <v>47</v>
      </c>
      <c r="O602" s="0" t="n">
        <v>846</v>
      </c>
      <c r="P602" s="0" t="n">
        <v>705</v>
      </c>
      <c r="Q602" s="0" t="n">
        <v>141</v>
      </c>
      <c r="R602" s="0" t="n">
        <v>8</v>
      </c>
      <c r="S602" s="0" t="s">
        <v>1184</v>
      </c>
    </row>
    <row r="603" customFormat="false" ht="12.8" hidden="false" customHeight="false" outlineLevel="0" collapsed="false">
      <c r="A603" s="0" t="n">
        <v>88065565956</v>
      </c>
      <c r="B603" s="0" t="n">
        <v>44046</v>
      </c>
      <c r="C603" s="0" t="s">
        <v>218</v>
      </c>
      <c r="D603" s="0" t="s">
        <v>20</v>
      </c>
      <c r="E603" s="0" t="s">
        <v>114</v>
      </c>
      <c r="F603" s="0" t="s">
        <v>22</v>
      </c>
      <c r="G603" s="0" t="s">
        <v>23</v>
      </c>
      <c r="H603" s="0" t="s">
        <v>24</v>
      </c>
      <c r="I603" s="0" t="s">
        <v>25</v>
      </c>
      <c r="J603" s="0" t="s">
        <v>70</v>
      </c>
      <c r="K603" s="0" t="s">
        <v>27</v>
      </c>
      <c r="L603" s="0" t="n">
        <v>10</v>
      </c>
      <c r="M603" s="0" t="n">
        <v>7</v>
      </c>
      <c r="N603" s="0" t="n">
        <v>6</v>
      </c>
      <c r="O603" s="0" t="n">
        <v>60</v>
      </c>
      <c r="P603" s="0" t="n">
        <v>42</v>
      </c>
      <c r="Q603" s="0" t="n">
        <v>18</v>
      </c>
      <c r="R603" s="0" t="n">
        <v>8</v>
      </c>
      <c r="S603" s="0" t="s">
        <v>1184</v>
      </c>
    </row>
    <row r="604" customFormat="false" ht="12.8" hidden="false" customHeight="false" outlineLevel="0" collapsed="false">
      <c r="A604" s="0" t="n">
        <v>88065565957</v>
      </c>
      <c r="B604" s="0" t="n">
        <v>44047</v>
      </c>
      <c r="C604" s="0" t="s">
        <v>219</v>
      </c>
      <c r="D604" s="0" t="s">
        <v>20</v>
      </c>
      <c r="E604" s="0" t="s">
        <v>69</v>
      </c>
      <c r="F604" s="0" t="s">
        <v>31</v>
      </c>
      <c r="G604" s="0" t="s">
        <v>32</v>
      </c>
      <c r="H604" s="0" t="s">
        <v>33</v>
      </c>
      <c r="I604" s="0" t="s">
        <v>25</v>
      </c>
      <c r="J604" s="0" t="s">
        <v>73</v>
      </c>
      <c r="K604" s="0" t="s">
        <v>27</v>
      </c>
      <c r="L604" s="0" t="n">
        <v>15</v>
      </c>
      <c r="M604" s="0" t="n">
        <v>12</v>
      </c>
      <c r="N604" s="0" t="n">
        <v>10</v>
      </c>
      <c r="O604" s="0" t="n">
        <v>150</v>
      </c>
      <c r="P604" s="0" t="n">
        <v>120</v>
      </c>
      <c r="Q604" s="0" t="n">
        <v>30</v>
      </c>
      <c r="R604" s="0" t="n">
        <v>8</v>
      </c>
      <c r="S604" s="0" t="s">
        <v>1184</v>
      </c>
    </row>
    <row r="605" customFormat="false" ht="12.8" hidden="false" customHeight="false" outlineLevel="0" collapsed="false">
      <c r="A605" s="0" t="n">
        <v>88065565958</v>
      </c>
      <c r="B605" s="0" t="n">
        <v>44048</v>
      </c>
      <c r="C605" s="0" t="s">
        <v>220</v>
      </c>
      <c r="D605" s="0" t="s">
        <v>20</v>
      </c>
      <c r="E605" s="0" t="s">
        <v>117</v>
      </c>
      <c r="F605" s="0" t="s">
        <v>38</v>
      </c>
      <c r="G605" s="0" t="s">
        <v>32</v>
      </c>
      <c r="H605" s="0" t="s">
        <v>39</v>
      </c>
      <c r="I605" s="0" t="s">
        <v>25</v>
      </c>
      <c r="J605" s="0" t="s">
        <v>76</v>
      </c>
      <c r="K605" s="0" t="s">
        <v>27</v>
      </c>
      <c r="L605" s="0" t="n">
        <v>15</v>
      </c>
      <c r="M605" s="0" t="n">
        <v>12</v>
      </c>
      <c r="N605" s="0" t="n">
        <v>11</v>
      </c>
      <c r="O605" s="0" t="n">
        <v>165</v>
      </c>
      <c r="P605" s="0" t="n">
        <v>132</v>
      </c>
      <c r="Q605" s="0" t="n">
        <v>33</v>
      </c>
      <c r="R605" s="0" t="n">
        <v>8</v>
      </c>
      <c r="S605" s="0" t="s">
        <v>1184</v>
      </c>
    </row>
    <row r="606" customFormat="false" ht="12.8" hidden="false" customHeight="false" outlineLevel="0" collapsed="false">
      <c r="A606" s="0" t="n">
        <v>88065565959</v>
      </c>
      <c r="B606" s="0" t="n">
        <v>44052</v>
      </c>
      <c r="C606" s="0" t="s">
        <v>221</v>
      </c>
      <c r="D606" s="0" t="s">
        <v>29</v>
      </c>
      <c r="E606" s="0" t="s">
        <v>69</v>
      </c>
      <c r="F606" s="0" t="s">
        <v>43</v>
      </c>
      <c r="G606" s="0" t="s">
        <v>23</v>
      </c>
      <c r="H606" s="0" t="s">
        <v>44</v>
      </c>
      <c r="I606" s="0" t="s">
        <v>25</v>
      </c>
      <c r="J606" s="0" t="s">
        <v>79</v>
      </c>
      <c r="K606" s="0" t="s">
        <v>35</v>
      </c>
      <c r="L606" s="0" t="n">
        <v>23</v>
      </c>
      <c r="M606" s="0" t="n">
        <v>20</v>
      </c>
      <c r="N606" s="0" t="n">
        <v>60</v>
      </c>
      <c r="O606" s="0" t="n">
        <v>1380</v>
      </c>
      <c r="P606" s="0" t="n">
        <v>1200</v>
      </c>
      <c r="Q606" s="0" t="n">
        <v>180</v>
      </c>
      <c r="R606" s="0" t="n">
        <v>8</v>
      </c>
      <c r="S606" s="0" t="s">
        <v>1184</v>
      </c>
    </row>
    <row r="607" customFormat="false" ht="12.8" hidden="false" customHeight="false" outlineLevel="0" collapsed="false">
      <c r="A607" s="0" t="n">
        <v>88065565960</v>
      </c>
      <c r="B607" s="0" t="n">
        <v>44051</v>
      </c>
      <c r="C607" s="0" t="s">
        <v>222</v>
      </c>
      <c r="D607" s="0" t="s">
        <v>29</v>
      </c>
      <c r="E607" s="0" t="s">
        <v>69</v>
      </c>
      <c r="F607" s="0" t="s">
        <v>22</v>
      </c>
      <c r="G607" s="0" t="s">
        <v>23</v>
      </c>
      <c r="H607" s="0" t="s">
        <v>24</v>
      </c>
      <c r="I607" s="0" t="s">
        <v>25</v>
      </c>
      <c r="J607" s="0" t="s">
        <v>82</v>
      </c>
      <c r="K607" s="0" t="s">
        <v>35</v>
      </c>
      <c r="L607" s="0" t="n">
        <v>9</v>
      </c>
      <c r="M607" s="0" t="n">
        <v>6</v>
      </c>
      <c r="N607" s="0" t="n">
        <v>89</v>
      </c>
      <c r="O607" s="0" t="n">
        <v>801</v>
      </c>
      <c r="P607" s="0" t="n">
        <v>534</v>
      </c>
      <c r="Q607" s="0" t="n">
        <v>267</v>
      </c>
      <c r="R607" s="0" t="n">
        <v>8</v>
      </c>
      <c r="S607" s="0" t="s">
        <v>1184</v>
      </c>
    </row>
    <row r="608" customFormat="false" ht="12.8" hidden="false" customHeight="false" outlineLevel="0" collapsed="false">
      <c r="A608" s="0" t="n">
        <v>88065565961</v>
      </c>
      <c r="B608" s="0" t="n">
        <v>44051</v>
      </c>
      <c r="C608" s="0" t="s">
        <v>223</v>
      </c>
      <c r="D608" s="0" t="s">
        <v>29</v>
      </c>
      <c r="E608" s="0" t="s">
        <v>123</v>
      </c>
      <c r="F608" s="0" t="s">
        <v>31</v>
      </c>
      <c r="G608" s="0" t="s">
        <v>32</v>
      </c>
      <c r="H608" s="0" t="s">
        <v>33</v>
      </c>
      <c r="I608" s="0" t="s">
        <v>25</v>
      </c>
      <c r="J608" s="0" t="s">
        <v>85</v>
      </c>
      <c r="K608" s="0" t="s">
        <v>35</v>
      </c>
      <c r="L608" s="0" t="n">
        <v>18</v>
      </c>
      <c r="M608" s="0" t="n">
        <v>15</v>
      </c>
      <c r="N608" s="0" t="n">
        <v>77</v>
      </c>
      <c r="O608" s="0" t="n">
        <v>1386</v>
      </c>
      <c r="P608" s="0" t="n">
        <v>1155</v>
      </c>
      <c r="Q608" s="0" t="n">
        <v>231</v>
      </c>
      <c r="R608" s="0" t="n">
        <v>8</v>
      </c>
      <c r="S608" s="0" t="s">
        <v>1184</v>
      </c>
    </row>
    <row r="609" customFormat="false" ht="12.8" hidden="false" customHeight="false" outlineLevel="0" collapsed="false">
      <c r="A609" s="0" t="n">
        <v>88065565962</v>
      </c>
      <c r="B609" s="0" t="n">
        <v>44052</v>
      </c>
      <c r="C609" s="0" t="s">
        <v>224</v>
      </c>
      <c r="D609" s="0" t="s">
        <v>29</v>
      </c>
      <c r="E609" s="0" t="s">
        <v>42</v>
      </c>
      <c r="F609" s="0" t="s">
        <v>38</v>
      </c>
      <c r="G609" s="0" t="s">
        <v>32</v>
      </c>
      <c r="H609" s="0" t="s">
        <v>39</v>
      </c>
      <c r="I609" s="0" t="s">
        <v>25</v>
      </c>
      <c r="J609" s="0" t="s">
        <v>88</v>
      </c>
      <c r="K609" s="0" t="s">
        <v>27</v>
      </c>
      <c r="L609" s="0" t="n">
        <v>14</v>
      </c>
      <c r="M609" s="0" t="n">
        <v>11</v>
      </c>
      <c r="N609" s="0" t="n">
        <v>68</v>
      </c>
      <c r="O609" s="0" t="n">
        <v>952</v>
      </c>
      <c r="P609" s="0" t="n">
        <v>748</v>
      </c>
      <c r="Q609" s="0" t="n">
        <v>204</v>
      </c>
      <c r="R609" s="0" t="n">
        <v>8</v>
      </c>
      <c r="S609" s="0" t="s">
        <v>1184</v>
      </c>
    </row>
    <row r="610" customFormat="false" ht="12.8" hidden="false" customHeight="false" outlineLevel="0" collapsed="false">
      <c r="A610" s="0" t="n">
        <v>88065565963</v>
      </c>
      <c r="B610" s="0" t="n">
        <v>44053</v>
      </c>
      <c r="C610" s="0" t="s">
        <v>225</v>
      </c>
      <c r="D610" s="0" t="s">
        <v>29</v>
      </c>
      <c r="E610" s="0" t="s">
        <v>69</v>
      </c>
      <c r="F610" s="0" t="s">
        <v>43</v>
      </c>
      <c r="G610" s="0" t="s">
        <v>23</v>
      </c>
      <c r="H610" s="0" t="s">
        <v>44</v>
      </c>
      <c r="I610" s="0" t="s">
        <v>25</v>
      </c>
      <c r="J610" s="0" t="s">
        <v>91</v>
      </c>
      <c r="K610" s="0" t="s">
        <v>27</v>
      </c>
      <c r="L610" s="0" t="n">
        <v>30</v>
      </c>
      <c r="M610" s="0" t="n">
        <v>27</v>
      </c>
      <c r="N610" s="0" t="n">
        <v>15</v>
      </c>
      <c r="O610" s="0" t="n">
        <v>450</v>
      </c>
      <c r="P610" s="0" t="n">
        <v>405</v>
      </c>
      <c r="Q610" s="0" t="n">
        <v>45</v>
      </c>
      <c r="R610" s="0" t="n">
        <v>8</v>
      </c>
      <c r="S610" s="0" t="s">
        <v>1184</v>
      </c>
    </row>
    <row r="611" customFormat="false" ht="12.8" hidden="false" customHeight="false" outlineLevel="0" collapsed="false">
      <c r="A611" s="0" t="n">
        <v>88065565964</v>
      </c>
      <c r="B611" s="0" t="n">
        <v>44054</v>
      </c>
      <c r="C611" s="0" t="s">
        <v>213</v>
      </c>
      <c r="D611" s="0" t="s">
        <v>20</v>
      </c>
      <c r="E611" s="0" t="s">
        <v>69</v>
      </c>
      <c r="F611" s="0" t="s">
        <v>22</v>
      </c>
      <c r="G611" s="0" t="s">
        <v>23</v>
      </c>
      <c r="H611" s="0" t="s">
        <v>24</v>
      </c>
      <c r="I611" s="0" t="s">
        <v>25</v>
      </c>
      <c r="J611" s="0" t="s">
        <v>94</v>
      </c>
      <c r="K611" s="0" t="s">
        <v>27</v>
      </c>
      <c r="L611" s="0" t="n">
        <v>16</v>
      </c>
      <c r="M611" s="0" t="n">
        <v>13</v>
      </c>
      <c r="N611" s="0" t="n">
        <v>47</v>
      </c>
      <c r="O611" s="0" t="n">
        <v>752</v>
      </c>
      <c r="P611" s="0" t="n">
        <v>611</v>
      </c>
      <c r="Q611" s="0" t="n">
        <v>141</v>
      </c>
      <c r="R611" s="0" t="n">
        <v>8</v>
      </c>
      <c r="S611" s="0" t="s">
        <v>1184</v>
      </c>
    </row>
    <row r="612" customFormat="false" ht="12.8" hidden="false" customHeight="false" outlineLevel="0" collapsed="false">
      <c r="A612" s="0" t="n">
        <v>88065565965</v>
      </c>
      <c r="B612" s="0" t="n">
        <v>44055</v>
      </c>
      <c r="C612" s="0" t="s">
        <v>214</v>
      </c>
      <c r="D612" s="0" t="s">
        <v>20</v>
      </c>
      <c r="E612" s="0" t="s">
        <v>104</v>
      </c>
      <c r="F612" s="0" t="s">
        <v>31</v>
      </c>
      <c r="G612" s="0" t="s">
        <v>32</v>
      </c>
      <c r="H612" s="0" t="s">
        <v>33</v>
      </c>
      <c r="I612" s="0" t="s">
        <v>25</v>
      </c>
      <c r="J612" s="0" t="s">
        <v>26</v>
      </c>
      <c r="K612" s="0" t="s">
        <v>27</v>
      </c>
      <c r="L612" s="0" t="n">
        <v>52</v>
      </c>
      <c r="M612" s="0" t="n">
        <v>49</v>
      </c>
      <c r="N612" s="0" t="n">
        <v>6</v>
      </c>
      <c r="O612" s="0" t="n">
        <v>312</v>
      </c>
      <c r="P612" s="0" t="n">
        <v>294</v>
      </c>
      <c r="Q612" s="0" t="n">
        <v>18</v>
      </c>
      <c r="R612" s="0" t="n">
        <v>8</v>
      </c>
      <c r="S612" s="0" t="s">
        <v>1184</v>
      </c>
    </row>
    <row r="613" customFormat="false" ht="12.8" hidden="false" customHeight="false" outlineLevel="0" collapsed="false">
      <c r="A613" s="0" t="n">
        <v>88065565966</v>
      </c>
      <c r="B613" s="0" t="n">
        <v>44056</v>
      </c>
      <c r="C613" s="0" t="s">
        <v>215</v>
      </c>
      <c r="D613" s="0" t="s">
        <v>29</v>
      </c>
      <c r="E613" s="0" t="s">
        <v>149</v>
      </c>
      <c r="F613" s="0" t="s">
        <v>22</v>
      </c>
      <c r="G613" s="0" t="s">
        <v>23</v>
      </c>
      <c r="H613" s="0" t="s">
        <v>24</v>
      </c>
      <c r="I613" s="0" t="s">
        <v>25</v>
      </c>
      <c r="J613" s="0" t="s">
        <v>99</v>
      </c>
      <c r="K613" s="0" t="s">
        <v>27</v>
      </c>
      <c r="L613" s="0" t="n">
        <v>14</v>
      </c>
      <c r="M613" s="0" t="n">
        <v>11</v>
      </c>
      <c r="N613" s="0" t="n">
        <v>10</v>
      </c>
      <c r="O613" s="0" t="n">
        <v>140</v>
      </c>
      <c r="P613" s="0" t="n">
        <v>110</v>
      </c>
      <c r="Q613" s="0" t="n">
        <v>30</v>
      </c>
      <c r="R613" s="0" t="n">
        <v>8</v>
      </c>
      <c r="S613" s="0" t="s">
        <v>1184</v>
      </c>
    </row>
    <row r="614" customFormat="false" ht="12.8" hidden="false" customHeight="false" outlineLevel="0" collapsed="false">
      <c r="A614" s="0" t="n">
        <v>88065565967</v>
      </c>
      <c r="B614" s="0" t="n">
        <v>44057</v>
      </c>
      <c r="C614" s="0" t="s">
        <v>216</v>
      </c>
      <c r="D614" s="0" t="s">
        <v>29</v>
      </c>
      <c r="E614" s="0" t="s">
        <v>110</v>
      </c>
      <c r="F614" s="0" t="s">
        <v>31</v>
      </c>
      <c r="G614" s="0" t="s">
        <v>32</v>
      </c>
      <c r="H614" s="0" t="s">
        <v>33</v>
      </c>
      <c r="I614" s="0" t="s">
        <v>25</v>
      </c>
      <c r="J614" s="0" t="s">
        <v>102</v>
      </c>
      <c r="K614" s="0" t="s">
        <v>27</v>
      </c>
      <c r="L614" s="0" t="n">
        <v>6</v>
      </c>
      <c r="M614" s="0" t="n">
        <v>3</v>
      </c>
      <c r="N614" s="0" t="n">
        <v>11</v>
      </c>
      <c r="O614" s="0" t="n">
        <v>66</v>
      </c>
      <c r="P614" s="0" t="n">
        <v>33</v>
      </c>
      <c r="Q614" s="0" t="n">
        <v>33</v>
      </c>
      <c r="R614" s="0" t="n">
        <v>8</v>
      </c>
      <c r="S614" s="0" t="s">
        <v>1184</v>
      </c>
    </row>
    <row r="615" customFormat="false" ht="12.8" hidden="false" customHeight="false" outlineLevel="0" collapsed="false">
      <c r="A615" s="0" t="n">
        <v>88065565968</v>
      </c>
      <c r="B615" s="0" t="n">
        <v>44058</v>
      </c>
      <c r="C615" s="0" t="s">
        <v>217</v>
      </c>
      <c r="D615" s="0" t="s">
        <v>20</v>
      </c>
      <c r="E615" s="0" t="s">
        <v>112</v>
      </c>
      <c r="F615" s="0" t="s">
        <v>22</v>
      </c>
      <c r="G615" s="0" t="s">
        <v>23</v>
      </c>
      <c r="H615" s="0" t="s">
        <v>24</v>
      </c>
      <c r="I615" s="0" t="s">
        <v>25</v>
      </c>
      <c r="J615" s="0" t="s">
        <v>105</v>
      </c>
      <c r="K615" s="0" t="s">
        <v>27</v>
      </c>
      <c r="L615" s="0" t="n">
        <v>13</v>
      </c>
      <c r="M615" s="0" t="n">
        <v>10</v>
      </c>
      <c r="N615" s="0" t="n">
        <v>60</v>
      </c>
      <c r="O615" s="0" t="n">
        <v>780</v>
      </c>
      <c r="P615" s="0" t="n">
        <v>600</v>
      </c>
      <c r="Q615" s="0" t="n">
        <v>180</v>
      </c>
      <c r="R615" s="0" t="n">
        <v>8</v>
      </c>
      <c r="S615" s="0" t="s">
        <v>1184</v>
      </c>
    </row>
    <row r="616" customFormat="false" ht="12.8" hidden="false" customHeight="false" outlineLevel="0" collapsed="false">
      <c r="A616" s="0" t="n">
        <v>88065565969</v>
      </c>
      <c r="B616" s="0" t="n">
        <v>44062</v>
      </c>
      <c r="C616" s="0" t="s">
        <v>218</v>
      </c>
      <c r="D616" s="0" t="s">
        <v>20</v>
      </c>
      <c r="E616" s="0" t="s">
        <v>114</v>
      </c>
      <c r="F616" s="0" t="s">
        <v>31</v>
      </c>
      <c r="G616" s="0" t="s">
        <v>32</v>
      </c>
      <c r="H616" s="0" t="s">
        <v>33</v>
      </c>
      <c r="I616" s="0" t="s">
        <v>25</v>
      </c>
      <c r="J616" s="0" t="s">
        <v>108</v>
      </c>
      <c r="K616" s="0" t="s">
        <v>27</v>
      </c>
      <c r="L616" s="0" t="n">
        <v>15</v>
      </c>
      <c r="M616" s="0" t="n">
        <v>12</v>
      </c>
      <c r="N616" s="0" t="n">
        <v>89</v>
      </c>
      <c r="O616" s="0" t="n">
        <v>1335</v>
      </c>
      <c r="P616" s="0" t="n">
        <v>1068</v>
      </c>
      <c r="Q616" s="0" t="n">
        <v>267</v>
      </c>
      <c r="R616" s="0" t="n">
        <v>8</v>
      </c>
      <c r="S616" s="0" t="s">
        <v>1184</v>
      </c>
    </row>
    <row r="617" customFormat="false" ht="12.8" hidden="false" customHeight="false" outlineLevel="0" collapsed="false">
      <c r="A617" s="0" t="n">
        <v>88065565970</v>
      </c>
      <c r="B617" s="0" t="n">
        <v>44061</v>
      </c>
      <c r="C617" s="0" t="s">
        <v>219</v>
      </c>
      <c r="D617" s="0" t="s">
        <v>20</v>
      </c>
      <c r="E617" s="0" t="s">
        <v>69</v>
      </c>
      <c r="F617" s="0" t="s">
        <v>22</v>
      </c>
      <c r="G617" s="0" t="s">
        <v>23</v>
      </c>
      <c r="H617" s="0" t="s">
        <v>24</v>
      </c>
      <c r="I617" s="0" t="s">
        <v>25</v>
      </c>
      <c r="J617" s="0" t="s">
        <v>53</v>
      </c>
      <c r="K617" s="0" t="s">
        <v>27</v>
      </c>
      <c r="L617" s="0" t="n">
        <v>20</v>
      </c>
      <c r="M617" s="0" t="n">
        <v>17</v>
      </c>
      <c r="N617" s="0" t="n">
        <v>77</v>
      </c>
      <c r="O617" s="0" t="n">
        <v>1540</v>
      </c>
      <c r="P617" s="0" t="n">
        <v>1309</v>
      </c>
      <c r="Q617" s="0" t="n">
        <v>231</v>
      </c>
      <c r="R617" s="0" t="n">
        <v>8</v>
      </c>
      <c r="S617" s="0" t="s">
        <v>1184</v>
      </c>
    </row>
    <row r="618" customFormat="false" ht="12.8" hidden="false" customHeight="false" outlineLevel="0" collapsed="false">
      <c r="A618" s="0" t="n">
        <v>88065565971</v>
      </c>
      <c r="B618" s="0" t="n">
        <v>44061</v>
      </c>
      <c r="C618" s="0" t="s">
        <v>220</v>
      </c>
      <c r="D618" s="0" t="s">
        <v>20</v>
      </c>
      <c r="E618" s="0" t="s">
        <v>117</v>
      </c>
      <c r="F618" s="0" t="s">
        <v>31</v>
      </c>
      <c r="G618" s="0" t="s">
        <v>32</v>
      </c>
      <c r="H618" s="0" t="s">
        <v>33</v>
      </c>
      <c r="I618" s="0" t="s">
        <v>25</v>
      </c>
      <c r="J618" s="0" t="s">
        <v>56</v>
      </c>
      <c r="K618" s="0" t="s">
        <v>27</v>
      </c>
      <c r="L618" s="0" t="n">
        <v>12</v>
      </c>
      <c r="M618" s="0" t="n">
        <v>9</v>
      </c>
      <c r="N618" s="0" t="n">
        <v>68</v>
      </c>
      <c r="O618" s="0" t="n">
        <v>816</v>
      </c>
      <c r="P618" s="0" t="n">
        <v>612</v>
      </c>
      <c r="Q618" s="0" t="n">
        <v>204</v>
      </c>
      <c r="R618" s="0" t="n">
        <v>8</v>
      </c>
      <c r="S618" s="0" t="s">
        <v>1184</v>
      </c>
    </row>
    <row r="619" customFormat="false" ht="12.8" hidden="false" customHeight="false" outlineLevel="0" collapsed="false">
      <c r="A619" s="0" t="n">
        <v>88065565972</v>
      </c>
      <c r="B619" s="0" t="n">
        <v>44062</v>
      </c>
      <c r="C619" s="0" t="s">
        <v>221</v>
      </c>
      <c r="D619" s="0" t="s">
        <v>29</v>
      </c>
      <c r="E619" s="0" t="s">
        <v>69</v>
      </c>
      <c r="F619" s="0" t="s">
        <v>22</v>
      </c>
      <c r="G619" s="0" t="s">
        <v>23</v>
      </c>
      <c r="H619" s="0" t="s">
        <v>24</v>
      </c>
      <c r="I619" s="0" t="s">
        <v>25</v>
      </c>
      <c r="J619" s="0" t="s">
        <v>59</v>
      </c>
      <c r="K619" s="0" t="s">
        <v>27</v>
      </c>
      <c r="L619" s="0" t="n">
        <v>16</v>
      </c>
      <c r="M619" s="0" t="n">
        <v>13</v>
      </c>
      <c r="N619" s="0" t="n">
        <v>15</v>
      </c>
      <c r="O619" s="0" t="n">
        <v>240</v>
      </c>
      <c r="P619" s="0" t="n">
        <v>195</v>
      </c>
      <c r="Q619" s="0" t="n">
        <v>45</v>
      </c>
      <c r="R619" s="0" t="n">
        <v>8</v>
      </c>
      <c r="S619" s="0" t="s">
        <v>1184</v>
      </c>
    </row>
    <row r="620" customFormat="false" ht="12.8" hidden="false" customHeight="false" outlineLevel="0" collapsed="false">
      <c r="A620" s="0" t="n">
        <v>88065565973</v>
      </c>
      <c r="B620" s="0" t="n">
        <v>44063</v>
      </c>
      <c r="C620" s="0" t="s">
        <v>222</v>
      </c>
      <c r="D620" s="0" t="s">
        <v>29</v>
      </c>
      <c r="E620" s="0" t="s">
        <v>69</v>
      </c>
      <c r="F620" s="0" t="s">
        <v>31</v>
      </c>
      <c r="G620" s="0" t="s">
        <v>32</v>
      </c>
      <c r="H620" s="0" t="s">
        <v>33</v>
      </c>
      <c r="I620" s="0" t="s">
        <v>25</v>
      </c>
      <c r="J620" s="0" t="s">
        <v>62</v>
      </c>
      <c r="K620" s="0" t="s">
        <v>27</v>
      </c>
      <c r="L620" s="0" t="n">
        <v>20</v>
      </c>
      <c r="M620" s="0" t="n">
        <v>17</v>
      </c>
      <c r="N620" s="0" t="n">
        <v>47</v>
      </c>
      <c r="O620" s="0" t="n">
        <v>940</v>
      </c>
      <c r="P620" s="0" t="n">
        <v>799</v>
      </c>
      <c r="Q620" s="0" t="n">
        <v>141</v>
      </c>
      <c r="R620" s="0" t="n">
        <v>8</v>
      </c>
      <c r="S620" s="0" t="s">
        <v>1184</v>
      </c>
    </row>
    <row r="621" customFormat="false" ht="12.8" hidden="false" customHeight="false" outlineLevel="0" collapsed="false">
      <c r="A621" s="0" t="n">
        <v>88065565974</v>
      </c>
      <c r="B621" s="0" t="n">
        <v>44064</v>
      </c>
      <c r="C621" s="0" t="s">
        <v>223</v>
      </c>
      <c r="D621" s="0" t="s">
        <v>29</v>
      </c>
      <c r="E621" s="0" t="s">
        <v>123</v>
      </c>
      <c r="F621" s="0" t="s">
        <v>22</v>
      </c>
      <c r="G621" s="0" t="s">
        <v>23</v>
      </c>
      <c r="H621" s="0" t="s">
        <v>24</v>
      </c>
      <c r="I621" s="0" t="s">
        <v>25</v>
      </c>
      <c r="J621" s="0" t="s">
        <v>63</v>
      </c>
      <c r="K621" s="0" t="s">
        <v>27</v>
      </c>
      <c r="L621" s="0" t="n">
        <v>12</v>
      </c>
      <c r="M621" s="0" t="n">
        <v>9</v>
      </c>
      <c r="N621" s="0" t="n">
        <v>6</v>
      </c>
      <c r="O621" s="0" t="n">
        <v>72</v>
      </c>
      <c r="P621" s="0" t="n">
        <v>54</v>
      </c>
      <c r="Q621" s="0" t="n">
        <v>18</v>
      </c>
      <c r="R621" s="0" t="n">
        <v>8</v>
      </c>
      <c r="S621" s="0" t="s">
        <v>1184</v>
      </c>
    </row>
    <row r="622" customFormat="false" ht="12.8" hidden="false" customHeight="false" outlineLevel="0" collapsed="false">
      <c r="A622" s="0" t="n">
        <v>88065565975</v>
      </c>
      <c r="B622" s="0" t="n">
        <v>44065</v>
      </c>
      <c r="C622" s="0" t="s">
        <v>224</v>
      </c>
      <c r="D622" s="0" t="s">
        <v>29</v>
      </c>
      <c r="E622" s="0" t="s">
        <v>42</v>
      </c>
      <c r="F622" s="0" t="s">
        <v>31</v>
      </c>
      <c r="G622" s="0" t="s">
        <v>32</v>
      </c>
      <c r="H622" s="0" t="s">
        <v>33</v>
      </c>
      <c r="I622" s="0" t="s">
        <v>25</v>
      </c>
      <c r="J622" s="0" t="s">
        <v>70</v>
      </c>
      <c r="K622" s="0" t="s">
        <v>27</v>
      </c>
      <c r="L622" s="0" t="n">
        <v>10</v>
      </c>
      <c r="M622" s="0" t="n">
        <v>7</v>
      </c>
      <c r="N622" s="0" t="n">
        <v>10</v>
      </c>
      <c r="O622" s="0" t="n">
        <v>100</v>
      </c>
      <c r="P622" s="0" t="n">
        <v>70</v>
      </c>
      <c r="Q622" s="0" t="n">
        <v>30</v>
      </c>
      <c r="R622" s="0" t="n">
        <v>8</v>
      </c>
      <c r="S622" s="0" t="s">
        <v>1184</v>
      </c>
    </row>
    <row r="623" customFormat="false" ht="12.8" hidden="false" customHeight="false" outlineLevel="0" collapsed="false">
      <c r="A623" s="0" t="n">
        <v>88065565976</v>
      </c>
      <c r="B623" s="0" t="n">
        <v>44066</v>
      </c>
      <c r="C623" s="0" t="s">
        <v>225</v>
      </c>
      <c r="D623" s="0" t="s">
        <v>29</v>
      </c>
      <c r="E623" s="0" t="s">
        <v>69</v>
      </c>
      <c r="F623" s="0" t="s">
        <v>22</v>
      </c>
      <c r="G623" s="0" t="s">
        <v>23</v>
      </c>
      <c r="H623" s="0" t="s">
        <v>24</v>
      </c>
      <c r="I623" s="0" t="s">
        <v>25</v>
      </c>
      <c r="J623" s="0" t="s">
        <v>73</v>
      </c>
      <c r="K623" s="0" t="s">
        <v>27</v>
      </c>
      <c r="L623" s="0" t="n">
        <v>15</v>
      </c>
      <c r="M623" s="0" t="n">
        <v>12</v>
      </c>
      <c r="N623" s="0" t="n">
        <v>11</v>
      </c>
      <c r="O623" s="0" t="n">
        <v>165</v>
      </c>
      <c r="P623" s="0" t="n">
        <v>132</v>
      </c>
      <c r="Q623" s="0" t="n">
        <v>33</v>
      </c>
      <c r="R623" s="0" t="n">
        <v>8</v>
      </c>
      <c r="S623" s="0" t="s">
        <v>1184</v>
      </c>
    </row>
    <row r="624" customFormat="false" ht="12.8" hidden="false" customHeight="false" outlineLevel="0" collapsed="false">
      <c r="A624" s="0" t="n">
        <v>88065565977</v>
      </c>
      <c r="B624" s="0" t="n">
        <v>44044</v>
      </c>
      <c r="C624" s="0" t="s">
        <v>622</v>
      </c>
      <c r="D624" s="0" t="s">
        <v>20</v>
      </c>
      <c r="E624" s="0" t="s">
        <v>110</v>
      </c>
      <c r="F624" s="0" t="s">
        <v>31</v>
      </c>
      <c r="G624" s="0" t="s">
        <v>32</v>
      </c>
      <c r="H624" s="0" t="s">
        <v>33</v>
      </c>
      <c r="I624" s="0" t="s">
        <v>25</v>
      </c>
      <c r="J624" s="0" t="s">
        <v>76</v>
      </c>
      <c r="K624" s="0" t="s">
        <v>27</v>
      </c>
      <c r="L624" s="0" t="n">
        <v>15</v>
      </c>
      <c r="M624" s="0" t="n">
        <v>12</v>
      </c>
      <c r="N624" s="0" t="n">
        <v>60</v>
      </c>
      <c r="O624" s="0" t="n">
        <v>900</v>
      </c>
      <c r="P624" s="0" t="n">
        <v>720</v>
      </c>
      <c r="Q624" s="0" t="n">
        <v>180</v>
      </c>
      <c r="R624" s="0" t="n">
        <v>8</v>
      </c>
      <c r="S624" s="0" t="s">
        <v>1184</v>
      </c>
    </row>
    <row r="625" customFormat="false" ht="12.8" hidden="false" customHeight="false" outlineLevel="0" collapsed="false">
      <c r="A625" s="0" t="n">
        <v>88065565978</v>
      </c>
      <c r="B625" s="0" t="n">
        <v>44045</v>
      </c>
      <c r="C625" s="0" t="s">
        <v>623</v>
      </c>
      <c r="D625" s="0" t="s">
        <v>29</v>
      </c>
      <c r="E625" s="0" t="s">
        <v>112</v>
      </c>
      <c r="F625" s="0" t="s">
        <v>22</v>
      </c>
      <c r="G625" s="0" t="s">
        <v>23</v>
      </c>
      <c r="H625" s="0" t="s">
        <v>24</v>
      </c>
      <c r="I625" s="0" t="s">
        <v>25</v>
      </c>
      <c r="J625" s="0" t="s">
        <v>126</v>
      </c>
      <c r="K625" s="0" t="s">
        <v>27</v>
      </c>
      <c r="L625" s="0" t="n">
        <v>20</v>
      </c>
      <c r="M625" s="0" t="n">
        <v>17</v>
      </c>
      <c r="N625" s="0" t="n">
        <v>89</v>
      </c>
      <c r="O625" s="0" t="n">
        <v>1780</v>
      </c>
      <c r="P625" s="0" t="n">
        <v>1513</v>
      </c>
      <c r="Q625" s="0" t="n">
        <v>267</v>
      </c>
      <c r="R625" s="0" t="n">
        <v>8</v>
      </c>
      <c r="S625" s="0" t="s">
        <v>1184</v>
      </c>
    </row>
    <row r="626" customFormat="false" ht="12.8" hidden="false" customHeight="false" outlineLevel="0" collapsed="false">
      <c r="A626" s="0" t="n">
        <v>88065565979</v>
      </c>
      <c r="B626" s="0" t="n">
        <v>44046</v>
      </c>
      <c r="C626" s="0" t="s">
        <v>624</v>
      </c>
      <c r="D626" s="0" t="s">
        <v>20</v>
      </c>
      <c r="E626" s="0" t="s">
        <v>114</v>
      </c>
      <c r="F626" s="0" t="s">
        <v>31</v>
      </c>
      <c r="G626" s="0" t="s">
        <v>32</v>
      </c>
      <c r="H626" s="0" t="s">
        <v>33</v>
      </c>
      <c r="I626" s="0" t="s">
        <v>25</v>
      </c>
      <c r="J626" s="0" t="s">
        <v>129</v>
      </c>
      <c r="K626" s="0" t="s">
        <v>27</v>
      </c>
      <c r="L626" s="0" t="n">
        <v>12</v>
      </c>
      <c r="M626" s="0" t="n">
        <v>9</v>
      </c>
      <c r="N626" s="0" t="n">
        <v>77</v>
      </c>
      <c r="O626" s="0" t="n">
        <v>924</v>
      </c>
      <c r="P626" s="0" t="n">
        <v>693</v>
      </c>
      <c r="Q626" s="0" t="n">
        <v>231</v>
      </c>
      <c r="R626" s="0" t="n">
        <v>8</v>
      </c>
      <c r="S626" s="0" t="s">
        <v>1184</v>
      </c>
    </row>
    <row r="627" customFormat="false" ht="12.8" hidden="false" customHeight="false" outlineLevel="0" collapsed="false">
      <c r="A627" s="0" t="n">
        <v>88065565980</v>
      </c>
      <c r="B627" s="0" t="n">
        <v>44047</v>
      </c>
      <c r="C627" s="0" t="s">
        <v>625</v>
      </c>
      <c r="D627" s="0" t="s">
        <v>29</v>
      </c>
      <c r="E627" s="0" t="s">
        <v>69</v>
      </c>
      <c r="F627" s="0" t="s">
        <v>22</v>
      </c>
      <c r="G627" s="0" t="s">
        <v>23</v>
      </c>
      <c r="H627" s="0" t="s">
        <v>24</v>
      </c>
      <c r="I627" s="0" t="s">
        <v>25</v>
      </c>
      <c r="J627" s="0" t="s">
        <v>131</v>
      </c>
      <c r="K627" s="0" t="s">
        <v>27</v>
      </c>
      <c r="L627" s="0" t="n">
        <v>13</v>
      </c>
      <c r="M627" s="0" t="n">
        <v>10</v>
      </c>
      <c r="N627" s="0" t="n">
        <v>68</v>
      </c>
      <c r="O627" s="0" t="n">
        <v>884</v>
      </c>
      <c r="P627" s="0" t="n">
        <v>680</v>
      </c>
      <c r="Q627" s="0" t="n">
        <v>204</v>
      </c>
      <c r="R627" s="0" t="n">
        <v>8</v>
      </c>
      <c r="S627" s="0" t="s">
        <v>1184</v>
      </c>
    </row>
    <row r="628" customFormat="false" ht="12.8" hidden="false" customHeight="false" outlineLevel="0" collapsed="false">
      <c r="A628" s="0" t="n">
        <v>88065565981</v>
      </c>
      <c r="B628" s="0" t="n">
        <v>44048</v>
      </c>
      <c r="C628" s="0" t="s">
        <v>626</v>
      </c>
      <c r="D628" s="0" t="s">
        <v>20</v>
      </c>
      <c r="E628" s="0" t="s">
        <v>117</v>
      </c>
      <c r="F628" s="0" t="s">
        <v>31</v>
      </c>
      <c r="G628" s="0" t="s">
        <v>32</v>
      </c>
      <c r="H628" s="0" t="s">
        <v>33</v>
      </c>
      <c r="I628" s="0" t="s">
        <v>25</v>
      </c>
      <c r="J628" s="0" t="s">
        <v>133</v>
      </c>
      <c r="K628" s="0" t="s">
        <v>27</v>
      </c>
      <c r="L628" s="0" t="n">
        <v>15</v>
      </c>
      <c r="M628" s="0" t="n">
        <v>12</v>
      </c>
      <c r="N628" s="0" t="n">
        <v>15</v>
      </c>
      <c r="O628" s="0" t="n">
        <v>225</v>
      </c>
      <c r="P628" s="0" t="n">
        <v>180</v>
      </c>
      <c r="Q628" s="0" t="n">
        <v>45</v>
      </c>
      <c r="R628" s="0" t="n">
        <v>8</v>
      </c>
      <c r="S628" s="0" t="s">
        <v>1184</v>
      </c>
    </row>
    <row r="629" customFormat="false" ht="12.8" hidden="false" customHeight="false" outlineLevel="0" collapsed="false">
      <c r="A629" s="0" t="n">
        <v>88065565982</v>
      </c>
      <c r="B629" s="0" t="n">
        <v>44052</v>
      </c>
      <c r="C629" s="0" t="s">
        <v>627</v>
      </c>
      <c r="D629" s="0" t="s">
        <v>29</v>
      </c>
      <c r="E629" s="0" t="s">
        <v>119</v>
      </c>
      <c r="F629" s="0" t="s">
        <v>22</v>
      </c>
      <c r="G629" s="0" t="s">
        <v>23</v>
      </c>
      <c r="H629" s="0" t="s">
        <v>24</v>
      </c>
      <c r="I629" s="0" t="s">
        <v>25</v>
      </c>
      <c r="J629" s="0" t="s">
        <v>88</v>
      </c>
      <c r="K629" s="0" t="s">
        <v>27</v>
      </c>
      <c r="L629" s="0" t="n">
        <v>14</v>
      </c>
      <c r="M629" s="0" t="n">
        <v>11</v>
      </c>
      <c r="N629" s="0" t="n">
        <v>47</v>
      </c>
      <c r="O629" s="0" t="n">
        <v>658</v>
      </c>
      <c r="P629" s="0" t="n">
        <v>517</v>
      </c>
      <c r="Q629" s="0" t="n">
        <v>141</v>
      </c>
      <c r="R629" s="0" t="n">
        <v>8</v>
      </c>
      <c r="S629" s="0" t="s">
        <v>1184</v>
      </c>
    </row>
    <row r="630" customFormat="false" ht="12.8" hidden="false" customHeight="false" outlineLevel="0" collapsed="false">
      <c r="A630" s="0" t="n">
        <v>88065565983</v>
      </c>
      <c r="B630" s="0" t="n">
        <v>44051</v>
      </c>
      <c r="C630" s="0" t="s">
        <v>628</v>
      </c>
      <c r="D630" s="0" t="s">
        <v>29</v>
      </c>
      <c r="E630" s="0" t="s">
        <v>121</v>
      </c>
      <c r="F630" s="0" t="s">
        <v>31</v>
      </c>
      <c r="G630" s="0" t="s">
        <v>32</v>
      </c>
      <c r="H630" s="0" t="s">
        <v>33</v>
      </c>
      <c r="I630" s="0" t="s">
        <v>25</v>
      </c>
      <c r="J630" s="0" t="s">
        <v>91</v>
      </c>
      <c r="K630" s="0" t="s">
        <v>27</v>
      </c>
      <c r="L630" s="0" t="n">
        <v>30</v>
      </c>
      <c r="M630" s="0" t="n">
        <v>27</v>
      </c>
      <c r="N630" s="0" t="n">
        <v>6</v>
      </c>
      <c r="O630" s="0" t="n">
        <v>180</v>
      </c>
      <c r="P630" s="0" t="n">
        <v>162</v>
      </c>
      <c r="Q630" s="0" t="n">
        <v>18</v>
      </c>
      <c r="R630" s="0" t="n">
        <v>8</v>
      </c>
      <c r="S630" s="0" t="s">
        <v>1184</v>
      </c>
    </row>
    <row r="631" customFormat="false" ht="12.8" hidden="false" customHeight="false" outlineLevel="0" collapsed="false">
      <c r="A631" s="0" t="n">
        <v>88065565984</v>
      </c>
      <c r="B631" s="0" t="n">
        <v>44051</v>
      </c>
      <c r="C631" s="0" t="s">
        <v>629</v>
      </c>
      <c r="D631" s="0" t="s">
        <v>29</v>
      </c>
      <c r="E631" s="0" t="s">
        <v>123</v>
      </c>
      <c r="F631" s="0" t="s">
        <v>22</v>
      </c>
      <c r="G631" s="0" t="s">
        <v>23</v>
      </c>
      <c r="H631" s="0" t="s">
        <v>24</v>
      </c>
      <c r="I631" s="0" t="s">
        <v>25</v>
      </c>
      <c r="J631" s="0" t="s">
        <v>94</v>
      </c>
      <c r="K631" s="0" t="s">
        <v>27</v>
      </c>
      <c r="L631" s="0" t="n">
        <v>16</v>
      </c>
      <c r="M631" s="0" t="n">
        <v>13</v>
      </c>
      <c r="N631" s="0" t="n">
        <v>10</v>
      </c>
      <c r="O631" s="0" t="n">
        <v>160</v>
      </c>
      <c r="P631" s="0" t="n">
        <v>130</v>
      </c>
      <c r="Q631" s="0" t="n">
        <v>30</v>
      </c>
      <c r="R631" s="0" t="n">
        <v>8</v>
      </c>
      <c r="S631" s="0" t="s">
        <v>1184</v>
      </c>
    </row>
    <row r="632" customFormat="false" ht="12.8" hidden="false" customHeight="false" outlineLevel="0" collapsed="false">
      <c r="A632" s="0" t="n">
        <v>88065565985</v>
      </c>
      <c r="B632" s="0" t="n">
        <v>44052</v>
      </c>
      <c r="C632" s="0" t="s">
        <v>630</v>
      </c>
      <c r="D632" s="0" t="s">
        <v>20</v>
      </c>
      <c r="E632" s="0" t="s">
        <v>125</v>
      </c>
      <c r="F632" s="0" t="s">
        <v>31</v>
      </c>
      <c r="G632" s="0" t="s">
        <v>32</v>
      </c>
      <c r="H632" s="0" t="s">
        <v>33</v>
      </c>
      <c r="I632" s="0" t="s">
        <v>25</v>
      </c>
      <c r="J632" s="0" t="s">
        <v>34</v>
      </c>
      <c r="K632" s="0" t="s">
        <v>35</v>
      </c>
      <c r="L632" s="0" t="n">
        <v>9</v>
      </c>
      <c r="M632" s="0" t="n">
        <v>6</v>
      </c>
      <c r="N632" s="0" t="n">
        <v>11</v>
      </c>
      <c r="O632" s="0" t="n">
        <v>99</v>
      </c>
      <c r="P632" s="0" t="n">
        <v>66</v>
      </c>
      <c r="Q632" s="0" t="n">
        <v>33</v>
      </c>
      <c r="R632" s="0" t="n">
        <v>8</v>
      </c>
      <c r="S632" s="0" t="s">
        <v>1184</v>
      </c>
    </row>
    <row r="633" customFormat="false" ht="12.8" hidden="false" customHeight="false" outlineLevel="0" collapsed="false">
      <c r="A633" s="0" t="n">
        <v>88065565986</v>
      </c>
      <c r="B633" s="0" t="n">
        <v>44053</v>
      </c>
      <c r="C633" s="0" t="s">
        <v>631</v>
      </c>
      <c r="D633" s="0" t="s">
        <v>20</v>
      </c>
      <c r="E633" s="0" t="s">
        <v>30</v>
      </c>
      <c r="F633" s="0" t="s">
        <v>22</v>
      </c>
      <c r="G633" s="0" t="s">
        <v>23</v>
      </c>
      <c r="H633" s="0" t="s">
        <v>24</v>
      </c>
      <c r="I633" s="0" t="s">
        <v>128</v>
      </c>
      <c r="J633" s="0" t="s">
        <v>40</v>
      </c>
      <c r="K633" s="0" t="s">
        <v>35</v>
      </c>
      <c r="L633" s="0" t="n">
        <v>5</v>
      </c>
      <c r="M633" s="0" t="n">
        <v>2</v>
      </c>
      <c r="N633" s="0" t="n">
        <v>60</v>
      </c>
      <c r="O633" s="0" t="n">
        <v>300</v>
      </c>
      <c r="P633" s="0" t="n">
        <v>120</v>
      </c>
      <c r="Q633" s="0" t="n">
        <v>180</v>
      </c>
      <c r="R633" s="0" t="n">
        <v>8</v>
      </c>
      <c r="S633" s="0" t="s">
        <v>1184</v>
      </c>
    </row>
    <row r="634" customFormat="false" ht="12.8" hidden="false" customHeight="false" outlineLevel="0" collapsed="false">
      <c r="A634" s="0" t="n">
        <v>88065565987</v>
      </c>
      <c r="B634" s="0" t="n">
        <v>44054</v>
      </c>
      <c r="C634" s="0" t="s">
        <v>632</v>
      </c>
      <c r="D634" s="0" t="s">
        <v>29</v>
      </c>
      <c r="E634" s="0" t="s">
        <v>37</v>
      </c>
      <c r="F634" s="0" t="s">
        <v>31</v>
      </c>
      <c r="G634" s="0" t="s">
        <v>32</v>
      </c>
      <c r="H634" s="0" t="s">
        <v>33</v>
      </c>
      <c r="I634" s="0" t="s">
        <v>128</v>
      </c>
      <c r="J634" s="0" t="s">
        <v>140</v>
      </c>
      <c r="K634" s="0" t="s">
        <v>35</v>
      </c>
      <c r="L634" s="0" t="n">
        <v>18</v>
      </c>
      <c r="M634" s="0" t="n">
        <v>15</v>
      </c>
      <c r="N634" s="0" t="n">
        <v>89</v>
      </c>
      <c r="O634" s="0" t="n">
        <v>1602</v>
      </c>
      <c r="P634" s="0" t="n">
        <v>1335</v>
      </c>
      <c r="Q634" s="0" t="n">
        <v>267</v>
      </c>
      <c r="R634" s="0" t="n">
        <v>8</v>
      </c>
      <c r="S634" s="0" t="s">
        <v>1184</v>
      </c>
    </row>
    <row r="635" customFormat="false" ht="12.8" hidden="false" customHeight="false" outlineLevel="0" collapsed="false">
      <c r="A635" s="0" t="n">
        <v>88065565988</v>
      </c>
      <c r="B635" s="0" t="n">
        <v>44055</v>
      </c>
      <c r="C635" s="0" t="s">
        <v>633</v>
      </c>
      <c r="D635" s="0" t="s">
        <v>29</v>
      </c>
      <c r="E635" s="0" t="s">
        <v>42</v>
      </c>
      <c r="F635" s="0" t="s">
        <v>22</v>
      </c>
      <c r="G635" s="0" t="s">
        <v>23</v>
      </c>
      <c r="H635" s="0" t="s">
        <v>24</v>
      </c>
      <c r="I635" s="0" t="s">
        <v>128</v>
      </c>
      <c r="J635" s="0" t="s">
        <v>142</v>
      </c>
      <c r="K635" s="0" t="s">
        <v>35</v>
      </c>
      <c r="L635" s="0" t="n">
        <v>10</v>
      </c>
      <c r="M635" s="0" t="n">
        <v>7</v>
      </c>
      <c r="N635" s="0" t="n">
        <v>77</v>
      </c>
      <c r="O635" s="0" t="n">
        <v>770</v>
      </c>
      <c r="P635" s="0" t="n">
        <v>539</v>
      </c>
      <c r="Q635" s="0" t="n">
        <v>231</v>
      </c>
      <c r="R635" s="0" t="n">
        <v>8</v>
      </c>
      <c r="S635" s="0" t="s">
        <v>1184</v>
      </c>
    </row>
    <row r="636" customFormat="false" ht="12.8" hidden="false" customHeight="false" outlineLevel="0" collapsed="false">
      <c r="A636" s="0" t="n">
        <v>88065565989</v>
      </c>
      <c r="B636" s="0" t="n">
        <v>44056</v>
      </c>
      <c r="C636" s="0" t="s">
        <v>634</v>
      </c>
      <c r="D636" s="0" t="s">
        <v>20</v>
      </c>
      <c r="E636" s="0" t="s">
        <v>48</v>
      </c>
      <c r="F636" s="0" t="s">
        <v>31</v>
      </c>
      <c r="G636" s="0" t="s">
        <v>32</v>
      </c>
      <c r="H636" s="0" t="s">
        <v>33</v>
      </c>
      <c r="I636" s="0" t="s">
        <v>128</v>
      </c>
      <c r="J636" s="0" t="s">
        <v>144</v>
      </c>
      <c r="K636" s="0" t="s">
        <v>35</v>
      </c>
      <c r="L636" s="0" t="n">
        <v>20</v>
      </c>
      <c r="M636" s="0" t="n">
        <v>17</v>
      </c>
      <c r="N636" s="0" t="n">
        <v>68</v>
      </c>
      <c r="O636" s="0" t="n">
        <v>1360</v>
      </c>
      <c r="P636" s="0" t="n">
        <v>1156</v>
      </c>
      <c r="Q636" s="0" t="n">
        <v>204</v>
      </c>
      <c r="R636" s="0" t="n">
        <v>8</v>
      </c>
      <c r="S636" s="0" t="s">
        <v>1184</v>
      </c>
    </row>
    <row r="637" customFormat="false" ht="12.8" hidden="false" customHeight="false" outlineLevel="0" collapsed="false">
      <c r="A637" s="0" t="n">
        <v>88065565990</v>
      </c>
      <c r="B637" s="0" t="n">
        <v>44057</v>
      </c>
      <c r="C637" s="0" t="s">
        <v>635</v>
      </c>
      <c r="D637" s="0" t="s">
        <v>20</v>
      </c>
      <c r="E637" s="0" t="s">
        <v>50</v>
      </c>
      <c r="F637" s="0" t="s">
        <v>22</v>
      </c>
      <c r="G637" s="0" t="s">
        <v>23</v>
      </c>
      <c r="H637" s="0" t="s">
        <v>24</v>
      </c>
      <c r="I637" s="0" t="s">
        <v>128</v>
      </c>
      <c r="J637" s="0" t="s">
        <v>60</v>
      </c>
      <c r="K637" s="0" t="s">
        <v>35</v>
      </c>
      <c r="L637" s="0" t="n">
        <v>70</v>
      </c>
      <c r="M637" s="0" t="n">
        <v>67</v>
      </c>
      <c r="N637" s="0" t="n">
        <v>15</v>
      </c>
      <c r="O637" s="0" t="n">
        <v>1050</v>
      </c>
      <c r="P637" s="0" t="n">
        <v>1005</v>
      </c>
      <c r="Q637" s="0" t="n">
        <v>45</v>
      </c>
      <c r="R637" s="0" t="n">
        <v>8</v>
      </c>
      <c r="S637" s="0" t="s">
        <v>1184</v>
      </c>
    </row>
    <row r="638" customFormat="false" ht="12.8" hidden="false" customHeight="false" outlineLevel="0" collapsed="false">
      <c r="A638" s="0" t="n">
        <v>88065565991</v>
      </c>
      <c r="B638" s="0" t="n">
        <v>44058</v>
      </c>
      <c r="C638" s="0" t="s">
        <v>636</v>
      </c>
      <c r="D638" s="0" t="s">
        <v>20</v>
      </c>
      <c r="E638" s="0" t="s">
        <v>69</v>
      </c>
      <c r="F638" s="0" t="s">
        <v>31</v>
      </c>
      <c r="G638" s="0" t="s">
        <v>32</v>
      </c>
      <c r="H638" s="0" t="s">
        <v>33</v>
      </c>
      <c r="I638" s="0" t="s">
        <v>128</v>
      </c>
      <c r="J638" s="0" t="s">
        <v>61</v>
      </c>
      <c r="K638" s="0" t="s">
        <v>35</v>
      </c>
      <c r="L638" s="0" t="n">
        <v>15</v>
      </c>
      <c r="M638" s="0" t="n">
        <v>12</v>
      </c>
      <c r="N638" s="0" t="n">
        <v>47</v>
      </c>
      <c r="O638" s="0" t="n">
        <v>705</v>
      </c>
      <c r="P638" s="0" t="n">
        <v>564</v>
      </c>
      <c r="Q638" s="0" t="n">
        <v>141</v>
      </c>
      <c r="R638" s="0" t="n">
        <v>8</v>
      </c>
      <c r="S638" s="0" t="s">
        <v>1184</v>
      </c>
    </row>
    <row r="639" customFormat="false" ht="12.8" hidden="false" customHeight="false" outlineLevel="0" collapsed="false">
      <c r="A639" s="0" t="n">
        <v>88065565992</v>
      </c>
      <c r="B639" s="0" t="n">
        <v>44062</v>
      </c>
      <c r="C639" s="0" t="s">
        <v>637</v>
      </c>
      <c r="D639" s="0" t="s">
        <v>29</v>
      </c>
      <c r="E639" s="0" t="s">
        <v>117</v>
      </c>
      <c r="F639" s="0" t="s">
        <v>22</v>
      </c>
      <c r="G639" s="0" t="s">
        <v>23</v>
      </c>
      <c r="H639" s="0" t="s">
        <v>24</v>
      </c>
      <c r="I639" s="0" t="s">
        <v>128</v>
      </c>
      <c r="J639" s="0" t="s">
        <v>64</v>
      </c>
      <c r="K639" s="0" t="s">
        <v>35</v>
      </c>
      <c r="L639" s="0" t="n">
        <v>12</v>
      </c>
      <c r="M639" s="0" t="n">
        <v>9</v>
      </c>
      <c r="N639" s="0" t="n">
        <v>6</v>
      </c>
      <c r="O639" s="0" t="n">
        <v>72</v>
      </c>
      <c r="P639" s="0" t="n">
        <v>54</v>
      </c>
      <c r="Q639" s="0" t="n">
        <v>18</v>
      </c>
      <c r="R639" s="0" t="n">
        <v>8</v>
      </c>
      <c r="S639" s="0" t="s">
        <v>1184</v>
      </c>
    </row>
    <row r="640" customFormat="false" ht="12.8" hidden="false" customHeight="false" outlineLevel="0" collapsed="false">
      <c r="A640" s="0" t="n">
        <v>88065565993</v>
      </c>
      <c r="B640" s="0" t="n">
        <v>44061</v>
      </c>
      <c r="C640" s="0" t="s">
        <v>638</v>
      </c>
      <c r="D640" s="0" t="s">
        <v>20</v>
      </c>
      <c r="E640" s="0" t="s">
        <v>119</v>
      </c>
      <c r="F640" s="0" t="s">
        <v>31</v>
      </c>
      <c r="G640" s="0" t="s">
        <v>32</v>
      </c>
      <c r="H640" s="0" t="s">
        <v>33</v>
      </c>
      <c r="I640" s="0" t="s">
        <v>128</v>
      </c>
      <c r="J640" s="0" t="s">
        <v>67</v>
      </c>
      <c r="K640" s="0" t="s">
        <v>35</v>
      </c>
      <c r="L640" s="0" t="n">
        <v>18</v>
      </c>
      <c r="M640" s="0" t="n">
        <v>15</v>
      </c>
      <c r="N640" s="0" t="n">
        <v>10</v>
      </c>
      <c r="O640" s="0" t="n">
        <v>180</v>
      </c>
      <c r="P640" s="0" t="n">
        <v>150</v>
      </c>
      <c r="Q640" s="0" t="n">
        <v>30</v>
      </c>
      <c r="R640" s="0" t="n">
        <v>8</v>
      </c>
      <c r="S640" s="0" t="s">
        <v>1184</v>
      </c>
    </row>
    <row r="641" customFormat="false" ht="12.8" hidden="false" customHeight="false" outlineLevel="0" collapsed="false">
      <c r="A641" s="0" t="n">
        <v>88065565994</v>
      </c>
      <c r="B641" s="0" t="n">
        <v>44061</v>
      </c>
      <c r="C641" s="0" t="s">
        <v>639</v>
      </c>
      <c r="D641" s="0" t="s">
        <v>20</v>
      </c>
      <c r="E641" s="0" t="s">
        <v>50</v>
      </c>
      <c r="F641" s="0" t="s">
        <v>22</v>
      </c>
      <c r="G641" s="0" t="s">
        <v>23</v>
      </c>
      <c r="H641" s="0" t="s">
        <v>24</v>
      </c>
      <c r="I641" s="0" t="s">
        <v>128</v>
      </c>
      <c r="J641" s="0" t="s">
        <v>79</v>
      </c>
      <c r="K641" s="0" t="s">
        <v>35</v>
      </c>
      <c r="L641" s="0" t="n">
        <v>23</v>
      </c>
      <c r="M641" s="0" t="n">
        <v>20</v>
      </c>
      <c r="N641" s="0" t="n">
        <v>11</v>
      </c>
      <c r="O641" s="0" t="n">
        <v>253</v>
      </c>
      <c r="P641" s="0" t="n">
        <v>220</v>
      </c>
      <c r="Q641" s="0" t="n">
        <v>33</v>
      </c>
      <c r="R641" s="0" t="n">
        <v>8</v>
      </c>
      <c r="S641" s="0" t="s">
        <v>1184</v>
      </c>
    </row>
    <row r="642" customFormat="false" ht="12.8" hidden="false" customHeight="false" outlineLevel="0" collapsed="false">
      <c r="A642" s="0" t="n">
        <v>88065565995</v>
      </c>
      <c r="B642" s="0" t="n">
        <v>44062</v>
      </c>
      <c r="C642" s="0" t="s">
        <v>640</v>
      </c>
      <c r="D642" s="0" t="s">
        <v>20</v>
      </c>
      <c r="E642" s="0" t="s">
        <v>52</v>
      </c>
      <c r="F642" s="0" t="s">
        <v>31</v>
      </c>
      <c r="G642" s="0" t="s">
        <v>32</v>
      </c>
      <c r="H642" s="0" t="s">
        <v>33</v>
      </c>
      <c r="I642" s="0" t="s">
        <v>128</v>
      </c>
      <c r="J642" s="0" t="s">
        <v>82</v>
      </c>
      <c r="K642" s="0" t="s">
        <v>35</v>
      </c>
      <c r="L642" s="0" t="n">
        <v>9</v>
      </c>
      <c r="M642" s="0" t="n">
        <v>6</v>
      </c>
      <c r="N642" s="0" t="n">
        <v>60</v>
      </c>
      <c r="O642" s="0" t="n">
        <v>540</v>
      </c>
      <c r="P642" s="0" t="n">
        <v>360</v>
      </c>
      <c r="Q642" s="0" t="n">
        <v>180</v>
      </c>
      <c r="R642" s="0" t="n">
        <v>8</v>
      </c>
      <c r="S642" s="0" t="s">
        <v>1184</v>
      </c>
    </row>
    <row r="643" customFormat="false" ht="12.8" hidden="false" customHeight="false" outlineLevel="0" collapsed="false">
      <c r="A643" s="0" t="n">
        <v>88065565996</v>
      </c>
      <c r="B643" s="0" t="n">
        <v>44063</v>
      </c>
      <c r="C643" s="0" t="s">
        <v>641</v>
      </c>
      <c r="D643" s="0" t="s">
        <v>29</v>
      </c>
      <c r="E643" s="0" t="s">
        <v>55</v>
      </c>
      <c r="F643" s="0" t="s">
        <v>22</v>
      </c>
      <c r="G643" s="0" t="s">
        <v>23</v>
      </c>
      <c r="H643" s="0" t="s">
        <v>24</v>
      </c>
      <c r="I643" s="0" t="s">
        <v>128</v>
      </c>
      <c r="J643" s="0" t="s">
        <v>85</v>
      </c>
      <c r="K643" s="0" t="s">
        <v>35</v>
      </c>
      <c r="L643" s="0" t="n">
        <v>18</v>
      </c>
      <c r="M643" s="0" t="n">
        <v>15</v>
      </c>
      <c r="N643" s="0" t="n">
        <v>89</v>
      </c>
      <c r="O643" s="0" t="n">
        <v>1602</v>
      </c>
      <c r="P643" s="0" t="n">
        <v>1335</v>
      </c>
      <c r="Q643" s="0" t="n">
        <v>267</v>
      </c>
      <c r="R643" s="0" t="n">
        <v>8</v>
      </c>
      <c r="S643" s="0" t="s">
        <v>1184</v>
      </c>
    </row>
    <row r="644" customFormat="false" ht="12.8" hidden="false" customHeight="false" outlineLevel="0" collapsed="false">
      <c r="A644" s="0" t="n">
        <v>88065565997</v>
      </c>
      <c r="B644" s="0" t="n">
        <v>44064</v>
      </c>
      <c r="C644" s="0" t="s">
        <v>642</v>
      </c>
      <c r="D644" s="0" t="s">
        <v>29</v>
      </c>
      <c r="E644" s="0" t="s">
        <v>58</v>
      </c>
      <c r="F644" s="0" t="s">
        <v>31</v>
      </c>
      <c r="G644" s="0" t="s">
        <v>32</v>
      </c>
      <c r="H644" s="0" t="s">
        <v>33</v>
      </c>
      <c r="I644" s="0" t="s">
        <v>128</v>
      </c>
      <c r="J644" s="0" t="s">
        <v>26</v>
      </c>
      <c r="K644" s="0" t="s">
        <v>27</v>
      </c>
      <c r="L644" s="0" t="n">
        <v>52</v>
      </c>
      <c r="M644" s="0" t="n">
        <v>49</v>
      </c>
      <c r="N644" s="0" t="n">
        <v>77</v>
      </c>
      <c r="O644" s="0" t="n">
        <v>4004</v>
      </c>
      <c r="P644" s="0" t="n">
        <v>3773</v>
      </c>
      <c r="Q644" s="0" t="n">
        <v>231</v>
      </c>
      <c r="R644" s="0" t="n">
        <v>8</v>
      </c>
      <c r="S644" s="0" t="s">
        <v>1184</v>
      </c>
    </row>
    <row r="645" customFormat="false" ht="12.8" hidden="false" customHeight="false" outlineLevel="0" collapsed="false">
      <c r="A645" s="0" t="n">
        <v>88065565998</v>
      </c>
      <c r="B645" s="0" t="n">
        <v>44065</v>
      </c>
      <c r="C645" s="0" t="s">
        <v>643</v>
      </c>
      <c r="D645" s="0" t="s">
        <v>29</v>
      </c>
      <c r="E645" s="0" t="s">
        <v>147</v>
      </c>
      <c r="F645" s="0" t="s">
        <v>22</v>
      </c>
      <c r="G645" s="0" t="s">
        <v>23</v>
      </c>
      <c r="H645" s="0" t="s">
        <v>24</v>
      </c>
      <c r="I645" s="0" t="s">
        <v>128</v>
      </c>
      <c r="J645" s="0" t="s">
        <v>34</v>
      </c>
      <c r="K645" s="0" t="s">
        <v>35</v>
      </c>
      <c r="L645" s="0" t="n">
        <v>9</v>
      </c>
      <c r="M645" s="0" t="n">
        <v>6</v>
      </c>
      <c r="N645" s="0" t="n">
        <v>68</v>
      </c>
      <c r="O645" s="0" t="n">
        <v>612</v>
      </c>
      <c r="P645" s="0" t="n">
        <v>408</v>
      </c>
      <c r="Q645" s="0" t="n">
        <v>204</v>
      </c>
      <c r="R645" s="0" t="n">
        <v>8</v>
      </c>
      <c r="S645" s="0" t="s">
        <v>1184</v>
      </c>
    </row>
    <row r="646" customFormat="false" ht="12.8" hidden="false" customHeight="false" outlineLevel="0" collapsed="false">
      <c r="A646" s="0" t="n">
        <v>88065565999</v>
      </c>
      <c r="B646" s="0" t="n">
        <v>44066</v>
      </c>
      <c r="C646" s="0" t="s">
        <v>644</v>
      </c>
      <c r="D646" s="0" t="s">
        <v>29</v>
      </c>
      <c r="E646" s="0" t="s">
        <v>149</v>
      </c>
      <c r="F646" s="0" t="s">
        <v>31</v>
      </c>
      <c r="G646" s="0" t="s">
        <v>32</v>
      </c>
      <c r="H646" s="0" t="s">
        <v>33</v>
      </c>
      <c r="I646" s="0" t="s">
        <v>128</v>
      </c>
      <c r="J646" s="0" t="s">
        <v>40</v>
      </c>
      <c r="K646" s="0" t="s">
        <v>35</v>
      </c>
      <c r="L646" s="0" t="n">
        <v>5</v>
      </c>
      <c r="M646" s="0" t="n">
        <v>2</v>
      </c>
      <c r="N646" s="0" t="n">
        <v>15</v>
      </c>
      <c r="O646" s="0" t="n">
        <v>75</v>
      </c>
      <c r="P646" s="0" t="n">
        <v>30</v>
      </c>
      <c r="Q646" s="0" t="n">
        <v>45</v>
      </c>
      <c r="R646" s="0" t="n">
        <v>8</v>
      </c>
      <c r="S646" s="0" t="s">
        <v>1184</v>
      </c>
    </row>
    <row r="647" customFormat="false" ht="12.8" hidden="false" customHeight="false" outlineLevel="0" collapsed="false">
      <c r="A647" s="0" t="n">
        <v>88065566000</v>
      </c>
      <c r="B647" s="0" t="n">
        <v>44067</v>
      </c>
      <c r="C647" s="0" t="s">
        <v>645</v>
      </c>
      <c r="D647" s="0" t="s">
        <v>29</v>
      </c>
      <c r="E647" s="0" t="s">
        <v>21</v>
      </c>
      <c r="F647" s="0" t="s">
        <v>22</v>
      </c>
      <c r="G647" s="0" t="s">
        <v>23</v>
      </c>
      <c r="H647" s="0" t="s">
        <v>24</v>
      </c>
      <c r="I647" s="0" t="s">
        <v>128</v>
      </c>
      <c r="J647" s="0" t="s">
        <v>99</v>
      </c>
      <c r="K647" s="0" t="s">
        <v>27</v>
      </c>
      <c r="L647" s="0" t="n">
        <v>14</v>
      </c>
      <c r="M647" s="0" t="n">
        <v>11</v>
      </c>
      <c r="N647" s="0" t="n">
        <v>47</v>
      </c>
      <c r="O647" s="0" t="n">
        <v>658</v>
      </c>
      <c r="P647" s="0" t="n">
        <v>517</v>
      </c>
      <c r="Q647" s="0" t="n">
        <v>141</v>
      </c>
      <c r="R647" s="0" t="n">
        <v>8</v>
      </c>
      <c r="S647" s="0" t="s">
        <v>1184</v>
      </c>
    </row>
    <row r="648" customFormat="false" ht="12.8" hidden="false" customHeight="false" outlineLevel="0" collapsed="false">
      <c r="A648" s="0" t="n">
        <v>88065566001</v>
      </c>
      <c r="B648" s="0" t="n">
        <v>44068</v>
      </c>
      <c r="C648" s="0" t="s">
        <v>646</v>
      </c>
      <c r="D648" s="0" t="s">
        <v>20</v>
      </c>
      <c r="E648" s="0" t="s">
        <v>152</v>
      </c>
      <c r="F648" s="0" t="s">
        <v>31</v>
      </c>
      <c r="G648" s="0" t="s">
        <v>32</v>
      </c>
      <c r="H648" s="0" t="s">
        <v>33</v>
      </c>
      <c r="I648" s="0" t="s">
        <v>128</v>
      </c>
      <c r="J648" s="0" t="s">
        <v>102</v>
      </c>
      <c r="K648" s="0" t="s">
        <v>27</v>
      </c>
      <c r="L648" s="0" t="n">
        <v>6</v>
      </c>
      <c r="M648" s="0" t="n">
        <v>3</v>
      </c>
      <c r="N648" s="0" t="n">
        <v>6</v>
      </c>
      <c r="O648" s="0" t="n">
        <v>36</v>
      </c>
      <c r="P648" s="0" t="n">
        <v>18</v>
      </c>
      <c r="Q648" s="0" t="n">
        <v>18</v>
      </c>
      <c r="R648" s="0" t="n">
        <v>8</v>
      </c>
      <c r="S648" s="0" t="s">
        <v>1184</v>
      </c>
    </row>
    <row r="649" customFormat="false" ht="12.8" hidden="false" customHeight="false" outlineLevel="0" collapsed="false">
      <c r="A649" s="0" t="n">
        <v>88065566002</v>
      </c>
      <c r="B649" s="0" t="n">
        <v>44072</v>
      </c>
      <c r="C649" s="0" t="s">
        <v>647</v>
      </c>
      <c r="D649" s="0" t="s">
        <v>29</v>
      </c>
      <c r="E649" s="0" t="s">
        <v>154</v>
      </c>
      <c r="F649" s="0" t="s">
        <v>22</v>
      </c>
      <c r="G649" s="0" t="s">
        <v>23</v>
      </c>
      <c r="H649" s="0" t="s">
        <v>24</v>
      </c>
      <c r="I649" s="0" t="s">
        <v>128</v>
      </c>
      <c r="J649" s="0" t="s">
        <v>142</v>
      </c>
      <c r="K649" s="0" t="s">
        <v>35</v>
      </c>
      <c r="L649" s="0" t="n">
        <v>10</v>
      </c>
      <c r="M649" s="0" t="n">
        <v>7</v>
      </c>
      <c r="N649" s="0" t="n">
        <v>10</v>
      </c>
      <c r="O649" s="0" t="n">
        <v>100</v>
      </c>
      <c r="P649" s="0" t="n">
        <v>70</v>
      </c>
      <c r="Q649" s="0" t="n">
        <v>30</v>
      </c>
      <c r="R649" s="0" t="n">
        <v>8</v>
      </c>
      <c r="S649" s="0" t="s">
        <v>1184</v>
      </c>
    </row>
    <row r="650" customFormat="false" ht="12.8" hidden="false" customHeight="false" outlineLevel="0" collapsed="false">
      <c r="A650" s="0" t="n">
        <v>88065566003</v>
      </c>
      <c r="B650" s="0" t="n">
        <v>44071</v>
      </c>
      <c r="C650" s="0" t="s">
        <v>648</v>
      </c>
      <c r="D650" s="0" t="s">
        <v>20</v>
      </c>
      <c r="E650" s="0" t="s">
        <v>156</v>
      </c>
      <c r="F650" s="0" t="s">
        <v>31</v>
      </c>
      <c r="G650" s="0" t="s">
        <v>32</v>
      </c>
      <c r="H650" s="0" t="s">
        <v>33</v>
      </c>
      <c r="I650" s="0" t="s">
        <v>128</v>
      </c>
      <c r="J650" s="0" t="s">
        <v>105</v>
      </c>
      <c r="K650" s="0" t="s">
        <v>27</v>
      </c>
      <c r="L650" s="0" t="n">
        <v>13</v>
      </c>
      <c r="M650" s="0" t="n">
        <v>10</v>
      </c>
      <c r="N650" s="0" t="n">
        <v>11</v>
      </c>
      <c r="O650" s="0" t="n">
        <v>143</v>
      </c>
      <c r="P650" s="0" t="n">
        <v>110</v>
      </c>
      <c r="Q650" s="0" t="n">
        <v>33</v>
      </c>
      <c r="R650" s="0" t="n">
        <v>8</v>
      </c>
      <c r="S650" s="0" t="s">
        <v>1184</v>
      </c>
    </row>
    <row r="651" customFormat="false" ht="12.8" hidden="false" customHeight="false" outlineLevel="0" collapsed="false">
      <c r="A651" s="0" t="n">
        <v>88065566004</v>
      </c>
      <c r="B651" s="0" t="n">
        <v>44071</v>
      </c>
      <c r="C651" s="0" t="s">
        <v>649</v>
      </c>
      <c r="D651" s="0" t="s">
        <v>20</v>
      </c>
      <c r="E651" s="0" t="s">
        <v>66</v>
      </c>
      <c r="F651" s="0" t="s">
        <v>22</v>
      </c>
      <c r="G651" s="0" t="s">
        <v>23</v>
      </c>
      <c r="H651" s="0" t="s">
        <v>24</v>
      </c>
      <c r="I651" s="0" t="s">
        <v>128</v>
      </c>
      <c r="J651" s="0" t="s">
        <v>144</v>
      </c>
      <c r="K651" s="0" t="s">
        <v>35</v>
      </c>
      <c r="L651" s="0" t="n">
        <v>20</v>
      </c>
      <c r="M651" s="0" t="n">
        <v>17</v>
      </c>
      <c r="N651" s="0" t="n">
        <v>60</v>
      </c>
      <c r="O651" s="0" t="n">
        <v>1200</v>
      </c>
      <c r="P651" s="0" t="n">
        <v>1020</v>
      </c>
      <c r="Q651" s="0" t="n">
        <v>180</v>
      </c>
      <c r="R651" s="0" t="n">
        <v>8</v>
      </c>
      <c r="S651" s="0" t="s">
        <v>1184</v>
      </c>
    </row>
    <row r="652" customFormat="false" ht="12.8" hidden="false" customHeight="false" outlineLevel="0" collapsed="false">
      <c r="A652" s="0" t="n">
        <v>88065566005</v>
      </c>
      <c r="B652" s="0" t="n">
        <v>44072</v>
      </c>
      <c r="C652" s="0" t="s">
        <v>650</v>
      </c>
      <c r="D652" s="0" t="s">
        <v>20</v>
      </c>
      <c r="E652" s="0" t="s">
        <v>69</v>
      </c>
      <c r="F652" s="0" t="s">
        <v>31</v>
      </c>
      <c r="G652" s="0" t="s">
        <v>32</v>
      </c>
      <c r="H652" s="0" t="s">
        <v>33</v>
      </c>
      <c r="I652" s="0" t="s">
        <v>128</v>
      </c>
      <c r="J652" s="0" t="s">
        <v>108</v>
      </c>
      <c r="K652" s="0" t="s">
        <v>27</v>
      </c>
      <c r="L652" s="0" t="n">
        <v>15</v>
      </c>
      <c r="M652" s="0" t="n">
        <v>12</v>
      </c>
      <c r="N652" s="0" t="n">
        <v>89</v>
      </c>
      <c r="O652" s="0" t="n">
        <v>1335</v>
      </c>
      <c r="P652" s="0" t="n">
        <v>1068</v>
      </c>
      <c r="Q652" s="0" t="n">
        <v>267</v>
      </c>
      <c r="R652" s="0" t="n">
        <v>8</v>
      </c>
      <c r="S652" s="0" t="s">
        <v>1184</v>
      </c>
    </row>
    <row r="653" customFormat="false" ht="12.8" hidden="false" customHeight="false" outlineLevel="0" collapsed="false">
      <c r="A653" s="0" t="n">
        <v>88065566006</v>
      </c>
      <c r="B653" s="0" t="n">
        <v>44073</v>
      </c>
      <c r="C653" s="0" t="s">
        <v>651</v>
      </c>
      <c r="D653" s="0" t="s">
        <v>20</v>
      </c>
      <c r="E653" s="0" t="s">
        <v>96</v>
      </c>
      <c r="F653" s="0" t="s">
        <v>22</v>
      </c>
      <c r="G653" s="0" t="s">
        <v>23</v>
      </c>
      <c r="H653" s="0" t="s">
        <v>24</v>
      </c>
      <c r="I653" s="0" t="s">
        <v>128</v>
      </c>
      <c r="J653" s="0" t="s">
        <v>53</v>
      </c>
      <c r="K653" s="0" t="s">
        <v>27</v>
      </c>
      <c r="L653" s="0" t="n">
        <v>20</v>
      </c>
      <c r="M653" s="0" t="n">
        <v>17</v>
      </c>
      <c r="N653" s="0" t="n">
        <v>77</v>
      </c>
      <c r="O653" s="0" t="n">
        <v>1540</v>
      </c>
      <c r="P653" s="0" t="n">
        <v>1309</v>
      </c>
      <c r="Q653" s="0" t="n">
        <v>231</v>
      </c>
      <c r="R653" s="0" t="n">
        <v>8</v>
      </c>
      <c r="S653" s="0" t="s">
        <v>1184</v>
      </c>
    </row>
    <row r="654" customFormat="false" ht="12.8" hidden="false" customHeight="false" outlineLevel="0" collapsed="false">
      <c r="A654" s="0" t="n">
        <v>88065566007</v>
      </c>
      <c r="B654" s="0" t="n">
        <v>44074</v>
      </c>
      <c r="C654" s="0" t="s">
        <v>652</v>
      </c>
      <c r="D654" s="0" t="s">
        <v>20</v>
      </c>
      <c r="E654" s="0" t="s">
        <v>98</v>
      </c>
      <c r="F654" s="0" t="s">
        <v>31</v>
      </c>
      <c r="G654" s="0" t="s">
        <v>32</v>
      </c>
      <c r="H654" s="0" t="s">
        <v>33</v>
      </c>
      <c r="I654" s="0" t="s">
        <v>128</v>
      </c>
      <c r="J654" s="0" t="s">
        <v>56</v>
      </c>
      <c r="K654" s="0" t="s">
        <v>27</v>
      </c>
      <c r="L654" s="0" t="n">
        <v>12</v>
      </c>
      <c r="M654" s="0" t="n">
        <v>9</v>
      </c>
      <c r="N654" s="0" t="n">
        <v>68</v>
      </c>
      <c r="O654" s="0" t="n">
        <v>816</v>
      </c>
      <c r="P654" s="0" t="n">
        <v>612</v>
      </c>
      <c r="Q654" s="0" t="n">
        <v>204</v>
      </c>
      <c r="R654" s="0" t="n">
        <v>8</v>
      </c>
      <c r="S654" s="0" t="s">
        <v>1184</v>
      </c>
    </row>
    <row r="655" customFormat="false" ht="12.8" hidden="false" customHeight="false" outlineLevel="0" collapsed="false">
      <c r="A655" s="0" t="n">
        <v>88065566008</v>
      </c>
      <c r="B655" s="0" t="n">
        <v>44044</v>
      </c>
      <c r="C655" s="0" t="s">
        <v>653</v>
      </c>
      <c r="D655" s="0" t="s">
        <v>29</v>
      </c>
      <c r="E655" s="0" t="s">
        <v>101</v>
      </c>
      <c r="F655" s="0" t="s">
        <v>22</v>
      </c>
      <c r="G655" s="0" t="s">
        <v>23</v>
      </c>
      <c r="H655" s="0" t="s">
        <v>24</v>
      </c>
      <c r="I655" s="0" t="s">
        <v>128</v>
      </c>
      <c r="J655" s="0" t="s">
        <v>59</v>
      </c>
      <c r="K655" s="0" t="s">
        <v>27</v>
      </c>
      <c r="L655" s="0" t="n">
        <v>16</v>
      </c>
      <c r="M655" s="0" t="n">
        <v>13</v>
      </c>
      <c r="N655" s="0" t="n">
        <v>15</v>
      </c>
      <c r="O655" s="0" t="n">
        <v>240</v>
      </c>
      <c r="P655" s="0" t="n">
        <v>195</v>
      </c>
      <c r="Q655" s="0" t="n">
        <v>45</v>
      </c>
      <c r="R655" s="0" t="n">
        <v>8</v>
      </c>
      <c r="S655" s="0" t="s">
        <v>1184</v>
      </c>
    </row>
    <row r="656" customFormat="false" ht="12.8" hidden="false" customHeight="false" outlineLevel="0" collapsed="false">
      <c r="A656" s="0" t="n">
        <v>88065566009</v>
      </c>
      <c r="B656" s="0" t="n">
        <v>44045</v>
      </c>
      <c r="C656" s="0" t="s">
        <v>654</v>
      </c>
      <c r="D656" s="0" t="s">
        <v>20</v>
      </c>
      <c r="E656" s="0" t="s">
        <v>104</v>
      </c>
      <c r="F656" s="0" t="s">
        <v>31</v>
      </c>
      <c r="G656" s="0" t="s">
        <v>32</v>
      </c>
      <c r="H656" s="0" t="s">
        <v>33</v>
      </c>
      <c r="I656" s="0" t="s">
        <v>128</v>
      </c>
      <c r="J656" s="0" t="s">
        <v>60</v>
      </c>
      <c r="K656" s="0" t="s">
        <v>35</v>
      </c>
      <c r="L656" s="0" t="n">
        <v>70</v>
      </c>
      <c r="M656" s="0" t="n">
        <v>67</v>
      </c>
      <c r="N656" s="0" t="n">
        <v>47</v>
      </c>
      <c r="O656" s="0" t="n">
        <v>3290</v>
      </c>
      <c r="P656" s="0" t="n">
        <v>3149</v>
      </c>
      <c r="Q656" s="0" t="n">
        <v>141</v>
      </c>
      <c r="R656" s="0" t="n">
        <v>8</v>
      </c>
      <c r="S656" s="0" t="s">
        <v>1184</v>
      </c>
    </row>
    <row r="657" customFormat="false" ht="12.8" hidden="false" customHeight="false" outlineLevel="0" collapsed="false">
      <c r="A657" s="0" t="n">
        <v>88065566010</v>
      </c>
      <c r="B657" s="0" t="n">
        <v>44046</v>
      </c>
      <c r="C657" s="0" t="s">
        <v>655</v>
      </c>
      <c r="D657" s="0" t="s">
        <v>29</v>
      </c>
      <c r="E657" s="0" t="s">
        <v>107</v>
      </c>
      <c r="F657" s="0" t="s">
        <v>22</v>
      </c>
      <c r="G657" s="0" t="s">
        <v>23</v>
      </c>
      <c r="H657" s="0" t="s">
        <v>24</v>
      </c>
      <c r="I657" s="0" t="s">
        <v>128</v>
      </c>
      <c r="J657" s="0" t="s">
        <v>61</v>
      </c>
      <c r="K657" s="0" t="s">
        <v>35</v>
      </c>
      <c r="L657" s="0" t="n">
        <v>15</v>
      </c>
      <c r="M657" s="0" t="n">
        <v>12</v>
      </c>
      <c r="N657" s="0" t="n">
        <v>6</v>
      </c>
      <c r="O657" s="0" t="n">
        <v>90</v>
      </c>
      <c r="P657" s="0" t="n">
        <v>72</v>
      </c>
      <c r="Q657" s="0" t="n">
        <v>18</v>
      </c>
      <c r="R657" s="0" t="n">
        <v>8</v>
      </c>
      <c r="S657" s="0" t="s">
        <v>1184</v>
      </c>
    </row>
    <row r="658" customFormat="false" ht="12.8" hidden="false" customHeight="false" outlineLevel="0" collapsed="false">
      <c r="A658" s="0" t="n">
        <v>88065566011</v>
      </c>
      <c r="B658" s="0" t="n">
        <v>44047</v>
      </c>
      <c r="C658" s="0" t="s">
        <v>656</v>
      </c>
      <c r="D658" s="0" t="s">
        <v>20</v>
      </c>
      <c r="E658" s="0" t="s">
        <v>75</v>
      </c>
      <c r="F658" s="0" t="s">
        <v>31</v>
      </c>
      <c r="G658" s="0" t="s">
        <v>32</v>
      </c>
      <c r="H658" s="0" t="s">
        <v>33</v>
      </c>
      <c r="I658" s="0" t="s">
        <v>128</v>
      </c>
      <c r="J658" s="0" t="s">
        <v>59</v>
      </c>
      <c r="K658" s="0" t="s">
        <v>27</v>
      </c>
      <c r="L658" s="0" t="n">
        <v>16</v>
      </c>
      <c r="M658" s="0" t="n">
        <v>13</v>
      </c>
      <c r="N658" s="0" t="n">
        <v>10</v>
      </c>
      <c r="O658" s="0" t="n">
        <v>160</v>
      </c>
      <c r="P658" s="0" t="n">
        <v>130</v>
      </c>
      <c r="Q658" s="0" t="n">
        <v>30</v>
      </c>
      <c r="R658" s="0" t="n">
        <v>8</v>
      </c>
      <c r="S658" s="0" t="s">
        <v>1184</v>
      </c>
    </row>
    <row r="659" customFormat="false" ht="12.8" hidden="false" customHeight="false" outlineLevel="0" collapsed="false">
      <c r="A659" s="0" t="n">
        <v>88065566012</v>
      </c>
      <c r="B659" s="0" t="n">
        <v>44048</v>
      </c>
      <c r="C659" s="0" t="s">
        <v>657</v>
      </c>
      <c r="D659" s="0" t="s">
        <v>20</v>
      </c>
      <c r="E659" s="0" t="s">
        <v>78</v>
      </c>
      <c r="F659" s="0" t="s">
        <v>22</v>
      </c>
      <c r="G659" s="0" t="s">
        <v>23</v>
      </c>
      <c r="H659" s="0" t="s">
        <v>24</v>
      </c>
      <c r="I659" s="0" t="s">
        <v>128</v>
      </c>
      <c r="J659" s="0" t="s">
        <v>62</v>
      </c>
      <c r="K659" s="0" t="s">
        <v>27</v>
      </c>
      <c r="L659" s="0" t="n">
        <v>20</v>
      </c>
      <c r="M659" s="0" t="n">
        <v>17</v>
      </c>
      <c r="N659" s="0" t="n">
        <v>11</v>
      </c>
      <c r="O659" s="0" t="n">
        <v>220</v>
      </c>
      <c r="P659" s="0" t="n">
        <v>187</v>
      </c>
      <c r="Q659" s="0" t="n">
        <v>33</v>
      </c>
      <c r="R659" s="0" t="n">
        <v>8</v>
      </c>
      <c r="S659" s="0" t="s">
        <v>1184</v>
      </c>
    </row>
    <row r="660" customFormat="false" ht="12.8" hidden="false" customHeight="false" outlineLevel="0" collapsed="false">
      <c r="A660" s="0" t="n">
        <v>88065566013</v>
      </c>
      <c r="B660" s="0" t="n">
        <v>44052</v>
      </c>
      <c r="C660" s="0" t="s">
        <v>658</v>
      </c>
      <c r="D660" s="0" t="s">
        <v>29</v>
      </c>
      <c r="E660" s="0" t="s">
        <v>81</v>
      </c>
      <c r="F660" s="0" t="s">
        <v>31</v>
      </c>
      <c r="G660" s="0" t="s">
        <v>32</v>
      </c>
      <c r="H660" s="0" t="s">
        <v>33</v>
      </c>
      <c r="I660" s="0" t="s">
        <v>128</v>
      </c>
      <c r="J660" s="0" t="s">
        <v>63</v>
      </c>
      <c r="K660" s="0" t="s">
        <v>27</v>
      </c>
      <c r="L660" s="0" t="n">
        <v>12</v>
      </c>
      <c r="M660" s="0" t="n">
        <v>9</v>
      </c>
      <c r="N660" s="0" t="n">
        <v>60</v>
      </c>
      <c r="O660" s="0" t="n">
        <v>720</v>
      </c>
      <c r="P660" s="0" t="n">
        <v>540</v>
      </c>
      <c r="Q660" s="0" t="n">
        <v>180</v>
      </c>
      <c r="R660" s="0" t="n">
        <v>8</v>
      </c>
      <c r="S660" s="0" t="s">
        <v>1184</v>
      </c>
    </row>
    <row r="661" customFormat="false" ht="12.8" hidden="false" customHeight="false" outlineLevel="0" collapsed="false">
      <c r="A661" s="0" t="n">
        <v>88065566014</v>
      </c>
      <c r="B661" s="0" t="n">
        <v>44051</v>
      </c>
      <c r="C661" s="0" t="s">
        <v>659</v>
      </c>
      <c r="D661" s="0" t="s">
        <v>29</v>
      </c>
      <c r="E661" s="0" t="s">
        <v>149</v>
      </c>
      <c r="F661" s="0" t="s">
        <v>22</v>
      </c>
      <c r="G661" s="0" t="s">
        <v>23</v>
      </c>
      <c r="H661" s="0" t="s">
        <v>24</v>
      </c>
      <c r="I661" s="0" t="s">
        <v>128</v>
      </c>
      <c r="J661" s="0" t="s">
        <v>64</v>
      </c>
      <c r="K661" s="0" t="s">
        <v>35</v>
      </c>
      <c r="L661" s="0" t="n">
        <v>12</v>
      </c>
      <c r="M661" s="0" t="n">
        <v>9</v>
      </c>
      <c r="N661" s="0" t="n">
        <v>89</v>
      </c>
      <c r="O661" s="0" t="n">
        <v>1068</v>
      </c>
      <c r="P661" s="0" t="n">
        <v>801</v>
      </c>
      <c r="Q661" s="0" t="n">
        <v>267</v>
      </c>
      <c r="R661" s="0" t="n">
        <v>8</v>
      </c>
      <c r="S661" s="0" t="s">
        <v>1184</v>
      </c>
    </row>
    <row r="662" customFormat="false" ht="12.8" hidden="false" customHeight="false" outlineLevel="0" collapsed="false">
      <c r="A662" s="0" t="n">
        <v>88065566015</v>
      </c>
      <c r="B662" s="0" t="n">
        <v>44051</v>
      </c>
      <c r="C662" s="0" t="s">
        <v>660</v>
      </c>
      <c r="D662" s="0" t="s">
        <v>29</v>
      </c>
      <c r="E662" s="0" t="s">
        <v>21</v>
      </c>
      <c r="F662" s="0" t="s">
        <v>31</v>
      </c>
      <c r="G662" s="0" t="s">
        <v>32</v>
      </c>
      <c r="H662" s="0" t="s">
        <v>33</v>
      </c>
      <c r="I662" s="0" t="s">
        <v>128</v>
      </c>
      <c r="J662" s="0" t="s">
        <v>67</v>
      </c>
      <c r="K662" s="0" t="s">
        <v>35</v>
      </c>
      <c r="L662" s="0" t="n">
        <v>18</v>
      </c>
      <c r="M662" s="0" t="n">
        <v>15</v>
      </c>
      <c r="N662" s="0" t="n">
        <v>77</v>
      </c>
      <c r="O662" s="0" t="n">
        <v>1386</v>
      </c>
      <c r="P662" s="0" t="n">
        <v>1155</v>
      </c>
      <c r="Q662" s="0" t="n">
        <v>231</v>
      </c>
      <c r="R662" s="0" t="n">
        <v>8</v>
      </c>
      <c r="S662" s="0" t="s">
        <v>1184</v>
      </c>
    </row>
    <row r="663" customFormat="false" ht="12.8" hidden="false" customHeight="false" outlineLevel="0" collapsed="false">
      <c r="A663" s="0" t="n">
        <v>88065566016</v>
      </c>
      <c r="B663" s="0" t="n">
        <v>44052</v>
      </c>
      <c r="C663" s="0" t="s">
        <v>661</v>
      </c>
      <c r="D663" s="0" t="s">
        <v>29</v>
      </c>
      <c r="E663" s="0" t="s">
        <v>152</v>
      </c>
      <c r="F663" s="0" t="s">
        <v>22</v>
      </c>
      <c r="G663" s="0" t="s">
        <v>23</v>
      </c>
      <c r="H663" s="0" t="s">
        <v>24</v>
      </c>
      <c r="I663" s="0" t="s">
        <v>128</v>
      </c>
      <c r="J663" s="0" t="s">
        <v>70</v>
      </c>
      <c r="K663" s="0" t="s">
        <v>27</v>
      </c>
      <c r="L663" s="0" t="n">
        <v>10</v>
      </c>
      <c r="M663" s="0" t="n">
        <v>7</v>
      </c>
      <c r="N663" s="0" t="n">
        <v>68</v>
      </c>
      <c r="O663" s="0" t="n">
        <v>680</v>
      </c>
      <c r="P663" s="0" t="n">
        <v>476</v>
      </c>
      <c r="Q663" s="0" t="n">
        <v>204</v>
      </c>
      <c r="R663" s="0" t="n">
        <v>8</v>
      </c>
      <c r="S663" s="0" t="s">
        <v>1184</v>
      </c>
    </row>
    <row r="664" customFormat="false" ht="12.8" hidden="false" customHeight="false" outlineLevel="0" collapsed="false">
      <c r="A664" s="0" t="n">
        <v>88065566017</v>
      </c>
      <c r="B664" s="0" t="n">
        <v>44053</v>
      </c>
      <c r="C664" s="0" t="s">
        <v>662</v>
      </c>
      <c r="D664" s="0" t="s">
        <v>20</v>
      </c>
      <c r="E664" s="0" t="s">
        <v>154</v>
      </c>
      <c r="F664" s="0" t="s">
        <v>31</v>
      </c>
      <c r="G664" s="0" t="s">
        <v>32</v>
      </c>
      <c r="H664" s="0" t="s">
        <v>33</v>
      </c>
      <c r="I664" s="0" t="s">
        <v>128</v>
      </c>
      <c r="J664" s="0" t="s">
        <v>73</v>
      </c>
      <c r="K664" s="0" t="s">
        <v>27</v>
      </c>
      <c r="L664" s="0" t="n">
        <v>15</v>
      </c>
      <c r="M664" s="0" t="n">
        <v>12</v>
      </c>
      <c r="N664" s="0" t="n">
        <v>15</v>
      </c>
      <c r="O664" s="0" t="n">
        <v>225</v>
      </c>
      <c r="P664" s="0" t="n">
        <v>180</v>
      </c>
      <c r="Q664" s="0" t="n">
        <v>45</v>
      </c>
      <c r="R664" s="0" t="n">
        <v>8</v>
      </c>
      <c r="S664" s="0" t="s">
        <v>1184</v>
      </c>
    </row>
    <row r="665" customFormat="false" ht="12.8" hidden="false" customHeight="false" outlineLevel="0" collapsed="false">
      <c r="A665" s="0" t="n">
        <v>88065566018</v>
      </c>
      <c r="B665" s="0" t="n">
        <v>44054</v>
      </c>
      <c r="C665" s="0" t="s">
        <v>663</v>
      </c>
      <c r="D665" s="0" t="s">
        <v>20</v>
      </c>
      <c r="E665" s="0" t="s">
        <v>156</v>
      </c>
      <c r="F665" s="0" t="s">
        <v>22</v>
      </c>
      <c r="G665" s="0" t="s">
        <v>23</v>
      </c>
      <c r="H665" s="0" t="s">
        <v>24</v>
      </c>
      <c r="I665" s="0" t="s">
        <v>128</v>
      </c>
      <c r="J665" s="0" t="s">
        <v>76</v>
      </c>
      <c r="K665" s="0" t="s">
        <v>27</v>
      </c>
      <c r="L665" s="0" t="n">
        <v>15</v>
      </c>
      <c r="M665" s="0" t="n">
        <v>12</v>
      </c>
      <c r="N665" s="0" t="n">
        <v>47</v>
      </c>
      <c r="O665" s="0" t="n">
        <v>705</v>
      </c>
      <c r="P665" s="0" t="n">
        <v>564</v>
      </c>
      <c r="Q665" s="0" t="n">
        <v>141</v>
      </c>
      <c r="R665" s="0" t="n">
        <v>8</v>
      </c>
      <c r="S665" s="0" t="s">
        <v>1184</v>
      </c>
    </row>
    <row r="666" customFormat="false" ht="12.8" hidden="false" customHeight="false" outlineLevel="0" collapsed="false">
      <c r="A666" s="0" t="n">
        <v>88065566019</v>
      </c>
      <c r="B666" s="0" t="n">
        <v>44055</v>
      </c>
      <c r="C666" s="0" t="s">
        <v>664</v>
      </c>
      <c r="D666" s="0" t="s">
        <v>20</v>
      </c>
      <c r="E666" s="0" t="s">
        <v>112</v>
      </c>
      <c r="F666" s="0" t="s">
        <v>31</v>
      </c>
      <c r="G666" s="0" t="s">
        <v>32</v>
      </c>
      <c r="H666" s="0" t="s">
        <v>33</v>
      </c>
      <c r="I666" s="0" t="s">
        <v>128</v>
      </c>
      <c r="J666" s="0" t="s">
        <v>79</v>
      </c>
      <c r="K666" s="0" t="s">
        <v>35</v>
      </c>
      <c r="L666" s="0" t="n">
        <v>23</v>
      </c>
      <c r="M666" s="0" t="n">
        <v>20</v>
      </c>
      <c r="N666" s="0" t="n">
        <v>6</v>
      </c>
      <c r="O666" s="0" t="n">
        <v>138</v>
      </c>
      <c r="P666" s="0" t="n">
        <v>120</v>
      </c>
      <c r="Q666" s="0" t="n">
        <v>18</v>
      </c>
      <c r="R666" s="0" t="n">
        <v>8</v>
      </c>
      <c r="S666" s="0" t="s">
        <v>1184</v>
      </c>
    </row>
    <row r="667" customFormat="false" ht="12.8" hidden="false" customHeight="false" outlineLevel="0" collapsed="false">
      <c r="A667" s="0" t="n">
        <v>88065566020</v>
      </c>
      <c r="B667" s="0" t="n">
        <v>44056</v>
      </c>
      <c r="C667" s="0" t="s">
        <v>665</v>
      </c>
      <c r="D667" s="0" t="s">
        <v>29</v>
      </c>
      <c r="E667" s="0" t="s">
        <v>114</v>
      </c>
      <c r="F667" s="0" t="s">
        <v>22</v>
      </c>
      <c r="G667" s="0" t="s">
        <v>23</v>
      </c>
      <c r="H667" s="0" t="s">
        <v>24</v>
      </c>
      <c r="I667" s="0" t="s">
        <v>128</v>
      </c>
      <c r="J667" s="0" t="s">
        <v>82</v>
      </c>
      <c r="K667" s="0" t="s">
        <v>35</v>
      </c>
      <c r="L667" s="0" t="n">
        <v>9</v>
      </c>
      <c r="M667" s="0" t="n">
        <v>6</v>
      </c>
      <c r="N667" s="0" t="n">
        <v>10</v>
      </c>
      <c r="O667" s="0" t="n">
        <v>90</v>
      </c>
      <c r="P667" s="0" t="n">
        <v>60</v>
      </c>
      <c r="Q667" s="0" t="n">
        <v>30</v>
      </c>
      <c r="R667" s="0" t="n">
        <v>8</v>
      </c>
      <c r="S667" s="0" t="s">
        <v>1184</v>
      </c>
    </row>
    <row r="668" customFormat="false" ht="12.8" hidden="false" customHeight="false" outlineLevel="0" collapsed="false">
      <c r="A668" s="0" t="n">
        <v>88065566021</v>
      </c>
      <c r="B668" s="0" t="n">
        <v>44057</v>
      </c>
      <c r="C668" s="0" t="s">
        <v>666</v>
      </c>
      <c r="D668" s="0" t="s">
        <v>20</v>
      </c>
      <c r="E668" s="0" t="s">
        <v>69</v>
      </c>
      <c r="F668" s="0" t="s">
        <v>31</v>
      </c>
      <c r="G668" s="0" t="s">
        <v>32</v>
      </c>
      <c r="H668" s="0" t="s">
        <v>33</v>
      </c>
      <c r="I668" s="0" t="s">
        <v>128</v>
      </c>
      <c r="J668" s="0" t="s">
        <v>85</v>
      </c>
      <c r="K668" s="0" t="s">
        <v>35</v>
      </c>
      <c r="L668" s="0" t="n">
        <v>18</v>
      </c>
      <c r="M668" s="0" t="n">
        <v>15</v>
      </c>
      <c r="N668" s="0" t="n">
        <v>11</v>
      </c>
      <c r="O668" s="0" t="n">
        <v>198</v>
      </c>
      <c r="P668" s="0" t="n">
        <v>165</v>
      </c>
      <c r="Q668" s="0" t="n">
        <v>33</v>
      </c>
      <c r="R668" s="0" t="n">
        <v>8</v>
      </c>
      <c r="S668" s="0" t="s">
        <v>1184</v>
      </c>
    </row>
    <row r="669" customFormat="false" ht="12.8" hidden="false" customHeight="false" outlineLevel="0" collapsed="false">
      <c r="A669" s="0" t="n">
        <v>88065566022</v>
      </c>
      <c r="B669" s="0" t="n">
        <v>44058</v>
      </c>
      <c r="C669" s="0" t="s">
        <v>667</v>
      </c>
      <c r="D669" s="0" t="s">
        <v>20</v>
      </c>
      <c r="E669" s="0" t="s">
        <v>117</v>
      </c>
      <c r="F669" s="0" t="s">
        <v>22</v>
      </c>
      <c r="G669" s="0" t="s">
        <v>23</v>
      </c>
      <c r="H669" s="0" t="s">
        <v>24</v>
      </c>
      <c r="I669" s="0" t="s">
        <v>128</v>
      </c>
      <c r="J669" s="0" t="s">
        <v>88</v>
      </c>
      <c r="K669" s="0" t="s">
        <v>27</v>
      </c>
      <c r="L669" s="0" t="n">
        <v>14</v>
      </c>
      <c r="M669" s="0" t="n">
        <v>11</v>
      </c>
      <c r="N669" s="0" t="n">
        <v>60</v>
      </c>
      <c r="O669" s="0" t="n">
        <v>840</v>
      </c>
      <c r="P669" s="0" t="n">
        <v>660</v>
      </c>
      <c r="Q669" s="0" t="n">
        <v>180</v>
      </c>
      <c r="R669" s="0" t="n">
        <v>8</v>
      </c>
      <c r="S669" s="0" t="s">
        <v>1184</v>
      </c>
    </row>
    <row r="670" customFormat="false" ht="12.8" hidden="false" customHeight="false" outlineLevel="0" collapsed="false">
      <c r="A670" s="0" t="n">
        <v>88065566023</v>
      </c>
      <c r="B670" s="0" t="n">
        <v>44062</v>
      </c>
      <c r="C670" s="0" t="s">
        <v>668</v>
      </c>
      <c r="D670" s="0" t="s">
        <v>20</v>
      </c>
      <c r="E670" s="0" t="s">
        <v>69</v>
      </c>
      <c r="F670" s="0" t="s">
        <v>31</v>
      </c>
      <c r="G670" s="0" t="s">
        <v>32</v>
      </c>
      <c r="H670" s="0" t="s">
        <v>33</v>
      </c>
      <c r="I670" s="0" t="s">
        <v>128</v>
      </c>
      <c r="J670" s="0" t="s">
        <v>91</v>
      </c>
      <c r="K670" s="0" t="s">
        <v>27</v>
      </c>
      <c r="L670" s="0" t="n">
        <v>30</v>
      </c>
      <c r="M670" s="0" t="n">
        <v>27</v>
      </c>
      <c r="N670" s="0" t="n">
        <v>89</v>
      </c>
      <c r="O670" s="0" t="n">
        <v>2670</v>
      </c>
      <c r="P670" s="0" t="n">
        <v>2403</v>
      </c>
      <c r="Q670" s="0" t="n">
        <v>267</v>
      </c>
      <c r="R670" s="0" t="n">
        <v>8</v>
      </c>
      <c r="S670" s="0" t="s">
        <v>1184</v>
      </c>
    </row>
    <row r="671" customFormat="false" ht="12.8" hidden="false" customHeight="false" outlineLevel="0" collapsed="false">
      <c r="A671" s="0" t="n">
        <v>88065566024</v>
      </c>
      <c r="B671" s="0" t="n">
        <v>44061</v>
      </c>
      <c r="C671" s="0" t="s">
        <v>669</v>
      </c>
      <c r="D671" s="0" t="s">
        <v>20</v>
      </c>
      <c r="E671" s="0" t="s">
        <v>117</v>
      </c>
      <c r="F671" s="0" t="s">
        <v>22</v>
      </c>
      <c r="G671" s="0" t="s">
        <v>23</v>
      </c>
      <c r="H671" s="0" t="s">
        <v>24</v>
      </c>
      <c r="I671" s="0" t="s">
        <v>128</v>
      </c>
      <c r="J671" s="0" t="s">
        <v>94</v>
      </c>
      <c r="K671" s="0" t="s">
        <v>27</v>
      </c>
      <c r="L671" s="0" t="n">
        <v>16</v>
      </c>
      <c r="M671" s="0" t="n">
        <v>13</v>
      </c>
      <c r="N671" s="0" t="n">
        <v>77</v>
      </c>
      <c r="O671" s="0" t="n">
        <v>1232</v>
      </c>
      <c r="P671" s="0" t="n">
        <v>1001</v>
      </c>
      <c r="Q671" s="0" t="n">
        <v>231</v>
      </c>
      <c r="R671" s="0" t="n">
        <v>8</v>
      </c>
      <c r="S671" s="0" t="s">
        <v>1184</v>
      </c>
    </row>
    <row r="672" customFormat="false" ht="12.8" hidden="false" customHeight="false" outlineLevel="0" collapsed="false">
      <c r="A672" s="0" t="n">
        <v>88065566025</v>
      </c>
      <c r="B672" s="0" t="n">
        <v>44061</v>
      </c>
      <c r="C672" s="0" t="s">
        <v>670</v>
      </c>
      <c r="D672" s="0" t="s">
        <v>29</v>
      </c>
      <c r="E672" s="0" t="s">
        <v>119</v>
      </c>
      <c r="F672" s="0" t="s">
        <v>31</v>
      </c>
      <c r="G672" s="0" t="s">
        <v>32</v>
      </c>
      <c r="H672" s="0" t="s">
        <v>33</v>
      </c>
      <c r="I672" s="0" t="s">
        <v>128</v>
      </c>
      <c r="J672" s="0" t="s">
        <v>26</v>
      </c>
      <c r="K672" s="0" t="s">
        <v>27</v>
      </c>
      <c r="L672" s="0" t="n">
        <v>52</v>
      </c>
      <c r="M672" s="0" t="n">
        <v>49</v>
      </c>
      <c r="N672" s="0" t="n">
        <v>68</v>
      </c>
      <c r="O672" s="0" t="n">
        <v>3536</v>
      </c>
      <c r="P672" s="0" t="n">
        <v>3332</v>
      </c>
      <c r="Q672" s="0" t="n">
        <v>204</v>
      </c>
      <c r="R672" s="0" t="n">
        <v>8</v>
      </c>
      <c r="S672" s="0" t="s">
        <v>1184</v>
      </c>
    </row>
    <row r="673" customFormat="false" ht="12.8" hidden="false" customHeight="false" outlineLevel="0" collapsed="false">
      <c r="A673" s="0" t="n">
        <v>88065566026</v>
      </c>
      <c r="B673" s="0" t="n">
        <v>44062</v>
      </c>
      <c r="C673" s="0" t="s">
        <v>671</v>
      </c>
      <c r="D673" s="0" t="s">
        <v>29</v>
      </c>
      <c r="E673" s="0" t="s">
        <v>121</v>
      </c>
      <c r="F673" s="0" t="s">
        <v>22</v>
      </c>
      <c r="G673" s="0" t="s">
        <v>23</v>
      </c>
      <c r="H673" s="0" t="s">
        <v>24</v>
      </c>
      <c r="I673" s="0" t="s">
        <v>128</v>
      </c>
      <c r="J673" s="0" t="s">
        <v>99</v>
      </c>
      <c r="K673" s="0" t="s">
        <v>27</v>
      </c>
      <c r="L673" s="0" t="n">
        <v>14</v>
      </c>
      <c r="M673" s="0" t="n">
        <v>11</v>
      </c>
      <c r="N673" s="0" t="n">
        <v>15</v>
      </c>
      <c r="O673" s="0" t="n">
        <v>210</v>
      </c>
      <c r="P673" s="0" t="n">
        <v>165</v>
      </c>
      <c r="Q673" s="0" t="n">
        <v>45</v>
      </c>
      <c r="R673" s="0" t="n">
        <v>8</v>
      </c>
      <c r="S673" s="0" t="s">
        <v>1184</v>
      </c>
    </row>
    <row r="674" customFormat="false" ht="12.8" hidden="false" customHeight="false" outlineLevel="0" collapsed="false">
      <c r="A674" s="0" t="n">
        <v>88065566027</v>
      </c>
      <c r="B674" s="0" t="n">
        <v>44063</v>
      </c>
      <c r="C674" s="0" t="s">
        <v>672</v>
      </c>
      <c r="D674" s="0" t="s">
        <v>20</v>
      </c>
      <c r="E674" s="0" t="s">
        <v>123</v>
      </c>
      <c r="F674" s="0" t="s">
        <v>31</v>
      </c>
      <c r="G674" s="0" t="s">
        <v>32</v>
      </c>
      <c r="H674" s="0" t="s">
        <v>33</v>
      </c>
      <c r="I674" s="0" t="s">
        <v>128</v>
      </c>
      <c r="J674" s="0" t="s">
        <v>102</v>
      </c>
      <c r="K674" s="0" t="s">
        <v>27</v>
      </c>
      <c r="L674" s="0" t="n">
        <v>6</v>
      </c>
      <c r="M674" s="0" t="n">
        <v>3</v>
      </c>
      <c r="N674" s="0" t="n">
        <v>47</v>
      </c>
      <c r="O674" s="0" t="n">
        <v>282</v>
      </c>
      <c r="P674" s="0" t="n">
        <v>141</v>
      </c>
      <c r="Q674" s="0" t="n">
        <v>141</v>
      </c>
      <c r="R674" s="0" t="n">
        <v>8</v>
      </c>
      <c r="S674" s="0" t="s">
        <v>1184</v>
      </c>
    </row>
    <row r="675" customFormat="false" ht="12.8" hidden="false" customHeight="false" outlineLevel="0" collapsed="false">
      <c r="A675" s="0" t="n">
        <v>88065566028</v>
      </c>
      <c r="B675" s="0" t="n">
        <v>44064</v>
      </c>
      <c r="C675" s="0" t="s">
        <v>673</v>
      </c>
      <c r="D675" s="0" t="s">
        <v>29</v>
      </c>
      <c r="E675" s="0" t="s">
        <v>125</v>
      </c>
      <c r="F675" s="0" t="s">
        <v>22</v>
      </c>
      <c r="G675" s="0" t="s">
        <v>23</v>
      </c>
      <c r="H675" s="0" t="s">
        <v>24</v>
      </c>
      <c r="I675" s="0" t="s">
        <v>128</v>
      </c>
      <c r="J675" s="0" t="s">
        <v>105</v>
      </c>
      <c r="K675" s="0" t="s">
        <v>27</v>
      </c>
      <c r="L675" s="0" t="n">
        <v>13</v>
      </c>
      <c r="M675" s="0" t="n">
        <v>10</v>
      </c>
      <c r="N675" s="0" t="n">
        <v>6</v>
      </c>
      <c r="O675" s="0" t="n">
        <v>78</v>
      </c>
      <c r="P675" s="0" t="n">
        <v>60</v>
      </c>
      <c r="Q675" s="0" t="n">
        <v>18</v>
      </c>
      <c r="R675" s="0" t="n">
        <v>8</v>
      </c>
      <c r="S675" s="0" t="s">
        <v>1184</v>
      </c>
    </row>
    <row r="676" customFormat="false" ht="12.8" hidden="false" customHeight="false" outlineLevel="0" collapsed="false">
      <c r="A676" s="0" t="n">
        <v>88065566029</v>
      </c>
      <c r="B676" s="0" t="n">
        <v>44065</v>
      </c>
      <c r="C676" s="0" t="s">
        <v>674</v>
      </c>
      <c r="D676" s="0" t="s">
        <v>29</v>
      </c>
      <c r="E676" s="0" t="s">
        <v>30</v>
      </c>
      <c r="F676" s="0" t="s">
        <v>31</v>
      </c>
      <c r="G676" s="0" t="s">
        <v>32</v>
      </c>
      <c r="H676" s="0" t="s">
        <v>33</v>
      </c>
      <c r="I676" s="0" t="s">
        <v>128</v>
      </c>
      <c r="J676" s="0" t="s">
        <v>108</v>
      </c>
      <c r="K676" s="0" t="s">
        <v>27</v>
      </c>
      <c r="L676" s="0" t="n">
        <v>15</v>
      </c>
      <c r="M676" s="0" t="n">
        <v>12</v>
      </c>
      <c r="N676" s="0" t="n">
        <v>10</v>
      </c>
      <c r="O676" s="0" t="n">
        <v>150</v>
      </c>
      <c r="P676" s="0" t="n">
        <v>120</v>
      </c>
      <c r="Q676" s="0" t="n">
        <v>30</v>
      </c>
      <c r="R676" s="0" t="n">
        <v>8</v>
      </c>
      <c r="S676" s="0" t="s">
        <v>1184</v>
      </c>
    </row>
    <row r="677" customFormat="false" ht="12.8" hidden="false" customHeight="false" outlineLevel="0" collapsed="false">
      <c r="A677" s="0" t="n">
        <v>88065566030</v>
      </c>
      <c r="B677" s="0" t="n">
        <v>44066</v>
      </c>
      <c r="C677" s="0" t="s">
        <v>675</v>
      </c>
      <c r="D677" s="0" t="s">
        <v>20</v>
      </c>
      <c r="E677" s="0" t="s">
        <v>37</v>
      </c>
      <c r="F677" s="0" t="s">
        <v>22</v>
      </c>
      <c r="G677" s="0" t="s">
        <v>23</v>
      </c>
      <c r="H677" s="0" t="s">
        <v>24</v>
      </c>
      <c r="I677" s="0" t="s">
        <v>128</v>
      </c>
      <c r="J677" s="0" t="s">
        <v>53</v>
      </c>
      <c r="K677" s="0" t="s">
        <v>27</v>
      </c>
      <c r="L677" s="0" t="n">
        <v>20</v>
      </c>
      <c r="M677" s="0" t="n">
        <v>17</v>
      </c>
      <c r="N677" s="0" t="n">
        <v>3</v>
      </c>
      <c r="O677" s="0" t="n">
        <v>60</v>
      </c>
      <c r="P677" s="0" t="n">
        <v>51</v>
      </c>
      <c r="Q677" s="0" t="n">
        <v>9</v>
      </c>
      <c r="R677" s="0" t="n">
        <v>8</v>
      </c>
      <c r="S677" s="0" t="s">
        <v>1184</v>
      </c>
    </row>
    <row r="678" customFormat="false" ht="12.8" hidden="false" customHeight="false" outlineLevel="0" collapsed="false">
      <c r="A678" s="0" t="n">
        <v>88065566031</v>
      </c>
      <c r="B678" s="0" t="n">
        <v>44067</v>
      </c>
      <c r="C678" s="0" t="s">
        <v>676</v>
      </c>
      <c r="D678" s="0" t="s">
        <v>20</v>
      </c>
      <c r="E678" s="0" t="s">
        <v>42</v>
      </c>
      <c r="F678" s="0" t="s">
        <v>31</v>
      </c>
      <c r="G678" s="0" t="s">
        <v>32</v>
      </c>
      <c r="H678" s="0" t="s">
        <v>33</v>
      </c>
      <c r="I678" s="0" t="s">
        <v>128</v>
      </c>
      <c r="J678" s="0" t="s">
        <v>56</v>
      </c>
      <c r="K678" s="0" t="s">
        <v>27</v>
      </c>
      <c r="L678" s="0" t="n">
        <v>12</v>
      </c>
      <c r="M678" s="0" t="n">
        <v>9</v>
      </c>
      <c r="N678" s="0" t="n">
        <v>4</v>
      </c>
      <c r="O678" s="0" t="n">
        <v>48</v>
      </c>
      <c r="P678" s="0" t="n">
        <v>36</v>
      </c>
      <c r="Q678" s="0" t="n">
        <v>12</v>
      </c>
      <c r="R678" s="0" t="n">
        <v>8</v>
      </c>
      <c r="S678" s="0" t="s">
        <v>1184</v>
      </c>
    </row>
    <row r="679" customFormat="false" ht="12.8" hidden="false" customHeight="false" outlineLevel="0" collapsed="false">
      <c r="A679" s="0" t="n">
        <v>88065566032</v>
      </c>
      <c r="B679" s="0" t="n">
        <v>44068</v>
      </c>
      <c r="C679" s="0" t="s">
        <v>677</v>
      </c>
      <c r="D679" s="0" t="s">
        <v>29</v>
      </c>
      <c r="E679" s="0" t="s">
        <v>186</v>
      </c>
      <c r="F679" s="0" t="s">
        <v>22</v>
      </c>
      <c r="G679" s="0" t="s">
        <v>23</v>
      </c>
      <c r="H679" s="0" t="s">
        <v>24</v>
      </c>
      <c r="I679" s="0" t="s">
        <v>128</v>
      </c>
      <c r="J679" s="0" t="s">
        <v>59</v>
      </c>
      <c r="K679" s="0" t="s">
        <v>27</v>
      </c>
      <c r="L679" s="0" t="n">
        <v>16</v>
      </c>
      <c r="M679" s="0" t="n">
        <v>13</v>
      </c>
      <c r="N679" s="0" t="n">
        <v>5</v>
      </c>
      <c r="O679" s="0" t="n">
        <v>80</v>
      </c>
      <c r="P679" s="0" t="n">
        <v>65</v>
      </c>
      <c r="Q679" s="0" t="n">
        <v>15</v>
      </c>
      <c r="R679" s="0" t="n">
        <v>8</v>
      </c>
      <c r="S679" s="0" t="s">
        <v>1184</v>
      </c>
    </row>
    <row r="680" customFormat="false" ht="12.8" hidden="false" customHeight="false" outlineLevel="0" collapsed="false">
      <c r="A680" s="0" t="n">
        <v>88065566033</v>
      </c>
      <c r="B680" s="0" t="n">
        <v>44072</v>
      </c>
      <c r="C680" s="0" t="s">
        <v>678</v>
      </c>
      <c r="D680" s="0" t="s">
        <v>20</v>
      </c>
      <c r="E680" s="0" t="s">
        <v>188</v>
      </c>
      <c r="F680" s="0" t="s">
        <v>31</v>
      </c>
      <c r="G680" s="0" t="s">
        <v>32</v>
      </c>
      <c r="H680" s="0" t="s">
        <v>33</v>
      </c>
      <c r="I680" s="0" t="s">
        <v>128</v>
      </c>
      <c r="J680" s="0" t="s">
        <v>62</v>
      </c>
      <c r="K680" s="0" t="s">
        <v>27</v>
      </c>
      <c r="L680" s="0" t="n">
        <v>20</v>
      </c>
      <c r="M680" s="0" t="n">
        <v>17</v>
      </c>
      <c r="N680" s="0" t="n">
        <v>6</v>
      </c>
      <c r="O680" s="0" t="n">
        <v>120</v>
      </c>
      <c r="P680" s="0" t="n">
        <v>102</v>
      </c>
      <c r="Q680" s="0" t="n">
        <v>18</v>
      </c>
      <c r="R680" s="0" t="n">
        <v>8</v>
      </c>
      <c r="S680" s="0" t="s">
        <v>1184</v>
      </c>
    </row>
    <row r="681" customFormat="false" ht="12.8" hidden="false" customHeight="false" outlineLevel="0" collapsed="false">
      <c r="A681" s="0" t="n">
        <v>88065566034</v>
      </c>
      <c r="B681" s="0" t="n">
        <v>44071</v>
      </c>
      <c r="C681" s="0" t="s">
        <v>679</v>
      </c>
      <c r="D681" s="0" t="s">
        <v>20</v>
      </c>
      <c r="E681" s="0" t="s">
        <v>46</v>
      </c>
      <c r="F681" s="0" t="s">
        <v>22</v>
      </c>
      <c r="G681" s="0" t="s">
        <v>23</v>
      </c>
      <c r="H681" s="0" t="s">
        <v>24</v>
      </c>
      <c r="I681" s="0" t="s">
        <v>128</v>
      </c>
      <c r="J681" s="0" t="s">
        <v>63</v>
      </c>
      <c r="K681" s="0" t="s">
        <v>27</v>
      </c>
      <c r="L681" s="0" t="n">
        <v>12</v>
      </c>
      <c r="M681" s="0" t="n">
        <v>9</v>
      </c>
      <c r="N681" s="0" t="n">
        <v>3</v>
      </c>
      <c r="O681" s="0" t="n">
        <v>36</v>
      </c>
      <c r="P681" s="0" t="n">
        <v>27</v>
      </c>
      <c r="Q681" s="0" t="n">
        <v>9</v>
      </c>
      <c r="R681" s="0" t="n">
        <v>8</v>
      </c>
      <c r="S681" s="0" t="s">
        <v>1184</v>
      </c>
    </row>
    <row r="682" customFormat="false" ht="12.8" hidden="false" customHeight="false" outlineLevel="0" collapsed="false">
      <c r="A682" s="0" t="n">
        <v>88065566035</v>
      </c>
      <c r="B682" s="0" t="n">
        <v>44071</v>
      </c>
      <c r="C682" s="0" t="s">
        <v>680</v>
      </c>
      <c r="D682" s="0" t="s">
        <v>29</v>
      </c>
      <c r="E682" s="0" t="s">
        <v>48</v>
      </c>
      <c r="F682" s="0" t="s">
        <v>31</v>
      </c>
      <c r="G682" s="0" t="s">
        <v>32</v>
      </c>
      <c r="H682" s="0" t="s">
        <v>33</v>
      </c>
      <c r="I682" s="0" t="s">
        <v>128</v>
      </c>
      <c r="J682" s="0" t="s">
        <v>70</v>
      </c>
      <c r="K682" s="0" t="s">
        <v>27</v>
      </c>
      <c r="L682" s="0" t="n">
        <v>10</v>
      </c>
      <c r="M682" s="0" t="n">
        <v>7</v>
      </c>
      <c r="N682" s="0" t="n">
        <v>7</v>
      </c>
      <c r="O682" s="0" t="n">
        <v>70</v>
      </c>
      <c r="P682" s="0" t="n">
        <v>49</v>
      </c>
      <c r="Q682" s="0" t="n">
        <v>21</v>
      </c>
      <c r="R682" s="0" t="n">
        <v>8</v>
      </c>
      <c r="S682" s="0" t="s">
        <v>1184</v>
      </c>
    </row>
    <row r="683" customFormat="false" ht="12.8" hidden="false" customHeight="false" outlineLevel="0" collapsed="false">
      <c r="A683" s="0" t="n">
        <v>88065566036</v>
      </c>
      <c r="B683" s="0" t="n">
        <v>44072</v>
      </c>
      <c r="C683" s="0" t="s">
        <v>681</v>
      </c>
      <c r="D683" s="0" t="s">
        <v>20</v>
      </c>
      <c r="E683" s="0" t="s">
        <v>50</v>
      </c>
      <c r="F683" s="0" t="s">
        <v>22</v>
      </c>
      <c r="G683" s="0" t="s">
        <v>23</v>
      </c>
      <c r="H683" s="0" t="s">
        <v>24</v>
      </c>
      <c r="I683" s="0" t="s">
        <v>128</v>
      </c>
      <c r="J683" s="0" t="s">
        <v>73</v>
      </c>
      <c r="K683" s="0" t="s">
        <v>27</v>
      </c>
      <c r="L683" s="0" t="n">
        <v>15</v>
      </c>
      <c r="M683" s="0" t="n">
        <v>12</v>
      </c>
      <c r="N683" s="0" t="n">
        <v>5</v>
      </c>
      <c r="O683" s="0" t="n">
        <v>75</v>
      </c>
      <c r="P683" s="0" t="n">
        <v>60</v>
      </c>
      <c r="Q683" s="0" t="n">
        <v>15</v>
      </c>
      <c r="R683" s="0" t="n">
        <v>8</v>
      </c>
      <c r="S683" s="0" t="s">
        <v>1184</v>
      </c>
    </row>
    <row r="684" customFormat="false" ht="12.8" hidden="false" customHeight="false" outlineLevel="0" collapsed="false">
      <c r="A684" s="0" t="n">
        <v>88065566037</v>
      </c>
      <c r="B684" s="0" t="n">
        <v>44073</v>
      </c>
      <c r="C684" s="0" t="s">
        <v>682</v>
      </c>
      <c r="D684" s="0" t="s">
        <v>20</v>
      </c>
      <c r="E684" s="0" t="s">
        <v>52</v>
      </c>
      <c r="F684" s="0" t="s">
        <v>31</v>
      </c>
      <c r="G684" s="0" t="s">
        <v>32</v>
      </c>
      <c r="H684" s="0" t="s">
        <v>33</v>
      </c>
      <c r="I684" s="0" t="s">
        <v>128</v>
      </c>
      <c r="J684" s="0" t="s">
        <v>76</v>
      </c>
      <c r="K684" s="0" t="s">
        <v>27</v>
      </c>
      <c r="L684" s="0" t="n">
        <v>15</v>
      </c>
      <c r="M684" s="0" t="n">
        <v>12</v>
      </c>
      <c r="N684" s="0" t="n">
        <v>8</v>
      </c>
      <c r="O684" s="0" t="n">
        <v>120</v>
      </c>
      <c r="P684" s="0" t="n">
        <v>96</v>
      </c>
      <c r="Q684" s="0" t="n">
        <v>24</v>
      </c>
      <c r="R684" s="0" t="n">
        <v>8</v>
      </c>
      <c r="S684" s="0" t="s">
        <v>1184</v>
      </c>
    </row>
    <row r="685" customFormat="false" ht="12.8" hidden="false" customHeight="false" outlineLevel="0" collapsed="false">
      <c r="A685" s="0" t="n">
        <v>88065566038</v>
      </c>
      <c r="B685" s="0" t="n">
        <v>44074</v>
      </c>
      <c r="C685" s="0" t="s">
        <v>683</v>
      </c>
      <c r="D685" s="0" t="s">
        <v>20</v>
      </c>
      <c r="E685" s="0" t="s">
        <v>55</v>
      </c>
      <c r="F685" s="0" t="s">
        <v>22</v>
      </c>
      <c r="G685" s="0" t="s">
        <v>23</v>
      </c>
      <c r="H685" s="0" t="s">
        <v>24</v>
      </c>
      <c r="I685" s="0" t="s">
        <v>128</v>
      </c>
      <c r="J685" s="0" t="s">
        <v>126</v>
      </c>
      <c r="K685" s="0" t="s">
        <v>27</v>
      </c>
      <c r="L685" s="0" t="n">
        <v>20</v>
      </c>
      <c r="M685" s="0" t="n">
        <v>17</v>
      </c>
      <c r="N685" s="0" t="n">
        <v>9</v>
      </c>
      <c r="O685" s="0" t="n">
        <v>180</v>
      </c>
      <c r="P685" s="0" t="n">
        <v>153</v>
      </c>
      <c r="Q685" s="0" t="n">
        <v>27</v>
      </c>
      <c r="R685" s="0" t="n">
        <v>8</v>
      </c>
      <c r="S685" s="0" t="s">
        <v>1184</v>
      </c>
    </row>
    <row r="686" customFormat="false" ht="12.8" hidden="false" customHeight="false" outlineLevel="0" collapsed="false">
      <c r="A686" s="0" t="n">
        <v>88065566039</v>
      </c>
      <c r="B686" s="0" t="n">
        <v>44075</v>
      </c>
      <c r="C686" s="0" t="s">
        <v>684</v>
      </c>
      <c r="D686" s="0" t="s">
        <v>29</v>
      </c>
      <c r="E686" s="0" t="s">
        <v>58</v>
      </c>
      <c r="F686" s="0" t="s">
        <v>31</v>
      </c>
      <c r="G686" s="0" t="s">
        <v>32</v>
      </c>
      <c r="H686" s="0" t="s">
        <v>33</v>
      </c>
      <c r="I686" s="0" t="s">
        <v>128</v>
      </c>
      <c r="J686" s="0" t="s">
        <v>129</v>
      </c>
      <c r="K686" s="0" t="s">
        <v>27</v>
      </c>
      <c r="L686" s="0" t="n">
        <v>12</v>
      </c>
      <c r="M686" s="0" t="n">
        <v>9</v>
      </c>
      <c r="N686" s="0" t="n">
        <v>2</v>
      </c>
      <c r="O686" s="0" t="n">
        <v>24</v>
      </c>
      <c r="P686" s="0" t="n">
        <v>18</v>
      </c>
      <c r="Q686" s="0" t="n">
        <v>6</v>
      </c>
      <c r="R686" s="0" t="n">
        <v>9</v>
      </c>
      <c r="S686" s="0" t="s">
        <v>1183</v>
      </c>
    </row>
    <row r="687" customFormat="false" ht="12.8" hidden="false" customHeight="false" outlineLevel="0" collapsed="false">
      <c r="A687" s="0" t="n">
        <v>88065566040</v>
      </c>
      <c r="B687" s="0" t="n">
        <v>44076</v>
      </c>
      <c r="C687" s="0" t="s">
        <v>685</v>
      </c>
      <c r="D687" s="0" t="s">
        <v>29</v>
      </c>
      <c r="E687" s="0" t="s">
        <v>147</v>
      </c>
      <c r="F687" s="0" t="s">
        <v>22</v>
      </c>
      <c r="G687" s="0" t="s">
        <v>23</v>
      </c>
      <c r="H687" s="0" t="s">
        <v>24</v>
      </c>
      <c r="I687" s="0" t="s">
        <v>128</v>
      </c>
      <c r="J687" s="0" t="s">
        <v>131</v>
      </c>
      <c r="K687" s="0" t="s">
        <v>27</v>
      </c>
      <c r="L687" s="0" t="n">
        <v>13</v>
      </c>
      <c r="M687" s="0" t="n">
        <v>10</v>
      </c>
      <c r="N687" s="0" t="n">
        <v>5</v>
      </c>
      <c r="O687" s="0" t="n">
        <v>65</v>
      </c>
      <c r="P687" s="0" t="n">
        <v>50</v>
      </c>
      <c r="Q687" s="0" t="n">
        <v>15</v>
      </c>
      <c r="R687" s="0" t="n">
        <v>9</v>
      </c>
      <c r="S687" s="0" t="s">
        <v>1183</v>
      </c>
    </row>
    <row r="688" customFormat="false" ht="12.8" hidden="false" customHeight="false" outlineLevel="0" collapsed="false">
      <c r="A688" s="0" t="n">
        <v>88065566041</v>
      </c>
      <c r="B688" s="0" t="n">
        <v>44077</v>
      </c>
      <c r="C688" s="0" t="s">
        <v>686</v>
      </c>
      <c r="D688" s="0" t="s">
        <v>29</v>
      </c>
      <c r="E688" s="0" t="s">
        <v>149</v>
      </c>
      <c r="F688" s="0" t="s">
        <v>31</v>
      </c>
      <c r="G688" s="0" t="s">
        <v>32</v>
      </c>
      <c r="H688" s="0" t="s">
        <v>33</v>
      </c>
      <c r="I688" s="0" t="s">
        <v>128</v>
      </c>
      <c r="J688" s="0" t="s">
        <v>133</v>
      </c>
      <c r="K688" s="0" t="s">
        <v>27</v>
      </c>
      <c r="L688" s="0" t="n">
        <v>15</v>
      </c>
      <c r="M688" s="0" t="n">
        <v>12</v>
      </c>
      <c r="N688" s="0" t="n">
        <v>7</v>
      </c>
      <c r="O688" s="0" t="n">
        <v>105</v>
      </c>
      <c r="P688" s="0" t="n">
        <v>84</v>
      </c>
      <c r="Q688" s="0" t="n">
        <v>21</v>
      </c>
      <c r="R688" s="0" t="n">
        <v>9</v>
      </c>
      <c r="S688" s="0" t="s">
        <v>1183</v>
      </c>
    </row>
    <row r="689" customFormat="false" ht="12.8" hidden="false" customHeight="false" outlineLevel="0" collapsed="false">
      <c r="A689" s="0" t="n">
        <v>88065566042</v>
      </c>
      <c r="B689" s="0" t="n">
        <v>44078</v>
      </c>
      <c r="C689" s="0" t="s">
        <v>687</v>
      </c>
      <c r="D689" s="0" t="s">
        <v>29</v>
      </c>
      <c r="E689" s="0" t="s">
        <v>21</v>
      </c>
      <c r="F689" s="0" t="s">
        <v>22</v>
      </c>
      <c r="G689" s="0" t="s">
        <v>23</v>
      </c>
      <c r="H689" s="0" t="s">
        <v>24</v>
      </c>
      <c r="I689" s="0" t="s">
        <v>128</v>
      </c>
      <c r="J689" s="0" t="s">
        <v>88</v>
      </c>
      <c r="K689" s="0" t="s">
        <v>27</v>
      </c>
      <c r="L689" s="0" t="n">
        <v>14</v>
      </c>
      <c r="M689" s="0" t="n">
        <v>11</v>
      </c>
      <c r="N689" s="0" t="n">
        <v>7</v>
      </c>
      <c r="O689" s="0" t="n">
        <v>98</v>
      </c>
      <c r="P689" s="0" t="n">
        <v>77</v>
      </c>
      <c r="Q689" s="0" t="n">
        <v>21</v>
      </c>
      <c r="R689" s="0" t="n">
        <v>9</v>
      </c>
      <c r="S689" s="0" t="s">
        <v>1183</v>
      </c>
    </row>
    <row r="690" customFormat="false" ht="12.8" hidden="false" customHeight="false" outlineLevel="0" collapsed="false">
      <c r="A690" s="0" t="n">
        <v>88065566043</v>
      </c>
      <c r="B690" s="0" t="n">
        <v>44079</v>
      </c>
      <c r="C690" s="0" t="s">
        <v>688</v>
      </c>
      <c r="D690" s="0" t="s">
        <v>20</v>
      </c>
      <c r="E690" s="0" t="s">
        <v>152</v>
      </c>
      <c r="F690" s="0" t="s">
        <v>31</v>
      </c>
      <c r="G690" s="0" t="s">
        <v>32</v>
      </c>
      <c r="H690" s="0" t="s">
        <v>33</v>
      </c>
      <c r="I690" s="0" t="s">
        <v>128</v>
      </c>
      <c r="J690" s="0" t="s">
        <v>91</v>
      </c>
      <c r="K690" s="0" t="s">
        <v>27</v>
      </c>
      <c r="L690" s="0" t="n">
        <v>30</v>
      </c>
      <c r="M690" s="0" t="n">
        <v>27</v>
      </c>
      <c r="N690" s="0" t="n">
        <v>15</v>
      </c>
      <c r="O690" s="0" t="n">
        <v>450</v>
      </c>
      <c r="P690" s="0" t="n">
        <v>405</v>
      </c>
      <c r="Q690" s="0" t="n">
        <v>45</v>
      </c>
      <c r="R690" s="0" t="n">
        <v>9</v>
      </c>
      <c r="S690" s="0" t="s">
        <v>1183</v>
      </c>
    </row>
    <row r="691" customFormat="false" ht="12.8" hidden="false" customHeight="false" outlineLevel="0" collapsed="false">
      <c r="A691" s="0" t="n">
        <v>88065566044</v>
      </c>
      <c r="B691" s="0" t="n">
        <v>44083</v>
      </c>
      <c r="C691" s="0" t="s">
        <v>689</v>
      </c>
      <c r="D691" s="0" t="s">
        <v>29</v>
      </c>
      <c r="E691" s="0" t="s">
        <v>154</v>
      </c>
      <c r="F691" s="0" t="s">
        <v>22</v>
      </c>
      <c r="G691" s="0" t="s">
        <v>23</v>
      </c>
      <c r="H691" s="0" t="s">
        <v>24</v>
      </c>
      <c r="I691" s="0" t="s">
        <v>128</v>
      </c>
      <c r="J691" s="0" t="s">
        <v>94</v>
      </c>
      <c r="K691" s="0" t="s">
        <v>27</v>
      </c>
      <c r="L691" s="0" t="n">
        <v>16</v>
      </c>
      <c r="M691" s="0" t="n">
        <v>13</v>
      </c>
      <c r="N691" s="0" t="n">
        <v>3</v>
      </c>
      <c r="O691" s="0" t="n">
        <v>48</v>
      </c>
      <c r="P691" s="0" t="n">
        <v>39</v>
      </c>
      <c r="Q691" s="0" t="n">
        <v>9</v>
      </c>
      <c r="R691" s="0" t="n">
        <v>9</v>
      </c>
      <c r="S691" s="0" t="s">
        <v>1183</v>
      </c>
    </row>
    <row r="692" customFormat="false" ht="12.8" hidden="false" customHeight="false" outlineLevel="0" collapsed="false">
      <c r="A692" s="0" t="n">
        <v>88065566045</v>
      </c>
      <c r="B692" s="0" t="n">
        <v>44082</v>
      </c>
      <c r="C692" s="0" t="s">
        <v>690</v>
      </c>
      <c r="D692" s="0" t="s">
        <v>29</v>
      </c>
      <c r="E692" s="0" t="s">
        <v>156</v>
      </c>
      <c r="F692" s="0" t="s">
        <v>31</v>
      </c>
      <c r="G692" s="0" t="s">
        <v>32</v>
      </c>
      <c r="H692" s="0" t="s">
        <v>33</v>
      </c>
      <c r="I692" s="0" t="s">
        <v>128</v>
      </c>
      <c r="J692" s="0" t="s">
        <v>34</v>
      </c>
      <c r="K692" s="0" t="s">
        <v>35</v>
      </c>
      <c r="L692" s="0" t="n">
        <v>9</v>
      </c>
      <c r="M692" s="0" t="n">
        <v>6</v>
      </c>
      <c r="N692" s="0" t="n">
        <v>6</v>
      </c>
      <c r="O692" s="0" t="n">
        <v>54</v>
      </c>
      <c r="P692" s="0" t="n">
        <v>36</v>
      </c>
      <c r="Q692" s="0" t="n">
        <v>18</v>
      </c>
      <c r="R692" s="0" t="n">
        <v>9</v>
      </c>
      <c r="S692" s="0" t="s">
        <v>1183</v>
      </c>
    </row>
    <row r="693" customFormat="false" ht="12.8" hidden="false" customHeight="false" outlineLevel="0" collapsed="false">
      <c r="A693" s="0" t="n">
        <v>88065566046</v>
      </c>
      <c r="B693" s="0" t="n">
        <v>44082</v>
      </c>
      <c r="C693" s="0" t="s">
        <v>691</v>
      </c>
      <c r="D693" s="0" t="s">
        <v>20</v>
      </c>
      <c r="E693" s="0" t="s">
        <v>66</v>
      </c>
      <c r="F693" s="0" t="s">
        <v>22</v>
      </c>
      <c r="G693" s="0" t="s">
        <v>23</v>
      </c>
      <c r="H693" s="0" t="s">
        <v>24</v>
      </c>
      <c r="I693" s="0" t="s">
        <v>128</v>
      </c>
      <c r="J693" s="0" t="s">
        <v>40</v>
      </c>
      <c r="K693" s="0" t="s">
        <v>35</v>
      </c>
      <c r="L693" s="0" t="n">
        <v>5</v>
      </c>
      <c r="M693" s="0" t="n">
        <v>2</v>
      </c>
      <c r="N693" s="0" t="n">
        <v>10</v>
      </c>
      <c r="O693" s="0" t="n">
        <v>50</v>
      </c>
      <c r="P693" s="0" t="n">
        <v>20</v>
      </c>
      <c r="Q693" s="0" t="n">
        <v>30</v>
      </c>
      <c r="R693" s="0" t="n">
        <v>9</v>
      </c>
      <c r="S693" s="0" t="s">
        <v>1183</v>
      </c>
    </row>
    <row r="694" customFormat="false" ht="12.8" hidden="false" customHeight="false" outlineLevel="0" collapsed="false">
      <c r="A694" s="0" t="n">
        <v>88065566047</v>
      </c>
      <c r="B694" s="0" t="n">
        <v>44083</v>
      </c>
      <c r="C694" s="0" t="s">
        <v>692</v>
      </c>
      <c r="D694" s="0" t="s">
        <v>20</v>
      </c>
      <c r="E694" s="0" t="s">
        <v>69</v>
      </c>
      <c r="F694" s="0" t="s">
        <v>31</v>
      </c>
      <c r="G694" s="0" t="s">
        <v>32</v>
      </c>
      <c r="H694" s="0" t="s">
        <v>33</v>
      </c>
      <c r="I694" s="0" t="s">
        <v>25</v>
      </c>
      <c r="J694" s="0" t="s">
        <v>140</v>
      </c>
      <c r="K694" s="0" t="s">
        <v>35</v>
      </c>
      <c r="L694" s="0" t="n">
        <v>18</v>
      </c>
      <c r="M694" s="0" t="n">
        <v>15</v>
      </c>
      <c r="N694" s="0" t="n">
        <v>11</v>
      </c>
      <c r="O694" s="0" t="n">
        <v>198</v>
      </c>
      <c r="P694" s="0" t="n">
        <v>165</v>
      </c>
      <c r="Q694" s="0" t="n">
        <v>33</v>
      </c>
      <c r="R694" s="0" t="n">
        <v>9</v>
      </c>
      <c r="S694" s="0" t="s">
        <v>1183</v>
      </c>
    </row>
    <row r="695" customFormat="false" ht="12.8" hidden="false" customHeight="false" outlineLevel="0" collapsed="false">
      <c r="A695" s="0" t="n">
        <v>88065566048</v>
      </c>
      <c r="B695" s="0" t="n">
        <v>44084</v>
      </c>
      <c r="C695" s="0" t="s">
        <v>693</v>
      </c>
      <c r="D695" s="0" t="s">
        <v>20</v>
      </c>
      <c r="E695" s="0" t="s">
        <v>72</v>
      </c>
      <c r="F695" s="0" t="s">
        <v>22</v>
      </c>
      <c r="G695" s="0" t="s">
        <v>23</v>
      </c>
      <c r="H695" s="0" t="s">
        <v>24</v>
      </c>
      <c r="I695" s="0" t="s">
        <v>25</v>
      </c>
      <c r="J695" s="0" t="s">
        <v>142</v>
      </c>
      <c r="K695" s="0" t="s">
        <v>35</v>
      </c>
      <c r="L695" s="0" t="n">
        <v>10</v>
      </c>
      <c r="M695" s="0" t="n">
        <v>7</v>
      </c>
      <c r="N695" s="0" t="n">
        <v>3</v>
      </c>
      <c r="O695" s="0" t="n">
        <v>30</v>
      </c>
      <c r="P695" s="0" t="n">
        <v>21</v>
      </c>
      <c r="Q695" s="0" t="n">
        <v>9</v>
      </c>
      <c r="R695" s="0" t="n">
        <v>9</v>
      </c>
      <c r="S695" s="0" t="s">
        <v>1183</v>
      </c>
    </row>
    <row r="696" customFormat="false" ht="12.8" hidden="false" customHeight="false" outlineLevel="0" collapsed="false">
      <c r="A696" s="0" t="n">
        <v>88065566049</v>
      </c>
      <c r="B696" s="0" t="n">
        <v>44085</v>
      </c>
      <c r="C696" s="0" t="s">
        <v>694</v>
      </c>
      <c r="D696" s="0" t="s">
        <v>29</v>
      </c>
      <c r="E696" s="0" t="s">
        <v>75</v>
      </c>
      <c r="F696" s="0" t="s">
        <v>31</v>
      </c>
      <c r="G696" s="0" t="s">
        <v>32</v>
      </c>
      <c r="H696" s="0" t="s">
        <v>33</v>
      </c>
      <c r="I696" s="0" t="s">
        <v>25</v>
      </c>
      <c r="J696" s="0" t="s">
        <v>62</v>
      </c>
      <c r="K696" s="0" t="s">
        <v>27</v>
      </c>
      <c r="L696" s="0" t="n">
        <v>20</v>
      </c>
      <c r="M696" s="0" t="n">
        <v>17</v>
      </c>
      <c r="N696" s="0" t="n">
        <v>1</v>
      </c>
      <c r="O696" s="0" t="n">
        <v>20</v>
      </c>
      <c r="P696" s="0" t="n">
        <v>17</v>
      </c>
      <c r="Q696" s="0" t="n">
        <v>3</v>
      </c>
      <c r="R696" s="0" t="n">
        <v>9</v>
      </c>
      <c r="S696" s="0" t="s">
        <v>1183</v>
      </c>
    </row>
    <row r="697" customFormat="false" ht="12.8" hidden="false" customHeight="false" outlineLevel="0" collapsed="false">
      <c r="A697" s="0" t="n">
        <v>88065566050</v>
      </c>
      <c r="B697" s="0" t="n">
        <v>44086</v>
      </c>
      <c r="C697" s="0" t="s">
        <v>695</v>
      </c>
      <c r="D697" s="0" t="s">
        <v>29</v>
      </c>
      <c r="E697" s="0" t="s">
        <v>78</v>
      </c>
      <c r="F697" s="0" t="s">
        <v>22</v>
      </c>
      <c r="G697" s="0" t="s">
        <v>23</v>
      </c>
      <c r="H697" s="0" t="s">
        <v>24</v>
      </c>
      <c r="I697" s="0" t="s">
        <v>25</v>
      </c>
      <c r="J697" s="0" t="s">
        <v>63</v>
      </c>
      <c r="K697" s="0" t="s">
        <v>27</v>
      </c>
      <c r="L697" s="0" t="n">
        <v>12</v>
      </c>
      <c r="M697" s="0" t="n">
        <v>9</v>
      </c>
      <c r="N697" s="0" t="n">
        <v>1</v>
      </c>
      <c r="O697" s="0" t="n">
        <v>12</v>
      </c>
      <c r="P697" s="0" t="n">
        <v>9</v>
      </c>
      <c r="Q697" s="0" t="n">
        <v>3</v>
      </c>
      <c r="R697" s="0" t="n">
        <v>9</v>
      </c>
      <c r="S697" s="0" t="s">
        <v>1183</v>
      </c>
    </row>
    <row r="698" customFormat="false" ht="12.8" hidden="false" customHeight="false" outlineLevel="0" collapsed="false">
      <c r="A698" s="0" t="n">
        <v>88065566051</v>
      </c>
      <c r="B698" s="0" t="n">
        <v>44087</v>
      </c>
      <c r="C698" s="0" t="s">
        <v>696</v>
      </c>
      <c r="D698" s="0" t="s">
        <v>20</v>
      </c>
      <c r="E698" s="0" t="s">
        <v>81</v>
      </c>
      <c r="F698" s="0" t="s">
        <v>31</v>
      </c>
      <c r="G698" s="0" t="s">
        <v>32</v>
      </c>
      <c r="H698" s="0" t="s">
        <v>33</v>
      </c>
      <c r="I698" s="0" t="s">
        <v>25</v>
      </c>
      <c r="J698" s="0" t="s">
        <v>70</v>
      </c>
      <c r="K698" s="0" t="s">
        <v>27</v>
      </c>
      <c r="L698" s="0" t="n">
        <v>10</v>
      </c>
      <c r="M698" s="0" t="n">
        <v>7</v>
      </c>
      <c r="N698" s="0" t="n">
        <v>1</v>
      </c>
      <c r="O698" s="0" t="n">
        <v>10</v>
      </c>
      <c r="P698" s="0" t="n">
        <v>7</v>
      </c>
      <c r="Q698" s="0" t="n">
        <v>3</v>
      </c>
      <c r="R698" s="0" t="n">
        <v>9</v>
      </c>
      <c r="S698" s="0" t="s">
        <v>1183</v>
      </c>
    </row>
    <row r="699" customFormat="false" ht="12.8" hidden="false" customHeight="false" outlineLevel="0" collapsed="false">
      <c r="A699" s="0" t="n">
        <v>88065566052</v>
      </c>
      <c r="B699" s="0" t="n">
        <v>44088</v>
      </c>
      <c r="C699" s="0" t="s">
        <v>697</v>
      </c>
      <c r="D699" s="0" t="s">
        <v>20</v>
      </c>
      <c r="E699" s="0" t="s">
        <v>84</v>
      </c>
      <c r="F699" s="0" t="s">
        <v>22</v>
      </c>
      <c r="G699" s="0" t="s">
        <v>23</v>
      </c>
      <c r="H699" s="0" t="s">
        <v>24</v>
      </c>
      <c r="I699" s="0" t="s">
        <v>25</v>
      </c>
      <c r="J699" s="0" t="s">
        <v>73</v>
      </c>
      <c r="K699" s="0" t="s">
        <v>27</v>
      </c>
      <c r="L699" s="0" t="n">
        <v>15</v>
      </c>
      <c r="M699" s="0" t="n">
        <v>12</v>
      </c>
      <c r="N699" s="0" t="n">
        <v>3</v>
      </c>
      <c r="O699" s="0" t="n">
        <v>45</v>
      </c>
      <c r="P699" s="0" t="n">
        <v>36</v>
      </c>
      <c r="Q699" s="0" t="n">
        <v>9</v>
      </c>
      <c r="R699" s="0" t="n">
        <v>9</v>
      </c>
      <c r="S699" s="0" t="s">
        <v>1183</v>
      </c>
    </row>
    <row r="700" customFormat="false" ht="12.8" hidden="false" customHeight="false" outlineLevel="0" collapsed="false">
      <c r="A700" s="0" t="n">
        <v>88065566053</v>
      </c>
      <c r="B700" s="0" t="n">
        <v>44089</v>
      </c>
      <c r="C700" s="0" t="s">
        <v>698</v>
      </c>
      <c r="D700" s="0" t="s">
        <v>20</v>
      </c>
      <c r="E700" s="0" t="s">
        <v>87</v>
      </c>
      <c r="F700" s="0" t="s">
        <v>38</v>
      </c>
      <c r="G700" s="0" t="s">
        <v>32</v>
      </c>
      <c r="H700" s="0" t="s">
        <v>39</v>
      </c>
      <c r="I700" s="0" t="s">
        <v>25</v>
      </c>
      <c r="J700" s="0" t="s">
        <v>76</v>
      </c>
      <c r="K700" s="0" t="s">
        <v>27</v>
      </c>
      <c r="L700" s="0" t="n">
        <v>15</v>
      </c>
      <c r="M700" s="0" t="n">
        <v>12</v>
      </c>
      <c r="N700" s="0" t="n">
        <v>4</v>
      </c>
      <c r="O700" s="0" t="n">
        <v>60</v>
      </c>
      <c r="P700" s="0" t="n">
        <v>48</v>
      </c>
      <c r="Q700" s="0" t="n">
        <v>12</v>
      </c>
      <c r="R700" s="0" t="n">
        <v>9</v>
      </c>
      <c r="S700" s="0" t="s">
        <v>1183</v>
      </c>
    </row>
    <row r="701" customFormat="false" ht="12.8" hidden="false" customHeight="false" outlineLevel="0" collapsed="false">
      <c r="A701" s="0" t="n">
        <v>88065566054</v>
      </c>
      <c r="B701" s="0" t="n">
        <v>44093</v>
      </c>
      <c r="C701" s="0" t="s">
        <v>699</v>
      </c>
      <c r="D701" s="0" t="s">
        <v>20</v>
      </c>
      <c r="E701" s="0" t="s">
        <v>90</v>
      </c>
      <c r="F701" s="0" t="s">
        <v>43</v>
      </c>
      <c r="G701" s="0" t="s">
        <v>23</v>
      </c>
      <c r="H701" s="0" t="s">
        <v>44</v>
      </c>
      <c r="I701" s="0" t="s">
        <v>25</v>
      </c>
      <c r="J701" s="0" t="s">
        <v>126</v>
      </c>
      <c r="K701" s="0" t="s">
        <v>27</v>
      </c>
      <c r="L701" s="0" t="n">
        <v>20</v>
      </c>
      <c r="M701" s="0" t="n">
        <v>17</v>
      </c>
      <c r="N701" s="0" t="n">
        <v>5</v>
      </c>
      <c r="O701" s="0" t="n">
        <v>100</v>
      </c>
      <c r="P701" s="0" t="n">
        <v>85</v>
      </c>
      <c r="Q701" s="0" t="n">
        <v>15</v>
      </c>
      <c r="R701" s="0" t="n">
        <v>9</v>
      </c>
      <c r="S701" s="0" t="s">
        <v>1183</v>
      </c>
    </row>
    <row r="702" customFormat="false" ht="12.8" hidden="false" customHeight="false" outlineLevel="0" collapsed="false">
      <c r="A702" s="0" t="n">
        <v>88065566055</v>
      </c>
      <c r="B702" s="0" t="n">
        <v>44092</v>
      </c>
      <c r="C702" s="0" t="s">
        <v>700</v>
      </c>
      <c r="D702" s="0" t="s">
        <v>29</v>
      </c>
      <c r="E702" s="0" t="s">
        <v>93</v>
      </c>
      <c r="F702" s="0" t="s">
        <v>38</v>
      </c>
      <c r="G702" s="0" t="s">
        <v>32</v>
      </c>
      <c r="H702" s="0" t="s">
        <v>39</v>
      </c>
      <c r="I702" s="0" t="s">
        <v>25</v>
      </c>
      <c r="J702" s="0" t="s">
        <v>129</v>
      </c>
      <c r="K702" s="0" t="s">
        <v>27</v>
      </c>
      <c r="L702" s="0" t="n">
        <v>12</v>
      </c>
      <c r="M702" s="0" t="n">
        <v>9</v>
      </c>
      <c r="N702" s="0" t="n">
        <v>6</v>
      </c>
      <c r="O702" s="0" t="n">
        <v>72</v>
      </c>
      <c r="P702" s="0" t="n">
        <v>54</v>
      </c>
      <c r="Q702" s="0" t="n">
        <v>18</v>
      </c>
      <c r="R702" s="0" t="n">
        <v>9</v>
      </c>
      <c r="S702" s="0" t="s">
        <v>1183</v>
      </c>
    </row>
    <row r="703" customFormat="false" ht="12.8" hidden="false" customHeight="false" outlineLevel="0" collapsed="false">
      <c r="A703" s="0" t="n">
        <v>88065566056</v>
      </c>
      <c r="B703" s="0" t="n">
        <v>44092</v>
      </c>
      <c r="C703" s="0" t="s">
        <v>701</v>
      </c>
      <c r="D703" s="0" t="s">
        <v>29</v>
      </c>
      <c r="E703" s="0" t="s">
        <v>96</v>
      </c>
      <c r="F703" s="0" t="s">
        <v>43</v>
      </c>
      <c r="G703" s="0" t="s">
        <v>23</v>
      </c>
      <c r="H703" s="0" t="s">
        <v>44</v>
      </c>
      <c r="I703" s="0" t="s">
        <v>25</v>
      </c>
      <c r="J703" s="0" t="s">
        <v>131</v>
      </c>
      <c r="K703" s="0" t="s">
        <v>27</v>
      </c>
      <c r="L703" s="0" t="n">
        <v>13</v>
      </c>
      <c r="M703" s="0" t="n">
        <v>10</v>
      </c>
      <c r="N703" s="0" t="n">
        <v>7</v>
      </c>
      <c r="O703" s="0" t="n">
        <v>91</v>
      </c>
      <c r="P703" s="0" t="n">
        <v>70</v>
      </c>
      <c r="Q703" s="0" t="n">
        <v>21</v>
      </c>
      <c r="R703" s="0" t="n">
        <v>9</v>
      </c>
      <c r="S703" s="0" t="s">
        <v>1183</v>
      </c>
    </row>
    <row r="704" customFormat="false" ht="12.8" hidden="false" customHeight="false" outlineLevel="0" collapsed="false">
      <c r="A704" s="0" t="n">
        <v>88065566057</v>
      </c>
      <c r="B704" s="0" t="n">
        <v>44093</v>
      </c>
      <c r="C704" s="0" t="s">
        <v>702</v>
      </c>
      <c r="D704" s="0" t="s">
        <v>20</v>
      </c>
      <c r="E704" s="0" t="s">
        <v>98</v>
      </c>
      <c r="F704" s="0" t="s">
        <v>38</v>
      </c>
      <c r="G704" s="0" t="s">
        <v>32</v>
      </c>
      <c r="H704" s="0" t="s">
        <v>39</v>
      </c>
      <c r="I704" s="0" t="s">
        <v>25</v>
      </c>
      <c r="J704" s="0" t="s">
        <v>133</v>
      </c>
      <c r="K704" s="0" t="s">
        <v>27</v>
      </c>
      <c r="L704" s="0" t="n">
        <v>15</v>
      </c>
      <c r="M704" s="0" t="n">
        <v>12</v>
      </c>
      <c r="N704" s="0" t="n">
        <v>11</v>
      </c>
      <c r="O704" s="0" t="n">
        <v>165</v>
      </c>
      <c r="P704" s="0" t="n">
        <v>132</v>
      </c>
      <c r="Q704" s="0" t="n">
        <v>33</v>
      </c>
      <c r="R704" s="0" t="n">
        <v>9</v>
      </c>
      <c r="S704" s="0" t="s">
        <v>1183</v>
      </c>
    </row>
    <row r="705" customFormat="false" ht="12.8" hidden="false" customHeight="false" outlineLevel="0" collapsed="false">
      <c r="A705" s="0" t="n">
        <v>88065566058</v>
      </c>
      <c r="B705" s="0" t="n">
        <v>44094</v>
      </c>
      <c r="C705" s="0" t="s">
        <v>703</v>
      </c>
      <c r="D705" s="0" t="s">
        <v>29</v>
      </c>
      <c r="E705" s="0" t="s">
        <v>101</v>
      </c>
      <c r="F705" s="0" t="s">
        <v>43</v>
      </c>
      <c r="G705" s="0" t="s">
        <v>23</v>
      </c>
      <c r="H705" s="0" t="s">
        <v>44</v>
      </c>
      <c r="I705" s="0" t="s">
        <v>25</v>
      </c>
      <c r="J705" s="0" t="s">
        <v>88</v>
      </c>
      <c r="K705" s="0" t="s">
        <v>27</v>
      </c>
      <c r="L705" s="0" t="n">
        <v>14</v>
      </c>
      <c r="M705" s="0" t="n">
        <v>11</v>
      </c>
      <c r="N705" s="0" t="n">
        <v>2</v>
      </c>
      <c r="O705" s="0" t="n">
        <v>28</v>
      </c>
      <c r="P705" s="0" t="n">
        <v>22</v>
      </c>
      <c r="Q705" s="0" t="n">
        <v>6</v>
      </c>
      <c r="R705" s="0" t="n">
        <v>9</v>
      </c>
      <c r="S705" s="0" t="s">
        <v>1183</v>
      </c>
    </row>
    <row r="706" customFormat="false" ht="12.8" hidden="false" customHeight="false" outlineLevel="0" collapsed="false">
      <c r="A706" s="0" t="n">
        <v>88065566059</v>
      </c>
      <c r="B706" s="0" t="n">
        <v>44095</v>
      </c>
      <c r="C706" s="0" t="s">
        <v>704</v>
      </c>
      <c r="D706" s="0" t="s">
        <v>20</v>
      </c>
      <c r="E706" s="0" t="s">
        <v>104</v>
      </c>
      <c r="F706" s="0" t="s">
        <v>38</v>
      </c>
      <c r="G706" s="0" t="s">
        <v>32</v>
      </c>
      <c r="H706" s="0" t="s">
        <v>39</v>
      </c>
      <c r="I706" s="0" t="s">
        <v>25</v>
      </c>
      <c r="J706" s="0" t="s">
        <v>91</v>
      </c>
      <c r="K706" s="0" t="s">
        <v>27</v>
      </c>
      <c r="L706" s="0" t="n">
        <v>30</v>
      </c>
      <c r="M706" s="0" t="n">
        <v>27</v>
      </c>
      <c r="N706" s="0" t="n">
        <v>3</v>
      </c>
      <c r="O706" s="0" t="n">
        <v>90</v>
      </c>
      <c r="P706" s="0" t="n">
        <v>81</v>
      </c>
      <c r="Q706" s="0" t="n">
        <v>9</v>
      </c>
      <c r="R706" s="0" t="n">
        <v>9</v>
      </c>
      <c r="S706" s="0" t="s">
        <v>1183</v>
      </c>
    </row>
    <row r="707" customFormat="false" ht="12.8" hidden="false" customHeight="false" outlineLevel="0" collapsed="false">
      <c r="A707" s="0" t="n">
        <v>88065566060</v>
      </c>
      <c r="B707" s="0" t="n">
        <v>44096</v>
      </c>
      <c r="C707" s="0" t="s">
        <v>705</v>
      </c>
      <c r="D707" s="0" t="s">
        <v>20</v>
      </c>
      <c r="E707" s="0" t="s">
        <v>107</v>
      </c>
      <c r="F707" s="0" t="s">
        <v>43</v>
      </c>
      <c r="G707" s="0" t="s">
        <v>23</v>
      </c>
      <c r="H707" s="0" t="s">
        <v>44</v>
      </c>
      <c r="I707" s="0" t="s">
        <v>25</v>
      </c>
      <c r="J707" s="0" t="s">
        <v>94</v>
      </c>
      <c r="K707" s="0" t="s">
        <v>27</v>
      </c>
      <c r="L707" s="0" t="n">
        <v>16</v>
      </c>
      <c r="M707" s="0" t="n">
        <v>13</v>
      </c>
      <c r="N707" s="0" t="n">
        <v>5</v>
      </c>
      <c r="O707" s="0" t="n">
        <v>80</v>
      </c>
      <c r="P707" s="0" t="n">
        <v>65</v>
      </c>
      <c r="Q707" s="0" t="n">
        <v>15</v>
      </c>
      <c r="R707" s="0" t="n">
        <v>9</v>
      </c>
      <c r="S707" s="0" t="s">
        <v>1183</v>
      </c>
    </row>
    <row r="708" customFormat="false" ht="12.8" hidden="false" customHeight="false" outlineLevel="0" collapsed="false">
      <c r="A708" s="0" t="n">
        <v>88065566061</v>
      </c>
      <c r="B708" s="0" t="n">
        <v>44097</v>
      </c>
      <c r="C708" s="0" t="s">
        <v>706</v>
      </c>
      <c r="D708" s="0" t="s">
        <v>20</v>
      </c>
      <c r="E708" s="0" t="s">
        <v>110</v>
      </c>
      <c r="F708" s="0" t="s">
        <v>38</v>
      </c>
      <c r="G708" s="0" t="s">
        <v>32</v>
      </c>
      <c r="H708" s="0" t="s">
        <v>39</v>
      </c>
      <c r="I708" s="0" t="s">
        <v>25</v>
      </c>
      <c r="J708" s="0" t="s">
        <v>34</v>
      </c>
      <c r="K708" s="0" t="s">
        <v>35</v>
      </c>
      <c r="L708" s="0" t="n">
        <v>9</v>
      </c>
      <c r="M708" s="0" t="n">
        <v>6</v>
      </c>
      <c r="N708" s="0" t="n">
        <v>2</v>
      </c>
      <c r="O708" s="0" t="n">
        <v>18</v>
      </c>
      <c r="P708" s="0" t="n">
        <v>12</v>
      </c>
      <c r="Q708" s="0" t="n">
        <v>6</v>
      </c>
      <c r="R708" s="0" t="n">
        <v>9</v>
      </c>
      <c r="S708" s="0" t="s">
        <v>1183</v>
      </c>
    </row>
    <row r="709" customFormat="false" ht="12.8" hidden="false" customHeight="false" outlineLevel="0" collapsed="false">
      <c r="A709" s="0" t="n">
        <v>88065566062</v>
      </c>
      <c r="B709" s="0" t="n">
        <v>44098</v>
      </c>
      <c r="C709" s="0" t="s">
        <v>707</v>
      </c>
      <c r="D709" s="0" t="s">
        <v>29</v>
      </c>
      <c r="E709" s="0" t="s">
        <v>112</v>
      </c>
      <c r="F709" s="0" t="s">
        <v>43</v>
      </c>
      <c r="G709" s="0" t="s">
        <v>23</v>
      </c>
      <c r="H709" s="0" t="s">
        <v>44</v>
      </c>
      <c r="I709" s="0" t="s">
        <v>25</v>
      </c>
      <c r="J709" s="0" t="s">
        <v>40</v>
      </c>
      <c r="K709" s="0" t="s">
        <v>35</v>
      </c>
      <c r="L709" s="0" t="n">
        <v>5</v>
      </c>
      <c r="M709" s="0" t="n">
        <v>2</v>
      </c>
      <c r="N709" s="0" t="n">
        <v>1</v>
      </c>
      <c r="O709" s="0" t="n">
        <v>5</v>
      </c>
      <c r="P709" s="0" t="n">
        <v>2</v>
      </c>
      <c r="Q709" s="0" t="n">
        <v>3</v>
      </c>
      <c r="R709" s="0" t="n">
        <v>9</v>
      </c>
      <c r="S709" s="0" t="s">
        <v>1183</v>
      </c>
    </row>
    <row r="710" customFormat="false" ht="12.8" hidden="false" customHeight="false" outlineLevel="0" collapsed="false">
      <c r="A710" s="0" t="n">
        <v>88065566063</v>
      </c>
      <c r="B710" s="0" t="n">
        <v>44099</v>
      </c>
      <c r="C710" s="0" t="s">
        <v>708</v>
      </c>
      <c r="D710" s="0" t="s">
        <v>20</v>
      </c>
      <c r="E710" s="0" t="s">
        <v>114</v>
      </c>
      <c r="F710" s="0" t="s">
        <v>38</v>
      </c>
      <c r="G710" s="0" t="s">
        <v>32</v>
      </c>
      <c r="H710" s="0" t="s">
        <v>39</v>
      </c>
      <c r="I710" s="0" t="s">
        <v>25</v>
      </c>
      <c r="J710" s="0" t="s">
        <v>140</v>
      </c>
      <c r="K710" s="0" t="s">
        <v>35</v>
      </c>
      <c r="L710" s="0" t="n">
        <v>18</v>
      </c>
      <c r="M710" s="0" t="n">
        <v>15</v>
      </c>
      <c r="N710" s="0" t="n">
        <v>6</v>
      </c>
      <c r="O710" s="0" t="n">
        <v>108</v>
      </c>
      <c r="P710" s="0" t="n">
        <v>90</v>
      </c>
      <c r="Q710" s="0" t="n">
        <v>18</v>
      </c>
      <c r="R710" s="0" t="n">
        <v>9</v>
      </c>
      <c r="S710" s="0" t="s">
        <v>1183</v>
      </c>
    </row>
    <row r="711" customFormat="false" ht="12.8" hidden="false" customHeight="false" outlineLevel="0" collapsed="false">
      <c r="A711" s="0" t="n">
        <v>88065566064</v>
      </c>
      <c r="B711" s="0" t="n">
        <v>44103</v>
      </c>
      <c r="C711" s="0" t="s">
        <v>709</v>
      </c>
      <c r="D711" s="0" t="s">
        <v>29</v>
      </c>
      <c r="E711" s="0" t="s">
        <v>69</v>
      </c>
      <c r="F711" s="0" t="s">
        <v>43</v>
      </c>
      <c r="G711" s="0" t="s">
        <v>23</v>
      </c>
      <c r="H711" s="0" t="s">
        <v>44</v>
      </c>
      <c r="I711" s="0" t="s">
        <v>25</v>
      </c>
      <c r="J711" s="0" t="s">
        <v>142</v>
      </c>
      <c r="K711" s="0" t="s">
        <v>35</v>
      </c>
      <c r="L711" s="0" t="n">
        <v>10</v>
      </c>
      <c r="M711" s="0" t="n">
        <v>7</v>
      </c>
      <c r="N711" s="0" t="n">
        <v>9</v>
      </c>
      <c r="O711" s="0" t="n">
        <v>90</v>
      </c>
      <c r="P711" s="0" t="n">
        <v>63</v>
      </c>
      <c r="Q711" s="0" t="n">
        <v>27</v>
      </c>
      <c r="R711" s="0" t="n">
        <v>9</v>
      </c>
      <c r="S711" s="0" t="s">
        <v>1183</v>
      </c>
    </row>
    <row r="712" customFormat="false" ht="12.8" hidden="false" customHeight="false" outlineLevel="0" collapsed="false">
      <c r="A712" s="0" t="n">
        <v>88065566065</v>
      </c>
      <c r="B712" s="0" t="n">
        <v>44102</v>
      </c>
      <c r="C712" s="0" t="s">
        <v>710</v>
      </c>
      <c r="D712" s="0" t="s">
        <v>29</v>
      </c>
      <c r="E712" s="0" t="s">
        <v>117</v>
      </c>
      <c r="F712" s="0" t="s">
        <v>38</v>
      </c>
      <c r="G712" s="0" t="s">
        <v>32</v>
      </c>
      <c r="H712" s="0" t="s">
        <v>39</v>
      </c>
      <c r="I712" s="0" t="s">
        <v>25</v>
      </c>
      <c r="J712" s="0" t="s">
        <v>144</v>
      </c>
      <c r="K712" s="0" t="s">
        <v>35</v>
      </c>
      <c r="L712" s="0" t="n">
        <v>20</v>
      </c>
      <c r="M712" s="0" t="n">
        <v>17</v>
      </c>
      <c r="N712" s="0" t="n">
        <v>10</v>
      </c>
      <c r="O712" s="0" t="n">
        <v>200</v>
      </c>
      <c r="P712" s="0" t="n">
        <v>170</v>
      </c>
      <c r="Q712" s="0" t="n">
        <v>30</v>
      </c>
      <c r="R712" s="0" t="n">
        <v>9</v>
      </c>
      <c r="S712" s="0" t="s">
        <v>1183</v>
      </c>
    </row>
    <row r="713" customFormat="false" ht="12.8" hidden="false" customHeight="false" outlineLevel="0" collapsed="false">
      <c r="A713" s="0" t="n">
        <v>88065566066</v>
      </c>
      <c r="B713" s="0" t="n">
        <v>44102</v>
      </c>
      <c r="C713" s="0" t="s">
        <v>711</v>
      </c>
      <c r="D713" s="0" t="s">
        <v>20</v>
      </c>
      <c r="E713" s="0" t="s">
        <v>119</v>
      </c>
      <c r="F713" s="0" t="s">
        <v>43</v>
      </c>
      <c r="G713" s="0" t="s">
        <v>23</v>
      </c>
      <c r="H713" s="0" t="s">
        <v>44</v>
      </c>
      <c r="I713" s="0" t="s">
        <v>25</v>
      </c>
      <c r="J713" s="0" t="s">
        <v>60</v>
      </c>
      <c r="K713" s="0" t="s">
        <v>35</v>
      </c>
      <c r="L713" s="0" t="n">
        <v>70</v>
      </c>
      <c r="M713" s="0" t="n">
        <v>67</v>
      </c>
      <c r="N713" s="0" t="n">
        <v>3</v>
      </c>
      <c r="O713" s="0" t="n">
        <v>210</v>
      </c>
      <c r="P713" s="0" t="n">
        <v>201</v>
      </c>
      <c r="Q713" s="0" t="n">
        <v>9</v>
      </c>
      <c r="R713" s="0" t="n">
        <v>9</v>
      </c>
      <c r="S713" s="0" t="s">
        <v>1183</v>
      </c>
    </row>
    <row r="714" customFormat="false" ht="12.8" hidden="false" customHeight="false" outlineLevel="0" collapsed="false">
      <c r="A714" s="0" t="n">
        <v>88065566067</v>
      </c>
      <c r="B714" s="0" t="n">
        <v>44103</v>
      </c>
      <c r="C714" s="0" t="s">
        <v>712</v>
      </c>
      <c r="D714" s="0" t="s">
        <v>29</v>
      </c>
      <c r="E714" s="0" t="s">
        <v>121</v>
      </c>
      <c r="F714" s="0" t="s">
        <v>38</v>
      </c>
      <c r="G714" s="0" t="s">
        <v>32</v>
      </c>
      <c r="H714" s="0" t="s">
        <v>39</v>
      </c>
      <c r="I714" s="0" t="s">
        <v>25</v>
      </c>
      <c r="J714" s="0" t="s">
        <v>61</v>
      </c>
      <c r="K714" s="0" t="s">
        <v>35</v>
      </c>
      <c r="L714" s="0" t="n">
        <v>15</v>
      </c>
      <c r="M714" s="0" t="n">
        <v>12</v>
      </c>
      <c r="N714" s="0" t="n">
        <v>4</v>
      </c>
      <c r="O714" s="0" t="n">
        <v>60</v>
      </c>
      <c r="P714" s="0" t="n">
        <v>48</v>
      </c>
      <c r="Q714" s="0" t="n">
        <v>12</v>
      </c>
      <c r="R714" s="0" t="n">
        <v>9</v>
      </c>
      <c r="S714" s="0" t="s">
        <v>1183</v>
      </c>
    </row>
    <row r="715" customFormat="false" ht="12.8" hidden="false" customHeight="false" outlineLevel="0" collapsed="false">
      <c r="A715" s="0" t="n">
        <v>88065566068</v>
      </c>
      <c r="B715" s="0" t="n">
        <v>44058</v>
      </c>
      <c r="C715" s="0" t="s">
        <v>713</v>
      </c>
      <c r="D715" s="0" t="s">
        <v>29</v>
      </c>
      <c r="E715" s="0" t="s">
        <v>123</v>
      </c>
      <c r="F715" s="0" t="s">
        <v>43</v>
      </c>
      <c r="G715" s="0" t="s">
        <v>23</v>
      </c>
      <c r="H715" s="0" t="s">
        <v>44</v>
      </c>
      <c r="I715" s="0" t="s">
        <v>25</v>
      </c>
      <c r="J715" s="0" t="s">
        <v>64</v>
      </c>
      <c r="K715" s="0" t="s">
        <v>35</v>
      </c>
      <c r="L715" s="0" t="n">
        <v>12</v>
      </c>
      <c r="M715" s="0" t="n">
        <v>9</v>
      </c>
      <c r="N715" s="0" t="n">
        <v>5</v>
      </c>
      <c r="O715" s="0" t="n">
        <v>60</v>
      </c>
      <c r="P715" s="0" t="n">
        <v>45</v>
      </c>
      <c r="Q715" s="0" t="n">
        <v>15</v>
      </c>
      <c r="R715" s="0" t="n">
        <v>8</v>
      </c>
      <c r="S715" s="0" t="s">
        <v>1184</v>
      </c>
    </row>
    <row r="716" customFormat="false" ht="12.8" hidden="false" customHeight="false" outlineLevel="0" collapsed="false">
      <c r="A716" s="0" t="n">
        <v>88065566069</v>
      </c>
      <c r="B716" s="0" t="n">
        <v>44062</v>
      </c>
      <c r="C716" s="0" t="s">
        <v>714</v>
      </c>
      <c r="D716" s="0" t="s">
        <v>20</v>
      </c>
      <c r="E716" s="0" t="s">
        <v>125</v>
      </c>
      <c r="F716" s="0" t="s">
        <v>38</v>
      </c>
      <c r="G716" s="0" t="s">
        <v>32</v>
      </c>
      <c r="H716" s="0" t="s">
        <v>39</v>
      </c>
      <c r="I716" s="0" t="s">
        <v>25</v>
      </c>
      <c r="J716" s="0" t="s">
        <v>67</v>
      </c>
      <c r="K716" s="0" t="s">
        <v>35</v>
      </c>
      <c r="L716" s="0" t="n">
        <v>18</v>
      </c>
      <c r="M716" s="0" t="n">
        <v>15</v>
      </c>
      <c r="N716" s="0" t="n">
        <v>6</v>
      </c>
      <c r="O716" s="0" t="n">
        <v>108</v>
      </c>
      <c r="P716" s="0" t="n">
        <v>90</v>
      </c>
      <c r="Q716" s="0" t="n">
        <v>18</v>
      </c>
      <c r="R716" s="0" t="n">
        <v>8</v>
      </c>
      <c r="S716" s="0" t="s">
        <v>1184</v>
      </c>
    </row>
    <row r="717" customFormat="false" ht="12.8" hidden="false" customHeight="false" outlineLevel="0" collapsed="false">
      <c r="A717" s="0" t="n">
        <v>88065566070</v>
      </c>
      <c r="B717" s="0" t="n">
        <v>44061</v>
      </c>
      <c r="C717" s="0" t="s">
        <v>715</v>
      </c>
      <c r="D717" s="0" t="s">
        <v>20</v>
      </c>
      <c r="E717" s="0" t="s">
        <v>30</v>
      </c>
      <c r="F717" s="0" t="s">
        <v>43</v>
      </c>
      <c r="G717" s="0" t="s">
        <v>23</v>
      </c>
      <c r="H717" s="0" t="s">
        <v>44</v>
      </c>
      <c r="I717" s="0" t="s">
        <v>25</v>
      </c>
      <c r="J717" s="0" t="s">
        <v>79</v>
      </c>
      <c r="K717" s="0" t="s">
        <v>35</v>
      </c>
      <c r="L717" s="0" t="n">
        <v>23</v>
      </c>
      <c r="M717" s="0" t="n">
        <v>20</v>
      </c>
      <c r="N717" s="0" t="n">
        <v>3</v>
      </c>
      <c r="O717" s="0" t="n">
        <v>69</v>
      </c>
      <c r="P717" s="0" t="n">
        <v>60</v>
      </c>
      <c r="Q717" s="0" t="n">
        <v>9</v>
      </c>
      <c r="R717" s="0" t="n">
        <v>8</v>
      </c>
      <c r="S717" s="0" t="s">
        <v>1184</v>
      </c>
    </row>
    <row r="718" customFormat="false" ht="12.8" hidden="false" customHeight="false" outlineLevel="0" collapsed="false">
      <c r="A718" s="0" t="n">
        <v>88065566071</v>
      </c>
      <c r="B718" s="0" t="n">
        <v>44061</v>
      </c>
      <c r="C718" s="0" t="s">
        <v>716</v>
      </c>
      <c r="D718" s="0" t="s">
        <v>29</v>
      </c>
      <c r="E718" s="0" t="s">
        <v>37</v>
      </c>
      <c r="F718" s="0" t="s">
        <v>38</v>
      </c>
      <c r="G718" s="0" t="s">
        <v>32</v>
      </c>
      <c r="H718" s="0" t="s">
        <v>39</v>
      </c>
      <c r="I718" s="0" t="s">
        <v>25</v>
      </c>
      <c r="J718" s="0" t="s">
        <v>82</v>
      </c>
      <c r="K718" s="0" t="s">
        <v>35</v>
      </c>
      <c r="L718" s="0" t="n">
        <v>9</v>
      </c>
      <c r="M718" s="0" t="n">
        <v>6</v>
      </c>
      <c r="N718" s="0" t="n">
        <v>7</v>
      </c>
      <c r="O718" s="0" t="n">
        <v>63</v>
      </c>
      <c r="P718" s="0" t="n">
        <v>42</v>
      </c>
      <c r="Q718" s="0" t="n">
        <v>21</v>
      </c>
      <c r="R718" s="0" t="n">
        <v>8</v>
      </c>
      <c r="S718" s="0" t="s">
        <v>1184</v>
      </c>
    </row>
    <row r="719" customFormat="false" ht="12.8" hidden="false" customHeight="false" outlineLevel="0" collapsed="false">
      <c r="A719" s="0" t="n">
        <v>88065566072</v>
      </c>
      <c r="B719" s="0" t="n">
        <v>44062</v>
      </c>
      <c r="C719" s="0" t="s">
        <v>717</v>
      </c>
      <c r="D719" s="0" t="s">
        <v>20</v>
      </c>
      <c r="E719" s="0" t="s">
        <v>42</v>
      </c>
      <c r="F719" s="0" t="s">
        <v>43</v>
      </c>
      <c r="G719" s="0" t="s">
        <v>23</v>
      </c>
      <c r="H719" s="0" t="s">
        <v>44</v>
      </c>
      <c r="I719" s="0" t="s">
        <v>25</v>
      </c>
      <c r="J719" s="0" t="s">
        <v>85</v>
      </c>
      <c r="K719" s="0" t="s">
        <v>35</v>
      </c>
      <c r="L719" s="0" t="n">
        <v>18</v>
      </c>
      <c r="M719" s="0" t="n">
        <v>15</v>
      </c>
      <c r="N719" s="0" t="n">
        <v>5</v>
      </c>
      <c r="O719" s="0" t="n">
        <v>90</v>
      </c>
      <c r="P719" s="0" t="n">
        <v>75</v>
      </c>
      <c r="Q719" s="0" t="n">
        <v>15</v>
      </c>
      <c r="R719" s="0" t="n">
        <v>8</v>
      </c>
      <c r="S719" s="0" t="s">
        <v>1184</v>
      </c>
    </row>
    <row r="720" customFormat="false" ht="12.8" hidden="false" customHeight="false" outlineLevel="0" collapsed="false">
      <c r="A720" s="0" t="n">
        <v>88065566073</v>
      </c>
      <c r="B720" s="0" t="n">
        <v>44063</v>
      </c>
      <c r="C720" s="0" t="s">
        <v>718</v>
      </c>
      <c r="D720" s="0" t="s">
        <v>20</v>
      </c>
      <c r="E720" s="0" t="s">
        <v>48</v>
      </c>
      <c r="F720" s="0" t="s">
        <v>22</v>
      </c>
      <c r="G720" s="0" t="s">
        <v>23</v>
      </c>
      <c r="H720" s="0" t="s">
        <v>24</v>
      </c>
      <c r="I720" s="0" t="s">
        <v>25</v>
      </c>
      <c r="J720" s="0" t="s">
        <v>26</v>
      </c>
      <c r="K720" s="0" t="s">
        <v>27</v>
      </c>
      <c r="L720" s="0" t="n">
        <v>52</v>
      </c>
      <c r="M720" s="0" t="n">
        <v>49</v>
      </c>
      <c r="N720" s="0" t="n">
        <v>8</v>
      </c>
      <c r="O720" s="0" t="n">
        <v>416</v>
      </c>
      <c r="P720" s="0" t="n">
        <v>392</v>
      </c>
      <c r="Q720" s="0" t="n">
        <v>24</v>
      </c>
      <c r="R720" s="0" t="n">
        <v>8</v>
      </c>
      <c r="S720" s="0" t="s">
        <v>1184</v>
      </c>
    </row>
    <row r="721" customFormat="false" ht="12.8" hidden="false" customHeight="false" outlineLevel="0" collapsed="false">
      <c r="A721" s="0" t="n">
        <v>88065566074</v>
      </c>
      <c r="B721" s="0" t="n">
        <v>44064</v>
      </c>
      <c r="C721" s="0" t="s">
        <v>719</v>
      </c>
      <c r="D721" s="0" t="s">
        <v>20</v>
      </c>
      <c r="E721" s="0" t="s">
        <v>50</v>
      </c>
      <c r="F721" s="0" t="s">
        <v>31</v>
      </c>
      <c r="G721" s="0" t="s">
        <v>32</v>
      </c>
      <c r="H721" s="0" t="s">
        <v>33</v>
      </c>
      <c r="I721" s="0" t="s">
        <v>25</v>
      </c>
      <c r="J721" s="0" t="s">
        <v>34</v>
      </c>
      <c r="K721" s="0" t="s">
        <v>35</v>
      </c>
      <c r="L721" s="0" t="n">
        <v>9</v>
      </c>
      <c r="M721" s="0" t="n">
        <v>6</v>
      </c>
      <c r="N721" s="0" t="n">
        <v>9</v>
      </c>
      <c r="O721" s="0" t="n">
        <v>81</v>
      </c>
      <c r="P721" s="0" t="n">
        <v>54</v>
      </c>
      <c r="Q721" s="0" t="n">
        <v>27</v>
      </c>
      <c r="R721" s="0" t="n">
        <v>8</v>
      </c>
      <c r="S721" s="0" t="s">
        <v>1184</v>
      </c>
    </row>
    <row r="722" customFormat="false" ht="12.8" hidden="false" customHeight="false" outlineLevel="0" collapsed="false">
      <c r="A722" s="0" t="n">
        <v>88065566075</v>
      </c>
      <c r="B722" s="0" t="n">
        <v>44065</v>
      </c>
      <c r="C722" s="0" t="s">
        <v>720</v>
      </c>
      <c r="D722" s="0" t="s">
        <v>20</v>
      </c>
      <c r="E722" s="0" t="s">
        <v>69</v>
      </c>
      <c r="F722" s="0" t="s">
        <v>38</v>
      </c>
      <c r="G722" s="0" t="s">
        <v>32</v>
      </c>
      <c r="H722" s="0" t="s">
        <v>39</v>
      </c>
      <c r="I722" s="0" t="s">
        <v>25</v>
      </c>
      <c r="J722" s="0" t="s">
        <v>40</v>
      </c>
      <c r="K722" s="0" t="s">
        <v>35</v>
      </c>
      <c r="L722" s="0" t="n">
        <v>5</v>
      </c>
      <c r="M722" s="0" t="n">
        <v>2</v>
      </c>
      <c r="N722" s="0" t="n">
        <v>2</v>
      </c>
      <c r="O722" s="0" t="n">
        <v>10</v>
      </c>
      <c r="P722" s="0" t="n">
        <v>4</v>
      </c>
      <c r="Q722" s="0" t="n">
        <v>6</v>
      </c>
      <c r="R722" s="0" t="n">
        <v>8</v>
      </c>
      <c r="S722" s="0" t="s">
        <v>1184</v>
      </c>
    </row>
    <row r="723" customFormat="false" ht="12.8" hidden="false" customHeight="false" outlineLevel="0" collapsed="false">
      <c r="A723" s="0" t="n">
        <v>88065566076</v>
      </c>
      <c r="B723" s="0" t="n">
        <v>44066</v>
      </c>
      <c r="C723" s="0" t="s">
        <v>721</v>
      </c>
      <c r="D723" s="0" t="s">
        <v>20</v>
      </c>
      <c r="E723" s="0" t="s">
        <v>117</v>
      </c>
      <c r="F723" s="0" t="s">
        <v>43</v>
      </c>
      <c r="G723" s="0" t="s">
        <v>23</v>
      </c>
      <c r="H723" s="0" t="s">
        <v>44</v>
      </c>
      <c r="I723" s="0" t="s">
        <v>25</v>
      </c>
      <c r="J723" s="0" t="s">
        <v>99</v>
      </c>
      <c r="K723" s="0" t="s">
        <v>27</v>
      </c>
      <c r="L723" s="0" t="n">
        <v>14</v>
      </c>
      <c r="M723" s="0" t="n">
        <v>11</v>
      </c>
      <c r="N723" s="0" t="n">
        <v>5</v>
      </c>
      <c r="O723" s="0" t="n">
        <v>70</v>
      </c>
      <c r="P723" s="0" t="n">
        <v>55</v>
      </c>
      <c r="Q723" s="0" t="n">
        <v>15</v>
      </c>
      <c r="R723" s="0" t="n">
        <v>8</v>
      </c>
      <c r="S723" s="0" t="s">
        <v>1184</v>
      </c>
    </row>
    <row r="724" customFormat="false" ht="12.8" hidden="false" customHeight="false" outlineLevel="0" collapsed="false">
      <c r="A724" s="0" t="n">
        <v>88065566077</v>
      </c>
      <c r="B724" s="0" t="n">
        <v>44067</v>
      </c>
      <c r="C724" s="0" t="s">
        <v>722</v>
      </c>
      <c r="D724" s="0" t="s">
        <v>20</v>
      </c>
      <c r="E724" s="0" t="s">
        <v>119</v>
      </c>
      <c r="F724" s="0" t="s">
        <v>22</v>
      </c>
      <c r="G724" s="0" t="s">
        <v>23</v>
      </c>
      <c r="H724" s="0" t="s">
        <v>24</v>
      </c>
      <c r="I724" s="0" t="s">
        <v>25</v>
      </c>
      <c r="J724" s="0" t="s">
        <v>102</v>
      </c>
      <c r="K724" s="0" t="s">
        <v>27</v>
      </c>
      <c r="L724" s="0" t="n">
        <v>6</v>
      </c>
      <c r="M724" s="0" t="n">
        <v>3</v>
      </c>
      <c r="N724" s="0" t="n">
        <v>7</v>
      </c>
      <c r="O724" s="0" t="n">
        <v>42</v>
      </c>
      <c r="P724" s="0" t="n">
        <v>21</v>
      </c>
      <c r="Q724" s="0" t="n">
        <v>21</v>
      </c>
      <c r="R724" s="0" t="n">
        <v>8</v>
      </c>
      <c r="S724" s="0" t="s">
        <v>1184</v>
      </c>
    </row>
    <row r="725" customFormat="false" ht="12.8" hidden="false" customHeight="false" outlineLevel="0" collapsed="false">
      <c r="A725" s="0" t="n">
        <v>88065566078</v>
      </c>
      <c r="B725" s="0" t="n">
        <v>44068</v>
      </c>
      <c r="C725" s="0" t="s">
        <v>723</v>
      </c>
      <c r="D725" s="0" t="s">
        <v>29</v>
      </c>
      <c r="E725" s="0" t="s">
        <v>50</v>
      </c>
      <c r="F725" s="0" t="s">
        <v>31</v>
      </c>
      <c r="G725" s="0" t="s">
        <v>32</v>
      </c>
      <c r="H725" s="0" t="s">
        <v>33</v>
      </c>
      <c r="I725" s="0" t="s">
        <v>25</v>
      </c>
      <c r="J725" s="0" t="s">
        <v>142</v>
      </c>
      <c r="K725" s="0" t="s">
        <v>35</v>
      </c>
      <c r="L725" s="0" t="n">
        <v>10</v>
      </c>
      <c r="M725" s="0" t="n">
        <v>7</v>
      </c>
      <c r="N725" s="0" t="n">
        <v>7</v>
      </c>
      <c r="O725" s="0" t="n">
        <v>70</v>
      </c>
      <c r="P725" s="0" t="n">
        <v>49</v>
      </c>
      <c r="Q725" s="0" t="n">
        <v>21</v>
      </c>
      <c r="R725" s="0" t="n">
        <v>8</v>
      </c>
      <c r="S725" s="0" t="s">
        <v>1184</v>
      </c>
    </row>
    <row r="726" customFormat="false" ht="12.8" hidden="false" customHeight="false" outlineLevel="0" collapsed="false">
      <c r="A726" s="0" t="n">
        <v>88065566079</v>
      </c>
      <c r="B726" s="0" t="n">
        <v>44072</v>
      </c>
      <c r="C726" s="0" t="s">
        <v>724</v>
      </c>
      <c r="D726" s="0" t="s">
        <v>20</v>
      </c>
      <c r="E726" s="0" t="s">
        <v>52</v>
      </c>
      <c r="F726" s="0" t="s">
        <v>38</v>
      </c>
      <c r="G726" s="0" t="s">
        <v>32</v>
      </c>
      <c r="H726" s="0" t="s">
        <v>39</v>
      </c>
      <c r="I726" s="0" t="s">
        <v>25</v>
      </c>
      <c r="J726" s="0" t="s">
        <v>105</v>
      </c>
      <c r="K726" s="0" t="s">
        <v>27</v>
      </c>
      <c r="L726" s="0" t="n">
        <v>13</v>
      </c>
      <c r="M726" s="0" t="n">
        <v>10</v>
      </c>
      <c r="N726" s="0" t="n">
        <v>15</v>
      </c>
      <c r="O726" s="0" t="n">
        <v>195</v>
      </c>
      <c r="P726" s="0" t="n">
        <v>150</v>
      </c>
      <c r="Q726" s="0" t="n">
        <v>45</v>
      </c>
      <c r="R726" s="0" t="n">
        <v>8</v>
      </c>
      <c r="S726" s="0" t="s">
        <v>1184</v>
      </c>
    </row>
    <row r="727" customFormat="false" ht="12.8" hidden="false" customHeight="false" outlineLevel="0" collapsed="false">
      <c r="A727" s="0" t="n">
        <v>88065566080</v>
      </c>
      <c r="B727" s="0" t="n">
        <v>44071</v>
      </c>
      <c r="C727" s="0" t="s">
        <v>725</v>
      </c>
      <c r="D727" s="0" t="s">
        <v>20</v>
      </c>
      <c r="E727" s="0" t="s">
        <v>55</v>
      </c>
      <c r="F727" s="0" t="s">
        <v>43</v>
      </c>
      <c r="G727" s="0" t="s">
        <v>23</v>
      </c>
      <c r="H727" s="0" t="s">
        <v>44</v>
      </c>
      <c r="I727" s="0" t="s">
        <v>25</v>
      </c>
      <c r="J727" s="0" t="s">
        <v>144</v>
      </c>
      <c r="K727" s="0" t="s">
        <v>35</v>
      </c>
      <c r="L727" s="0" t="n">
        <v>20</v>
      </c>
      <c r="M727" s="0" t="n">
        <v>17</v>
      </c>
      <c r="N727" s="0" t="n">
        <v>3</v>
      </c>
      <c r="O727" s="0" t="n">
        <v>60</v>
      </c>
      <c r="P727" s="0" t="n">
        <v>51</v>
      </c>
      <c r="Q727" s="0" t="n">
        <v>9</v>
      </c>
      <c r="R727" s="0" t="n">
        <v>8</v>
      </c>
      <c r="S727" s="0" t="s">
        <v>1184</v>
      </c>
    </row>
    <row r="728" customFormat="false" ht="12.8" hidden="false" customHeight="false" outlineLevel="0" collapsed="false">
      <c r="A728" s="0" t="n">
        <v>88065566081</v>
      </c>
      <c r="B728" s="0" t="n">
        <v>44071</v>
      </c>
      <c r="C728" s="0" t="s">
        <v>726</v>
      </c>
      <c r="D728" s="0" t="s">
        <v>29</v>
      </c>
      <c r="E728" s="0" t="s">
        <v>58</v>
      </c>
      <c r="F728" s="0" t="s">
        <v>22</v>
      </c>
      <c r="G728" s="0" t="s">
        <v>23</v>
      </c>
      <c r="H728" s="0" t="s">
        <v>24</v>
      </c>
      <c r="I728" s="0" t="s">
        <v>25</v>
      </c>
      <c r="J728" s="0" t="s">
        <v>108</v>
      </c>
      <c r="K728" s="0" t="s">
        <v>27</v>
      </c>
      <c r="L728" s="0" t="n">
        <v>15</v>
      </c>
      <c r="M728" s="0" t="n">
        <v>12</v>
      </c>
      <c r="N728" s="0" t="n">
        <v>6</v>
      </c>
      <c r="O728" s="0" t="n">
        <v>90</v>
      </c>
      <c r="P728" s="0" t="n">
        <v>72</v>
      </c>
      <c r="Q728" s="0" t="n">
        <v>18</v>
      </c>
      <c r="R728" s="0" t="n">
        <v>8</v>
      </c>
      <c r="S728" s="0" t="s">
        <v>1184</v>
      </c>
    </row>
    <row r="729" customFormat="false" ht="12.8" hidden="false" customHeight="false" outlineLevel="0" collapsed="false">
      <c r="A729" s="0" t="n">
        <v>88065566082</v>
      </c>
      <c r="B729" s="0" t="n">
        <v>44072</v>
      </c>
      <c r="C729" s="0" t="s">
        <v>727</v>
      </c>
      <c r="D729" s="0" t="s">
        <v>20</v>
      </c>
      <c r="E729" s="0" t="s">
        <v>147</v>
      </c>
      <c r="F729" s="0" t="s">
        <v>31</v>
      </c>
      <c r="G729" s="0" t="s">
        <v>32</v>
      </c>
      <c r="H729" s="0" t="s">
        <v>33</v>
      </c>
      <c r="I729" s="0" t="s">
        <v>25</v>
      </c>
      <c r="J729" s="0" t="s">
        <v>53</v>
      </c>
      <c r="K729" s="0" t="s">
        <v>27</v>
      </c>
      <c r="L729" s="0" t="n">
        <v>20</v>
      </c>
      <c r="M729" s="0" t="n">
        <v>17</v>
      </c>
      <c r="N729" s="0" t="n">
        <v>10</v>
      </c>
      <c r="O729" s="0" t="n">
        <v>200</v>
      </c>
      <c r="P729" s="0" t="n">
        <v>170</v>
      </c>
      <c r="Q729" s="0" t="n">
        <v>30</v>
      </c>
      <c r="R729" s="0" t="n">
        <v>8</v>
      </c>
      <c r="S729" s="0" t="s">
        <v>1184</v>
      </c>
    </row>
    <row r="730" customFormat="false" ht="12.8" hidden="false" customHeight="false" outlineLevel="0" collapsed="false">
      <c r="A730" s="0" t="n">
        <v>88065566083</v>
      </c>
      <c r="B730" s="0" t="n">
        <v>44073</v>
      </c>
      <c r="C730" s="0" t="s">
        <v>728</v>
      </c>
      <c r="D730" s="0" t="s">
        <v>20</v>
      </c>
      <c r="E730" s="0" t="s">
        <v>149</v>
      </c>
      <c r="F730" s="0" t="s">
        <v>38</v>
      </c>
      <c r="G730" s="0" t="s">
        <v>32</v>
      </c>
      <c r="H730" s="0" t="s">
        <v>39</v>
      </c>
      <c r="I730" s="0" t="s">
        <v>25</v>
      </c>
      <c r="J730" s="0" t="s">
        <v>56</v>
      </c>
      <c r="K730" s="0" t="s">
        <v>27</v>
      </c>
      <c r="L730" s="0" t="n">
        <v>12</v>
      </c>
      <c r="M730" s="0" t="n">
        <v>9</v>
      </c>
      <c r="N730" s="0" t="n">
        <v>11</v>
      </c>
      <c r="O730" s="0" t="n">
        <v>132</v>
      </c>
      <c r="P730" s="0" t="n">
        <v>99</v>
      </c>
      <c r="Q730" s="0" t="n">
        <v>33</v>
      </c>
      <c r="R730" s="0" t="n">
        <v>8</v>
      </c>
      <c r="S730" s="0" t="s">
        <v>1184</v>
      </c>
    </row>
    <row r="731" customFormat="false" ht="12.8" hidden="false" customHeight="false" outlineLevel="0" collapsed="false">
      <c r="A731" s="0" t="n">
        <v>88065566084</v>
      </c>
      <c r="B731" s="0" t="n">
        <v>44074</v>
      </c>
      <c r="C731" s="0" t="s">
        <v>729</v>
      </c>
      <c r="D731" s="0" t="s">
        <v>20</v>
      </c>
      <c r="E731" s="0" t="s">
        <v>21</v>
      </c>
      <c r="F731" s="0" t="s">
        <v>43</v>
      </c>
      <c r="G731" s="0" t="s">
        <v>23</v>
      </c>
      <c r="H731" s="0" t="s">
        <v>44</v>
      </c>
      <c r="I731" s="0" t="s">
        <v>25</v>
      </c>
      <c r="J731" s="0" t="s">
        <v>59</v>
      </c>
      <c r="K731" s="0" t="s">
        <v>27</v>
      </c>
      <c r="L731" s="0" t="n">
        <v>16</v>
      </c>
      <c r="M731" s="0" t="n">
        <v>13</v>
      </c>
      <c r="N731" s="0" t="n">
        <v>3</v>
      </c>
      <c r="O731" s="0" t="n">
        <v>48</v>
      </c>
      <c r="P731" s="0" t="n">
        <v>39</v>
      </c>
      <c r="Q731" s="0" t="n">
        <v>9</v>
      </c>
      <c r="R731" s="0" t="n">
        <v>8</v>
      </c>
      <c r="S731" s="0" t="s">
        <v>1184</v>
      </c>
    </row>
    <row r="732" customFormat="false" ht="12.8" hidden="false" customHeight="false" outlineLevel="0" collapsed="false">
      <c r="A732" s="0" t="n">
        <v>88065566085</v>
      </c>
      <c r="B732" s="0" t="n">
        <v>44044</v>
      </c>
      <c r="C732" s="0" t="s">
        <v>730</v>
      </c>
      <c r="D732" s="0" t="s">
        <v>20</v>
      </c>
      <c r="E732" s="0" t="s">
        <v>152</v>
      </c>
      <c r="F732" s="0" t="s">
        <v>22</v>
      </c>
      <c r="G732" s="0" t="s">
        <v>23</v>
      </c>
      <c r="H732" s="0" t="s">
        <v>24</v>
      </c>
      <c r="I732" s="0" t="s">
        <v>25</v>
      </c>
      <c r="J732" s="0" t="s">
        <v>60</v>
      </c>
      <c r="K732" s="0" t="s">
        <v>35</v>
      </c>
      <c r="L732" s="0" t="n">
        <v>70</v>
      </c>
      <c r="M732" s="0" t="n">
        <v>67</v>
      </c>
      <c r="N732" s="0" t="n">
        <v>1</v>
      </c>
      <c r="O732" s="0" t="n">
        <v>70</v>
      </c>
      <c r="P732" s="0" t="n">
        <v>67</v>
      </c>
      <c r="Q732" s="0" t="n">
        <v>3</v>
      </c>
      <c r="R732" s="0" t="n">
        <v>8</v>
      </c>
      <c r="S732" s="0" t="s">
        <v>1184</v>
      </c>
    </row>
    <row r="733" customFormat="false" ht="12.8" hidden="false" customHeight="false" outlineLevel="0" collapsed="false">
      <c r="A733" s="0" t="n">
        <v>88065566086</v>
      </c>
      <c r="B733" s="0" t="n">
        <v>44045</v>
      </c>
      <c r="C733" s="0" t="s">
        <v>731</v>
      </c>
      <c r="D733" s="0" t="s">
        <v>20</v>
      </c>
      <c r="E733" s="0" t="s">
        <v>154</v>
      </c>
      <c r="F733" s="0" t="s">
        <v>31</v>
      </c>
      <c r="G733" s="0" t="s">
        <v>32</v>
      </c>
      <c r="H733" s="0" t="s">
        <v>33</v>
      </c>
      <c r="I733" s="0" t="s">
        <v>25</v>
      </c>
      <c r="J733" s="0" t="s">
        <v>61</v>
      </c>
      <c r="K733" s="0" t="s">
        <v>35</v>
      </c>
      <c r="L733" s="0" t="n">
        <v>15</v>
      </c>
      <c r="M733" s="0" t="n">
        <v>12</v>
      </c>
      <c r="N733" s="0" t="n">
        <v>1</v>
      </c>
      <c r="O733" s="0" t="n">
        <v>15</v>
      </c>
      <c r="P733" s="0" t="n">
        <v>12</v>
      </c>
      <c r="Q733" s="0" t="n">
        <v>3</v>
      </c>
      <c r="R733" s="0" t="n">
        <v>8</v>
      </c>
      <c r="S733" s="0" t="s">
        <v>1184</v>
      </c>
    </row>
    <row r="734" customFormat="false" ht="12.8" hidden="false" customHeight="false" outlineLevel="0" collapsed="false">
      <c r="A734" s="0" t="n">
        <v>88065566087</v>
      </c>
      <c r="B734" s="0" t="n">
        <v>44046</v>
      </c>
      <c r="C734" s="0" t="s">
        <v>732</v>
      </c>
      <c r="D734" s="0" t="s">
        <v>20</v>
      </c>
      <c r="E734" s="0" t="s">
        <v>156</v>
      </c>
      <c r="F734" s="0" t="s">
        <v>38</v>
      </c>
      <c r="G734" s="0" t="s">
        <v>32</v>
      </c>
      <c r="H734" s="0" t="s">
        <v>39</v>
      </c>
      <c r="I734" s="0" t="s">
        <v>25</v>
      </c>
      <c r="J734" s="0" t="s">
        <v>59</v>
      </c>
      <c r="K734" s="0" t="s">
        <v>27</v>
      </c>
      <c r="L734" s="0" t="n">
        <v>16</v>
      </c>
      <c r="M734" s="0" t="n">
        <v>13</v>
      </c>
      <c r="N734" s="0" t="n">
        <v>1</v>
      </c>
      <c r="O734" s="0" t="n">
        <v>16</v>
      </c>
      <c r="P734" s="0" t="n">
        <v>13</v>
      </c>
      <c r="Q734" s="0" t="n">
        <v>3</v>
      </c>
      <c r="R734" s="0" t="n">
        <v>8</v>
      </c>
      <c r="S734" s="0" t="s">
        <v>1184</v>
      </c>
    </row>
    <row r="735" customFormat="false" ht="12.8" hidden="false" customHeight="false" outlineLevel="0" collapsed="false">
      <c r="A735" s="0" t="n">
        <v>88065566088</v>
      </c>
      <c r="B735" s="0" t="n">
        <v>44047</v>
      </c>
      <c r="C735" s="0" t="s">
        <v>733</v>
      </c>
      <c r="D735" s="0" t="s">
        <v>29</v>
      </c>
      <c r="E735" s="0" t="s">
        <v>66</v>
      </c>
      <c r="F735" s="0" t="s">
        <v>43</v>
      </c>
      <c r="G735" s="0" t="s">
        <v>23</v>
      </c>
      <c r="H735" s="0" t="s">
        <v>44</v>
      </c>
      <c r="I735" s="0" t="s">
        <v>25</v>
      </c>
      <c r="J735" s="0" t="s">
        <v>62</v>
      </c>
      <c r="K735" s="0" t="s">
        <v>27</v>
      </c>
      <c r="L735" s="0" t="n">
        <v>20</v>
      </c>
      <c r="M735" s="0" t="n">
        <v>17</v>
      </c>
      <c r="N735" s="0" t="n">
        <v>3</v>
      </c>
      <c r="O735" s="0" t="n">
        <v>60</v>
      </c>
      <c r="P735" s="0" t="n">
        <v>51</v>
      </c>
      <c r="Q735" s="0" t="n">
        <v>9</v>
      </c>
      <c r="R735" s="0" t="n">
        <v>8</v>
      </c>
      <c r="S735" s="0" t="s">
        <v>1184</v>
      </c>
    </row>
    <row r="736" customFormat="false" ht="12.8" hidden="false" customHeight="false" outlineLevel="0" collapsed="false">
      <c r="A736" s="0" t="n">
        <v>88065566089</v>
      </c>
      <c r="B736" s="0" t="n">
        <v>44048</v>
      </c>
      <c r="C736" s="0" t="s">
        <v>734</v>
      </c>
      <c r="D736" s="0" t="s">
        <v>20</v>
      </c>
      <c r="E736" s="0" t="s">
        <v>69</v>
      </c>
      <c r="F736" s="0" t="s">
        <v>22</v>
      </c>
      <c r="G736" s="0" t="s">
        <v>23</v>
      </c>
      <c r="H736" s="0" t="s">
        <v>24</v>
      </c>
      <c r="I736" s="0" t="s">
        <v>128</v>
      </c>
      <c r="J736" s="0" t="s">
        <v>63</v>
      </c>
      <c r="K736" s="0" t="s">
        <v>27</v>
      </c>
      <c r="L736" s="0" t="n">
        <v>12</v>
      </c>
      <c r="M736" s="0" t="n">
        <v>9</v>
      </c>
      <c r="N736" s="0" t="n">
        <v>4</v>
      </c>
      <c r="O736" s="0" t="n">
        <v>48</v>
      </c>
      <c r="P736" s="0" t="n">
        <v>36</v>
      </c>
      <c r="Q736" s="0" t="n">
        <v>12</v>
      </c>
      <c r="R736" s="0" t="n">
        <v>8</v>
      </c>
      <c r="S736" s="0" t="s">
        <v>1184</v>
      </c>
    </row>
    <row r="737" customFormat="false" ht="12.8" hidden="false" customHeight="false" outlineLevel="0" collapsed="false">
      <c r="A737" s="0" t="n">
        <v>88065566090</v>
      </c>
      <c r="B737" s="0" t="n">
        <v>44052</v>
      </c>
      <c r="C737" s="0" t="s">
        <v>735</v>
      </c>
      <c r="D737" s="0" t="s">
        <v>29</v>
      </c>
      <c r="E737" s="0" t="s">
        <v>96</v>
      </c>
      <c r="F737" s="0" t="s">
        <v>31</v>
      </c>
      <c r="G737" s="0" t="s">
        <v>32</v>
      </c>
      <c r="H737" s="0" t="s">
        <v>33</v>
      </c>
      <c r="I737" s="0" t="s">
        <v>128</v>
      </c>
      <c r="J737" s="0" t="s">
        <v>64</v>
      </c>
      <c r="K737" s="0" t="s">
        <v>35</v>
      </c>
      <c r="L737" s="0" t="n">
        <v>12</v>
      </c>
      <c r="M737" s="0" t="n">
        <v>9</v>
      </c>
      <c r="N737" s="0" t="n">
        <v>5</v>
      </c>
      <c r="O737" s="0" t="n">
        <v>60</v>
      </c>
      <c r="P737" s="0" t="n">
        <v>45</v>
      </c>
      <c r="Q737" s="0" t="n">
        <v>15</v>
      </c>
      <c r="R737" s="0" t="n">
        <v>8</v>
      </c>
      <c r="S737" s="0" t="s">
        <v>1184</v>
      </c>
    </row>
    <row r="738" customFormat="false" ht="12.8" hidden="false" customHeight="false" outlineLevel="0" collapsed="false">
      <c r="A738" s="0" t="n">
        <v>88065566091</v>
      </c>
      <c r="B738" s="0" t="n">
        <v>44051</v>
      </c>
      <c r="C738" s="0" t="s">
        <v>736</v>
      </c>
      <c r="D738" s="0" t="s">
        <v>20</v>
      </c>
      <c r="E738" s="0" t="s">
        <v>98</v>
      </c>
      <c r="F738" s="0" t="s">
        <v>38</v>
      </c>
      <c r="G738" s="0" t="s">
        <v>32</v>
      </c>
      <c r="H738" s="0" t="s">
        <v>39</v>
      </c>
      <c r="I738" s="0" t="s">
        <v>128</v>
      </c>
      <c r="J738" s="0" t="s">
        <v>67</v>
      </c>
      <c r="K738" s="0" t="s">
        <v>35</v>
      </c>
      <c r="L738" s="0" t="n">
        <v>18</v>
      </c>
      <c r="M738" s="0" t="n">
        <v>15</v>
      </c>
      <c r="N738" s="0" t="n">
        <v>6</v>
      </c>
      <c r="O738" s="0" t="n">
        <v>108</v>
      </c>
      <c r="P738" s="0" t="n">
        <v>90</v>
      </c>
      <c r="Q738" s="0" t="n">
        <v>18</v>
      </c>
      <c r="R738" s="0" t="n">
        <v>8</v>
      </c>
      <c r="S738" s="0" t="s">
        <v>1184</v>
      </c>
    </row>
    <row r="739" customFormat="false" ht="12.8" hidden="false" customHeight="false" outlineLevel="0" collapsed="false">
      <c r="A739" s="0" t="n">
        <v>88065566092</v>
      </c>
      <c r="B739" s="0" t="n">
        <v>44051</v>
      </c>
      <c r="C739" s="0" t="s">
        <v>737</v>
      </c>
      <c r="D739" s="0" t="s">
        <v>29</v>
      </c>
      <c r="E739" s="0" t="s">
        <v>101</v>
      </c>
      <c r="F739" s="0" t="s">
        <v>43</v>
      </c>
      <c r="G739" s="0" t="s">
        <v>23</v>
      </c>
      <c r="H739" s="0" t="s">
        <v>44</v>
      </c>
      <c r="I739" s="0" t="s">
        <v>128</v>
      </c>
      <c r="J739" s="0" t="s">
        <v>70</v>
      </c>
      <c r="K739" s="0" t="s">
        <v>27</v>
      </c>
      <c r="L739" s="0" t="n">
        <v>10</v>
      </c>
      <c r="M739" s="0" t="n">
        <v>7</v>
      </c>
      <c r="N739" s="0" t="n">
        <v>7</v>
      </c>
      <c r="O739" s="0" t="n">
        <v>70</v>
      </c>
      <c r="P739" s="0" t="n">
        <v>49</v>
      </c>
      <c r="Q739" s="0" t="n">
        <v>21</v>
      </c>
      <c r="R739" s="0" t="n">
        <v>8</v>
      </c>
      <c r="S739" s="0" t="s">
        <v>1184</v>
      </c>
    </row>
    <row r="740" customFormat="false" ht="12.8" hidden="false" customHeight="false" outlineLevel="0" collapsed="false">
      <c r="A740" s="0" t="n">
        <v>88065566093</v>
      </c>
      <c r="B740" s="0" t="n">
        <v>44052</v>
      </c>
      <c r="C740" s="0" t="s">
        <v>738</v>
      </c>
      <c r="D740" s="0" t="s">
        <v>20</v>
      </c>
      <c r="E740" s="0" t="s">
        <v>104</v>
      </c>
      <c r="F740" s="0" t="s">
        <v>22</v>
      </c>
      <c r="G740" s="0" t="s">
        <v>23</v>
      </c>
      <c r="H740" s="0" t="s">
        <v>24</v>
      </c>
      <c r="I740" s="0" t="s">
        <v>128</v>
      </c>
      <c r="J740" s="0" t="s">
        <v>73</v>
      </c>
      <c r="K740" s="0" t="s">
        <v>27</v>
      </c>
      <c r="L740" s="0" t="n">
        <v>15</v>
      </c>
      <c r="M740" s="0" t="n">
        <v>12</v>
      </c>
      <c r="N740" s="0" t="n">
        <v>11</v>
      </c>
      <c r="O740" s="0" t="n">
        <v>165</v>
      </c>
      <c r="P740" s="0" t="n">
        <v>132</v>
      </c>
      <c r="Q740" s="0" t="n">
        <v>33</v>
      </c>
      <c r="R740" s="0" t="n">
        <v>8</v>
      </c>
      <c r="S740" s="0" t="s">
        <v>1184</v>
      </c>
    </row>
    <row r="741" customFormat="false" ht="12.8" hidden="false" customHeight="false" outlineLevel="0" collapsed="false">
      <c r="A741" s="0" t="n">
        <v>88065566094</v>
      </c>
      <c r="B741" s="0" t="n">
        <v>44053</v>
      </c>
      <c r="C741" s="0" t="s">
        <v>739</v>
      </c>
      <c r="D741" s="0" t="s">
        <v>20</v>
      </c>
      <c r="E741" s="0" t="s">
        <v>107</v>
      </c>
      <c r="F741" s="0" t="s">
        <v>31</v>
      </c>
      <c r="G741" s="0" t="s">
        <v>32</v>
      </c>
      <c r="H741" s="0" t="s">
        <v>33</v>
      </c>
      <c r="I741" s="0" t="s">
        <v>128</v>
      </c>
      <c r="J741" s="0" t="s">
        <v>76</v>
      </c>
      <c r="K741" s="0" t="s">
        <v>27</v>
      </c>
      <c r="L741" s="0" t="n">
        <v>15</v>
      </c>
      <c r="M741" s="0" t="n">
        <v>12</v>
      </c>
      <c r="N741" s="0" t="n">
        <v>2</v>
      </c>
      <c r="O741" s="0" t="n">
        <v>30</v>
      </c>
      <c r="P741" s="0" t="n">
        <v>24</v>
      </c>
      <c r="Q741" s="0" t="n">
        <v>6</v>
      </c>
      <c r="R741" s="0" t="n">
        <v>8</v>
      </c>
      <c r="S741" s="0" t="s">
        <v>1184</v>
      </c>
    </row>
    <row r="742" customFormat="false" ht="12.8" hidden="false" customHeight="false" outlineLevel="0" collapsed="false">
      <c r="A742" s="0" t="n">
        <v>88065566095</v>
      </c>
      <c r="B742" s="0" t="n">
        <v>44054</v>
      </c>
      <c r="C742" s="0" t="s">
        <v>740</v>
      </c>
      <c r="D742" s="0" t="s">
        <v>20</v>
      </c>
      <c r="E742" s="0" t="s">
        <v>75</v>
      </c>
      <c r="F742" s="0" t="s">
        <v>38</v>
      </c>
      <c r="G742" s="0" t="s">
        <v>32</v>
      </c>
      <c r="H742" s="0" t="s">
        <v>39</v>
      </c>
      <c r="I742" s="0" t="s">
        <v>128</v>
      </c>
      <c r="J742" s="0" t="s">
        <v>79</v>
      </c>
      <c r="K742" s="0" t="s">
        <v>35</v>
      </c>
      <c r="L742" s="0" t="n">
        <v>23</v>
      </c>
      <c r="M742" s="0" t="n">
        <v>20</v>
      </c>
      <c r="N742" s="0" t="n">
        <v>3</v>
      </c>
      <c r="O742" s="0" t="n">
        <v>69</v>
      </c>
      <c r="P742" s="0" t="n">
        <v>60</v>
      </c>
      <c r="Q742" s="0" t="n">
        <v>9</v>
      </c>
      <c r="R742" s="0" t="n">
        <v>8</v>
      </c>
      <c r="S742" s="0" t="s">
        <v>1184</v>
      </c>
    </row>
    <row r="743" customFormat="false" ht="12.8" hidden="false" customHeight="false" outlineLevel="0" collapsed="false">
      <c r="A743" s="0" t="n">
        <v>88065566096</v>
      </c>
      <c r="B743" s="0" t="n">
        <v>44055</v>
      </c>
      <c r="C743" s="0" t="s">
        <v>741</v>
      </c>
      <c r="D743" s="0" t="s">
        <v>29</v>
      </c>
      <c r="E743" s="0" t="s">
        <v>78</v>
      </c>
      <c r="F743" s="0" t="s">
        <v>43</v>
      </c>
      <c r="G743" s="0" t="s">
        <v>23</v>
      </c>
      <c r="H743" s="0" t="s">
        <v>44</v>
      </c>
      <c r="I743" s="0" t="s">
        <v>128</v>
      </c>
      <c r="J743" s="0" t="s">
        <v>82</v>
      </c>
      <c r="K743" s="0" t="s">
        <v>35</v>
      </c>
      <c r="L743" s="0" t="n">
        <v>9</v>
      </c>
      <c r="M743" s="0" t="n">
        <v>6</v>
      </c>
      <c r="N743" s="0" t="n">
        <v>5</v>
      </c>
      <c r="O743" s="0" t="n">
        <v>45</v>
      </c>
      <c r="P743" s="0" t="n">
        <v>30</v>
      </c>
      <c r="Q743" s="0" t="n">
        <v>15</v>
      </c>
      <c r="R743" s="0" t="n">
        <v>8</v>
      </c>
      <c r="S743" s="0" t="s">
        <v>1184</v>
      </c>
    </row>
    <row r="744" customFormat="false" ht="12.8" hidden="false" customHeight="false" outlineLevel="0" collapsed="false">
      <c r="A744" s="0" t="n">
        <v>88065566097</v>
      </c>
      <c r="B744" s="0" t="n">
        <v>44056</v>
      </c>
      <c r="C744" s="0" t="s">
        <v>742</v>
      </c>
      <c r="D744" s="0" t="s">
        <v>20</v>
      </c>
      <c r="E744" s="0" t="s">
        <v>81</v>
      </c>
      <c r="F744" s="0" t="s">
        <v>22</v>
      </c>
      <c r="G744" s="0" t="s">
        <v>23</v>
      </c>
      <c r="H744" s="0" t="s">
        <v>24</v>
      </c>
      <c r="I744" s="0" t="s">
        <v>128</v>
      </c>
      <c r="J744" s="0" t="s">
        <v>85</v>
      </c>
      <c r="K744" s="0" t="s">
        <v>35</v>
      </c>
      <c r="L744" s="0" t="n">
        <v>18</v>
      </c>
      <c r="M744" s="0" t="n">
        <v>15</v>
      </c>
      <c r="N744" s="0" t="n">
        <v>2</v>
      </c>
      <c r="O744" s="0" t="n">
        <v>36</v>
      </c>
      <c r="P744" s="0" t="n">
        <v>30</v>
      </c>
      <c r="Q744" s="0" t="n">
        <v>6</v>
      </c>
      <c r="R744" s="0" t="n">
        <v>8</v>
      </c>
      <c r="S744" s="0" t="s">
        <v>1184</v>
      </c>
    </row>
    <row r="745" customFormat="false" ht="12.8" hidden="false" customHeight="false" outlineLevel="0" collapsed="false">
      <c r="A745" s="0" t="n">
        <v>88065566098</v>
      </c>
      <c r="B745" s="0" t="n">
        <v>44057</v>
      </c>
      <c r="C745" s="0" t="s">
        <v>743</v>
      </c>
      <c r="D745" s="0" t="s">
        <v>20</v>
      </c>
      <c r="E745" s="0" t="s">
        <v>149</v>
      </c>
      <c r="F745" s="0" t="s">
        <v>31</v>
      </c>
      <c r="G745" s="0" t="s">
        <v>32</v>
      </c>
      <c r="H745" s="0" t="s">
        <v>33</v>
      </c>
      <c r="I745" s="0" t="s">
        <v>128</v>
      </c>
      <c r="J745" s="0" t="s">
        <v>88</v>
      </c>
      <c r="K745" s="0" t="s">
        <v>27</v>
      </c>
      <c r="L745" s="0" t="n">
        <v>14</v>
      </c>
      <c r="M745" s="0" t="n">
        <v>11</v>
      </c>
      <c r="N745" s="0" t="n">
        <v>1</v>
      </c>
      <c r="O745" s="0" t="n">
        <v>14</v>
      </c>
      <c r="P745" s="0" t="n">
        <v>11</v>
      </c>
      <c r="Q745" s="0" t="n">
        <v>3</v>
      </c>
      <c r="R745" s="0" t="n">
        <v>8</v>
      </c>
      <c r="S745" s="0" t="s">
        <v>1184</v>
      </c>
    </row>
    <row r="746" customFormat="false" ht="12.8" hidden="false" customHeight="false" outlineLevel="0" collapsed="false">
      <c r="A746" s="0" t="n">
        <v>88065566099</v>
      </c>
      <c r="B746" s="0" t="n">
        <v>44058</v>
      </c>
      <c r="C746" s="0" t="s">
        <v>744</v>
      </c>
      <c r="D746" s="0" t="s">
        <v>29</v>
      </c>
      <c r="E746" s="0" t="s">
        <v>21</v>
      </c>
      <c r="F746" s="0" t="s">
        <v>38</v>
      </c>
      <c r="G746" s="0" t="s">
        <v>32</v>
      </c>
      <c r="H746" s="0" t="s">
        <v>39</v>
      </c>
      <c r="I746" s="0" t="s">
        <v>128</v>
      </c>
      <c r="J746" s="0" t="s">
        <v>91</v>
      </c>
      <c r="K746" s="0" t="s">
        <v>27</v>
      </c>
      <c r="L746" s="0" t="n">
        <v>30</v>
      </c>
      <c r="M746" s="0" t="n">
        <v>27</v>
      </c>
      <c r="N746" s="0" t="n">
        <v>6</v>
      </c>
      <c r="O746" s="0" t="n">
        <v>180</v>
      </c>
      <c r="P746" s="0" t="n">
        <v>162</v>
      </c>
      <c r="Q746" s="0" t="n">
        <v>18</v>
      </c>
      <c r="R746" s="0" t="n">
        <v>8</v>
      </c>
      <c r="S746" s="0" t="s">
        <v>1184</v>
      </c>
    </row>
    <row r="747" customFormat="false" ht="12.8" hidden="false" customHeight="false" outlineLevel="0" collapsed="false">
      <c r="A747" s="0" t="n">
        <v>88065566100</v>
      </c>
      <c r="B747" s="0" t="n">
        <v>44062</v>
      </c>
      <c r="C747" s="0" t="s">
        <v>745</v>
      </c>
      <c r="D747" s="0" t="s">
        <v>29</v>
      </c>
      <c r="E747" s="0" t="s">
        <v>152</v>
      </c>
      <c r="F747" s="0" t="s">
        <v>43</v>
      </c>
      <c r="G747" s="0" t="s">
        <v>23</v>
      </c>
      <c r="H747" s="0" t="s">
        <v>44</v>
      </c>
      <c r="I747" s="0" t="s">
        <v>128</v>
      </c>
      <c r="J747" s="0" t="s">
        <v>94</v>
      </c>
      <c r="K747" s="0" t="s">
        <v>27</v>
      </c>
      <c r="L747" s="0" t="n">
        <v>16</v>
      </c>
      <c r="M747" s="0" t="n">
        <v>13</v>
      </c>
      <c r="N747" s="0" t="n">
        <v>9</v>
      </c>
      <c r="O747" s="0" t="n">
        <v>144</v>
      </c>
      <c r="P747" s="0" t="n">
        <v>117</v>
      </c>
      <c r="Q747" s="0" t="n">
        <v>27</v>
      </c>
      <c r="R747" s="0" t="n">
        <v>8</v>
      </c>
      <c r="S747" s="0" t="s">
        <v>1184</v>
      </c>
    </row>
    <row r="748" customFormat="false" ht="12.8" hidden="false" customHeight="false" outlineLevel="0" collapsed="false">
      <c r="A748" s="0" t="n">
        <v>88065566101</v>
      </c>
      <c r="B748" s="0" t="n">
        <v>44061</v>
      </c>
      <c r="C748" s="0" t="s">
        <v>746</v>
      </c>
      <c r="D748" s="0" t="s">
        <v>20</v>
      </c>
      <c r="E748" s="0" t="s">
        <v>154</v>
      </c>
      <c r="F748" s="0" t="s">
        <v>22</v>
      </c>
      <c r="G748" s="0" t="s">
        <v>23</v>
      </c>
      <c r="H748" s="0" t="s">
        <v>24</v>
      </c>
      <c r="I748" s="0" t="s">
        <v>128</v>
      </c>
      <c r="J748" s="0" t="s">
        <v>26</v>
      </c>
      <c r="K748" s="0" t="s">
        <v>27</v>
      </c>
      <c r="L748" s="0" t="n">
        <v>52</v>
      </c>
      <c r="M748" s="0" t="n">
        <v>49</v>
      </c>
      <c r="N748" s="0" t="n">
        <v>10</v>
      </c>
      <c r="O748" s="0" t="n">
        <v>520</v>
      </c>
      <c r="P748" s="0" t="n">
        <v>490</v>
      </c>
      <c r="Q748" s="0" t="n">
        <v>30</v>
      </c>
      <c r="R748" s="0" t="n">
        <v>8</v>
      </c>
      <c r="S748" s="0" t="s">
        <v>1184</v>
      </c>
    </row>
    <row r="749" customFormat="false" ht="12.8" hidden="false" customHeight="false" outlineLevel="0" collapsed="false">
      <c r="A749" s="0" t="n">
        <v>88065566102</v>
      </c>
      <c r="B749" s="0" t="n">
        <v>44061</v>
      </c>
      <c r="C749" s="0" t="s">
        <v>747</v>
      </c>
      <c r="D749" s="0" t="s">
        <v>29</v>
      </c>
      <c r="E749" s="0" t="s">
        <v>156</v>
      </c>
      <c r="F749" s="0" t="s">
        <v>31</v>
      </c>
      <c r="G749" s="0" t="s">
        <v>32</v>
      </c>
      <c r="H749" s="0" t="s">
        <v>33</v>
      </c>
      <c r="I749" s="0" t="s">
        <v>128</v>
      </c>
      <c r="J749" s="0" t="s">
        <v>99</v>
      </c>
      <c r="K749" s="0" t="s">
        <v>27</v>
      </c>
      <c r="L749" s="0" t="n">
        <v>14</v>
      </c>
      <c r="M749" s="0" t="n">
        <v>11</v>
      </c>
      <c r="N749" s="0" t="n">
        <v>3</v>
      </c>
      <c r="O749" s="0" t="n">
        <v>42</v>
      </c>
      <c r="P749" s="0" t="n">
        <v>33</v>
      </c>
      <c r="Q749" s="0" t="n">
        <v>9</v>
      </c>
      <c r="R749" s="0" t="n">
        <v>8</v>
      </c>
      <c r="S749" s="0" t="s">
        <v>1184</v>
      </c>
    </row>
    <row r="750" customFormat="false" ht="12.8" hidden="false" customHeight="false" outlineLevel="0" collapsed="false">
      <c r="A750" s="0" t="n">
        <v>88065566103</v>
      </c>
      <c r="B750" s="0" t="n">
        <v>44062</v>
      </c>
      <c r="C750" s="0" t="s">
        <v>748</v>
      </c>
      <c r="D750" s="0" t="s">
        <v>29</v>
      </c>
      <c r="E750" s="0" t="s">
        <v>112</v>
      </c>
      <c r="F750" s="0" t="s">
        <v>38</v>
      </c>
      <c r="G750" s="0" t="s">
        <v>32</v>
      </c>
      <c r="H750" s="0" t="s">
        <v>39</v>
      </c>
      <c r="I750" s="0" t="s">
        <v>128</v>
      </c>
      <c r="J750" s="0" t="s">
        <v>102</v>
      </c>
      <c r="K750" s="0" t="s">
        <v>27</v>
      </c>
      <c r="L750" s="0" t="n">
        <v>6</v>
      </c>
      <c r="M750" s="0" t="n">
        <v>3</v>
      </c>
      <c r="N750" s="0" t="n">
        <v>4</v>
      </c>
      <c r="O750" s="0" t="n">
        <v>24</v>
      </c>
      <c r="P750" s="0" t="n">
        <v>12</v>
      </c>
      <c r="Q750" s="0" t="n">
        <v>12</v>
      </c>
      <c r="R750" s="0" t="n">
        <v>8</v>
      </c>
      <c r="S750" s="0" t="s">
        <v>1184</v>
      </c>
    </row>
    <row r="751" customFormat="false" ht="12.8" hidden="false" customHeight="false" outlineLevel="0" collapsed="false">
      <c r="A751" s="0" t="n">
        <v>88065566104</v>
      </c>
      <c r="B751" s="0" t="n">
        <v>44063</v>
      </c>
      <c r="C751" s="0" t="s">
        <v>749</v>
      </c>
      <c r="D751" s="0" t="s">
        <v>20</v>
      </c>
      <c r="E751" s="0" t="s">
        <v>114</v>
      </c>
      <c r="F751" s="0" t="s">
        <v>43</v>
      </c>
      <c r="G751" s="0" t="s">
        <v>23</v>
      </c>
      <c r="H751" s="0" t="s">
        <v>44</v>
      </c>
      <c r="I751" s="0" t="s">
        <v>128</v>
      </c>
      <c r="J751" s="0" t="s">
        <v>105</v>
      </c>
      <c r="K751" s="0" t="s">
        <v>27</v>
      </c>
      <c r="L751" s="0" t="n">
        <v>13</v>
      </c>
      <c r="M751" s="0" t="n">
        <v>10</v>
      </c>
      <c r="N751" s="0" t="n">
        <v>5</v>
      </c>
      <c r="O751" s="0" t="n">
        <v>65</v>
      </c>
      <c r="P751" s="0" t="n">
        <v>50</v>
      </c>
      <c r="Q751" s="0" t="n">
        <v>15</v>
      </c>
      <c r="R751" s="0" t="n">
        <v>8</v>
      </c>
      <c r="S751" s="0" t="s">
        <v>1184</v>
      </c>
    </row>
    <row r="752" customFormat="false" ht="12.8" hidden="false" customHeight="false" outlineLevel="0" collapsed="false">
      <c r="A752" s="0" t="n">
        <v>88065566105</v>
      </c>
      <c r="B752" s="0" t="n">
        <v>44064</v>
      </c>
      <c r="C752" s="0" t="s">
        <v>750</v>
      </c>
      <c r="D752" s="0" t="s">
        <v>20</v>
      </c>
      <c r="E752" s="0" t="s">
        <v>69</v>
      </c>
      <c r="F752" s="0" t="s">
        <v>22</v>
      </c>
      <c r="G752" s="0" t="s">
        <v>23</v>
      </c>
      <c r="H752" s="0" t="s">
        <v>24</v>
      </c>
      <c r="I752" s="0" t="s">
        <v>128</v>
      </c>
      <c r="J752" s="0" t="s">
        <v>108</v>
      </c>
      <c r="K752" s="0" t="s">
        <v>27</v>
      </c>
      <c r="L752" s="0" t="n">
        <v>15</v>
      </c>
      <c r="M752" s="0" t="n">
        <v>12</v>
      </c>
      <c r="N752" s="0" t="n">
        <v>6</v>
      </c>
      <c r="O752" s="0" t="n">
        <v>90</v>
      </c>
      <c r="P752" s="0" t="n">
        <v>72</v>
      </c>
      <c r="Q752" s="0" t="n">
        <v>18</v>
      </c>
      <c r="R752" s="0" t="n">
        <v>8</v>
      </c>
      <c r="S752" s="0" t="s">
        <v>1184</v>
      </c>
    </row>
    <row r="753" customFormat="false" ht="12.8" hidden="false" customHeight="false" outlineLevel="0" collapsed="false">
      <c r="A753" s="0" t="n">
        <v>88065566106</v>
      </c>
      <c r="B753" s="0" t="n">
        <v>44065</v>
      </c>
      <c r="C753" s="0" t="s">
        <v>751</v>
      </c>
      <c r="D753" s="0" t="s">
        <v>29</v>
      </c>
      <c r="E753" s="0" t="s">
        <v>117</v>
      </c>
      <c r="F753" s="0" t="s">
        <v>31</v>
      </c>
      <c r="G753" s="0" t="s">
        <v>32</v>
      </c>
      <c r="H753" s="0" t="s">
        <v>33</v>
      </c>
      <c r="I753" s="0" t="s">
        <v>128</v>
      </c>
      <c r="J753" s="0" t="s">
        <v>53</v>
      </c>
      <c r="K753" s="0" t="s">
        <v>27</v>
      </c>
      <c r="L753" s="0" t="n">
        <v>20</v>
      </c>
      <c r="M753" s="0" t="n">
        <v>17</v>
      </c>
      <c r="N753" s="0" t="n">
        <v>3</v>
      </c>
      <c r="O753" s="0" t="n">
        <v>60</v>
      </c>
      <c r="P753" s="0" t="n">
        <v>51</v>
      </c>
      <c r="Q753" s="0" t="n">
        <v>9</v>
      </c>
      <c r="R753" s="0" t="n">
        <v>8</v>
      </c>
      <c r="S753" s="0" t="s">
        <v>1184</v>
      </c>
    </row>
    <row r="754" customFormat="false" ht="12.8" hidden="false" customHeight="false" outlineLevel="0" collapsed="false">
      <c r="A754" s="0" t="n">
        <v>88065566107</v>
      </c>
      <c r="B754" s="0" t="n">
        <v>44066</v>
      </c>
      <c r="C754" s="0" t="s">
        <v>752</v>
      </c>
      <c r="D754" s="0" t="s">
        <v>29</v>
      </c>
      <c r="E754" s="0" t="s">
        <v>69</v>
      </c>
      <c r="F754" s="0" t="s">
        <v>38</v>
      </c>
      <c r="G754" s="0" t="s">
        <v>32</v>
      </c>
      <c r="H754" s="0" t="s">
        <v>39</v>
      </c>
      <c r="I754" s="0" t="s">
        <v>128</v>
      </c>
      <c r="J754" s="0" t="s">
        <v>56</v>
      </c>
      <c r="K754" s="0" t="s">
        <v>27</v>
      </c>
      <c r="L754" s="0" t="n">
        <v>12</v>
      </c>
      <c r="M754" s="0" t="n">
        <v>9</v>
      </c>
      <c r="N754" s="0" t="n">
        <v>7</v>
      </c>
      <c r="O754" s="0" t="n">
        <v>84</v>
      </c>
      <c r="P754" s="0" t="n">
        <v>63</v>
      </c>
      <c r="Q754" s="0" t="n">
        <v>21</v>
      </c>
      <c r="R754" s="0" t="n">
        <v>8</v>
      </c>
      <c r="S754" s="0" t="s">
        <v>1184</v>
      </c>
    </row>
    <row r="755" customFormat="false" ht="12.8" hidden="false" customHeight="false" outlineLevel="0" collapsed="false">
      <c r="A755" s="0" t="n">
        <v>88065566108</v>
      </c>
      <c r="B755" s="0" t="n">
        <v>44067</v>
      </c>
      <c r="C755" s="0" t="s">
        <v>753</v>
      </c>
      <c r="D755" s="0" t="s">
        <v>29</v>
      </c>
      <c r="E755" s="0" t="s">
        <v>117</v>
      </c>
      <c r="F755" s="0" t="s">
        <v>43</v>
      </c>
      <c r="G755" s="0" t="s">
        <v>23</v>
      </c>
      <c r="H755" s="0" t="s">
        <v>44</v>
      </c>
      <c r="I755" s="0" t="s">
        <v>128</v>
      </c>
      <c r="J755" s="0" t="s">
        <v>59</v>
      </c>
      <c r="K755" s="0" t="s">
        <v>27</v>
      </c>
      <c r="L755" s="0" t="n">
        <v>16</v>
      </c>
      <c r="M755" s="0" t="n">
        <v>13</v>
      </c>
      <c r="N755" s="0" t="n">
        <v>5</v>
      </c>
      <c r="O755" s="0" t="n">
        <v>80</v>
      </c>
      <c r="P755" s="0" t="n">
        <v>65</v>
      </c>
      <c r="Q755" s="0" t="n">
        <v>15</v>
      </c>
      <c r="R755" s="0" t="n">
        <v>8</v>
      </c>
      <c r="S755" s="0" t="s">
        <v>1184</v>
      </c>
    </row>
    <row r="756" customFormat="false" ht="12.8" hidden="false" customHeight="false" outlineLevel="0" collapsed="false">
      <c r="A756" s="0" t="n">
        <v>88065566109</v>
      </c>
      <c r="B756" s="0" t="n">
        <v>44068</v>
      </c>
      <c r="C756" s="0" t="s">
        <v>754</v>
      </c>
      <c r="D756" s="0" t="s">
        <v>29</v>
      </c>
      <c r="E756" s="0" t="s">
        <v>119</v>
      </c>
      <c r="F756" s="0" t="s">
        <v>22</v>
      </c>
      <c r="G756" s="0" t="s">
        <v>23</v>
      </c>
      <c r="H756" s="0" t="s">
        <v>24</v>
      </c>
      <c r="I756" s="0" t="s">
        <v>128</v>
      </c>
      <c r="J756" s="0" t="s">
        <v>62</v>
      </c>
      <c r="K756" s="0" t="s">
        <v>27</v>
      </c>
      <c r="L756" s="0" t="n">
        <v>20</v>
      </c>
      <c r="M756" s="0" t="n">
        <v>17</v>
      </c>
      <c r="N756" s="0" t="n">
        <v>8</v>
      </c>
      <c r="O756" s="0" t="n">
        <v>160</v>
      </c>
      <c r="P756" s="0" t="n">
        <v>136</v>
      </c>
      <c r="Q756" s="0" t="n">
        <v>24</v>
      </c>
      <c r="R756" s="0" t="n">
        <v>8</v>
      </c>
      <c r="S756" s="0" t="s">
        <v>1184</v>
      </c>
    </row>
    <row r="757" customFormat="false" ht="12.8" hidden="false" customHeight="false" outlineLevel="0" collapsed="false">
      <c r="A757" s="0" t="n">
        <v>88065566110</v>
      </c>
      <c r="B757" s="0" t="n">
        <v>44072</v>
      </c>
      <c r="C757" s="0" t="s">
        <v>755</v>
      </c>
      <c r="D757" s="0" t="s">
        <v>29</v>
      </c>
      <c r="E757" s="0" t="s">
        <v>121</v>
      </c>
      <c r="F757" s="0" t="s">
        <v>31</v>
      </c>
      <c r="G757" s="0" t="s">
        <v>32</v>
      </c>
      <c r="H757" s="0" t="s">
        <v>33</v>
      </c>
      <c r="I757" s="0" t="s">
        <v>128</v>
      </c>
      <c r="J757" s="0" t="s">
        <v>63</v>
      </c>
      <c r="K757" s="0" t="s">
        <v>27</v>
      </c>
      <c r="L757" s="0" t="n">
        <v>12</v>
      </c>
      <c r="M757" s="0" t="n">
        <v>9</v>
      </c>
      <c r="N757" s="0" t="n">
        <v>9</v>
      </c>
      <c r="O757" s="0" t="n">
        <v>108</v>
      </c>
      <c r="P757" s="0" t="n">
        <v>81</v>
      </c>
      <c r="Q757" s="0" t="n">
        <v>27</v>
      </c>
      <c r="R757" s="0" t="n">
        <v>8</v>
      </c>
      <c r="S757" s="0" t="s">
        <v>1184</v>
      </c>
    </row>
    <row r="758" customFormat="false" ht="12.8" hidden="false" customHeight="false" outlineLevel="0" collapsed="false">
      <c r="A758" s="0" t="n">
        <v>88065566111</v>
      </c>
      <c r="B758" s="0" t="n">
        <v>44071</v>
      </c>
      <c r="C758" s="0" t="s">
        <v>756</v>
      </c>
      <c r="D758" s="0" t="s">
        <v>29</v>
      </c>
      <c r="E758" s="0" t="s">
        <v>123</v>
      </c>
      <c r="F758" s="0" t="s">
        <v>38</v>
      </c>
      <c r="G758" s="0" t="s">
        <v>32</v>
      </c>
      <c r="H758" s="0" t="s">
        <v>39</v>
      </c>
      <c r="I758" s="0" t="s">
        <v>128</v>
      </c>
      <c r="J758" s="0" t="s">
        <v>70</v>
      </c>
      <c r="K758" s="0" t="s">
        <v>27</v>
      </c>
      <c r="L758" s="0" t="n">
        <v>10</v>
      </c>
      <c r="M758" s="0" t="n">
        <v>7</v>
      </c>
      <c r="N758" s="0" t="n">
        <v>2</v>
      </c>
      <c r="O758" s="0" t="n">
        <v>20</v>
      </c>
      <c r="P758" s="0" t="n">
        <v>14</v>
      </c>
      <c r="Q758" s="0" t="n">
        <v>6</v>
      </c>
      <c r="R758" s="0" t="n">
        <v>8</v>
      </c>
      <c r="S758" s="0" t="s">
        <v>1184</v>
      </c>
    </row>
    <row r="759" customFormat="false" ht="12.8" hidden="false" customHeight="false" outlineLevel="0" collapsed="false">
      <c r="A759" s="0" t="n">
        <v>88065566112</v>
      </c>
      <c r="B759" s="0" t="n">
        <v>44071</v>
      </c>
      <c r="C759" s="0" t="s">
        <v>757</v>
      </c>
      <c r="D759" s="0" t="s">
        <v>29</v>
      </c>
      <c r="E759" s="0" t="s">
        <v>125</v>
      </c>
      <c r="F759" s="0" t="s">
        <v>43</v>
      </c>
      <c r="G759" s="0" t="s">
        <v>23</v>
      </c>
      <c r="H759" s="0" t="s">
        <v>44</v>
      </c>
      <c r="I759" s="0" t="s">
        <v>128</v>
      </c>
      <c r="J759" s="0" t="s">
        <v>73</v>
      </c>
      <c r="K759" s="0" t="s">
        <v>27</v>
      </c>
      <c r="L759" s="0" t="n">
        <v>15</v>
      </c>
      <c r="M759" s="0" t="n">
        <v>12</v>
      </c>
      <c r="N759" s="0" t="n">
        <v>5</v>
      </c>
      <c r="O759" s="0" t="n">
        <v>75</v>
      </c>
      <c r="P759" s="0" t="n">
        <v>60</v>
      </c>
      <c r="Q759" s="0" t="n">
        <v>15</v>
      </c>
      <c r="R759" s="0" t="n">
        <v>8</v>
      </c>
      <c r="S759" s="0" t="s">
        <v>1184</v>
      </c>
    </row>
    <row r="760" customFormat="false" ht="12.8" hidden="false" customHeight="false" outlineLevel="0" collapsed="false">
      <c r="A760" s="0" t="n">
        <v>88065566113</v>
      </c>
      <c r="B760" s="0" t="n">
        <v>44072</v>
      </c>
      <c r="C760" s="0" t="s">
        <v>758</v>
      </c>
      <c r="D760" s="0" t="s">
        <v>20</v>
      </c>
      <c r="E760" s="0" t="s">
        <v>30</v>
      </c>
      <c r="F760" s="0" t="s">
        <v>22</v>
      </c>
      <c r="G760" s="0" t="s">
        <v>23</v>
      </c>
      <c r="H760" s="0" t="s">
        <v>24</v>
      </c>
      <c r="I760" s="0" t="s">
        <v>128</v>
      </c>
      <c r="J760" s="0" t="s">
        <v>76</v>
      </c>
      <c r="K760" s="0" t="s">
        <v>27</v>
      </c>
      <c r="L760" s="0" t="n">
        <v>15</v>
      </c>
      <c r="M760" s="0" t="n">
        <v>12</v>
      </c>
      <c r="N760" s="0" t="n">
        <v>7</v>
      </c>
      <c r="O760" s="0" t="n">
        <v>105</v>
      </c>
      <c r="P760" s="0" t="n">
        <v>84</v>
      </c>
      <c r="Q760" s="0" t="n">
        <v>21</v>
      </c>
      <c r="R760" s="0" t="n">
        <v>8</v>
      </c>
      <c r="S760" s="0" t="s">
        <v>1184</v>
      </c>
    </row>
    <row r="761" customFormat="false" ht="12.8" hidden="false" customHeight="false" outlineLevel="0" collapsed="false">
      <c r="A761" s="0" t="n">
        <v>88065566114</v>
      </c>
      <c r="B761" s="0" t="n">
        <v>44073</v>
      </c>
      <c r="C761" s="0" t="s">
        <v>759</v>
      </c>
      <c r="D761" s="0" t="s">
        <v>20</v>
      </c>
      <c r="E761" s="0" t="s">
        <v>37</v>
      </c>
      <c r="F761" s="0" t="s">
        <v>31</v>
      </c>
      <c r="G761" s="0" t="s">
        <v>32</v>
      </c>
      <c r="H761" s="0" t="s">
        <v>33</v>
      </c>
      <c r="I761" s="0" t="s">
        <v>128</v>
      </c>
      <c r="J761" s="0" t="s">
        <v>126</v>
      </c>
      <c r="K761" s="0" t="s">
        <v>27</v>
      </c>
      <c r="L761" s="0" t="n">
        <v>20</v>
      </c>
      <c r="M761" s="0" t="n">
        <v>17</v>
      </c>
      <c r="N761" s="0" t="n">
        <v>7</v>
      </c>
      <c r="O761" s="0" t="n">
        <v>140</v>
      </c>
      <c r="P761" s="0" t="n">
        <v>119</v>
      </c>
      <c r="Q761" s="0" t="n">
        <v>21</v>
      </c>
      <c r="R761" s="0" t="n">
        <v>8</v>
      </c>
      <c r="S761" s="0" t="s">
        <v>1184</v>
      </c>
    </row>
    <row r="762" customFormat="false" ht="12.8" hidden="false" customHeight="false" outlineLevel="0" collapsed="false">
      <c r="A762" s="0" t="n">
        <v>88065566115</v>
      </c>
      <c r="B762" s="0" t="n">
        <v>44074</v>
      </c>
      <c r="C762" s="0" t="s">
        <v>760</v>
      </c>
      <c r="D762" s="0" t="s">
        <v>20</v>
      </c>
      <c r="E762" s="0" t="s">
        <v>42</v>
      </c>
      <c r="F762" s="0" t="s">
        <v>38</v>
      </c>
      <c r="G762" s="0" t="s">
        <v>32</v>
      </c>
      <c r="H762" s="0" t="s">
        <v>39</v>
      </c>
      <c r="I762" s="0" t="s">
        <v>128</v>
      </c>
      <c r="J762" s="0" t="s">
        <v>129</v>
      </c>
      <c r="K762" s="0" t="s">
        <v>27</v>
      </c>
      <c r="L762" s="0" t="n">
        <v>12</v>
      </c>
      <c r="M762" s="0" t="n">
        <v>9</v>
      </c>
      <c r="N762" s="0" t="n">
        <v>15</v>
      </c>
      <c r="O762" s="0" t="n">
        <v>180</v>
      </c>
      <c r="P762" s="0" t="n">
        <v>135</v>
      </c>
      <c r="Q762" s="0" t="n">
        <v>45</v>
      </c>
      <c r="R762" s="0" t="n">
        <v>8</v>
      </c>
      <c r="S762" s="0" t="s">
        <v>1184</v>
      </c>
    </row>
    <row r="763" customFormat="false" ht="12.8" hidden="false" customHeight="false" outlineLevel="0" collapsed="false">
      <c r="A763" s="0" t="n">
        <v>88065566116</v>
      </c>
      <c r="B763" s="0" t="n">
        <v>44075</v>
      </c>
      <c r="C763" s="0" t="s">
        <v>761</v>
      </c>
      <c r="D763" s="0" t="s">
        <v>20</v>
      </c>
      <c r="E763" s="0" t="s">
        <v>186</v>
      </c>
      <c r="F763" s="0" t="s">
        <v>43</v>
      </c>
      <c r="G763" s="0" t="s">
        <v>23</v>
      </c>
      <c r="H763" s="0" t="s">
        <v>44</v>
      </c>
      <c r="I763" s="0" t="s">
        <v>128</v>
      </c>
      <c r="J763" s="0" t="s">
        <v>131</v>
      </c>
      <c r="K763" s="0" t="s">
        <v>27</v>
      </c>
      <c r="L763" s="0" t="n">
        <v>13</v>
      </c>
      <c r="M763" s="0" t="n">
        <v>10</v>
      </c>
      <c r="N763" s="0" t="n">
        <v>3</v>
      </c>
      <c r="O763" s="0" t="n">
        <v>39</v>
      </c>
      <c r="P763" s="0" t="n">
        <v>30</v>
      </c>
      <c r="Q763" s="0" t="n">
        <v>9</v>
      </c>
      <c r="R763" s="0" t="n">
        <v>9</v>
      </c>
      <c r="S763" s="0" t="s">
        <v>1183</v>
      </c>
    </row>
    <row r="764" customFormat="false" ht="12.8" hidden="false" customHeight="false" outlineLevel="0" collapsed="false">
      <c r="A764" s="0" t="n">
        <v>88065566117</v>
      </c>
      <c r="B764" s="0" t="n">
        <v>44076</v>
      </c>
      <c r="C764" s="0" t="s">
        <v>762</v>
      </c>
      <c r="D764" s="0" t="s">
        <v>20</v>
      </c>
      <c r="E764" s="0" t="s">
        <v>188</v>
      </c>
      <c r="F764" s="0" t="s">
        <v>22</v>
      </c>
      <c r="G764" s="0" t="s">
        <v>23</v>
      </c>
      <c r="H764" s="0" t="s">
        <v>24</v>
      </c>
      <c r="I764" s="0" t="s">
        <v>128</v>
      </c>
      <c r="J764" s="0" t="s">
        <v>133</v>
      </c>
      <c r="K764" s="0" t="s">
        <v>27</v>
      </c>
      <c r="L764" s="0" t="n">
        <v>15</v>
      </c>
      <c r="M764" s="0" t="n">
        <v>12</v>
      </c>
      <c r="N764" s="0" t="n">
        <v>6</v>
      </c>
      <c r="O764" s="0" t="n">
        <v>90</v>
      </c>
      <c r="P764" s="0" t="n">
        <v>72</v>
      </c>
      <c r="Q764" s="0" t="n">
        <v>18</v>
      </c>
      <c r="R764" s="0" t="n">
        <v>9</v>
      </c>
      <c r="S764" s="0" t="s">
        <v>1183</v>
      </c>
    </row>
    <row r="765" customFormat="false" ht="12.8" hidden="false" customHeight="false" outlineLevel="0" collapsed="false">
      <c r="A765" s="0" t="n">
        <v>88065566118</v>
      </c>
      <c r="B765" s="0" t="n">
        <v>44077</v>
      </c>
      <c r="C765" s="0" t="s">
        <v>763</v>
      </c>
      <c r="D765" s="0" t="s">
        <v>29</v>
      </c>
      <c r="E765" s="0" t="s">
        <v>46</v>
      </c>
      <c r="F765" s="0" t="s">
        <v>31</v>
      </c>
      <c r="G765" s="0" t="s">
        <v>32</v>
      </c>
      <c r="H765" s="0" t="s">
        <v>33</v>
      </c>
      <c r="I765" s="0" t="s">
        <v>128</v>
      </c>
      <c r="J765" s="0" t="s">
        <v>88</v>
      </c>
      <c r="K765" s="0" t="s">
        <v>27</v>
      </c>
      <c r="L765" s="0" t="n">
        <v>14</v>
      </c>
      <c r="M765" s="0" t="n">
        <v>11</v>
      </c>
      <c r="N765" s="0" t="n">
        <v>10</v>
      </c>
      <c r="O765" s="0" t="n">
        <v>140</v>
      </c>
      <c r="P765" s="0" t="n">
        <v>110</v>
      </c>
      <c r="Q765" s="0" t="n">
        <v>30</v>
      </c>
      <c r="R765" s="0" t="n">
        <v>9</v>
      </c>
      <c r="S765" s="0" t="s">
        <v>1183</v>
      </c>
    </row>
    <row r="766" customFormat="false" ht="12.8" hidden="false" customHeight="false" outlineLevel="0" collapsed="false">
      <c r="A766" s="0" t="n">
        <v>88065566119</v>
      </c>
      <c r="B766" s="0" t="n">
        <v>44078</v>
      </c>
      <c r="C766" s="0" t="s">
        <v>764</v>
      </c>
      <c r="D766" s="0" t="s">
        <v>29</v>
      </c>
      <c r="E766" s="0" t="s">
        <v>48</v>
      </c>
      <c r="F766" s="0" t="s">
        <v>38</v>
      </c>
      <c r="G766" s="0" t="s">
        <v>32</v>
      </c>
      <c r="H766" s="0" t="s">
        <v>39</v>
      </c>
      <c r="I766" s="0" t="s">
        <v>128</v>
      </c>
      <c r="J766" s="0" t="s">
        <v>91</v>
      </c>
      <c r="K766" s="0" t="s">
        <v>27</v>
      </c>
      <c r="L766" s="0" t="n">
        <v>30</v>
      </c>
      <c r="M766" s="0" t="n">
        <v>27</v>
      </c>
      <c r="N766" s="0" t="n">
        <v>11</v>
      </c>
      <c r="O766" s="0" t="n">
        <v>330</v>
      </c>
      <c r="P766" s="0" t="n">
        <v>297</v>
      </c>
      <c r="Q766" s="0" t="n">
        <v>33</v>
      </c>
      <c r="R766" s="0" t="n">
        <v>9</v>
      </c>
      <c r="S766" s="0" t="s">
        <v>1183</v>
      </c>
    </row>
    <row r="767" customFormat="false" ht="12.8" hidden="false" customHeight="false" outlineLevel="0" collapsed="false">
      <c r="A767" s="0" t="n">
        <v>88065566120</v>
      </c>
      <c r="B767" s="0" t="n">
        <v>44079</v>
      </c>
      <c r="C767" s="0" t="s">
        <v>765</v>
      </c>
      <c r="D767" s="0" t="s">
        <v>29</v>
      </c>
      <c r="E767" s="0" t="s">
        <v>50</v>
      </c>
      <c r="F767" s="0" t="s">
        <v>43</v>
      </c>
      <c r="G767" s="0" t="s">
        <v>23</v>
      </c>
      <c r="H767" s="0" t="s">
        <v>44</v>
      </c>
      <c r="I767" s="0" t="s">
        <v>128</v>
      </c>
      <c r="J767" s="0" t="s">
        <v>94</v>
      </c>
      <c r="K767" s="0" t="s">
        <v>27</v>
      </c>
      <c r="L767" s="0" t="n">
        <v>16</v>
      </c>
      <c r="M767" s="0" t="n">
        <v>13</v>
      </c>
      <c r="N767" s="0" t="n">
        <v>3</v>
      </c>
      <c r="O767" s="0" t="n">
        <v>48</v>
      </c>
      <c r="P767" s="0" t="n">
        <v>39</v>
      </c>
      <c r="Q767" s="0" t="n">
        <v>9</v>
      </c>
      <c r="R767" s="0" t="n">
        <v>9</v>
      </c>
      <c r="S767" s="0" t="s">
        <v>1183</v>
      </c>
    </row>
    <row r="768" customFormat="false" ht="12.8" hidden="false" customHeight="false" outlineLevel="0" collapsed="false">
      <c r="A768" s="0" t="n">
        <v>88065566121</v>
      </c>
      <c r="B768" s="0" t="n">
        <v>44083</v>
      </c>
      <c r="C768" s="0" t="s">
        <v>766</v>
      </c>
      <c r="D768" s="0" t="s">
        <v>29</v>
      </c>
      <c r="E768" s="0" t="s">
        <v>52</v>
      </c>
      <c r="F768" s="0" t="s">
        <v>22</v>
      </c>
      <c r="G768" s="0" t="s">
        <v>23</v>
      </c>
      <c r="H768" s="0" t="s">
        <v>24</v>
      </c>
      <c r="I768" s="0" t="s">
        <v>128</v>
      </c>
      <c r="J768" s="0" t="s">
        <v>34</v>
      </c>
      <c r="K768" s="0" t="s">
        <v>35</v>
      </c>
      <c r="L768" s="0" t="n">
        <v>9</v>
      </c>
      <c r="M768" s="0" t="n">
        <v>6</v>
      </c>
      <c r="N768" s="0" t="n">
        <v>1</v>
      </c>
      <c r="O768" s="0" t="n">
        <v>9</v>
      </c>
      <c r="P768" s="0" t="n">
        <v>6</v>
      </c>
      <c r="Q768" s="0" t="n">
        <v>3</v>
      </c>
      <c r="R768" s="0" t="n">
        <v>9</v>
      </c>
      <c r="S768" s="0" t="s">
        <v>1183</v>
      </c>
    </row>
    <row r="769" customFormat="false" ht="12.8" hidden="false" customHeight="false" outlineLevel="0" collapsed="false">
      <c r="A769" s="0" t="n">
        <v>88065566122</v>
      </c>
      <c r="B769" s="0" t="n">
        <v>44082</v>
      </c>
      <c r="C769" s="0" t="s">
        <v>767</v>
      </c>
      <c r="D769" s="0" t="s">
        <v>20</v>
      </c>
      <c r="E769" s="0" t="s">
        <v>55</v>
      </c>
      <c r="F769" s="0" t="s">
        <v>31</v>
      </c>
      <c r="G769" s="0" t="s">
        <v>32</v>
      </c>
      <c r="H769" s="0" t="s">
        <v>33</v>
      </c>
      <c r="I769" s="0" t="s">
        <v>128</v>
      </c>
      <c r="J769" s="0" t="s">
        <v>40</v>
      </c>
      <c r="K769" s="0" t="s">
        <v>35</v>
      </c>
      <c r="L769" s="0" t="n">
        <v>5</v>
      </c>
      <c r="M769" s="0" t="n">
        <v>2</v>
      </c>
      <c r="N769" s="0" t="n">
        <v>1</v>
      </c>
      <c r="O769" s="0" t="n">
        <v>5</v>
      </c>
      <c r="P769" s="0" t="n">
        <v>2</v>
      </c>
      <c r="Q769" s="0" t="n">
        <v>3</v>
      </c>
      <c r="R769" s="0" t="n">
        <v>9</v>
      </c>
      <c r="S769" s="0" t="s">
        <v>1183</v>
      </c>
    </row>
    <row r="770" customFormat="false" ht="12.8" hidden="false" customHeight="false" outlineLevel="0" collapsed="false">
      <c r="A770" s="0" t="n">
        <v>88065566123</v>
      </c>
      <c r="B770" s="0" t="n">
        <v>44082</v>
      </c>
      <c r="C770" s="0" t="s">
        <v>768</v>
      </c>
      <c r="D770" s="0" t="s">
        <v>20</v>
      </c>
      <c r="E770" s="0" t="s">
        <v>58</v>
      </c>
      <c r="F770" s="0" t="s">
        <v>38</v>
      </c>
      <c r="G770" s="0" t="s">
        <v>32</v>
      </c>
      <c r="H770" s="0" t="s">
        <v>39</v>
      </c>
      <c r="I770" s="0" t="s">
        <v>128</v>
      </c>
      <c r="J770" s="0" t="s">
        <v>140</v>
      </c>
      <c r="K770" s="0" t="s">
        <v>35</v>
      </c>
      <c r="L770" s="0" t="n">
        <v>18</v>
      </c>
      <c r="M770" s="0" t="n">
        <v>15</v>
      </c>
      <c r="N770" s="0" t="n">
        <v>1</v>
      </c>
      <c r="O770" s="0" t="n">
        <v>18</v>
      </c>
      <c r="P770" s="0" t="n">
        <v>15</v>
      </c>
      <c r="Q770" s="0" t="n">
        <v>3</v>
      </c>
      <c r="R770" s="0" t="n">
        <v>9</v>
      </c>
      <c r="S770" s="0" t="s">
        <v>1183</v>
      </c>
    </row>
    <row r="771" customFormat="false" ht="12.8" hidden="false" customHeight="false" outlineLevel="0" collapsed="false">
      <c r="A771" s="0" t="n">
        <v>88065566124</v>
      </c>
      <c r="B771" s="0" t="n">
        <v>44083</v>
      </c>
      <c r="C771" s="0" t="s">
        <v>769</v>
      </c>
      <c r="D771" s="0" t="s">
        <v>29</v>
      </c>
      <c r="E771" s="0" t="s">
        <v>147</v>
      </c>
      <c r="F771" s="0" t="s">
        <v>43</v>
      </c>
      <c r="G771" s="0" t="s">
        <v>23</v>
      </c>
      <c r="H771" s="0" t="s">
        <v>44</v>
      </c>
      <c r="I771" s="0" t="s">
        <v>128</v>
      </c>
      <c r="J771" s="0" t="s">
        <v>142</v>
      </c>
      <c r="K771" s="0" t="s">
        <v>35</v>
      </c>
      <c r="L771" s="0" t="n">
        <v>10</v>
      </c>
      <c r="M771" s="0" t="n">
        <v>7</v>
      </c>
      <c r="N771" s="0" t="n">
        <v>3</v>
      </c>
      <c r="O771" s="0" t="n">
        <v>30</v>
      </c>
      <c r="P771" s="0" t="n">
        <v>21</v>
      </c>
      <c r="Q771" s="0" t="n">
        <v>9</v>
      </c>
      <c r="R771" s="0" t="n">
        <v>9</v>
      </c>
      <c r="S771" s="0" t="s">
        <v>1183</v>
      </c>
    </row>
    <row r="772" customFormat="false" ht="12.8" hidden="false" customHeight="false" outlineLevel="0" collapsed="false">
      <c r="A772" s="0" t="n">
        <v>88065566125</v>
      </c>
      <c r="B772" s="0" t="n">
        <v>44084</v>
      </c>
      <c r="C772" s="0" t="s">
        <v>770</v>
      </c>
      <c r="D772" s="0" t="s">
        <v>20</v>
      </c>
      <c r="E772" s="0" t="s">
        <v>149</v>
      </c>
      <c r="F772" s="0" t="s">
        <v>22</v>
      </c>
      <c r="G772" s="0" t="s">
        <v>23</v>
      </c>
      <c r="H772" s="0" t="s">
        <v>24</v>
      </c>
      <c r="I772" s="0" t="s">
        <v>128</v>
      </c>
      <c r="J772" s="0" t="s">
        <v>144</v>
      </c>
      <c r="K772" s="0" t="s">
        <v>35</v>
      </c>
      <c r="L772" s="0" t="n">
        <v>20</v>
      </c>
      <c r="M772" s="0" t="n">
        <v>17</v>
      </c>
      <c r="N772" s="0" t="n">
        <v>4</v>
      </c>
      <c r="O772" s="0" t="n">
        <v>80</v>
      </c>
      <c r="P772" s="0" t="n">
        <v>68</v>
      </c>
      <c r="Q772" s="0" t="n">
        <v>12</v>
      </c>
      <c r="R772" s="0" t="n">
        <v>9</v>
      </c>
      <c r="S772" s="0" t="s">
        <v>1183</v>
      </c>
    </row>
    <row r="773" customFormat="false" ht="12.8" hidden="false" customHeight="false" outlineLevel="0" collapsed="false">
      <c r="A773" s="0" t="n">
        <v>88065566126</v>
      </c>
      <c r="B773" s="0" t="n">
        <v>44085</v>
      </c>
      <c r="C773" s="0" t="s">
        <v>771</v>
      </c>
      <c r="D773" s="0" t="s">
        <v>20</v>
      </c>
      <c r="E773" s="0" t="s">
        <v>21</v>
      </c>
      <c r="F773" s="0" t="s">
        <v>31</v>
      </c>
      <c r="G773" s="0" t="s">
        <v>32</v>
      </c>
      <c r="H773" s="0" t="s">
        <v>33</v>
      </c>
      <c r="I773" s="0" t="s">
        <v>128</v>
      </c>
      <c r="J773" s="0" t="s">
        <v>60</v>
      </c>
      <c r="K773" s="0" t="s">
        <v>35</v>
      </c>
      <c r="L773" s="0" t="n">
        <v>70</v>
      </c>
      <c r="M773" s="0" t="n">
        <v>67</v>
      </c>
      <c r="N773" s="0" t="n">
        <v>5</v>
      </c>
      <c r="O773" s="0" t="n">
        <v>350</v>
      </c>
      <c r="P773" s="0" t="n">
        <v>335</v>
      </c>
      <c r="Q773" s="0" t="n">
        <v>15</v>
      </c>
      <c r="R773" s="0" t="n">
        <v>9</v>
      </c>
      <c r="S773" s="0" t="s">
        <v>1183</v>
      </c>
    </row>
    <row r="774" customFormat="false" ht="12.8" hidden="false" customHeight="false" outlineLevel="0" collapsed="false">
      <c r="A774" s="0" t="n">
        <v>88065566127</v>
      </c>
      <c r="B774" s="0" t="n">
        <v>44086</v>
      </c>
      <c r="C774" s="0" t="s">
        <v>772</v>
      </c>
      <c r="D774" s="0" t="s">
        <v>20</v>
      </c>
      <c r="E774" s="0" t="s">
        <v>152</v>
      </c>
      <c r="F774" s="0" t="s">
        <v>38</v>
      </c>
      <c r="G774" s="0" t="s">
        <v>32</v>
      </c>
      <c r="H774" s="0" t="s">
        <v>39</v>
      </c>
      <c r="I774" s="0" t="s">
        <v>128</v>
      </c>
      <c r="J774" s="0" t="s">
        <v>61</v>
      </c>
      <c r="K774" s="0" t="s">
        <v>35</v>
      </c>
      <c r="L774" s="0" t="n">
        <v>15</v>
      </c>
      <c r="M774" s="0" t="n">
        <v>12</v>
      </c>
      <c r="N774" s="0" t="n">
        <v>6</v>
      </c>
      <c r="O774" s="0" t="n">
        <v>90</v>
      </c>
      <c r="P774" s="0" t="n">
        <v>72</v>
      </c>
      <c r="Q774" s="0" t="n">
        <v>18</v>
      </c>
      <c r="R774" s="0" t="n">
        <v>9</v>
      </c>
      <c r="S774" s="0" t="s">
        <v>1183</v>
      </c>
    </row>
    <row r="775" customFormat="false" ht="12.8" hidden="false" customHeight="false" outlineLevel="0" collapsed="false">
      <c r="A775" s="0" t="n">
        <v>88065566128</v>
      </c>
      <c r="B775" s="0" t="n">
        <v>44087</v>
      </c>
      <c r="C775" s="0" t="s">
        <v>773</v>
      </c>
      <c r="D775" s="0" t="s">
        <v>29</v>
      </c>
      <c r="E775" s="0" t="s">
        <v>154</v>
      </c>
      <c r="F775" s="0" t="s">
        <v>43</v>
      </c>
      <c r="G775" s="0" t="s">
        <v>23</v>
      </c>
      <c r="H775" s="0" t="s">
        <v>44</v>
      </c>
      <c r="I775" s="0" t="s">
        <v>128</v>
      </c>
      <c r="J775" s="0" t="s">
        <v>64</v>
      </c>
      <c r="K775" s="0" t="s">
        <v>35</v>
      </c>
      <c r="L775" s="0" t="n">
        <v>12</v>
      </c>
      <c r="M775" s="0" t="n">
        <v>9</v>
      </c>
      <c r="N775" s="0" t="n">
        <v>7</v>
      </c>
      <c r="O775" s="0" t="n">
        <v>84</v>
      </c>
      <c r="P775" s="0" t="n">
        <v>63</v>
      </c>
      <c r="Q775" s="0" t="n">
        <v>21</v>
      </c>
      <c r="R775" s="0" t="n">
        <v>9</v>
      </c>
      <c r="S775" s="0" t="s">
        <v>1183</v>
      </c>
    </row>
    <row r="776" customFormat="false" ht="12.8" hidden="false" customHeight="false" outlineLevel="0" collapsed="false">
      <c r="A776" s="0" t="n">
        <v>88065566129</v>
      </c>
      <c r="B776" s="0" t="n">
        <v>44088</v>
      </c>
      <c r="C776" s="0" t="s">
        <v>774</v>
      </c>
      <c r="D776" s="0" t="s">
        <v>20</v>
      </c>
      <c r="E776" s="0" t="s">
        <v>156</v>
      </c>
      <c r="F776" s="0" t="s">
        <v>22</v>
      </c>
      <c r="G776" s="0" t="s">
        <v>23</v>
      </c>
      <c r="H776" s="0" t="s">
        <v>24</v>
      </c>
      <c r="I776" s="0" t="s">
        <v>128</v>
      </c>
      <c r="J776" s="0" t="s">
        <v>67</v>
      </c>
      <c r="K776" s="0" t="s">
        <v>35</v>
      </c>
      <c r="L776" s="0" t="n">
        <v>18</v>
      </c>
      <c r="M776" s="0" t="n">
        <v>15</v>
      </c>
      <c r="N776" s="0" t="n">
        <v>11</v>
      </c>
      <c r="O776" s="0" t="n">
        <v>198</v>
      </c>
      <c r="P776" s="0" t="n">
        <v>165</v>
      </c>
      <c r="Q776" s="0" t="n">
        <v>33</v>
      </c>
      <c r="R776" s="0" t="n">
        <v>9</v>
      </c>
      <c r="S776" s="0" t="s">
        <v>1183</v>
      </c>
    </row>
    <row r="777" customFormat="false" ht="12.8" hidden="false" customHeight="false" outlineLevel="0" collapsed="false">
      <c r="A777" s="0" t="n">
        <v>88065566130</v>
      </c>
      <c r="B777" s="0" t="n">
        <v>44089</v>
      </c>
      <c r="C777" s="0" t="s">
        <v>775</v>
      </c>
      <c r="D777" s="0" t="s">
        <v>29</v>
      </c>
      <c r="E777" s="0" t="s">
        <v>66</v>
      </c>
      <c r="F777" s="0" t="s">
        <v>31</v>
      </c>
      <c r="G777" s="0" t="s">
        <v>32</v>
      </c>
      <c r="H777" s="0" t="s">
        <v>33</v>
      </c>
      <c r="I777" s="0" t="s">
        <v>128</v>
      </c>
      <c r="J777" s="0" t="s">
        <v>79</v>
      </c>
      <c r="K777" s="0" t="s">
        <v>35</v>
      </c>
      <c r="L777" s="0" t="n">
        <v>23</v>
      </c>
      <c r="M777" s="0" t="n">
        <v>20</v>
      </c>
      <c r="N777" s="0" t="n">
        <v>2</v>
      </c>
      <c r="O777" s="0" t="n">
        <v>46</v>
      </c>
      <c r="P777" s="0" t="n">
        <v>40</v>
      </c>
      <c r="Q777" s="0" t="n">
        <v>6</v>
      </c>
      <c r="R777" s="0" t="n">
        <v>9</v>
      </c>
      <c r="S777" s="0" t="s">
        <v>1183</v>
      </c>
    </row>
    <row r="778" customFormat="false" ht="12.8" hidden="false" customHeight="false" outlineLevel="0" collapsed="false">
      <c r="A778" s="0" t="n">
        <v>88065566131</v>
      </c>
      <c r="B778" s="0" t="n">
        <v>44093</v>
      </c>
      <c r="C778" s="0" t="s">
        <v>776</v>
      </c>
      <c r="D778" s="0" t="s">
        <v>20</v>
      </c>
      <c r="E778" s="0" t="s">
        <v>69</v>
      </c>
      <c r="F778" s="0" t="s">
        <v>38</v>
      </c>
      <c r="G778" s="0" t="s">
        <v>32</v>
      </c>
      <c r="H778" s="0" t="s">
        <v>39</v>
      </c>
      <c r="I778" s="0" t="s">
        <v>128</v>
      </c>
      <c r="J778" s="0" t="s">
        <v>82</v>
      </c>
      <c r="K778" s="0" t="s">
        <v>35</v>
      </c>
      <c r="L778" s="0" t="n">
        <v>9</v>
      </c>
      <c r="M778" s="0" t="n">
        <v>6</v>
      </c>
      <c r="N778" s="0" t="n">
        <v>3</v>
      </c>
      <c r="O778" s="0" t="n">
        <v>27</v>
      </c>
      <c r="P778" s="0" t="n">
        <v>18</v>
      </c>
      <c r="Q778" s="0" t="n">
        <v>9</v>
      </c>
      <c r="R778" s="0" t="n">
        <v>9</v>
      </c>
      <c r="S778" s="0" t="s">
        <v>1183</v>
      </c>
    </row>
    <row r="779" customFormat="false" ht="12.8" hidden="false" customHeight="false" outlineLevel="0" collapsed="false">
      <c r="A779" s="0" t="n">
        <v>88065566132</v>
      </c>
      <c r="B779" s="0" t="n">
        <v>44092</v>
      </c>
      <c r="C779" s="0" t="s">
        <v>777</v>
      </c>
      <c r="D779" s="0" t="s">
        <v>29</v>
      </c>
      <c r="E779" s="0" t="s">
        <v>72</v>
      </c>
      <c r="F779" s="0" t="s">
        <v>43</v>
      </c>
      <c r="G779" s="0" t="s">
        <v>23</v>
      </c>
      <c r="H779" s="0" t="s">
        <v>44</v>
      </c>
      <c r="I779" s="0" t="s">
        <v>128</v>
      </c>
      <c r="J779" s="0" t="s">
        <v>85</v>
      </c>
      <c r="K779" s="0" t="s">
        <v>35</v>
      </c>
      <c r="L779" s="0" t="n">
        <v>18</v>
      </c>
      <c r="M779" s="0" t="n">
        <v>15</v>
      </c>
      <c r="N779" s="0" t="n">
        <v>5</v>
      </c>
      <c r="O779" s="0" t="n">
        <v>90</v>
      </c>
      <c r="P779" s="0" t="n">
        <v>75</v>
      </c>
      <c r="Q779" s="0" t="n">
        <v>15</v>
      </c>
      <c r="R779" s="0" t="n">
        <v>9</v>
      </c>
      <c r="S779" s="0" t="s">
        <v>1183</v>
      </c>
    </row>
    <row r="780" customFormat="false" ht="12.8" hidden="false" customHeight="false" outlineLevel="0" collapsed="false">
      <c r="A780" s="0" t="n">
        <v>88065566133</v>
      </c>
      <c r="B780" s="0" t="n">
        <v>44092</v>
      </c>
      <c r="C780" s="0" t="s">
        <v>778</v>
      </c>
      <c r="D780" s="0" t="s">
        <v>29</v>
      </c>
      <c r="E780" s="0" t="s">
        <v>75</v>
      </c>
      <c r="F780" s="0" t="s">
        <v>22</v>
      </c>
      <c r="G780" s="0" t="s">
        <v>23</v>
      </c>
      <c r="H780" s="0" t="s">
        <v>24</v>
      </c>
      <c r="I780" s="0" t="s">
        <v>128</v>
      </c>
      <c r="J780" s="0" t="s">
        <v>26</v>
      </c>
      <c r="K780" s="0" t="s">
        <v>27</v>
      </c>
      <c r="L780" s="0" t="n">
        <v>52</v>
      </c>
      <c r="M780" s="0" t="n">
        <v>49</v>
      </c>
      <c r="N780" s="0" t="n">
        <v>2</v>
      </c>
      <c r="O780" s="0" t="n">
        <v>104</v>
      </c>
      <c r="P780" s="0" t="n">
        <v>98</v>
      </c>
      <c r="Q780" s="0" t="n">
        <v>6</v>
      </c>
      <c r="R780" s="0" t="n">
        <v>9</v>
      </c>
      <c r="S780" s="0" t="s">
        <v>1183</v>
      </c>
    </row>
    <row r="781" customFormat="false" ht="12.8" hidden="false" customHeight="false" outlineLevel="0" collapsed="false">
      <c r="A781" s="0" t="n">
        <v>88065566134</v>
      </c>
      <c r="B781" s="0" t="n">
        <v>44093</v>
      </c>
      <c r="C781" s="0" t="s">
        <v>779</v>
      </c>
      <c r="D781" s="0" t="s">
        <v>29</v>
      </c>
      <c r="E781" s="0" t="s">
        <v>78</v>
      </c>
      <c r="F781" s="0" t="s">
        <v>31</v>
      </c>
      <c r="G781" s="0" t="s">
        <v>32</v>
      </c>
      <c r="H781" s="0" t="s">
        <v>33</v>
      </c>
      <c r="I781" s="0" t="s">
        <v>128</v>
      </c>
      <c r="J781" s="0" t="s">
        <v>34</v>
      </c>
      <c r="K781" s="0" t="s">
        <v>35</v>
      </c>
      <c r="L781" s="0" t="n">
        <v>9</v>
      </c>
      <c r="M781" s="0" t="n">
        <v>6</v>
      </c>
      <c r="N781" s="0" t="n">
        <v>1</v>
      </c>
      <c r="O781" s="0" t="n">
        <v>9</v>
      </c>
      <c r="P781" s="0" t="n">
        <v>6</v>
      </c>
      <c r="Q781" s="0" t="n">
        <v>3</v>
      </c>
      <c r="R781" s="0" t="n">
        <v>9</v>
      </c>
      <c r="S781" s="0" t="s">
        <v>1183</v>
      </c>
    </row>
    <row r="782" customFormat="false" ht="12.8" hidden="false" customHeight="false" outlineLevel="0" collapsed="false">
      <c r="A782" s="0" t="n">
        <v>88065566135</v>
      </c>
      <c r="B782" s="0" t="n">
        <v>44094</v>
      </c>
      <c r="C782" s="0" t="s">
        <v>780</v>
      </c>
      <c r="D782" s="0" t="s">
        <v>20</v>
      </c>
      <c r="E782" s="0" t="s">
        <v>81</v>
      </c>
      <c r="F782" s="0" t="s">
        <v>38</v>
      </c>
      <c r="G782" s="0" t="s">
        <v>32</v>
      </c>
      <c r="H782" s="0" t="s">
        <v>39</v>
      </c>
      <c r="I782" s="0" t="s">
        <v>128</v>
      </c>
      <c r="J782" s="0" t="s">
        <v>40</v>
      </c>
      <c r="K782" s="0" t="s">
        <v>35</v>
      </c>
      <c r="L782" s="0" t="n">
        <v>5</v>
      </c>
      <c r="M782" s="0" t="n">
        <v>2</v>
      </c>
      <c r="N782" s="0" t="n">
        <v>6</v>
      </c>
      <c r="O782" s="0" t="n">
        <v>30</v>
      </c>
      <c r="P782" s="0" t="n">
        <v>12</v>
      </c>
      <c r="Q782" s="0" t="n">
        <v>18</v>
      </c>
      <c r="R782" s="0" t="n">
        <v>9</v>
      </c>
      <c r="S782" s="0" t="s">
        <v>1183</v>
      </c>
    </row>
    <row r="783" customFormat="false" ht="12.8" hidden="false" customHeight="false" outlineLevel="0" collapsed="false">
      <c r="A783" s="0" t="n">
        <v>88065566136</v>
      </c>
      <c r="B783" s="0" t="n">
        <v>44095</v>
      </c>
      <c r="C783" s="0" t="s">
        <v>781</v>
      </c>
      <c r="D783" s="0" t="s">
        <v>20</v>
      </c>
      <c r="E783" s="0" t="s">
        <v>84</v>
      </c>
      <c r="F783" s="0" t="s">
        <v>43</v>
      </c>
      <c r="G783" s="0" t="s">
        <v>23</v>
      </c>
      <c r="H783" s="0" t="s">
        <v>44</v>
      </c>
      <c r="I783" s="0" t="s">
        <v>128</v>
      </c>
      <c r="J783" s="0" t="s">
        <v>99</v>
      </c>
      <c r="K783" s="0" t="s">
        <v>27</v>
      </c>
      <c r="L783" s="0" t="n">
        <v>14</v>
      </c>
      <c r="M783" s="0" t="n">
        <v>11</v>
      </c>
      <c r="N783" s="0" t="n">
        <v>9</v>
      </c>
      <c r="O783" s="0" t="n">
        <v>126</v>
      </c>
      <c r="P783" s="0" t="n">
        <v>99</v>
      </c>
      <c r="Q783" s="0" t="n">
        <v>27</v>
      </c>
      <c r="R783" s="0" t="n">
        <v>9</v>
      </c>
      <c r="S783" s="0" t="s">
        <v>1183</v>
      </c>
    </row>
    <row r="784" customFormat="false" ht="12.8" hidden="false" customHeight="false" outlineLevel="0" collapsed="false">
      <c r="A784" s="0" t="n">
        <v>88065566137</v>
      </c>
      <c r="B784" s="0" t="n">
        <v>44096</v>
      </c>
      <c r="C784" s="0" t="s">
        <v>782</v>
      </c>
      <c r="D784" s="0" t="s">
        <v>20</v>
      </c>
      <c r="E784" s="0" t="s">
        <v>87</v>
      </c>
      <c r="F784" s="0" t="s">
        <v>22</v>
      </c>
      <c r="G784" s="0" t="s">
        <v>23</v>
      </c>
      <c r="H784" s="0" t="s">
        <v>24</v>
      </c>
      <c r="I784" s="0" t="s">
        <v>128</v>
      </c>
      <c r="J784" s="0" t="s">
        <v>102</v>
      </c>
      <c r="K784" s="0" t="s">
        <v>27</v>
      </c>
      <c r="L784" s="0" t="n">
        <v>6</v>
      </c>
      <c r="M784" s="0" t="n">
        <v>3</v>
      </c>
      <c r="N784" s="0" t="n">
        <v>10</v>
      </c>
      <c r="O784" s="0" t="n">
        <v>60</v>
      </c>
      <c r="P784" s="0" t="n">
        <v>30</v>
      </c>
      <c r="Q784" s="0" t="n">
        <v>30</v>
      </c>
      <c r="R784" s="0" t="n">
        <v>9</v>
      </c>
      <c r="S784" s="0" t="s">
        <v>1183</v>
      </c>
    </row>
    <row r="785" customFormat="false" ht="12.8" hidden="false" customHeight="false" outlineLevel="0" collapsed="false">
      <c r="A785" s="0" t="n">
        <v>88065566138</v>
      </c>
      <c r="B785" s="0" t="n">
        <v>44097</v>
      </c>
      <c r="C785" s="0" t="s">
        <v>783</v>
      </c>
      <c r="D785" s="0" t="s">
        <v>20</v>
      </c>
      <c r="E785" s="0" t="s">
        <v>90</v>
      </c>
      <c r="F785" s="0" t="s">
        <v>31</v>
      </c>
      <c r="G785" s="0" t="s">
        <v>32</v>
      </c>
      <c r="H785" s="0" t="s">
        <v>33</v>
      </c>
      <c r="I785" s="0" t="s">
        <v>128</v>
      </c>
      <c r="J785" s="0" t="s">
        <v>142</v>
      </c>
      <c r="K785" s="0" t="s">
        <v>35</v>
      </c>
      <c r="L785" s="0" t="n">
        <v>10</v>
      </c>
      <c r="M785" s="0" t="n">
        <v>7</v>
      </c>
      <c r="N785" s="0" t="n">
        <v>3</v>
      </c>
      <c r="O785" s="0" t="n">
        <v>30</v>
      </c>
      <c r="P785" s="0" t="n">
        <v>21</v>
      </c>
      <c r="Q785" s="0" t="n">
        <v>9</v>
      </c>
      <c r="R785" s="0" t="n">
        <v>9</v>
      </c>
      <c r="S785" s="0" t="s">
        <v>1183</v>
      </c>
    </row>
    <row r="786" customFormat="false" ht="12.8" hidden="false" customHeight="false" outlineLevel="0" collapsed="false">
      <c r="A786" s="0" t="n">
        <v>88065566139</v>
      </c>
      <c r="B786" s="0" t="n">
        <v>44098</v>
      </c>
      <c r="C786" s="0" t="s">
        <v>784</v>
      </c>
      <c r="D786" s="0" t="s">
        <v>20</v>
      </c>
      <c r="E786" s="0" t="s">
        <v>93</v>
      </c>
      <c r="F786" s="0" t="s">
        <v>38</v>
      </c>
      <c r="G786" s="0" t="s">
        <v>32</v>
      </c>
      <c r="H786" s="0" t="s">
        <v>39</v>
      </c>
      <c r="I786" s="0" t="s">
        <v>128</v>
      </c>
      <c r="J786" s="0" t="s">
        <v>105</v>
      </c>
      <c r="K786" s="0" t="s">
        <v>27</v>
      </c>
      <c r="L786" s="0" t="n">
        <v>13</v>
      </c>
      <c r="M786" s="0" t="n">
        <v>10</v>
      </c>
      <c r="N786" s="0" t="n">
        <v>4</v>
      </c>
      <c r="O786" s="0" t="n">
        <v>52</v>
      </c>
      <c r="P786" s="0" t="n">
        <v>40</v>
      </c>
      <c r="Q786" s="0" t="n">
        <v>12</v>
      </c>
      <c r="R786" s="0" t="n">
        <v>9</v>
      </c>
      <c r="S786" s="0" t="s">
        <v>1183</v>
      </c>
    </row>
    <row r="787" customFormat="false" ht="12.8" hidden="false" customHeight="false" outlineLevel="0" collapsed="false">
      <c r="A787" s="0" t="n">
        <v>88065566140</v>
      </c>
      <c r="B787" s="0" t="n">
        <v>44099</v>
      </c>
      <c r="C787" s="0" t="s">
        <v>785</v>
      </c>
      <c r="D787" s="0" t="s">
        <v>20</v>
      </c>
      <c r="E787" s="0" t="s">
        <v>96</v>
      </c>
      <c r="F787" s="0" t="s">
        <v>43</v>
      </c>
      <c r="G787" s="0" t="s">
        <v>23</v>
      </c>
      <c r="H787" s="0" t="s">
        <v>44</v>
      </c>
      <c r="I787" s="0" t="s">
        <v>128</v>
      </c>
      <c r="J787" s="0" t="s">
        <v>144</v>
      </c>
      <c r="K787" s="0" t="s">
        <v>35</v>
      </c>
      <c r="L787" s="0" t="n">
        <v>20</v>
      </c>
      <c r="M787" s="0" t="n">
        <v>17</v>
      </c>
      <c r="N787" s="0" t="n">
        <v>5</v>
      </c>
      <c r="O787" s="0" t="n">
        <v>100</v>
      </c>
      <c r="P787" s="0" t="n">
        <v>85</v>
      </c>
      <c r="Q787" s="0" t="n">
        <v>15</v>
      </c>
      <c r="R787" s="0" t="n">
        <v>9</v>
      </c>
      <c r="S787" s="0" t="s">
        <v>1183</v>
      </c>
    </row>
    <row r="788" customFormat="false" ht="12.8" hidden="false" customHeight="false" outlineLevel="0" collapsed="false">
      <c r="A788" s="0" t="n">
        <v>88065566141</v>
      </c>
      <c r="B788" s="0" t="n">
        <v>44103</v>
      </c>
      <c r="C788" s="0" t="s">
        <v>786</v>
      </c>
      <c r="D788" s="0" t="s">
        <v>20</v>
      </c>
      <c r="E788" s="0" t="s">
        <v>98</v>
      </c>
      <c r="F788" s="0" t="s">
        <v>22</v>
      </c>
      <c r="G788" s="0" t="s">
        <v>23</v>
      </c>
      <c r="H788" s="0" t="s">
        <v>24</v>
      </c>
      <c r="I788" s="0" t="s">
        <v>128</v>
      </c>
      <c r="J788" s="0" t="s">
        <v>108</v>
      </c>
      <c r="K788" s="0" t="s">
        <v>27</v>
      </c>
      <c r="L788" s="0" t="n">
        <v>15</v>
      </c>
      <c r="M788" s="0" t="n">
        <v>12</v>
      </c>
      <c r="N788" s="0" t="n">
        <v>6</v>
      </c>
      <c r="O788" s="0" t="n">
        <v>90</v>
      </c>
      <c r="P788" s="0" t="n">
        <v>72</v>
      </c>
      <c r="Q788" s="0" t="n">
        <v>18</v>
      </c>
      <c r="R788" s="0" t="n">
        <v>9</v>
      </c>
      <c r="S788" s="0" t="s">
        <v>1183</v>
      </c>
    </row>
    <row r="789" customFormat="false" ht="12.8" hidden="false" customHeight="false" outlineLevel="0" collapsed="false">
      <c r="A789" s="0" t="n">
        <v>88065566142</v>
      </c>
      <c r="B789" s="0" t="n">
        <v>44102</v>
      </c>
      <c r="C789" s="0" t="s">
        <v>787</v>
      </c>
      <c r="D789" s="0" t="s">
        <v>20</v>
      </c>
      <c r="E789" s="0" t="s">
        <v>101</v>
      </c>
      <c r="F789" s="0" t="s">
        <v>31</v>
      </c>
      <c r="G789" s="0" t="s">
        <v>32</v>
      </c>
      <c r="H789" s="0" t="s">
        <v>33</v>
      </c>
      <c r="I789" s="0" t="s">
        <v>128</v>
      </c>
      <c r="J789" s="0" t="s">
        <v>53</v>
      </c>
      <c r="K789" s="0" t="s">
        <v>27</v>
      </c>
      <c r="L789" s="0" t="n">
        <v>20</v>
      </c>
      <c r="M789" s="0" t="n">
        <v>17</v>
      </c>
      <c r="N789" s="0" t="n">
        <v>3</v>
      </c>
      <c r="O789" s="0" t="n">
        <v>60</v>
      </c>
      <c r="P789" s="0" t="n">
        <v>51</v>
      </c>
      <c r="Q789" s="0" t="n">
        <v>9</v>
      </c>
      <c r="R789" s="0" t="n">
        <v>9</v>
      </c>
      <c r="S789" s="0" t="s">
        <v>1183</v>
      </c>
    </row>
    <row r="790" customFormat="false" ht="12.8" hidden="false" customHeight="false" outlineLevel="0" collapsed="false">
      <c r="A790" s="0" t="n">
        <v>88065566143</v>
      </c>
      <c r="B790" s="0" t="n">
        <v>44102</v>
      </c>
      <c r="C790" s="0" t="s">
        <v>788</v>
      </c>
      <c r="D790" s="0" t="s">
        <v>29</v>
      </c>
      <c r="E790" s="0" t="s">
        <v>104</v>
      </c>
      <c r="F790" s="0" t="s">
        <v>38</v>
      </c>
      <c r="G790" s="0" t="s">
        <v>32</v>
      </c>
      <c r="H790" s="0" t="s">
        <v>39</v>
      </c>
      <c r="I790" s="0" t="s">
        <v>128</v>
      </c>
      <c r="J790" s="0" t="s">
        <v>56</v>
      </c>
      <c r="K790" s="0" t="s">
        <v>27</v>
      </c>
      <c r="L790" s="0" t="n">
        <v>12</v>
      </c>
      <c r="M790" s="0" t="n">
        <v>9</v>
      </c>
      <c r="N790" s="0" t="n">
        <v>7</v>
      </c>
      <c r="O790" s="0" t="n">
        <v>84</v>
      </c>
      <c r="P790" s="0" t="n">
        <v>63</v>
      </c>
      <c r="Q790" s="0" t="n">
        <v>21</v>
      </c>
      <c r="R790" s="0" t="n">
        <v>9</v>
      </c>
      <c r="S790" s="0" t="s">
        <v>1183</v>
      </c>
    </row>
    <row r="791" customFormat="false" ht="12.8" hidden="false" customHeight="false" outlineLevel="0" collapsed="false">
      <c r="A791" s="0" t="n">
        <v>88065566144</v>
      </c>
      <c r="B791" s="0" t="n">
        <v>44103</v>
      </c>
      <c r="C791" s="0" t="s">
        <v>789</v>
      </c>
      <c r="D791" s="0" t="s">
        <v>20</v>
      </c>
      <c r="E791" s="0" t="s">
        <v>107</v>
      </c>
      <c r="F791" s="0" t="s">
        <v>43</v>
      </c>
      <c r="G791" s="0" t="s">
        <v>23</v>
      </c>
      <c r="H791" s="0" t="s">
        <v>44</v>
      </c>
      <c r="I791" s="0" t="s">
        <v>128</v>
      </c>
      <c r="J791" s="0" t="s">
        <v>59</v>
      </c>
      <c r="K791" s="0" t="s">
        <v>27</v>
      </c>
      <c r="L791" s="0" t="n">
        <v>16</v>
      </c>
      <c r="M791" s="0" t="n">
        <v>13</v>
      </c>
      <c r="N791" s="0" t="n">
        <v>5</v>
      </c>
      <c r="O791" s="0" t="n">
        <v>80</v>
      </c>
      <c r="P791" s="0" t="n">
        <v>65</v>
      </c>
      <c r="Q791" s="0" t="n">
        <v>15</v>
      </c>
      <c r="R791" s="0" t="n">
        <v>9</v>
      </c>
      <c r="S791" s="0" t="s">
        <v>1183</v>
      </c>
    </row>
    <row r="792" customFormat="false" ht="12.8" hidden="false" customHeight="false" outlineLevel="0" collapsed="false">
      <c r="A792" s="0" t="n">
        <v>88065566145</v>
      </c>
      <c r="B792" s="0" t="n">
        <v>44073</v>
      </c>
      <c r="C792" s="0" t="s">
        <v>790</v>
      </c>
      <c r="D792" s="0" t="s">
        <v>29</v>
      </c>
      <c r="E792" s="0" t="s">
        <v>110</v>
      </c>
      <c r="F792" s="0" t="s">
        <v>22</v>
      </c>
      <c r="G792" s="0" t="s">
        <v>23</v>
      </c>
      <c r="H792" s="0" t="s">
        <v>24</v>
      </c>
      <c r="I792" s="0" t="s">
        <v>128</v>
      </c>
      <c r="J792" s="0" t="s">
        <v>60</v>
      </c>
      <c r="K792" s="0" t="s">
        <v>35</v>
      </c>
      <c r="L792" s="0" t="n">
        <v>70</v>
      </c>
      <c r="M792" s="0" t="n">
        <v>67</v>
      </c>
      <c r="N792" s="0" t="n">
        <v>8</v>
      </c>
      <c r="O792" s="0" t="n">
        <v>560</v>
      </c>
      <c r="P792" s="0" t="n">
        <v>536</v>
      </c>
      <c r="Q792" s="0" t="n">
        <v>24</v>
      </c>
      <c r="R792" s="0" t="n">
        <v>8</v>
      </c>
      <c r="S792" s="0" t="s">
        <v>1184</v>
      </c>
    </row>
    <row r="793" customFormat="false" ht="12.8" hidden="false" customHeight="false" outlineLevel="0" collapsed="false">
      <c r="A793" s="0" t="n">
        <v>88065566146</v>
      </c>
      <c r="B793" s="0" t="n">
        <v>44074</v>
      </c>
      <c r="C793" s="0" t="s">
        <v>791</v>
      </c>
      <c r="D793" s="0" t="s">
        <v>29</v>
      </c>
      <c r="E793" s="0" t="s">
        <v>112</v>
      </c>
      <c r="F793" s="0" t="s">
        <v>31</v>
      </c>
      <c r="G793" s="0" t="s">
        <v>32</v>
      </c>
      <c r="H793" s="0" t="s">
        <v>33</v>
      </c>
      <c r="I793" s="0" t="s">
        <v>128</v>
      </c>
      <c r="J793" s="0" t="s">
        <v>61</v>
      </c>
      <c r="K793" s="0" t="s">
        <v>35</v>
      </c>
      <c r="L793" s="0" t="n">
        <v>15</v>
      </c>
      <c r="M793" s="0" t="n">
        <v>12</v>
      </c>
      <c r="N793" s="0" t="n">
        <v>9</v>
      </c>
      <c r="O793" s="0" t="n">
        <v>135</v>
      </c>
      <c r="P793" s="0" t="n">
        <v>108</v>
      </c>
      <c r="Q793" s="0" t="n">
        <v>27</v>
      </c>
      <c r="R793" s="0" t="n">
        <v>8</v>
      </c>
      <c r="S793" s="0" t="s">
        <v>1184</v>
      </c>
    </row>
    <row r="794" customFormat="false" ht="12.8" hidden="false" customHeight="false" outlineLevel="0" collapsed="false">
      <c r="A794" s="0" t="n">
        <v>88065566147</v>
      </c>
      <c r="B794" s="0" t="n">
        <v>44044</v>
      </c>
      <c r="C794" s="0" t="s">
        <v>792</v>
      </c>
      <c r="D794" s="0" t="s">
        <v>29</v>
      </c>
      <c r="E794" s="0" t="s">
        <v>114</v>
      </c>
      <c r="F794" s="0" t="s">
        <v>38</v>
      </c>
      <c r="G794" s="0" t="s">
        <v>32</v>
      </c>
      <c r="H794" s="0" t="s">
        <v>39</v>
      </c>
      <c r="I794" s="0" t="s">
        <v>128</v>
      </c>
      <c r="J794" s="0" t="s">
        <v>59</v>
      </c>
      <c r="K794" s="0" t="s">
        <v>27</v>
      </c>
      <c r="L794" s="0" t="n">
        <v>16</v>
      </c>
      <c r="M794" s="0" t="n">
        <v>13</v>
      </c>
      <c r="N794" s="0" t="n">
        <v>2</v>
      </c>
      <c r="O794" s="0" t="n">
        <v>32</v>
      </c>
      <c r="P794" s="0" t="n">
        <v>26</v>
      </c>
      <c r="Q794" s="0" t="n">
        <v>6</v>
      </c>
      <c r="R794" s="0" t="n">
        <v>8</v>
      </c>
      <c r="S794" s="0" t="s">
        <v>1184</v>
      </c>
    </row>
    <row r="795" customFormat="false" ht="12.8" hidden="false" customHeight="false" outlineLevel="0" collapsed="false">
      <c r="A795" s="0" t="n">
        <v>88065566148</v>
      </c>
      <c r="B795" s="0" t="n">
        <v>44045</v>
      </c>
      <c r="C795" s="0" t="s">
        <v>793</v>
      </c>
      <c r="D795" s="0" t="s">
        <v>29</v>
      </c>
      <c r="E795" s="0" t="s">
        <v>69</v>
      </c>
      <c r="F795" s="0" t="s">
        <v>43</v>
      </c>
      <c r="G795" s="0" t="s">
        <v>23</v>
      </c>
      <c r="H795" s="0" t="s">
        <v>44</v>
      </c>
      <c r="I795" s="0" t="s">
        <v>128</v>
      </c>
      <c r="J795" s="0" t="s">
        <v>62</v>
      </c>
      <c r="K795" s="0" t="s">
        <v>27</v>
      </c>
      <c r="L795" s="0" t="n">
        <v>20</v>
      </c>
      <c r="M795" s="0" t="n">
        <v>17</v>
      </c>
      <c r="N795" s="0" t="n">
        <v>5</v>
      </c>
      <c r="O795" s="0" t="n">
        <v>100</v>
      </c>
      <c r="P795" s="0" t="n">
        <v>85</v>
      </c>
      <c r="Q795" s="0" t="n">
        <v>15</v>
      </c>
      <c r="R795" s="0" t="n">
        <v>8</v>
      </c>
      <c r="S795" s="0" t="s">
        <v>1184</v>
      </c>
    </row>
    <row r="796" customFormat="false" ht="12.8" hidden="false" customHeight="false" outlineLevel="0" collapsed="false">
      <c r="A796" s="0" t="n">
        <v>88065566149</v>
      </c>
      <c r="B796" s="0" t="n">
        <v>44046</v>
      </c>
      <c r="C796" s="0" t="s">
        <v>794</v>
      </c>
      <c r="D796" s="0" t="s">
        <v>20</v>
      </c>
      <c r="E796" s="0" t="s">
        <v>117</v>
      </c>
      <c r="F796" s="0" t="s">
        <v>22</v>
      </c>
      <c r="G796" s="0" t="s">
        <v>23</v>
      </c>
      <c r="H796" s="0" t="s">
        <v>24</v>
      </c>
      <c r="I796" s="0" t="s">
        <v>128</v>
      </c>
      <c r="J796" s="0" t="s">
        <v>63</v>
      </c>
      <c r="K796" s="0" t="s">
        <v>27</v>
      </c>
      <c r="L796" s="0" t="n">
        <v>12</v>
      </c>
      <c r="M796" s="0" t="n">
        <v>9</v>
      </c>
      <c r="N796" s="0" t="n">
        <v>7</v>
      </c>
      <c r="O796" s="0" t="n">
        <v>84</v>
      </c>
      <c r="P796" s="0" t="n">
        <v>63</v>
      </c>
      <c r="Q796" s="0" t="n">
        <v>21</v>
      </c>
      <c r="R796" s="0" t="n">
        <v>8</v>
      </c>
      <c r="S796" s="0" t="s">
        <v>1184</v>
      </c>
    </row>
    <row r="797" customFormat="false" ht="12.8" hidden="false" customHeight="false" outlineLevel="0" collapsed="false">
      <c r="A797" s="0" t="n">
        <v>88065566150</v>
      </c>
      <c r="B797" s="0" t="n">
        <v>44047</v>
      </c>
      <c r="C797" s="0" t="s">
        <v>795</v>
      </c>
      <c r="D797" s="0" t="s">
        <v>29</v>
      </c>
      <c r="E797" s="0" t="s">
        <v>119</v>
      </c>
      <c r="F797" s="0" t="s">
        <v>31</v>
      </c>
      <c r="G797" s="0" t="s">
        <v>32</v>
      </c>
      <c r="H797" s="0" t="s">
        <v>33</v>
      </c>
      <c r="I797" s="0" t="s">
        <v>25</v>
      </c>
      <c r="J797" s="0" t="s">
        <v>64</v>
      </c>
      <c r="K797" s="0" t="s">
        <v>35</v>
      </c>
      <c r="L797" s="0" t="n">
        <v>12</v>
      </c>
      <c r="M797" s="0" t="n">
        <v>9</v>
      </c>
      <c r="N797" s="0" t="n">
        <v>7</v>
      </c>
      <c r="O797" s="0" t="n">
        <v>84</v>
      </c>
      <c r="P797" s="0" t="n">
        <v>63</v>
      </c>
      <c r="Q797" s="0" t="n">
        <v>21</v>
      </c>
      <c r="R797" s="0" t="n">
        <v>8</v>
      </c>
      <c r="S797" s="0" t="s">
        <v>1184</v>
      </c>
    </row>
    <row r="798" customFormat="false" ht="12.8" hidden="false" customHeight="false" outlineLevel="0" collapsed="false">
      <c r="A798" s="0" t="n">
        <v>88065566151</v>
      </c>
      <c r="B798" s="0" t="n">
        <v>44048</v>
      </c>
      <c r="C798" s="0" t="s">
        <v>796</v>
      </c>
      <c r="D798" s="0" t="s">
        <v>20</v>
      </c>
      <c r="E798" s="0" t="s">
        <v>121</v>
      </c>
      <c r="F798" s="0" t="s">
        <v>38</v>
      </c>
      <c r="G798" s="0" t="s">
        <v>32</v>
      </c>
      <c r="H798" s="0" t="s">
        <v>39</v>
      </c>
      <c r="I798" s="0" t="s">
        <v>25</v>
      </c>
      <c r="J798" s="0" t="s">
        <v>67</v>
      </c>
      <c r="K798" s="0" t="s">
        <v>35</v>
      </c>
      <c r="L798" s="0" t="n">
        <v>18</v>
      </c>
      <c r="M798" s="0" t="n">
        <v>15</v>
      </c>
      <c r="N798" s="0" t="n">
        <v>15</v>
      </c>
      <c r="O798" s="0" t="n">
        <v>270</v>
      </c>
      <c r="P798" s="0" t="n">
        <v>225</v>
      </c>
      <c r="Q798" s="0" t="n">
        <v>45</v>
      </c>
      <c r="R798" s="0" t="n">
        <v>8</v>
      </c>
      <c r="S798" s="0" t="s">
        <v>1184</v>
      </c>
    </row>
    <row r="799" customFormat="false" ht="12.8" hidden="false" customHeight="false" outlineLevel="0" collapsed="false">
      <c r="A799" s="0" t="n">
        <v>88065566152</v>
      </c>
      <c r="B799" s="0" t="n">
        <v>44052</v>
      </c>
      <c r="C799" s="0" t="s">
        <v>797</v>
      </c>
      <c r="D799" s="0" t="s">
        <v>20</v>
      </c>
      <c r="E799" s="0" t="s">
        <v>123</v>
      </c>
      <c r="F799" s="0" t="s">
        <v>43</v>
      </c>
      <c r="G799" s="0" t="s">
        <v>23</v>
      </c>
      <c r="H799" s="0" t="s">
        <v>44</v>
      </c>
      <c r="I799" s="0" t="s">
        <v>25</v>
      </c>
      <c r="J799" s="0" t="s">
        <v>70</v>
      </c>
      <c r="K799" s="0" t="s">
        <v>27</v>
      </c>
      <c r="L799" s="0" t="n">
        <v>10</v>
      </c>
      <c r="M799" s="0" t="n">
        <v>7</v>
      </c>
      <c r="N799" s="0" t="n">
        <v>3</v>
      </c>
      <c r="O799" s="0" t="n">
        <v>30</v>
      </c>
      <c r="P799" s="0" t="n">
        <v>21</v>
      </c>
      <c r="Q799" s="0" t="n">
        <v>9</v>
      </c>
      <c r="R799" s="0" t="n">
        <v>8</v>
      </c>
      <c r="S799" s="0" t="s">
        <v>1184</v>
      </c>
    </row>
    <row r="800" customFormat="false" ht="12.8" hidden="false" customHeight="false" outlineLevel="0" collapsed="false">
      <c r="A800" s="0" t="n">
        <v>88065566153</v>
      </c>
      <c r="B800" s="0" t="n">
        <v>44051</v>
      </c>
      <c r="C800" s="0" t="s">
        <v>798</v>
      </c>
      <c r="D800" s="0" t="s">
        <v>20</v>
      </c>
      <c r="E800" s="0" t="s">
        <v>125</v>
      </c>
      <c r="F800" s="0" t="s">
        <v>22</v>
      </c>
      <c r="G800" s="0" t="s">
        <v>23</v>
      </c>
      <c r="H800" s="0" t="s">
        <v>24</v>
      </c>
      <c r="I800" s="0" t="s">
        <v>25</v>
      </c>
      <c r="J800" s="0" t="s">
        <v>73</v>
      </c>
      <c r="K800" s="0" t="s">
        <v>27</v>
      </c>
      <c r="L800" s="0" t="n">
        <v>15</v>
      </c>
      <c r="M800" s="0" t="n">
        <v>12</v>
      </c>
      <c r="N800" s="0" t="n">
        <v>6</v>
      </c>
      <c r="O800" s="0" t="n">
        <v>90</v>
      </c>
      <c r="P800" s="0" t="n">
        <v>72</v>
      </c>
      <c r="Q800" s="0" t="n">
        <v>18</v>
      </c>
      <c r="R800" s="0" t="n">
        <v>8</v>
      </c>
      <c r="S800" s="0" t="s">
        <v>1184</v>
      </c>
    </row>
    <row r="801" customFormat="false" ht="12.8" hidden="false" customHeight="false" outlineLevel="0" collapsed="false">
      <c r="A801" s="0" t="n">
        <v>88065566154</v>
      </c>
      <c r="B801" s="0" t="n">
        <v>44051</v>
      </c>
      <c r="C801" s="0" t="s">
        <v>799</v>
      </c>
      <c r="D801" s="0" t="s">
        <v>29</v>
      </c>
      <c r="E801" s="0" t="s">
        <v>30</v>
      </c>
      <c r="F801" s="0" t="s">
        <v>31</v>
      </c>
      <c r="G801" s="0" t="s">
        <v>32</v>
      </c>
      <c r="H801" s="0" t="s">
        <v>33</v>
      </c>
      <c r="I801" s="0" t="s">
        <v>25</v>
      </c>
      <c r="J801" s="0" t="s">
        <v>76</v>
      </c>
      <c r="K801" s="0" t="s">
        <v>27</v>
      </c>
      <c r="L801" s="0" t="n">
        <v>15</v>
      </c>
      <c r="M801" s="0" t="n">
        <v>12</v>
      </c>
      <c r="N801" s="0" t="n">
        <v>10</v>
      </c>
      <c r="O801" s="0" t="n">
        <v>150</v>
      </c>
      <c r="P801" s="0" t="n">
        <v>120</v>
      </c>
      <c r="Q801" s="0" t="n">
        <v>30</v>
      </c>
      <c r="R801" s="0" t="n">
        <v>8</v>
      </c>
      <c r="S801" s="0" t="s">
        <v>1184</v>
      </c>
    </row>
    <row r="802" customFormat="false" ht="12.8" hidden="false" customHeight="false" outlineLevel="0" collapsed="false">
      <c r="A802" s="0" t="n">
        <v>88065566155</v>
      </c>
      <c r="B802" s="0" t="n">
        <v>44052</v>
      </c>
      <c r="C802" s="0" t="s">
        <v>800</v>
      </c>
      <c r="D802" s="0" t="s">
        <v>29</v>
      </c>
      <c r="E802" s="0" t="s">
        <v>37</v>
      </c>
      <c r="F802" s="0" t="s">
        <v>38</v>
      </c>
      <c r="G802" s="0" t="s">
        <v>32</v>
      </c>
      <c r="H802" s="0" t="s">
        <v>39</v>
      </c>
      <c r="I802" s="0" t="s">
        <v>25</v>
      </c>
      <c r="J802" s="0" t="s">
        <v>79</v>
      </c>
      <c r="K802" s="0" t="s">
        <v>35</v>
      </c>
      <c r="L802" s="0" t="n">
        <v>23</v>
      </c>
      <c r="M802" s="0" t="n">
        <v>20</v>
      </c>
      <c r="N802" s="0" t="n">
        <v>11</v>
      </c>
      <c r="O802" s="0" t="n">
        <v>253</v>
      </c>
      <c r="P802" s="0" t="n">
        <v>220</v>
      </c>
      <c r="Q802" s="0" t="n">
        <v>33</v>
      </c>
      <c r="R802" s="0" t="n">
        <v>8</v>
      </c>
      <c r="S802" s="0" t="s">
        <v>1184</v>
      </c>
    </row>
    <row r="803" customFormat="false" ht="12.8" hidden="false" customHeight="false" outlineLevel="0" collapsed="false">
      <c r="A803" s="0" t="n">
        <v>88065566156</v>
      </c>
      <c r="B803" s="0" t="n">
        <v>44053</v>
      </c>
      <c r="C803" s="0" t="s">
        <v>801</v>
      </c>
      <c r="D803" s="0" t="s">
        <v>29</v>
      </c>
      <c r="E803" s="0" t="s">
        <v>42</v>
      </c>
      <c r="F803" s="0" t="s">
        <v>43</v>
      </c>
      <c r="G803" s="0" t="s">
        <v>23</v>
      </c>
      <c r="H803" s="0" t="s">
        <v>44</v>
      </c>
      <c r="I803" s="0" t="s">
        <v>25</v>
      </c>
      <c r="J803" s="0" t="s">
        <v>82</v>
      </c>
      <c r="K803" s="0" t="s">
        <v>35</v>
      </c>
      <c r="L803" s="0" t="n">
        <v>9</v>
      </c>
      <c r="M803" s="0" t="n">
        <v>6</v>
      </c>
      <c r="N803" s="0" t="n">
        <v>3</v>
      </c>
      <c r="O803" s="0" t="n">
        <v>27</v>
      </c>
      <c r="P803" s="0" t="n">
        <v>18</v>
      </c>
      <c r="Q803" s="0" t="n">
        <v>9</v>
      </c>
      <c r="R803" s="0" t="n">
        <v>8</v>
      </c>
      <c r="S803" s="0" t="s">
        <v>1184</v>
      </c>
    </row>
    <row r="804" customFormat="false" ht="12.8" hidden="false" customHeight="false" outlineLevel="0" collapsed="false">
      <c r="A804" s="0" t="n">
        <v>88065566157</v>
      </c>
      <c r="B804" s="0" t="n">
        <v>44054</v>
      </c>
      <c r="C804" s="0" t="s">
        <v>802</v>
      </c>
      <c r="D804" s="0" t="s">
        <v>29</v>
      </c>
      <c r="E804" s="0" t="s">
        <v>48</v>
      </c>
      <c r="F804" s="0" t="s">
        <v>22</v>
      </c>
      <c r="G804" s="0" t="s">
        <v>23</v>
      </c>
      <c r="H804" s="0" t="s">
        <v>24</v>
      </c>
      <c r="I804" s="0" t="s">
        <v>25</v>
      </c>
      <c r="J804" s="0" t="s">
        <v>85</v>
      </c>
      <c r="K804" s="0" t="s">
        <v>35</v>
      </c>
      <c r="L804" s="0" t="n">
        <v>18</v>
      </c>
      <c r="M804" s="0" t="n">
        <v>15</v>
      </c>
      <c r="N804" s="0" t="n">
        <v>1</v>
      </c>
      <c r="O804" s="0" t="n">
        <v>18</v>
      </c>
      <c r="P804" s="0" t="n">
        <v>15</v>
      </c>
      <c r="Q804" s="0" t="n">
        <v>3</v>
      </c>
      <c r="R804" s="0" t="n">
        <v>8</v>
      </c>
      <c r="S804" s="0" t="s">
        <v>1184</v>
      </c>
    </row>
    <row r="805" customFormat="false" ht="12.8" hidden="false" customHeight="false" outlineLevel="0" collapsed="false">
      <c r="A805" s="0" t="n">
        <v>88065566158</v>
      </c>
      <c r="B805" s="0" t="n">
        <v>44055</v>
      </c>
      <c r="C805" s="0" t="s">
        <v>803</v>
      </c>
      <c r="D805" s="0" t="s">
        <v>29</v>
      </c>
      <c r="E805" s="0" t="s">
        <v>50</v>
      </c>
      <c r="F805" s="0" t="s">
        <v>31</v>
      </c>
      <c r="G805" s="0" t="s">
        <v>32</v>
      </c>
      <c r="H805" s="0" t="s">
        <v>33</v>
      </c>
      <c r="I805" s="0" t="s">
        <v>25</v>
      </c>
      <c r="J805" s="0" t="s">
        <v>88</v>
      </c>
      <c r="K805" s="0" t="s">
        <v>27</v>
      </c>
      <c r="L805" s="0" t="n">
        <v>14</v>
      </c>
      <c r="M805" s="0" t="n">
        <v>11</v>
      </c>
      <c r="N805" s="0" t="n">
        <v>1</v>
      </c>
      <c r="O805" s="0" t="n">
        <v>14</v>
      </c>
      <c r="P805" s="0" t="n">
        <v>11</v>
      </c>
      <c r="Q805" s="0" t="n">
        <v>3</v>
      </c>
      <c r="R805" s="0" t="n">
        <v>8</v>
      </c>
      <c r="S805" s="0" t="s">
        <v>1184</v>
      </c>
    </row>
    <row r="806" customFormat="false" ht="12.8" hidden="false" customHeight="false" outlineLevel="0" collapsed="false">
      <c r="A806" s="0" t="n">
        <v>88065566159</v>
      </c>
      <c r="B806" s="0" t="n">
        <v>44056</v>
      </c>
      <c r="C806" s="0" t="s">
        <v>804</v>
      </c>
      <c r="D806" s="0" t="s">
        <v>20</v>
      </c>
      <c r="E806" s="0" t="s">
        <v>69</v>
      </c>
      <c r="F806" s="0" t="s">
        <v>38</v>
      </c>
      <c r="G806" s="0" t="s">
        <v>32</v>
      </c>
      <c r="H806" s="0" t="s">
        <v>39</v>
      </c>
      <c r="I806" s="0" t="s">
        <v>25</v>
      </c>
      <c r="J806" s="0" t="s">
        <v>91</v>
      </c>
      <c r="K806" s="0" t="s">
        <v>27</v>
      </c>
      <c r="L806" s="0" t="n">
        <v>30</v>
      </c>
      <c r="M806" s="0" t="n">
        <v>27</v>
      </c>
      <c r="N806" s="0" t="n">
        <v>1</v>
      </c>
      <c r="O806" s="0" t="n">
        <v>30</v>
      </c>
      <c r="P806" s="0" t="n">
        <v>27</v>
      </c>
      <c r="Q806" s="0" t="n">
        <v>3</v>
      </c>
      <c r="R806" s="0" t="n">
        <v>8</v>
      </c>
      <c r="S806" s="0" t="s">
        <v>1184</v>
      </c>
    </row>
    <row r="807" customFormat="false" ht="12.8" hidden="false" customHeight="false" outlineLevel="0" collapsed="false">
      <c r="A807" s="0" t="n">
        <v>88065566160</v>
      </c>
      <c r="B807" s="0" t="n">
        <v>44057</v>
      </c>
      <c r="C807" s="0" t="s">
        <v>805</v>
      </c>
      <c r="D807" s="0" t="s">
        <v>20</v>
      </c>
      <c r="E807" s="0" t="s">
        <v>117</v>
      </c>
      <c r="F807" s="0" t="s">
        <v>43</v>
      </c>
      <c r="G807" s="0" t="s">
        <v>23</v>
      </c>
      <c r="H807" s="0" t="s">
        <v>44</v>
      </c>
      <c r="I807" s="0" t="s">
        <v>25</v>
      </c>
      <c r="J807" s="0" t="s">
        <v>94</v>
      </c>
      <c r="K807" s="0" t="s">
        <v>27</v>
      </c>
      <c r="L807" s="0" t="n">
        <v>16</v>
      </c>
      <c r="M807" s="0" t="n">
        <v>13</v>
      </c>
      <c r="N807" s="0" t="n">
        <v>3</v>
      </c>
      <c r="O807" s="0" t="n">
        <v>48</v>
      </c>
      <c r="P807" s="0" t="n">
        <v>39</v>
      </c>
      <c r="Q807" s="0" t="n">
        <v>9</v>
      </c>
      <c r="R807" s="0" t="n">
        <v>8</v>
      </c>
      <c r="S807" s="0" t="s">
        <v>1184</v>
      </c>
    </row>
    <row r="808" customFormat="false" ht="12.8" hidden="false" customHeight="false" outlineLevel="0" collapsed="false">
      <c r="A808" s="0" t="n">
        <v>88065566161</v>
      </c>
      <c r="B808" s="0" t="n">
        <v>44058</v>
      </c>
      <c r="C808" s="0" t="s">
        <v>806</v>
      </c>
      <c r="D808" s="0" t="s">
        <v>20</v>
      </c>
      <c r="E808" s="0" t="s">
        <v>119</v>
      </c>
      <c r="F808" s="0" t="s">
        <v>22</v>
      </c>
      <c r="G808" s="0" t="s">
        <v>23</v>
      </c>
      <c r="H808" s="0" t="s">
        <v>24</v>
      </c>
      <c r="I808" s="0" t="s">
        <v>25</v>
      </c>
      <c r="J808" s="0" t="s">
        <v>26</v>
      </c>
      <c r="K808" s="0" t="s">
        <v>27</v>
      </c>
      <c r="L808" s="0" t="n">
        <v>52</v>
      </c>
      <c r="M808" s="0" t="n">
        <v>49</v>
      </c>
      <c r="N808" s="0" t="n">
        <v>4</v>
      </c>
      <c r="O808" s="0" t="n">
        <v>208</v>
      </c>
      <c r="P808" s="0" t="n">
        <v>196</v>
      </c>
      <c r="Q808" s="0" t="n">
        <v>12</v>
      </c>
      <c r="R808" s="0" t="n">
        <v>8</v>
      </c>
      <c r="S808" s="0" t="s">
        <v>1184</v>
      </c>
    </row>
    <row r="809" customFormat="false" ht="12.8" hidden="false" customHeight="false" outlineLevel="0" collapsed="false">
      <c r="A809" s="0" t="n">
        <v>88065566162</v>
      </c>
      <c r="B809" s="0" t="n">
        <v>44062</v>
      </c>
      <c r="C809" s="0" t="s">
        <v>807</v>
      </c>
      <c r="D809" s="0" t="s">
        <v>20</v>
      </c>
      <c r="E809" s="0" t="s">
        <v>50</v>
      </c>
      <c r="F809" s="0" t="s">
        <v>31</v>
      </c>
      <c r="G809" s="0" t="s">
        <v>32</v>
      </c>
      <c r="H809" s="0" t="s">
        <v>33</v>
      </c>
      <c r="I809" s="0" t="s">
        <v>25</v>
      </c>
      <c r="J809" s="0" t="s">
        <v>99</v>
      </c>
      <c r="K809" s="0" t="s">
        <v>27</v>
      </c>
      <c r="L809" s="0" t="n">
        <v>14</v>
      </c>
      <c r="M809" s="0" t="n">
        <v>11</v>
      </c>
      <c r="N809" s="0" t="n">
        <v>5</v>
      </c>
      <c r="O809" s="0" t="n">
        <v>70</v>
      </c>
      <c r="P809" s="0" t="n">
        <v>55</v>
      </c>
      <c r="Q809" s="0" t="n">
        <v>15</v>
      </c>
      <c r="R809" s="0" t="n">
        <v>8</v>
      </c>
      <c r="S809" s="0" t="s">
        <v>1184</v>
      </c>
    </row>
    <row r="810" customFormat="false" ht="12.8" hidden="false" customHeight="false" outlineLevel="0" collapsed="false">
      <c r="A810" s="0" t="n">
        <v>88065566163</v>
      </c>
      <c r="B810" s="0" t="n">
        <v>44061</v>
      </c>
      <c r="C810" s="0" t="s">
        <v>808</v>
      </c>
      <c r="D810" s="0" t="s">
        <v>20</v>
      </c>
      <c r="E810" s="0" t="s">
        <v>52</v>
      </c>
      <c r="F810" s="0" t="s">
        <v>38</v>
      </c>
      <c r="G810" s="0" t="s">
        <v>32</v>
      </c>
      <c r="H810" s="0" t="s">
        <v>39</v>
      </c>
      <c r="I810" s="0" t="s">
        <v>25</v>
      </c>
      <c r="J810" s="0" t="s">
        <v>102</v>
      </c>
      <c r="K810" s="0" t="s">
        <v>27</v>
      </c>
      <c r="L810" s="0" t="n">
        <v>6</v>
      </c>
      <c r="M810" s="0" t="n">
        <v>3</v>
      </c>
      <c r="N810" s="0" t="n">
        <v>6</v>
      </c>
      <c r="O810" s="0" t="n">
        <v>36</v>
      </c>
      <c r="P810" s="0" t="n">
        <v>18</v>
      </c>
      <c r="Q810" s="0" t="n">
        <v>18</v>
      </c>
      <c r="R810" s="0" t="n">
        <v>8</v>
      </c>
      <c r="S810" s="0" t="s">
        <v>1184</v>
      </c>
    </row>
    <row r="811" customFormat="false" ht="12.8" hidden="false" customHeight="false" outlineLevel="0" collapsed="false">
      <c r="A811" s="0" t="n">
        <v>88065566164</v>
      </c>
      <c r="B811" s="0" t="n">
        <v>44061</v>
      </c>
      <c r="C811" s="0" t="s">
        <v>809</v>
      </c>
      <c r="D811" s="0" t="s">
        <v>20</v>
      </c>
      <c r="E811" s="0" t="s">
        <v>55</v>
      </c>
      <c r="F811" s="0" t="s">
        <v>43</v>
      </c>
      <c r="G811" s="0" t="s">
        <v>23</v>
      </c>
      <c r="H811" s="0" t="s">
        <v>44</v>
      </c>
      <c r="I811" s="0" t="s">
        <v>25</v>
      </c>
      <c r="J811" s="0" t="s">
        <v>105</v>
      </c>
      <c r="K811" s="0" t="s">
        <v>27</v>
      </c>
      <c r="L811" s="0" t="n">
        <v>13</v>
      </c>
      <c r="M811" s="0" t="n">
        <v>10</v>
      </c>
      <c r="N811" s="0" t="n">
        <v>7</v>
      </c>
      <c r="O811" s="0" t="n">
        <v>91</v>
      </c>
      <c r="P811" s="0" t="n">
        <v>70</v>
      </c>
      <c r="Q811" s="0" t="n">
        <v>21</v>
      </c>
      <c r="R811" s="0" t="n">
        <v>8</v>
      </c>
      <c r="S811" s="0" t="s">
        <v>1184</v>
      </c>
    </row>
    <row r="812" customFormat="false" ht="12.8" hidden="false" customHeight="false" outlineLevel="0" collapsed="false">
      <c r="A812" s="0" t="n">
        <v>88065566165</v>
      </c>
      <c r="B812" s="0" t="n">
        <v>44062</v>
      </c>
      <c r="C812" s="0" t="s">
        <v>810</v>
      </c>
      <c r="D812" s="0" t="s">
        <v>20</v>
      </c>
      <c r="E812" s="0" t="s">
        <v>58</v>
      </c>
      <c r="F812" s="0" t="s">
        <v>22</v>
      </c>
      <c r="G812" s="0" t="s">
        <v>23</v>
      </c>
      <c r="H812" s="0" t="s">
        <v>24</v>
      </c>
      <c r="I812" s="0" t="s">
        <v>25</v>
      </c>
      <c r="J812" s="0" t="s">
        <v>108</v>
      </c>
      <c r="K812" s="0" t="s">
        <v>27</v>
      </c>
      <c r="L812" s="0" t="n">
        <v>15</v>
      </c>
      <c r="M812" s="0" t="n">
        <v>12</v>
      </c>
      <c r="N812" s="0" t="n">
        <v>11</v>
      </c>
      <c r="O812" s="0" t="n">
        <v>165</v>
      </c>
      <c r="P812" s="0" t="n">
        <v>132</v>
      </c>
      <c r="Q812" s="0" t="n">
        <v>33</v>
      </c>
      <c r="R812" s="0" t="n">
        <v>8</v>
      </c>
      <c r="S812" s="0" t="s">
        <v>1184</v>
      </c>
    </row>
    <row r="813" customFormat="false" ht="12.8" hidden="false" customHeight="false" outlineLevel="0" collapsed="false">
      <c r="A813" s="0" t="n">
        <v>88065566166</v>
      </c>
      <c r="B813" s="0" t="n">
        <v>44063</v>
      </c>
      <c r="C813" s="0" t="s">
        <v>811</v>
      </c>
      <c r="D813" s="0" t="s">
        <v>20</v>
      </c>
      <c r="E813" s="0" t="s">
        <v>147</v>
      </c>
      <c r="F813" s="0" t="s">
        <v>31</v>
      </c>
      <c r="G813" s="0" t="s">
        <v>32</v>
      </c>
      <c r="H813" s="0" t="s">
        <v>33</v>
      </c>
      <c r="I813" s="0" t="s">
        <v>25</v>
      </c>
      <c r="J813" s="0" t="s">
        <v>53</v>
      </c>
      <c r="K813" s="0" t="s">
        <v>27</v>
      </c>
      <c r="L813" s="0" t="n">
        <v>20</v>
      </c>
      <c r="M813" s="0" t="n">
        <v>17</v>
      </c>
      <c r="N813" s="0" t="n">
        <v>2</v>
      </c>
      <c r="O813" s="0" t="n">
        <v>40</v>
      </c>
      <c r="P813" s="0" t="n">
        <v>34</v>
      </c>
      <c r="Q813" s="0" t="n">
        <v>6</v>
      </c>
      <c r="R813" s="0" t="n">
        <v>8</v>
      </c>
      <c r="S813" s="0" t="s">
        <v>1184</v>
      </c>
    </row>
    <row r="814" customFormat="false" ht="12.8" hidden="false" customHeight="false" outlineLevel="0" collapsed="false">
      <c r="A814" s="0" t="n">
        <v>88065566167</v>
      </c>
      <c r="B814" s="0" t="n">
        <v>44064</v>
      </c>
      <c r="C814" s="0" t="s">
        <v>812</v>
      </c>
      <c r="D814" s="0" t="s">
        <v>20</v>
      </c>
      <c r="E814" s="0" t="s">
        <v>149</v>
      </c>
      <c r="F814" s="0" t="s">
        <v>38</v>
      </c>
      <c r="G814" s="0" t="s">
        <v>32</v>
      </c>
      <c r="H814" s="0" t="s">
        <v>39</v>
      </c>
      <c r="I814" s="0" t="s">
        <v>25</v>
      </c>
      <c r="J814" s="0" t="s">
        <v>56</v>
      </c>
      <c r="K814" s="0" t="s">
        <v>27</v>
      </c>
      <c r="L814" s="0" t="n">
        <v>12</v>
      </c>
      <c r="M814" s="0" t="n">
        <v>9</v>
      </c>
      <c r="N814" s="0" t="n">
        <v>3</v>
      </c>
      <c r="O814" s="0" t="n">
        <v>36</v>
      </c>
      <c r="P814" s="0" t="n">
        <v>27</v>
      </c>
      <c r="Q814" s="0" t="n">
        <v>9</v>
      </c>
      <c r="R814" s="0" t="n">
        <v>8</v>
      </c>
      <c r="S814" s="0" t="s">
        <v>1184</v>
      </c>
    </row>
    <row r="815" customFormat="false" ht="12.8" hidden="false" customHeight="false" outlineLevel="0" collapsed="false">
      <c r="A815" s="0" t="n">
        <v>88065566168</v>
      </c>
      <c r="B815" s="0" t="n">
        <v>44065</v>
      </c>
      <c r="C815" s="0" t="s">
        <v>813</v>
      </c>
      <c r="D815" s="0" t="s">
        <v>29</v>
      </c>
      <c r="E815" s="0" t="s">
        <v>21</v>
      </c>
      <c r="F815" s="0" t="s">
        <v>43</v>
      </c>
      <c r="G815" s="0" t="s">
        <v>23</v>
      </c>
      <c r="H815" s="0" t="s">
        <v>44</v>
      </c>
      <c r="I815" s="0" t="s">
        <v>25</v>
      </c>
      <c r="J815" s="0" t="s">
        <v>59</v>
      </c>
      <c r="K815" s="0" t="s">
        <v>27</v>
      </c>
      <c r="L815" s="0" t="n">
        <v>16</v>
      </c>
      <c r="M815" s="0" t="n">
        <v>13</v>
      </c>
      <c r="N815" s="0" t="n">
        <v>5</v>
      </c>
      <c r="O815" s="0" t="n">
        <v>80</v>
      </c>
      <c r="P815" s="0" t="n">
        <v>65</v>
      </c>
      <c r="Q815" s="0" t="n">
        <v>15</v>
      </c>
      <c r="R815" s="0" t="n">
        <v>8</v>
      </c>
      <c r="S815" s="0" t="s">
        <v>1184</v>
      </c>
    </row>
    <row r="816" customFormat="false" ht="12.8" hidden="false" customHeight="false" outlineLevel="0" collapsed="false">
      <c r="A816" s="0" t="n">
        <v>88065566169</v>
      </c>
      <c r="B816" s="0" t="n">
        <v>44066</v>
      </c>
      <c r="C816" s="0" t="s">
        <v>814</v>
      </c>
      <c r="D816" s="0" t="s">
        <v>29</v>
      </c>
      <c r="E816" s="0" t="s">
        <v>152</v>
      </c>
      <c r="F816" s="0" t="s">
        <v>22</v>
      </c>
      <c r="G816" s="0" t="s">
        <v>23</v>
      </c>
      <c r="H816" s="0" t="s">
        <v>24</v>
      </c>
      <c r="I816" s="0" t="s">
        <v>25</v>
      </c>
      <c r="J816" s="0" t="s">
        <v>62</v>
      </c>
      <c r="K816" s="0" t="s">
        <v>27</v>
      </c>
      <c r="L816" s="0" t="n">
        <v>20</v>
      </c>
      <c r="M816" s="0" t="n">
        <v>17</v>
      </c>
      <c r="N816" s="0" t="n">
        <v>2</v>
      </c>
      <c r="O816" s="0" t="n">
        <v>40</v>
      </c>
      <c r="P816" s="0" t="n">
        <v>34</v>
      </c>
      <c r="Q816" s="0" t="n">
        <v>6</v>
      </c>
      <c r="R816" s="0" t="n">
        <v>8</v>
      </c>
      <c r="S816" s="0" t="s">
        <v>1184</v>
      </c>
    </row>
    <row r="817" customFormat="false" ht="12.8" hidden="false" customHeight="false" outlineLevel="0" collapsed="false">
      <c r="A817" s="0" t="n">
        <v>88065566170</v>
      </c>
      <c r="B817" s="0" t="n">
        <v>44067</v>
      </c>
      <c r="C817" s="0" t="s">
        <v>815</v>
      </c>
      <c r="D817" s="0" t="s">
        <v>20</v>
      </c>
      <c r="E817" s="0" t="s">
        <v>154</v>
      </c>
      <c r="F817" s="0" t="s">
        <v>31</v>
      </c>
      <c r="G817" s="0" t="s">
        <v>32</v>
      </c>
      <c r="H817" s="0" t="s">
        <v>33</v>
      </c>
      <c r="I817" s="0" t="s">
        <v>25</v>
      </c>
      <c r="J817" s="0" t="s">
        <v>63</v>
      </c>
      <c r="K817" s="0" t="s">
        <v>27</v>
      </c>
      <c r="L817" s="0" t="n">
        <v>12</v>
      </c>
      <c r="M817" s="0" t="n">
        <v>9</v>
      </c>
      <c r="N817" s="0" t="n">
        <v>1</v>
      </c>
      <c r="O817" s="0" t="n">
        <v>12</v>
      </c>
      <c r="P817" s="0" t="n">
        <v>9</v>
      </c>
      <c r="Q817" s="0" t="n">
        <v>3</v>
      </c>
      <c r="R817" s="0" t="n">
        <v>8</v>
      </c>
      <c r="S817" s="0" t="s">
        <v>1184</v>
      </c>
    </row>
    <row r="818" customFormat="false" ht="12.8" hidden="false" customHeight="false" outlineLevel="0" collapsed="false">
      <c r="A818" s="0" t="n">
        <v>88065566171</v>
      </c>
      <c r="B818" s="0" t="n">
        <v>44068</v>
      </c>
      <c r="C818" s="0" t="s">
        <v>816</v>
      </c>
      <c r="D818" s="0" t="s">
        <v>29</v>
      </c>
      <c r="E818" s="0" t="s">
        <v>156</v>
      </c>
      <c r="F818" s="0" t="s">
        <v>38</v>
      </c>
      <c r="G818" s="0" t="s">
        <v>32</v>
      </c>
      <c r="H818" s="0" t="s">
        <v>39</v>
      </c>
      <c r="I818" s="0" t="s">
        <v>25</v>
      </c>
      <c r="J818" s="0" t="s">
        <v>70</v>
      </c>
      <c r="K818" s="0" t="s">
        <v>27</v>
      </c>
      <c r="L818" s="0" t="n">
        <v>10</v>
      </c>
      <c r="M818" s="0" t="n">
        <v>7</v>
      </c>
      <c r="N818" s="0" t="n">
        <v>6</v>
      </c>
      <c r="O818" s="0" t="n">
        <v>60</v>
      </c>
      <c r="P818" s="0" t="n">
        <v>42</v>
      </c>
      <c r="Q818" s="0" t="n">
        <v>18</v>
      </c>
      <c r="R818" s="0" t="n">
        <v>8</v>
      </c>
      <c r="S818" s="0" t="s">
        <v>1184</v>
      </c>
    </row>
    <row r="819" customFormat="false" ht="12.8" hidden="false" customHeight="false" outlineLevel="0" collapsed="false">
      <c r="A819" s="0" t="n">
        <v>88065566172</v>
      </c>
      <c r="B819" s="0" t="n">
        <v>44072</v>
      </c>
      <c r="C819" s="0" t="s">
        <v>817</v>
      </c>
      <c r="D819" s="0" t="s">
        <v>29</v>
      </c>
      <c r="E819" s="0" t="s">
        <v>66</v>
      </c>
      <c r="F819" s="0" t="s">
        <v>43</v>
      </c>
      <c r="G819" s="0" t="s">
        <v>23</v>
      </c>
      <c r="H819" s="0" t="s">
        <v>44</v>
      </c>
      <c r="I819" s="0" t="s">
        <v>25</v>
      </c>
      <c r="J819" s="0" t="s">
        <v>73</v>
      </c>
      <c r="K819" s="0" t="s">
        <v>27</v>
      </c>
      <c r="L819" s="0" t="n">
        <v>15</v>
      </c>
      <c r="M819" s="0" t="n">
        <v>12</v>
      </c>
      <c r="N819" s="0" t="n">
        <v>9</v>
      </c>
      <c r="O819" s="0" t="n">
        <v>135</v>
      </c>
      <c r="P819" s="0" t="n">
        <v>108</v>
      </c>
      <c r="Q819" s="0" t="n">
        <v>27</v>
      </c>
      <c r="R819" s="0" t="n">
        <v>8</v>
      </c>
      <c r="S819" s="0" t="s">
        <v>1184</v>
      </c>
    </row>
    <row r="820" customFormat="false" ht="12.8" hidden="false" customHeight="false" outlineLevel="0" collapsed="false">
      <c r="A820" s="0" t="n">
        <v>88065566173</v>
      </c>
      <c r="B820" s="0" t="n">
        <v>44071</v>
      </c>
      <c r="C820" s="0" t="s">
        <v>818</v>
      </c>
      <c r="D820" s="0" t="s">
        <v>29</v>
      </c>
      <c r="E820" s="0" t="s">
        <v>69</v>
      </c>
      <c r="F820" s="0" t="s">
        <v>22</v>
      </c>
      <c r="G820" s="0" t="s">
        <v>23</v>
      </c>
      <c r="H820" s="0" t="s">
        <v>24</v>
      </c>
      <c r="I820" s="0" t="s">
        <v>25</v>
      </c>
      <c r="J820" s="0" t="s">
        <v>76</v>
      </c>
      <c r="K820" s="0" t="s">
        <v>27</v>
      </c>
      <c r="L820" s="0" t="n">
        <v>15</v>
      </c>
      <c r="M820" s="0" t="n">
        <v>12</v>
      </c>
      <c r="N820" s="0" t="n">
        <v>10</v>
      </c>
      <c r="O820" s="0" t="n">
        <v>150</v>
      </c>
      <c r="P820" s="0" t="n">
        <v>120</v>
      </c>
      <c r="Q820" s="0" t="n">
        <v>30</v>
      </c>
      <c r="R820" s="0" t="n">
        <v>8</v>
      </c>
      <c r="S820" s="0" t="s">
        <v>1184</v>
      </c>
    </row>
    <row r="821" customFormat="false" ht="12.8" hidden="false" customHeight="false" outlineLevel="0" collapsed="false">
      <c r="A821" s="0" t="n">
        <v>88065566174</v>
      </c>
      <c r="B821" s="0" t="n">
        <v>44071</v>
      </c>
      <c r="C821" s="0" t="s">
        <v>819</v>
      </c>
      <c r="D821" s="0" t="s">
        <v>29</v>
      </c>
      <c r="E821" s="0" t="s">
        <v>96</v>
      </c>
      <c r="F821" s="0" t="s">
        <v>31</v>
      </c>
      <c r="G821" s="0" t="s">
        <v>32</v>
      </c>
      <c r="H821" s="0" t="s">
        <v>33</v>
      </c>
      <c r="I821" s="0" t="s">
        <v>25</v>
      </c>
      <c r="J821" s="0" t="s">
        <v>126</v>
      </c>
      <c r="K821" s="0" t="s">
        <v>27</v>
      </c>
      <c r="L821" s="0" t="n">
        <v>20</v>
      </c>
      <c r="M821" s="0" t="n">
        <v>17</v>
      </c>
      <c r="N821" s="0" t="n">
        <v>3</v>
      </c>
      <c r="O821" s="0" t="n">
        <v>60</v>
      </c>
      <c r="P821" s="0" t="n">
        <v>51</v>
      </c>
      <c r="Q821" s="0" t="n">
        <v>9</v>
      </c>
      <c r="R821" s="0" t="n">
        <v>8</v>
      </c>
      <c r="S821" s="0" t="s">
        <v>1184</v>
      </c>
    </row>
    <row r="822" customFormat="false" ht="12.8" hidden="false" customHeight="false" outlineLevel="0" collapsed="false">
      <c r="A822" s="0" t="n">
        <v>88065566175</v>
      </c>
      <c r="B822" s="0" t="n">
        <v>44072</v>
      </c>
      <c r="C822" s="0" t="s">
        <v>820</v>
      </c>
      <c r="D822" s="0" t="s">
        <v>29</v>
      </c>
      <c r="E822" s="0" t="s">
        <v>98</v>
      </c>
      <c r="F822" s="0" t="s">
        <v>38</v>
      </c>
      <c r="G822" s="0" t="s">
        <v>32</v>
      </c>
      <c r="H822" s="0" t="s">
        <v>39</v>
      </c>
      <c r="I822" s="0" t="s">
        <v>25</v>
      </c>
      <c r="J822" s="0" t="s">
        <v>129</v>
      </c>
      <c r="K822" s="0" t="s">
        <v>27</v>
      </c>
      <c r="L822" s="0" t="n">
        <v>12</v>
      </c>
      <c r="M822" s="0" t="n">
        <v>9</v>
      </c>
      <c r="N822" s="0" t="n">
        <v>4</v>
      </c>
      <c r="O822" s="0" t="n">
        <v>48</v>
      </c>
      <c r="P822" s="0" t="n">
        <v>36</v>
      </c>
      <c r="Q822" s="0" t="n">
        <v>12</v>
      </c>
      <c r="R822" s="0" t="n">
        <v>8</v>
      </c>
      <c r="S822" s="0" t="s">
        <v>1184</v>
      </c>
    </row>
    <row r="823" customFormat="false" ht="12.8" hidden="false" customHeight="false" outlineLevel="0" collapsed="false">
      <c r="A823" s="0" t="n">
        <v>88065566176</v>
      </c>
      <c r="B823" s="0" t="n">
        <v>44073</v>
      </c>
      <c r="C823" s="0" t="s">
        <v>821</v>
      </c>
      <c r="D823" s="0" t="s">
        <v>20</v>
      </c>
      <c r="E823" s="0" t="s">
        <v>101</v>
      </c>
      <c r="F823" s="0" t="s">
        <v>43</v>
      </c>
      <c r="G823" s="0" t="s">
        <v>23</v>
      </c>
      <c r="H823" s="0" t="s">
        <v>44</v>
      </c>
      <c r="I823" s="0" t="s">
        <v>25</v>
      </c>
      <c r="J823" s="0" t="s">
        <v>131</v>
      </c>
      <c r="K823" s="0" t="s">
        <v>27</v>
      </c>
      <c r="L823" s="0" t="n">
        <v>13</v>
      </c>
      <c r="M823" s="0" t="n">
        <v>10</v>
      </c>
      <c r="N823" s="0" t="n">
        <v>5</v>
      </c>
      <c r="O823" s="0" t="n">
        <v>65</v>
      </c>
      <c r="P823" s="0" t="n">
        <v>50</v>
      </c>
      <c r="Q823" s="0" t="n">
        <v>15</v>
      </c>
      <c r="R823" s="0" t="n">
        <v>8</v>
      </c>
      <c r="S823" s="0" t="s">
        <v>1184</v>
      </c>
    </row>
    <row r="824" customFormat="false" ht="12.8" hidden="false" customHeight="false" outlineLevel="0" collapsed="false">
      <c r="A824" s="0" t="n">
        <v>88065566177</v>
      </c>
      <c r="B824" s="0" t="n">
        <v>44074</v>
      </c>
      <c r="C824" s="0" t="s">
        <v>822</v>
      </c>
      <c r="D824" s="0" t="s">
        <v>29</v>
      </c>
      <c r="E824" s="0" t="s">
        <v>104</v>
      </c>
      <c r="F824" s="0" t="s">
        <v>22</v>
      </c>
      <c r="G824" s="0" t="s">
        <v>23</v>
      </c>
      <c r="H824" s="0" t="s">
        <v>24</v>
      </c>
      <c r="I824" s="0" t="s">
        <v>25</v>
      </c>
      <c r="J824" s="0" t="s">
        <v>133</v>
      </c>
      <c r="K824" s="0" t="s">
        <v>27</v>
      </c>
      <c r="L824" s="0" t="n">
        <v>15</v>
      </c>
      <c r="M824" s="0" t="n">
        <v>12</v>
      </c>
      <c r="N824" s="0" t="n">
        <v>6</v>
      </c>
      <c r="O824" s="0" t="n">
        <v>90</v>
      </c>
      <c r="P824" s="0" t="n">
        <v>72</v>
      </c>
      <c r="Q824" s="0" t="n">
        <v>18</v>
      </c>
      <c r="R824" s="0" t="n">
        <v>8</v>
      </c>
      <c r="S824" s="0" t="s">
        <v>1184</v>
      </c>
    </row>
    <row r="825" customFormat="false" ht="12.8" hidden="false" customHeight="false" outlineLevel="0" collapsed="false">
      <c r="A825" s="0" t="n">
        <v>88065566178</v>
      </c>
      <c r="B825" s="0" t="n">
        <v>44075</v>
      </c>
      <c r="C825" s="0" t="s">
        <v>823</v>
      </c>
      <c r="D825" s="0" t="s">
        <v>20</v>
      </c>
      <c r="E825" s="0" t="s">
        <v>107</v>
      </c>
      <c r="F825" s="0" t="s">
        <v>31</v>
      </c>
      <c r="G825" s="0" t="s">
        <v>32</v>
      </c>
      <c r="H825" s="0" t="s">
        <v>33</v>
      </c>
      <c r="I825" s="0" t="s">
        <v>25</v>
      </c>
      <c r="J825" s="0" t="s">
        <v>88</v>
      </c>
      <c r="K825" s="0" t="s">
        <v>27</v>
      </c>
      <c r="L825" s="0" t="n">
        <v>14</v>
      </c>
      <c r="M825" s="0" t="n">
        <v>11</v>
      </c>
      <c r="N825" s="0" t="n">
        <v>3</v>
      </c>
      <c r="O825" s="0" t="n">
        <v>42</v>
      </c>
      <c r="P825" s="0" t="n">
        <v>33</v>
      </c>
      <c r="Q825" s="0" t="n">
        <v>9</v>
      </c>
      <c r="R825" s="0" t="n">
        <v>9</v>
      </c>
      <c r="S825" s="0" t="s">
        <v>1183</v>
      </c>
    </row>
    <row r="826" customFormat="false" ht="12.8" hidden="false" customHeight="false" outlineLevel="0" collapsed="false">
      <c r="A826" s="0" t="n">
        <v>88065566179</v>
      </c>
      <c r="B826" s="0" t="n">
        <v>44076</v>
      </c>
      <c r="C826" s="0" t="s">
        <v>824</v>
      </c>
      <c r="D826" s="0" t="s">
        <v>29</v>
      </c>
      <c r="E826" s="0" t="s">
        <v>75</v>
      </c>
      <c r="F826" s="0" t="s">
        <v>38</v>
      </c>
      <c r="G826" s="0" t="s">
        <v>32</v>
      </c>
      <c r="H826" s="0" t="s">
        <v>39</v>
      </c>
      <c r="I826" s="0" t="s">
        <v>25</v>
      </c>
      <c r="J826" s="0" t="s">
        <v>91</v>
      </c>
      <c r="K826" s="0" t="s">
        <v>27</v>
      </c>
      <c r="L826" s="0" t="n">
        <v>30</v>
      </c>
      <c r="M826" s="0" t="n">
        <v>27</v>
      </c>
      <c r="N826" s="0" t="n">
        <v>7</v>
      </c>
      <c r="O826" s="0" t="n">
        <v>210</v>
      </c>
      <c r="P826" s="0" t="n">
        <v>189</v>
      </c>
      <c r="Q826" s="0" t="n">
        <v>21</v>
      </c>
      <c r="R826" s="0" t="n">
        <v>9</v>
      </c>
      <c r="S826" s="0" t="s">
        <v>1183</v>
      </c>
    </row>
    <row r="827" customFormat="false" ht="12.8" hidden="false" customHeight="false" outlineLevel="0" collapsed="false">
      <c r="A827" s="0" t="n">
        <v>88065566180</v>
      </c>
      <c r="B827" s="0" t="n">
        <v>44077</v>
      </c>
      <c r="C827" s="0" t="s">
        <v>825</v>
      </c>
      <c r="D827" s="0" t="s">
        <v>20</v>
      </c>
      <c r="E827" s="0" t="s">
        <v>78</v>
      </c>
      <c r="F827" s="0" t="s">
        <v>43</v>
      </c>
      <c r="G827" s="0" t="s">
        <v>23</v>
      </c>
      <c r="H827" s="0" t="s">
        <v>44</v>
      </c>
      <c r="I827" s="0" t="s">
        <v>25</v>
      </c>
      <c r="J827" s="0" t="s">
        <v>94</v>
      </c>
      <c r="K827" s="0" t="s">
        <v>27</v>
      </c>
      <c r="L827" s="0" t="n">
        <v>16</v>
      </c>
      <c r="M827" s="0" t="n">
        <v>13</v>
      </c>
      <c r="N827" s="0" t="n">
        <v>5</v>
      </c>
      <c r="O827" s="0" t="n">
        <v>80</v>
      </c>
      <c r="P827" s="0" t="n">
        <v>65</v>
      </c>
      <c r="Q827" s="0" t="n">
        <v>15</v>
      </c>
      <c r="R827" s="0" t="n">
        <v>9</v>
      </c>
      <c r="S827" s="0" t="s">
        <v>1183</v>
      </c>
    </row>
    <row r="828" customFormat="false" ht="12.8" hidden="false" customHeight="false" outlineLevel="0" collapsed="false">
      <c r="A828" s="0" t="n">
        <v>88065566181</v>
      </c>
      <c r="B828" s="0" t="n">
        <v>44078</v>
      </c>
      <c r="C828" s="0" t="s">
        <v>826</v>
      </c>
      <c r="D828" s="0" t="s">
        <v>29</v>
      </c>
      <c r="E828" s="0" t="s">
        <v>81</v>
      </c>
      <c r="F828" s="0" t="s">
        <v>22</v>
      </c>
      <c r="G828" s="0" t="s">
        <v>23</v>
      </c>
      <c r="H828" s="0" t="s">
        <v>24</v>
      </c>
      <c r="I828" s="0" t="s">
        <v>25</v>
      </c>
      <c r="J828" s="0" t="s">
        <v>34</v>
      </c>
      <c r="K828" s="0" t="s">
        <v>35</v>
      </c>
      <c r="L828" s="0" t="n">
        <v>9</v>
      </c>
      <c r="M828" s="0" t="n">
        <v>6</v>
      </c>
      <c r="N828" s="0" t="n">
        <v>8</v>
      </c>
      <c r="O828" s="0" t="n">
        <v>72</v>
      </c>
      <c r="P828" s="0" t="n">
        <v>48</v>
      </c>
      <c r="Q828" s="0" t="n">
        <v>24</v>
      </c>
      <c r="R828" s="0" t="n">
        <v>9</v>
      </c>
      <c r="S828" s="0" t="s">
        <v>1183</v>
      </c>
    </row>
    <row r="829" customFormat="false" ht="12.8" hidden="false" customHeight="false" outlineLevel="0" collapsed="false">
      <c r="A829" s="0" t="n">
        <v>88065566182</v>
      </c>
      <c r="B829" s="0" t="n">
        <v>44079</v>
      </c>
      <c r="C829" s="0" t="s">
        <v>827</v>
      </c>
      <c r="D829" s="0" t="s">
        <v>20</v>
      </c>
      <c r="E829" s="0" t="s">
        <v>149</v>
      </c>
      <c r="F829" s="0" t="s">
        <v>31</v>
      </c>
      <c r="G829" s="0" t="s">
        <v>32</v>
      </c>
      <c r="H829" s="0" t="s">
        <v>33</v>
      </c>
      <c r="I829" s="0" t="s">
        <v>25</v>
      </c>
      <c r="J829" s="0" t="s">
        <v>40</v>
      </c>
      <c r="K829" s="0" t="s">
        <v>35</v>
      </c>
      <c r="L829" s="0" t="n">
        <v>5</v>
      </c>
      <c r="M829" s="0" t="n">
        <v>2</v>
      </c>
      <c r="N829" s="0" t="n">
        <v>9</v>
      </c>
      <c r="O829" s="0" t="n">
        <v>45</v>
      </c>
      <c r="P829" s="0" t="n">
        <v>18</v>
      </c>
      <c r="Q829" s="0" t="n">
        <v>27</v>
      </c>
      <c r="R829" s="0" t="n">
        <v>9</v>
      </c>
      <c r="S829" s="0" t="s">
        <v>1183</v>
      </c>
    </row>
    <row r="830" customFormat="false" ht="12.8" hidden="false" customHeight="false" outlineLevel="0" collapsed="false">
      <c r="A830" s="0" t="n">
        <v>88065566183</v>
      </c>
      <c r="B830" s="0" t="n">
        <v>44083</v>
      </c>
      <c r="C830" s="0" t="s">
        <v>828</v>
      </c>
      <c r="D830" s="0" t="s">
        <v>20</v>
      </c>
      <c r="E830" s="0" t="s">
        <v>21</v>
      </c>
      <c r="F830" s="0" t="s">
        <v>38</v>
      </c>
      <c r="G830" s="0" t="s">
        <v>32</v>
      </c>
      <c r="H830" s="0" t="s">
        <v>39</v>
      </c>
      <c r="I830" s="0" t="s">
        <v>25</v>
      </c>
      <c r="J830" s="0" t="s">
        <v>140</v>
      </c>
      <c r="K830" s="0" t="s">
        <v>35</v>
      </c>
      <c r="L830" s="0" t="n">
        <v>18</v>
      </c>
      <c r="M830" s="0" t="n">
        <v>15</v>
      </c>
      <c r="N830" s="0" t="n">
        <v>2</v>
      </c>
      <c r="O830" s="0" t="n">
        <v>36</v>
      </c>
      <c r="P830" s="0" t="n">
        <v>30</v>
      </c>
      <c r="Q830" s="0" t="n">
        <v>6</v>
      </c>
      <c r="R830" s="0" t="n">
        <v>9</v>
      </c>
      <c r="S830" s="0" t="s">
        <v>1183</v>
      </c>
    </row>
    <row r="831" customFormat="false" ht="12.8" hidden="false" customHeight="false" outlineLevel="0" collapsed="false">
      <c r="A831" s="0" t="n">
        <v>88065566184</v>
      </c>
      <c r="B831" s="0" t="n">
        <v>44082</v>
      </c>
      <c r="C831" s="0" t="s">
        <v>829</v>
      </c>
      <c r="D831" s="0" t="s">
        <v>20</v>
      </c>
      <c r="E831" s="0" t="s">
        <v>152</v>
      </c>
      <c r="F831" s="0" t="s">
        <v>43</v>
      </c>
      <c r="G831" s="0" t="s">
        <v>23</v>
      </c>
      <c r="H831" s="0" t="s">
        <v>44</v>
      </c>
      <c r="I831" s="0" t="s">
        <v>25</v>
      </c>
      <c r="J831" s="0" t="s">
        <v>142</v>
      </c>
      <c r="K831" s="0" t="s">
        <v>35</v>
      </c>
      <c r="L831" s="0" t="n">
        <v>10</v>
      </c>
      <c r="M831" s="0" t="n">
        <v>7</v>
      </c>
      <c r="N831" s="0" t="n">
        <v>5</v>
      </c>
      <c r="O831" s="0" t="n">
        <v>50</v>
      </c>
      <c r="P831" s="0" t="n">
        <v>35</v>
      </c>
      <c r="Q831" s="0" t="n">
        <v>15</v>
      </c>
      <c r="R831" s="0" t="n">
        <v>9</v>
      </c>
      <c r="S831" s="0" t="s">
        <v>1183</v>
      </c>
    </row>
    <row r="832" customFormat="false" ht="12.8" hidden="false" customHeight="false" outlineLevel="0" collapsed="false">
      <c r="A832" s="0" t="n">
        <v>88065566185</v>
      </c>
      <c r="B832" s="0" t="n">
        <v>44082</v>
      </c>
      <c r="C832" s="0" t="s">
        <v>830</v>
      </c>
      <c r="D832" s="0" t="s">
        <v>29</v>
      </c>
      <c r="E832" s="0" t="s">
        <v>154</v>
      </c>
      <c r="F832" s="0" t="s">
        <v>22</v>
      </c>
      <c r="G832" s="0" t="s">
        <v>23</v>
      </c>
      <c r="H832" s="0" t="s">
        <v>24</v>
      </c>
      <c r="I832" s="0" t="s">
        <v>25</v>
      </c>
      <c r="J832" s="0" t="s">
        <v>62</v>
      </c>
      <c r="K832" s="0" t="s">
        <v>27</v>
      </c>
      <c r="L832" s="0" t="n">
        <v>20</v>
      </c>
      <c r="M832" s="0" t="n">
        <v>17</v>
      </c>
      <c r="N832" s="0" t="n">
        <v>7</v>
      </c>
      <c r="O832" s="0" t="n">
        <v>140</v>
      </c>
      <c r="P832" s="0" t="n">
        <v>119</v>
      </c>
      <c r="Q832" s="0" t="n">
        <v>21</v>
      </c>
      <c r="R832" s="0" t="n">
        <v>9</v>
      </c>
      <c r="S832" s="0" t="s">
        <v>1183</v>
      </c>
    </row>
    <row r="833" customFormat="false" ht="12.8" hidden="false" customHeight="false" outlineLevel="0" collapsed="false">
      <c r="A833" s="0" t="n">
        <v>88065566186</v>
      </c>
      <c r="B833" s="0" t="n">
        <v>44083</v>
      </c>
      <c r="C833" s="0" t="s">
        <v>831</v>
      </c>
      <c r="D833" s="0" t="s">
        <v>29</v>
      </c>
      <c r="E833" s="0" t="s">
        <v>156</v>
      </c>
      <c r="F833" s="0" t="s">
        <v>31</v>
      </c>
      <c r="G833" s="0" t="s">
        <v>32</v>
      </c>
      <c r="H833" s="0" t="s">
        <v>33</v>
      </c>
      <c r="I833" s="0" t="s">
        <v>25</v>
      </c>
      <c r="J833" s="0" t="s">
        <v>63</v>
      </c>
      <c r="K833" s="0" t="s">
        <v>27</v>
      </c>
      <c r="L833" s="0" t="n">
        <v>12</v>
      </c>
      <c r="M833" s="0" t="n">
        <v>9</v>
      </c>
      <c r="N833" s="0" t="n">
        <v>7</v>
      </c>
      <c r="O833" s="0" t="n">
        <v>84</v>
      </c>
      <c r="P833" s="0" t="n">
        <v>63</v>
      </c>
      <c r="Q833" s="0" t="n">
        <v>21</v>
      </c>
      <c r="R833" s="0" t="n">
        <v>9</v>
      </c>
      <c r="S833" s="0" t="s">
        <v>1183</v>
      </c>
    </row>
    <row r="834" customFormat="false" ht="12.8" hidden="false" customHeight="false" outlineLevel="0" collapsed="false">
      <c r="A834" s="0" t="n">
        <v>88065566187</v>
      </c>
      <c r="B834" s="0" t="n">
        <v>44084</v>
      </c>
      <c r="C834" s="0" t="s">
        <v>832</v>
      </c>
      <c r="D834" s="0" t="s">
        <v>20</v>
      </c>
      <c r="E834" s="0" t="s">
        <v>112</v>
      </c>
      <c r="F834" s="0" t="s">
        <v>38</v>
      </c>
      <c r="G834" s="0" t="s">
        <v>32</v>
      </c>
      <c r="H834" s="0" t="s">
        <v>39</v>
      </c>
      <c r="I834" s="0" t="s">
        <v>25</v>
      </c>
      <c r="J834" s="0" t="s">
        <v>70</v>
      </c>
      <c r="K834" s="0" t="s">
        <v>27</v>
      </c>
      <c r="L834" s="0" t="n">
        <v>10</v>
      </c>
      <c r="M834" s="0" t="n">
        <v>7</v>
      </c>
      <c r="N834" s="0" t="n">
        <v>15</v>
      </c>
      <c r="O834" s="0" t="n">
        <v>150</v>
      </c>
      <c r="P834" s="0" t="n">
        <v>105</v>
      </c>
      <c r="Q834" s="0" t="n">
        <v>45</v>
      </c>
      <c r="R834" s="0" t="n">
        <v>9</v>
      </c>
      <c r="S834" s="0" t="s">
        <v>1183</v>
      </c>
    </row>
    <row r="835" customFormat="false" ht="12.8" hidden="false" customHeight="false" outlineLevel="0" collapsed="false">
      <c r="A835" s="0" t="n">
        <v>88065566188</v>
      </c>
      <c r="B835" s="0" t="n">
        <v>44085</v>
      </c>
      <c r="C835" s="0" t="s">
        <v>833</v>
      </c>
      <c r="D835" s="0" t="s">
        <v>29</v>
      </c>
      <c r="E835" s="0" t="s">
        <v>114</v>
      </c>
      <c r="F835" s="0" t="s">
        <v>43</v>
      </c>
      <c r="G835" s="0" t="s">
        <v>23</v>
      </c>
      <c r="H835" s="0" t="s">
        <v>44</v>
      </c>
      <c r="I835" s="0" t="s">
        <v>25</v>
      </c>
      <c r="J835" s="0" t="s">
        <v>73</v>
      </c>
      <c r="K835" s="0" t="s">
        <v>27</v>
      </c>
      <c r="L835" s="0" t="n">
        <v>15</v>
      </c>
      <c r="M835" s="0" t="n">
        <v>12</v>
      </c>
      <c r="N835" s="0" t="n">
        <v>3</v>
      </c>
      <c r="O835" s="0" t="n">
        <v>45</v>
      </c>
      <c r="P835" s="0" t="n">
        <v>36</v>
      </c>
      <c r="Q835" s="0" t="n">
        <v>9</v>
      </c>
      <c r="R835" s="0" t="n">
        <v>9</v>
      </c>
      <c r="S835" s="0" t="s">
        <v>1183</v>
      </c>
    </row>
    <row r="836" customFormat="false" ht="12.8" hidden="false" customHeight="false" outlineLevel="0" collapsed="false">
      <c r="A836" s="0" t="n">
        <v>88065566189</v>
      </c>
      <c r="B836" s="0" t="n">
        <v>44086</v>
      </c>
      <c r="C836" s="0" t="s">
        <v>834</v>
      </c>
      <c r="D836" s="0" t="s">
        <v>29</v>
      </c>
      <c r="E836" s="0" t="s">
        <v>69</v>
      </c>
      <c r="F836" s="0" t="s">
        <v>22</v>
      </c>
      <c r="G836" s="0" t="s">
        <v>23</v>
      </c>
      <c r="H836" s="0" t="s">
        <v>24</v>
      </c>
      <c r="I836" s="0" t="s">
        <v>25</v>
      </c>
      <c r="J836" s="0" t="s">
        <v>76</v>
      </c>
      <c r="K836" s="0" t="s">
        <v>27</v>
      </c>
      <c r="L836" s="0" t="n">
        <v>15</v>
      </c>
      <c r="M836" s="0" t="n">
        <v>12</v>
      </c>
      <c r="N836" s="0" t="n">
        <v>6</v>
      </c>
      <c r="O836" s="0" t="n">
        <v>90</v>
      </c>
      <c r="P836" s="0" t="n">
        <v>72</v>
      </c>
      <c r="Q836" s="0" t="n">
        <v>18</v>
      </c>
      <c r="R836" s="0" t="n">
        <v>9</v>
      </c>
      <c r="S836" s="0" t="s">
        <v>1183</v>
      </c>
    </row>
    <row r="837" customFormat="false" ht="12.8" hidden="false" customHeight="false" outlineLevel="0" collapsed="false">
      <c r="A837" s="0" t="n">
        <v>88065566190</v>
      </c>
      <c r="B837" s="0" t="n">
        <v>44087</v>
      </c>
      <c r="C837" s="0" t="s">
        <v>835</v>
      </c>
      <c r="D837" s="0" t="s">
        <v>29</v>
      </c>
      <c r="E837" s="0" t="s">
        <v>117</v>
      </c>
      <c r="F837" s="0" t="s">
        <v>31</v>
      </c>
      <c r="G837" s="0" t="s">
        <v>32</v>
      </c>
      <c r="H837" s="0" t="s">
        <v>33</v>
      </c>
      <c r="I837" s="0" t="s">
        <v>25</v>
      </c>
      <c r="J837" s="0" t="s">
        <v>126</v>
      </c>
      <c r="K837" s="0" t="s">
        <v>27</v>
      </c>
      <c r="L837" s="0" t="n">
        <v>20</v>
      </c>
      <c r="M837" s="0" t="n">
        <v>17</v>
      </c>
      <c r="N837" s="0" t="n">
        <v>10</v>
      </c>
      <c r="O837" s="0" t="n">
        <v>200</v>
      </c>
      <c r="P837" s="0" t="n">
        <v>170</v>
      </c>
      <c r="Q837" s="0" t="n">
        <v>30</v>
      </c>
      <c r="R837" s="0" t="n">
        <v>9</v>
      </c>
      <c r="S837" s="0" t="s">
        <v>1183</v>
      </c>
    </row>
    <row r="838" customFormat="false" ht="12.8" hidden="false" customHeight="false" outlineLevel="0" collapsed="false">
      <c r="A838" s="0" t="n">
        <v>88065566191</v>
      </c>
      <c r="B838" s="0" t="n">
        <v>44088</v>
      </c>
      <c r="C838" s="0" t="s">
        <v>836</v>
      </c>
      <c r="D838" s="0" t="s">
        <v>29</v>
      </c>
      <c r="E838" s="0" t="s">
        <v>69</v>
      </c>
      <c r="F838" s="0" t="s">
        <v>38</v>
      </c>
      <c r="G838" s="0" t="s">
        <v>32</v>
      </c>
      <c r="H838" s="0" t="s">
        <v>39</v>
      </c>
      <c r="I838" s="0" t="s">
        <v>25</v>
      </c>
      <c r="J838" s="0" t="s">
        <v>129</v>
      </c>
      <c r="K838" s="0" t="s">
        <v>27</v>
      </c>
      <c r="L838" s="0" t="n">
        <v>12</v>
      </c>
      <c r="M838" s="0" t="n">
        <v>9</v>
      </c>
      <c r="N838" s="0" t="n">
        <v>11</v>
      </c>
      <c r="O838" s="0" t="n">
        <v>132</v>
      </c>
      <c r="P838" s="0" t="n">
        <v>99</v>
      </c>
      <c r="Q838" s="0" t="n">
        <v>33</v>
      </c>
      <c r="R838" s="0" t="n">
        <v>9</v>
      </c>
      <c r="S838" s="0" t="s">
        <v>1183</v>
      </c>
    </row>
    <row r="839" customFormat="false" ht="12.8" hidden="false" customHeight="false" outlineLevel="0" collapsed="false">
      <c r="A839" s="0" t="n">
        <v>88065566192</v>
      </c>
      <c r="B839" s="0" t="n">
        <v>44089</v>
      </c>
      <c r="C839" s="0" t="s">
        <v>837</v>
      </c>
      <c r="D839" s="0" t="s">
        <v>20</v>
      </c>
      <c r="E839" s="0" t="s">
        <v>117</v>
      </c>
      <c r="F839" s="0" t="s">
        <v>43</v>
      </c>
      <c r="G839" s="0" t="s">
        <v>23</v>
      </c>
      <c r="H839" s="0" t="s">
        <v>44</v>
      </c>
      <c r="I839" s="0" t="s">
        <v>128</v>
      </c>
      <c r="J839" s="0" t="s">
        <v>131</v>
      </c>
      <c r="K839" s="0" t="s">
        <v>27</v>
      </c>
      <c r="L839" s="0" t="n">
        <v>13</v>
      </c>
      <c r="M839" s="0" t="n">
        <v>10</v>
      </c>
      <c r="N839" s="0" t="n">
        <v>3</v>
      </c>
      <c r="O839" s="0" t="n">
        <v>39</v>
      </c>
      <c r="P839" s="0" t="n">
        <v>30</v>
      </c>
      <c r="Q839" s="0" t="n">
        <v>9</v>
      </c>
      <c r="R839" s="0" t="n">
        <v>9</v>
      </c>
      <c r="S839" s="0" t="s">
        <v>1183</v>
      </c>
    </row>
    <row r="840" customFormat="false" ht="12.8" hidden="false" customHeight="false" outlineLevel="0" collapsed="false">
      <c r="A840" s="0" t="n">
        <v>88065566193</v>
      </c>
      <c r="B840" s="0" t="n">
        <v>44093</v>
      </c>
      <c r="C840" s="0" t="s">
        <v>838</v>
      </c>
      <c r="D840" s="0" t="s">
        <v>20</v>
      </c>
      <c r="E840" s="0" t="s">
        <v>119</v>
      </c>
      <c r="F840" s="0" t="s">
        <v>22</v>
      </c>
      <c r="G840" s="0" t="s">
        <v>23</v>
      </c>
      <c r="H840" s="0" t="s">
        <v>24</v>
      </c>
      <c r="I840" s="0" t="s">
        <v>128</v>
      </c>
      <c r="J840" s="0" t="s">
        <v>133</v>
      </c>
      <c r="K840" s="0" t="s">
        <v>27</v>
      </c>
      <c r="L840" s="0" t="n">
        <v>15</v>
      </c>
      <c r="M840" s="0" t="n">
        <v>12</v>
      </c>
      <c r="N840" s="0" t="n">
        <v>1</v>
      </c>
      <c r="O840" s="0" t="n">
        <v>15</v>
      </c>
      <c r="P840" s="0" t="n">
        <v>12</v>
      </c>
      <c r="Q840" s="0" t="n">
        <v>3</v>
      </c>
      <c r="R840" s="0" t="n">
        <v>9</v>
      </c>
      <c r="S840" s="0" t="s">
        <v>1183</v>
      </c>
    </row>
    <row r="841" customFormat="false" ht="12.8" hidden="false" customHeight="false" outlineLevel="0" collapsed="false">
      <c r="A841" s="0" t="n">
        <v>88065566194</v>
      </c>
      <c r="B841" s="0" t="n">
        <v>44092</v>
      </c>
      <c r="C841" s="0" t="s">
        <v>839</v>
      </c>
      <c r="D841" s="0" t="s">
        <v>20</v>
      </c>
      <c r="E841" s="0" t="s">
        <v>121</v>
      </c>
      <c r="F841" s="0" t="s">
        <v>31</v>
      </c>
      <c r="G841" s="0" t="s">
        <v>32</v>
      </c>
      <c r="H841" s="0" t="s">
        <v>33</v>
      </c>
      <c r="I841" s="0" t="s">
        <v>128</v>
      </c>
      <c r="J841" s="0" t="s">
        <v>88</v>
      </c>
      <c r="K841" s="0" t="s">
        <v>27</v>
      </c>
      <c r="L841" s="0" t="n">
        <v>14</v>
      </c>
      <c r="M841" s="0" t="n">
        <v>11</v>
      </c>
      <c r="N841" s="0" t="n">
        <v>1</v>
      </c>
      <c r="O841" s="0" t="n">
        <v>14</v>
      </c>
      <c r="P841" s="0" t="n">
        <v>11</v>
      </c>
      <c r="Q841" s="0" t="n">
        <v>3</v>
      </c>
      <c r="R841" s="0" t="n">
        <v>9</v>
      </c>
      <c r="S841" s="0" t="s">
        <v>1183</v>
      </c>
    </row>
    <row r="842" customFormat="false" ht="12.8" hidden="false" customHeight="false" outlineLevel="0" collapsed="false">
      <c r="A842" s="0" t="n">
        <v>88065566195</v>
      </c>
      <c r="B842" s="0" t="n">
        <v>44092</v>
      </c>
      <c r="C842" s="0" t="s">
        <v>840</v>
      </c>
      <c r="D842" s="0" t="s">
        <v>29</v>
      </c>
      <c r="E842" s="0" t="s">
        <v>123</v>
      </c>
      <c r="F842" s="0" t="s">
        <v>38</v>
      </c>
      <c r="G842" s="0" t="s">
        <v>32</v>
      </c>
      <c r="H842" s="0" t="s">
        <v>39</v>
      </c>
      <c r="I842" s="0" t="s">
        <v>128</v>
      </c>
      <c r="J842" s="0" t="s">
        <v>91</v>
      </c>
      <c r="K842" s="0" t="s">
        <v>27</v>
      </c>
      <c r="L842" s="0" t="n">
        <v>30</v>
      </c>
      <c r="M842" s="0" t="n">
        <v>27</v>
      </c>
      <c r="N842" s="0" t="n">
        <v>1</v>
      </c>
      <c r="O842" s="0" t="n">
        <v>30</v>
      </c>
      <c r="P842" s="0" t="n">
        <v>27</v>
      </c>
      <c r="Q842" s="0" t="n">
        <v>3</v>
      </c>
      <c r="R842" s="0" t="n">
        <v>9</v>
      </c>
      <c r="S842" s="0" t="s">
        <v>1183</v>
      </c>
    </row>
    <row r="843" customFormat="false" ht="12.8" hidden="false" customHeight="false" outlineLevel="0" collapsed="false">
      <c r="A843" s="0" t="n">
        <v>88065566196</v>
      </c>
      <c r="B843" s="0" t="n">
        <v>44093</v>
      </c>
      <c r="C843" s="0" t="s">
        <v>841</v>
      </c>
      <c r="D843" s="0" t="s">
        <v>20</v>
      </c>
      <c r="E843" s="0" t="s">
        <v>125</v>
      </c>
      <c r="F843" s="0" t="s">
        <v>43</v>
      </c>
      <c r="G843" s="0" t="s">
        <v>23</v>
      </c>
      <c r="H843" s="0" t="s">
        <v>44</v>
      </c>
      <c r="I843" s="0" t="s">
        <v>128</v>
      </c>
      <c r="J843" s="0" t="s">
        <v>94</v>
      </c>
      <c r="K843" s="0" t="s">
        <v>27</v>
      </c>
      <c r="L843" s="0" t="n">
        <v>16</v>
      </c>
      <c r="M843" s="0" t="n">
        <v>13</v>
      </c>
      <c r="N843" s="0" t="n">
        <v>3</v>
      </c>
      <c r="O843" s="0" t="n">
        <v>48</v>
      </c>
      <c r="P843" s="0" t="n">
        <v>39</v>
      </c>
      <c r="Q843" s="0" t="n">
        <v>9</v>
      </c>
      <c r="R843" s="0" t="n">
        <v>9</v>
      </c>
      <c r="S843" s="0" t="s">
        <v>1183</v>
      </c>
    </row>
    <row r="844" customFormat="false" ht="12.8" hidden="false" customHeight="false" outlineLevel="0" collapsed="false">
      <c r="A844" s="0" t="n">
        <v>88065566197</v>
      </c>
      <c r="B844" s="0" t="n">
        <v>44094</v>
      </c>
      <c r="C844" s="0" t="s">
        <v>842</v>
      </c>
      <c r="D844" s="0" t="s">
        <v>29</v>
      </c>
      <c r="E844" s="0" t="s">
        <v>30</v>
      </c>
      <c r="F844" s="0" t="s">
        <v>22</v>
      </c>
      <c r="G844" s="0" t="s">
        <v>23</v>
      </c>
      <c r="H844" s="0" t="s">
        <v>24</v>
      </c>
      <c r="I844" s="0" t="s">
        <v>128</v>
      </c>
      <c r="J844" s="0" t="s">
        <v>34</v>
      </c>
      <c r="K844" s="0" t="s">
        <v>35</v>
      </c>
      <c r="L844" s="0" t="n">
        <v>9</v>
      </c>
      <c r="M844" s="0" t="n">
        <v>6</v>
      </c>
      <c r="N844" s="0" t="n">
        <v>4</v>
      </c>
      <c r="O844" s="0" t="n">
        <v>36</v>
      </c>
      <c r="P844" s="0" t="n">
        <v>24</v>
      </c>
      <c r="Q844" s="0" t="n">
        <v>12</v>
      </c>
      <c r="R844" s="0" t="n">
        <v>9</v>
      </c>
      <c r="S844" s="0" t="s">
        <v>1183</v>
      </c>
    </row>
    <row r="845" customFormat="false" ht="12.8" hidden="false" customHeight="false" outlineLevel="0" collapsed="false">
      <c r="A845" s="0" t="n">
        <v>88065566198</v>
      </c>
      <c r="B845" s="0" t="n">
        <v>44095</v>
      </c>
      <c r="C845" s="0" t="s">
        <v>843</v>
      </c>
      <c r="D845" s="0" t="s">
        <v>20</v>
      </c>
      <c r="E845" s="0" t="s">
        <v>37</v>
      </c>
      <c r="F845" s="0" t="s">
        <v>31</v>
      </c>
      <c r="G845" s="0" t="s">
        <v>32</v>
      </c>
      <c r="H845" s="0" t="s">
        <v>33</v>
      </c>
      <c r="I845" s="0" t="s">
        <v>128</v>
      </c>
      <c r="J845" s="0" t="s">
        <v>40</v>
      </c>
      <c r="K845" s="0" t="s">
        <v>35</v>
      </c>
      <c r="L845" s="0" t="n">
        <v>5</v>
      </c>
      <c r="M845" s="0" t="n">
        <v>2</v>
      </c>
      <c r="N845" s="0" t="n">
        <v>5</v>
      </c>
      <c r="O845" s="0" t="n">
        <v>25</v>
      </c>
      <c r="P845" s="0" t="n">
        <v>10</v>
      </c>
      <c r="Q845" s="0" t="n">
        <v>15</v>
      </c>
      <c r="R845" s="0" t="n">
        <v>9</v>
      </c>
      <c r="S845" s="0" t="s">
        <v>1183</v>
      </c>
    </row>
    <row r="846" customFormat="false" ht="12.8" hidden="false" customHeight="false" outlineLevel="0" collapsed="false">
      <c r="A846" s="0" t="n">
        <v>88065566199</v>
      </c>
      <c r="B846" s="0" t="n">
        <v>44096</v>
      </c>
      <c r="C846" s="0" t="s">
        <v>844</v>
      </c>
      <c r="D846" s="0" t="s">
        <v>29</v>
      </c>
      <c r="E846" s="0" t="s">
        <v>42</v>
      </c>
      <c r="F846" s="0" t="s">
        <v>38</v>
      </c>
      <c r="G846" s="0" t="s">
        <v>32</v>
      </c>
      <c r="H846" s="0" t="s">
        <v>39</v>
      </c>
      <c r="I846" s="0" t="s">
        <v>128</v>
      </c>
      <c r="J846" s="0" t="s">
        <v>140</v>
      </c>
      <c r="K846" s="0" t="s">
        <v>35</v>
      </c>
      <c r="L846" s="0" t="n">
        <v>18</v>
      </c>
      <c r="M846" s="0" t="n">
        <v>15</v>
      </c>
      <c r="N846" s="0" t="n">
        <v>6</v>
      </c>
      <c r="O846" s="0" t="n">
        <v>108</v>
      </c>
      <c r="P846" s="0" t="n">
        <v>90</v>
      </c>
      <c r="Q846" s="0" t="n">
        <v>18</v>
      </c>
      <c r="R846" s="0" t="n">
        <v>9</v>
      </c>
      <c r="S846" s="0" t="s">
        <v>1183</v>
      </c>
    </row>
    <row r="847" customFormat="false" ht="12.8" hidden="false" customHeight="false" outlineLevel="0" collapsed="false">
      <c r="A847" s="0" t="n">
        <v>88065566200</v>
      </c>
      <c r="B847" s="0" t="n">
        <v>44097</v>
      </c>
      <c r="C847" s="0" t="s">
        <v>845</v>
      </c>
      <c r="D847" s="0" t="s">
        <v>20</v>
      </c>
      <c r="E847" s="0" t="s">
        <v>186</v>
      </c>
      <c r="F847" s="0" t="s">
        <v>43</v>
      </c>
      <c r="G847" s="0" t="s">
        <v>23</v>
      </c>
      <c r="H847" s="0" t="s">
        <v>44</v>
      </c>
      <c r="I847" s="0" t="s">
        <v>128</v>
      </c>
      <c r="J847" s="0" t="s">
        <v>142</v>
      </c>
      <c r="K847" s="0" t="s">
        <v>35</v>
      </c>
      <c r="L847" s="0" t="n">
        <v>10</v>
      </c>
      <c r="M847" s="0" t="n">
        <v>7</v>
      </c>
      <c r="N847" s="0" t="n">
        <v>7</v>
      </c>
      <c r="O847" s="0" t="n">
        <v>70</v>
      </c>
      <c r="P847" s="0" t="n">
        <v>49</v>
      </c>
      <c r="Q847" s="0" t="n">
        <v>21</v>
      </c>
      <c r="R847" s="0" t="n">
        <v>9</v>
      </c>
      <c r="S847" s="0" t="s">
        <v>1183</v>
      </c>
    </row>
    <row r="848" customFormat="false" ht="12.8" hidden="false" customHeight="false" outlineLevel="0" collapsed="false">
      <c r="A848" s="0" t="n">
        <v>88065566201</v>
      </c>
      <c r="B848" s="0" t="n">
        <v>44098</v>
      </c>
      <c r="C848" s="0" t="s">
        <v>846</v>
      </c>
      <c r="D848" s="0" t="s">
        <v>20</v>
      </c>
      <c r="E848" s="0" t="s">
        <v>188</v>
      </c>
      <c r="F848" s="0" t="s">
        <v>22</v>
      </c>
      <c r="G848" s="0" t="s">
        <v>23</v>
      </c>
      <c r="H848" s="0" t="s">
        <v>24</v>
      </c>
      <c r="I848" s="0" t="s">
        <v>128</v>
      </c>
      <c r="J848" s="0" t="s">
        <v>144</v>
      </c>
      <c r="K848" s="0" t="s">
        <v>35</v>
      </c>
      <c r="L848" s="0" t="n">
        <v>20</v>
      </c>
      <c r="M848" s="0" t="n">
        <v>17</v>
      </c>
      <c r="N848" s="0" t="n">
        <v>11</v>
      </c>
      <c r="O848" s="0" t="n">
        <v>220</v>
      </c>
      <c r="P848" s="0" t="n">
        <v>187</v>
      </c>
      <c r="Q848" s="0" t="n">
        <v>33</v>
      </c>
      <c r="R848" s="0" t="n">
        <v>9</v>
      </c>
      <c r="S848" s="0" t="s">
        <v>1183</v>
      </c>
    </row>
    <row r="849" customFormat="false" ht="12.8" hidden="false" customHeight="false" outlineLevel="0" collapsed="false">
      <c r="A849" s="0" t="n">
        <v>88065566202</v>
      </c>
      <c r="B849" s="0" t="n">
        <v>44099</v>
      </c>
      <c r="C849" s="0" t="s">
        <v>847</v>
      </c>
      <c r="D849" s="0" t="s">
        <v>20</v>
      </c>
      <c r="E849" s="0" t="s">
        <v>46</v>
      </c>
      <c r="F849" s="0" t="s">
        <v>31</v>
      </c>
      <c r="G849" s="0" t="s">
        <v>32</v>
      </c>
      <c r="H849" s="0" t="s">
        <v>33</v>
      </c>
      <c r="I849" s="0" t="s">
        <v>128</v>
      </c>
      <c r="J849" s="0" t="s">
        <v>60</v>
      </c>
      <c r="K849" s="0" t="s">
        <v>35</v>
      </c>
      <c r="L849" s="0" t="n">
        <v>70</v>
      </c>
      <c r="M849" s="0" t="n">
        <v>67</v>
      </c>
      <c r="N849" s="0" t="n">
        <v>2</v>
      </c>
      <c r="O849" s="0" t="n">
        <v>140</v>
      </c>
      <c r="P849" s="0" t="n">
        <v>134</v>
      </c>
      <c r="Q849" s="0" t="n">
        <v>6</v>
      </c>
      <c r="R849" s="0" t="n">
        <v>9</v>
      </c>
      <c r="S849" s="0" t="s">
        <v>1183</v>
      </c>
    </row>
    <row r="850" customFormat="false" ht="12.8" hidden="false" customHeight="false" outlineLevel="0" collapsed="false">
      <c r="A850" s="0" t="n">
        <v>88065566203</v>
      </c>
      <c r="B850" s="0" t="n">
        <v>44103</v>
      </c>
      <c r="C850" s="0" t="s">
        <v>848</v>
      </c>
      <c r="D850" s="0" t="s">
        <v>29</v>
      </c>
      <c r="E850" s="0" t="s">
        <v>48</v>
      </c>
      <c r="F850" s="0" t="s">
        <v>38</v>
      </c>
      <c r="G850" s="0" t="s">
        <v>32</v>
      </c>
      <c r="H850" s="0" t="s">
        <v>39</v>
      </c>
      <c r="I850" s="0" t="s">
        <v>128</v>
      </c>
      <c r="J850" s="0" t="s">
        <v>61</v>
      </c>
      <c r="K850" s="0" t="s">
        <v>35</v>
      </c>
      <c r="L850" s="0" t="n">
        <v>15</v>
      </c>
      <c r="M850" s="0" t="n">
        <v>12</v>
      </c>
      <c r="N850" s="0" t="n">
        <v>3</v>
      </c>
      <c r="O850" s="0" t="n">
        <v>45</v>
      </c>
      <c r="P850" s="0" t="n">
        <v>36</v>
      </c>
      <c r="Q850" s="0" t="n">
        <v>9</v>
      </c>
      <c r="R850" s="0" t="n">
        <v>9</v>
      </c>
      <c r="S850" s="0" t="s">
        <v>1183</v>
      </c>
    </row>
    <row r="851" customFormat="false" ht="12.8" hidden="false" customHeight="false" outlineLevel="0" collapsed="false">
      <c r="A851" s="0" t="n">
        <v>88065566204</v>
      </c>
      <c r="B851" s="0" t="n">
        <v>44102</v>
      </c>
      <c r="C851" s="0" t="s">
        <v>849</v>
      </c>
      <c r="D851" s="0" t="s">
        <v>29</v>
      </c>
      <c r="E851" s="0" t="s">
        <v>37</v>
      </c>
      <c r="F851" s="0" t="s">
        <v>38</v>
      </c>
      <c r="G851" s="0" t="s">
        <v>32</v>
      </c>
      <c r="H851" s="0" t="s">
        <v>39</v>
      </c>
      <c r="I851" s="0" t="s">
        <v>25</v>
      </c>
      <c r="J851" s="0" t="s">
        <v>64</v>
      </c>
      <c r="K851" s="0" t="s">
        <v>35</v>
      </c>
      <c r="L851" s="0" t="n">
        <v>12</v>
      </c>
      <c r="M851" s="0" t="n">
        <v>9</v>
      </c>
      <c r="N851" s="0" t="n">
        <v>5</v>
      </c>
      <c r="O851" s="0" t="n">
        <v>60</v>
      </c>
      <c r="P851" s="0" t="n">
        <v>45</v>
      </c>
      <c r="Q851" s="0" t="n">
        <v>15</v>
      </c>
      <c r="R851" s="0" t="n">
        <v>9</v>
      </c>
      <c r="S851" s="0" t="s">
        <v>1183</v>
      </c>
    </row>
    <row r="852" customFormat="false" ht="12.8" hidden="false" customHeight="false" outlineLevel="0" collapsed="false">
      <c r="A852" s="0" t="n">
        <v>88065566205</v>
      </c>
      <c r="B852" s="0" t="n">
        <v>44102</v>
      </c>
      <c r="C852" s="0" t="s">
        <v>850</v>
      </c>
      <c r="D852" s="0" t="s">
        <v>29</v>
      </c>
      <c r="E852" s="0" t="s">
        <v>42</v>
      </c>
      <c r="F852" s="0" t="s">
        <v>43</v>
      </c>
      <c r="G852" s="0" t="s">
        <v>23</v>
      </c>
      <c r="H852" s="0" t="s">
        <v>44</v>
      </c>
      <c r="I852" s="0" t="s">
        <v>25</v>
      </c>
      <c r="J852" s="0" t="s">
        <v>67</v>
      </c>
      <c r="K852" s="0" t="s">
        <v>35</v>
      </c>
      <c r="L852" s="0" t="n">
        <v>18</v>
      </c>
      <c r="M852" s="0" t="n">
        <v>15</v>
      </c>
      <c r="N852" s="0" t="n">
        <v>2</v>
      </c>
      <c r="O852" s="0" t="n">
        <v>36</v>
      </c>
      <c r="P852" s="0" t="n">
        <v>30</v>
      </c>
      <c r="Q852" s="0" t="n">
        <v>6</v>
      </c>
      <c r="R852" s="0" t="n">
        <v>9</v>
      </c>
      <c r="S852" s="0" t="s">
        <v>1183</v>
      </c>
    </row>
    <row r="853" customFormat="false" ht="12.8" hidden="false" customHeight="false" outlineLevel="0" collapsed="false">
      <c r="A853" s="0" t="n">
        <v>88065566206</v>
      </c>
      <c r="B853" s="0" t="n">
        <v>44103</v>
      </c>
      <c r="C853" s="0" t="s">
        <v>851</v>
      </c>
      <c r="D853" s="0" t="s">
        <v>20</v>
      </c>
      <c r="E853" s="0" t="s">
        <v>48</v>
      </c>
      <c r="F853" s="0" t="s">
        <v>38</v>
      </c>
      <c r="G853" s="0" t="s">
        <v>32</v>
      </c>
      <c r="H853" s="0" t="s">
        <v>39</v>
      </c>
      <c r="I853" s="0" t="s">
        <v>25</v>
      </c>
      <c r="J853" s="0" t="s">
        <v>79</v>
      </c>
      <c r="K853" s="0" t="s">
        <v>35</v>
      </c>
      <c r="L853" s="0" t="n">
        <v>23</v>
      </c>
      <c r="M853" s="0" t="n">
        <v>20</v>
      </c>
      <c r="N853" s="0" t="n">
        <v>1</v>
      </c>
      <c r="O853" s="0" t="n">
        <v>23</v>
      </c>
      <c r="P853" s="0" t="n">
        <v>20</v>
      </c>
      <c r="Q853" s="0" t="n">
        <v>3</v>
      </c>
      <c r="R853" s="0" t="n">
        <v>9</v>
      </c>
      <c r="S853" s="0" t="s">
        <v>1183</v>
      </c>
    </row>
    <row r="854" customFormat="false" ht="12.8" hidden="false" customHeight="false" outlineLevel="0" collapsed="false">
      <c r="A854" s="0" t="n">
        <v>88065566207</v>
      </c>
      <c r="B854" s="0" t="n">
        <v>44073</v>
      </c>
      <c r="C854" s="0" t="s">
        <v>852</v>
      </c>
      <c r="D854" s="0" t="s">
        <v>29</v>
      </c>
      <c r="E854" s="0" t="s">
        <v>50</v>
      </c>
      <c r="F854" s="0" t="s">
        <v>43</v>
      </c>
      <c r="G854" s="0" t="s">
        <v>23</v>
      </c>
      <c r="H854" s="0" t="s">
        <v>44</v>
      </c>
      <c r="I854" s="0" t="s">
        <v>25</v>
      </c>
      <c r="J854" s="0" t="s">
        <v>82</v>
      </c>
      <c r="K854" s="0" t="s">
        <v>35</v>
      </c>
      <c r="L854" s="0" t="n">
        <v>9</v>
      </c>
      <c r="M854" s="0" t="n">
        <v>6</v>
      </c>
      <c r="N854" s="0" t="n">
        <v>6</v>
      </c>
      <c r="O854" s="0" t="n">
        <v>54</v>
      </c>
      <c r="P854" s="0" t="n">
        <v>36</v>
      </c>
      <c r="Q854" s="0" t="n">
        <v>18</v>
      </c>
      <c r="R854" s="0" t="n">
        <v>8</v>
      </c>
      <c r="S854" s="0" t="s">
        <v>1184</v>
      </c>
    </row>
    <row r="855" customFormat="false" ht="12.8" hidden="false" customHeight="false" outlineLevel="0" collapsed="false">
      <c r="A855" s="0" t="n">
        <v>88065566208</v>
      </c>
      <c r="B855" s="0" t="n">
        <v>44074</v>
      </c>
      <c r="C855" s="0" t="s">
        <v>853</v>
      </c>
      <c r="D855" s="0" t="s">
        <v>20</v>
      </c>
      <c r="E855" s="0" t="s">
        <v>69</v>
      </c>
      <c r="F855" s="0" t="s">
        <v>38</v>
      </c>
      <c r="G855" s="0" t="s">
        <v>32</v>
      </c>
      <c r="H855" s="0" t="s">
        <v>39</v>
      </c>
      <c r="I855" s="0" t="s">
        <v>128</v>
      </c>
      <c r="J855" s="0" t="s">
        <v>85</v>
      </c>
      <c r="K855" s="0" t="s">
        <v>35</v>
      </c>
      <c r="L855" s="0" t="n">
        <v>18</v>
      </c>
      <c r="M855" s="0" t="n">
        <v>15</v>
      </c>
      <c r="N855" s="0" t="n">
        <v>9</v>
      </c>
      <c r="O855" s="0" t="n">
        <v>162</v>
      </c>
      <c r="P855" s="0" t="n">
        <v>135</v>
      </c>
      <c r="Q855" s="0" t="n">
        <v>27</v>
      </c>
      <c r="R855" s="0" t="n">
        <v>8</v>
      </c>
      <c r="S855" s="0" t="s">
        <v>1184</v>
      </c>
    </row>
    <row r="856" customFormat="false" ht="12.8" hidden="false" customHeight="false" outlineLevel="0" collapsed="false">
      <c r="A856" s="0" t="n">
        <v>88065566209</v>
      </c>
      <c r="B856" s="0" t="n">
        <v>44075</v>
      </c>
      <c r="C856" s="0" t="s">
        <v>854</v>
      </c>
      <c r="D856" s="0" t="s">
        <v>29</v>
      </c>
      <c r="E856" s="0" t="s">
        <v>117</v>
      </c>
      <c r="F856" s="0" t="s">
        <v>43</v>
      </c>
      <c r="G856" s="0" t="s">
        <v>23</v>
      </c>
      <c r="H856" s="0" t="s">
        <v>44</v>
      </c>
      <c r="I856" s="0" t="s">
        <v>128</v>
      </c>
      <c r="J856" s="0" t="s">
        <v>26</v>
      </c>
      <c r="K856" s="0" t="s">
        <v>27</v>
      </c>
      <c r="L856" s="0" t="n">
        <v>52</v>
      </c>
      <c r="M856" s="0" t="n">
        <v>49</v>
      </c>
      <c r="N856" s="0" t="n">
        <v>10</v>
      </c>
      <c r="O856" s="0" t="n">
        <v>520</v>
      </c>
      <c r="P856" s="0" t="n">
        <v>490</v>
      </c>
      <c r="Q856" s="0" t="n">
        <v>30</v>
      </c>
      <c r="R856" s="0" t="n">
        <v>9</v>
      </c>
      <c r="S856" s="0" t="s">
        <v>1183</v>
      </c>
    </row>
    <row r="857" customFormat="false" ht="12.8" hidden="false" customHeight="false" outlineLevel="0" collapsed="false">
      <c r="A857" s="0" t="n">
        <v>88065566210</v>
      </c>
      <c r="B857" s="0" t="n">
        <v>44076</v>
      </c>
      <c r="C857" s="0" t="s">
        <v>855</v>
      </c>
      <c r="D857" s="0" t="s">
        <v>20</v>
      </c>
      <c r="E857" s="0" t="s">
        <v>119</v>
      </c>
      <c r="F857" s="0" t="s">
        <v>38</v>
      </c>
      <c r="G857" s="0" t="s">
        <v>32</v>
      </c>
      <c r="H857" s="0" t="s">
        <v>39</v>
      </c>
      <c r="I857" s="0" t="s">
        <v>128</v>
      </c>
      <c r="J857" s="0" t="s">
        <v>34</v>
      </c>
      <c r="K857" s="0" t="s">
        <v>35</v>
      </c>
      <c r="L857" s="0" t="n">
        <v>9</v>
      </c>
      <c r="M857" s="0" t="n">
        <v>6</v>
      </c>
      <c r="N857" s="0" t="n">
        <v>3</v>
      </c>
      <c r="O857" s="0" t="n">
        <v>27</v>
      </c>
      <c r="P857" s="0" t="n">
        <v>18</v>
      </c>
      <c r="Q857" s="0" t="n">
        <v>9</v>
      </c>
      <c r="R857" s="0" t="n">
        <v>9</v>
      </c>
      <c r="S857" s="0" t="s">
        <v>1183</v>
      </c>
    </row>
    <row r="858" customFormat="false" ht="12.8" hidden="false" customHeight="false" outlineLevel="0" collapsed="false">
      <c r="A858" s="0" t="n">
        <v>88065566211</v>
      </c>
      <c r="B858" s="0" t="n">
        <v>44077</v>
      </c>
      <c r="C858" s="0" t="s">
        <v>856</v>
      </c>
      <c r="D858" s="0" t="s">
        <v>20</v>
      </c>
      <c r="E858" s="0" t="s">
        <v>50</v>
      </c>
      <c r="F858" s="0" t="s">
        <v>43</v>
      </c>
      <c r="G858" s="0" t="s">
        <v>23</v>
      </c>
      <c r="H858" s="0" t="s">
        <v>44</v>
      </c>
      <c r="I858" s="0" t="s">
        <v>128</v>
      </c>
      <c r="J858" s="0" t="s">
        <v>40</v>
      </c>
      <c r="K858" s="0" t="s">
        <v>35</v>
      </c>
      <c r="L858" s="0" t="n">
        <v>5</v>
      </c>
      <c r="M858" s="0" t="n">
        <v>2</v>
      </c>
      <c r="N858" s="0" t="n">
        <v>4</v>
      </c>
      <c r="O858" s="0" t="n">
        <v>20</v>
      </c>
      <c r="P858" s="0" t="n">
        <v>8</v>
      </c>
      <c r="Q858" s="0" t="n">
        <v>12</v>
      </c>
      <c r="R858" s="0" t="n">
        <v>9</v>
      </c>
      <c r="S858" s="0" t="s">
        <v>1183</v>
      </c>
    </row>
    <row r="859" customFormat="false" ht="12.8" hidden="false" customHeight="false" outlineLevel="0" collapsed="false">
      <c r="A859" s="0" t="n">
        <v>88065566212</v>
      </c>
      <c r="B859" s="0" t="n">
        <v>44078</v>
      </c>
      <c r="C859" s="0" t="s">
        <v>857</v>
      </c>
      <c r="D859" s="0" t="s">
        <v>29</v>
      </c>
      <c r="E859" s="0" t="s">
        <v>52</v>
      </c>
      <c r="F859" s="0" t="s">
        <v>38</v>
      </c>
      <c r="G859" s="0" t="s">
        <v>32</v>
      </c>
      <c r="H859" s="0" t="s">
        <v>39</v>
      </c>
      <c r="I859" s="0" t="s">
        <v>128</v>
      </c>
      <c r="J859" s="0" t="s">
        <v>99</v>
      </c>
      <c r="K859" s="0" t="s">
        <v>27</v>
      </c>
      <c r="L859" s="0" t="n">
        <v>14</v>
      </c>
      <c r="M859" s="0" t="n">
        <v>11</v>
      </c>
      <c r="N859" s="0" t="n">
        <v>5</v>
      </c>
      <c r="O859" s="0" t="n">
        <v>70</v>
      </c>
      <c r="P859" s="0" t="n">
        <v>55</v>
      </c>
      <c r="Q859" s="0" t="n">
        <v>15</v>
      </c>
      <c r="R859" s="0" t="n">
        <v>9</v>
      </c>
      <c r="S859" s="0" t="s">
        <v>1183</v>
      </c>
    </row>
    <row r="860" customFormat="false" ht="12.8" hidden="false" customHeight="false" outlineLevel="0" collapsed="false">
      <c r="A860" s="0" t="n">
        <v>88065566213</v>
      </c>
      <c r="B860" s="0" t="n">
        <v>44079</v>
      </c>
      <c r="C860" s="0" t="s">
        <v>858</v>
      </c>
      <c r="D860" s="0" t="s">
        <v>20</v>
      </c>
      <c r="E860" s="0" t="s">
        <v>55</v>
      </c>
      <c r="F860" s="0" t="s">
        <v>43</v>
      </c>
      <c r="G860" s="0" t="s">
        <v>23</v>
      </c>
      <c r="H860" s="0" t="s">
        <v>44</v>
      </c>
      <c r="I860" s="0" t="s">
        <v>128</v>
      </c>
      <c r="J860" s="0" t="s">
        <v>102</v>
      </c>
      <c r="K860" s="0" t="s">
        <v>27</v>
      </c>
      <c r="L860" s="0" t="n">
        <v>6</v>
      </c>
      <c r="M860" s="0" t="n">
        <v>3</v>
      </c>
      <c r="N860" s="0" t="n">
        <v>6</v>
      </c>
      <c r="O860" s="0" t="n">
        <v>36</v>
      </c>
      <c r="P860" s="0" t="n">
        <v>18</v>
      </c>
      <c r="Q860" s="0" t="n">
        <v>18</v>
      </c>
      <c r="R860" s="0" t="n">
        <v>9</v>
      </c>
      <c r="S860" s="0" t="s">
        <v>1183</v>
      </c>
    </row>
    <row r="861" customFormat="false" ht="12.8" hidden="false" customHeight="false" outlineLevel="0" collapsed="false">
      <c r="A861" s="0" t="n">
        <v>88065566214</v>
      </c>
      <c r="B861" s="0" t="n">
        <v>44083</v>
      </c>
      <c r="C861" s="0" t="s">
        <v>859</v>
      </c>
      <c r="D861" s="0" t="s">
        <v>20</v>
      </c>
      <c r="E861" s="0" t="s">
        <v>58</v>
      </c>
      <c r="F861" s="0" t="s">
        <v>38</v>
      </c>
      <c r="G861" s="0" t="s">
        <v>32</v>
      </c>
      <c r="H861" s="0" t="s">
        <v>39</v>
      </c>
      <c r="I861" s="0" t="s">
        <v>128</v>
      </c>
      <c r="J861" s="0" t="s">
        <v>142</v>
      </c>
      <c r="K861" s="0" t="s">
        <v>35</v>
      </c>
      <c r="L861" s="0" t="n">
        <v>10</v>
      </c>
      <c r="M861" s="0" t="n">
        <v>7</v>
      </c>
      <c r="N861" s="0" t="n">
        <v>3</v>
      </c>
      <c r="O861" s="0" t="n">
        <v>30</v>
      </c>
      <c r="P861" s="0" t="n">
        <v>21</v>
      </c>
      <c r="Q861" s="0" t="n">
        <v>9</v>
      </c>
      <c r="R861" s="0" t="n">
        <v>9</v>
      </c>
      <c r="S861" s="0" t="s">
        <v>1183</v>
      </c>
    </row>
    <row r="862" customFormat="false" ht="12.8" hidden="false" customHeight="false" outlineLevel="0" collapsed="false">
      <c r="A862" s="0" t="n">
        <v>88065566215</v>
      </c>
      <c r="B862" s="0" t="n">
        <v>44082</v>
      </c>
      <c r="C862" s="0" t="s">
        <v>860</v>
      </c>
      <c r="D862" s="0" t="s">
        <v>20</v>
      </c>
      <c r="E862" s="0" t="s">
        <v>147</v>
      </c>
      <c r="F862" s="0" t="s">
        <v>43</v>
      </c>
      <c r="G862" s="0" t="s">
        <v>23</v>
      </c>
      <c r="H862" s="0" t="s">
        <v>44</v>
      </c>
      <c r="I862" s="0" t="s">
        <v>128</v>
      </c>
      <c r="J862" s="0" t="s">
        <v>105</v>
      </c>
      <c r="K862" s="0" t="s">
        <v>27</v>
      </c>
      <c r="L862" s="0" t="n">
        <v>13</v>
      </c>
      <c r="M862" s="0" t="n">
        <v>10</v>
      </c>
      <c r="N862" s="0" t="n">
        <v>7</v>
      </c>
      <c r="O862" s="0" t="n">
        <v>91</v>
      </c>
      <c r="P862" s="0" t="n">
        <v>70</v>
      </c>
      <c r="Q862" s="0" t="n">
        <v>21</v>
      </c>
      <c r="R862" s="0" t="n">
        <v>9</v>
      </c>
      <c r="S862" s="0" t="s">
        <v>1183</v>
      </c>
    </row>
    <row r="863" customFormat="false" ht="12.8" hidden="false" customHeight="false" outlineLevel="0" collapsed="false">
      <c r="A863" s="0" t="n">
        <v>88065566216</v>
      </c>
      <c r="B863" s="0" t="n">
        <v>44082</v>
      </c>
      <c r="C863" s="0" t="s">
        <v>861</v>
      </c>
      <c r="D863" s="0" t="s">
        <v>20</v>
      </c>
      <c r="E863" s="0" t="s">
        <v>149</v>
      </c>
      <c r="F863" s="0" t="s">
        <v>38</v>
      </c>
      <c r="G863" s="0" t="s">
        <v>32</v>
      </c>
      <c r="H863" s="0" t="s">
        <v>39</v>
      </c>
      <c r="I863" s="0" t="s">
        <v>128</v>
      </c>
      <c r="J863" s="0" t="s">
        <v>144</v>
      </c>
      <c r="K863" s="0" t="s">
        <v>35</v>
      </c>
      <c r="L863" s="0" t="n">
        <v>20</v>
      </c>
      <c r="M863" s="0" t="n">
        <v>17</v>
      </c>
      <c r="N863" s="0" t="n">
        <v>5</v>
      </c>
      <c r="O863" s="0" t="n">
        <v>100</v>
      </c>
      <c r="P863" s="0" t="n">
        <v>85</v>
      </c>
      <c r="Q863" s="0" t="n">
        <v>15</v>
      </c>
      <c r="R863" s="0" t="n">
        <v>9</v>
      </c>
      <c r="S863" s="0" t="s">
        <v>1183</v>
      </c>
    </row>
    <row r="864" customFormat="false" ht="12.8" hidden="false" customHeight="false" outlineLevel="0" collapsed="false">
      <c r="A864" s="0" t="n">
        <v>88065566217</v>
      </c>
      <c r="B864" s="0" t="n">
        <v>44083</v>
      </c>
      <c r="C864" s="0" t="s">
        <v>862</v>
      </c>
      <c r="D864" s="0" t="s">
        <v>29</v>
      </c>
      <c r="E864" s="0" t="s">
        <v>21</v>
      </c>
      <c r="F864" s="0" t="s">
        <v>43</v>
      </c>
      <c r="G864" s="0" t="s">
        <v>23</v>
      </c>
      <c r="H864" s="0" t="s">
        <v>44</v>
      </c>
      <c r="I864" s="0" t="s">
        <v>128</v>
      </c>
      <c r="J864" s="0" t="s">
        <v>108</v>
      </c>
      <c r="K864" s="0" t="s">
        <v>27</v>
      </c>
      <c r="L864" s="0" t="n">
        <v>15</v>
      </c>
      <c r="M864" s="0" t="n">
        <v>12</v>
      </c>
      <c r="N864" s="0" t="n">
        <v>8</v>
      </c>
      <c r="O864" s="0" t="n">
        <v>120</v>
      </c>
      <c r="P864" s="0" t="n">
        <v>96</v>
      </c>
      <c r="Q864" s="0" t="n">
        <v>24</v>
      </c>
      <c r="R864" s="0" t="n">
        <v>9</v>
      </c>
      <c r="S864" s="0" t="s">
        <v>1183</v>
      </c>
    </row>
    <row r="865" customFormat="false" ht="12.8" hidden="false" customHeight="false" outlineLevel="0" collapsed="false">
      <c r="A865" s="0" t="n">
        <v>88065566218</v>
      </c>
      <c r="B865" s="0" t="n">
        <v>44084</v>
      </c>
      <c r="C865" s="0" t="s">
        <v>863</v>
      </c>
      <c r="D865" s="0" t="s">
        <v>20</v>
      </c>
      <c r="E865" s="0" t="s">
        <v>152</v>
      </c>
      <c r="F865" s="0" t="s">
        <v>43</v>
      </c>
      <c r="G865" s="0" t="s">
        <v>23</v>
      </c>
      <c r="H865" s="0" t="s">
        <v>44</v>
      </c>
      <c r="I865" s="0" t="s">
        <v>128</v>
      </c>
      <c r="J865" s="0" t="s">
        <v>53</v>
      </c>
      <c r="K865" s="0" t="s">
        <v>27</v>
      </c>
      <c r="L865" s="0" t="n">
        <v>20</v>
      </c>
      <c r="M865" s="0" t="n">
        <v>17</v>
      </c>
      <c r="N865" s="0" t="n">
        <v>9</v>
      </c>
      <c r="O865" s="0" t="n">
        <v>180</v>
      </c>
      <c r="P865" s="0" t="n">
        <v>153</v>
      </c>
      <c r="Q865" s="0" t="n">
        <v>27</v>
      </c>
      <c r="R865" s="0" t="n">
        <v>9</v>
      </c>
      <c r="S865" s="0" t="s">
        <v>1183</v>
      </c>
    </row>
    <row r="866" customFormat="false" ht="12.8" hidden="false" customHeight="false" outlineLevel="0" collapsed="false">
      <c r="A866" s="0" t="n">
        <v>88065566219</v>
      </c>
      <c r="B866" s="0" t="n">
        <v>44085</v>
      </c>
      <c r="C866" s="0" t="s">
        <v>864</v>
      </c>
      <c r="D866" s="0" t="s">
        <v>29</v>
      </c>
      <c r="E866" s="0" t="s">
        <v>154</v>
      </c>
      <c r="F866" s="0" t="s">
        <v>38</v>
      </c>
      <c r="G866" s="0" t="s">
        <v>32</v>
      </c>
      <c r="H866" s="0" t="s">
        <v>39</v>
      </c>
      <c r="I866" s="0" t="s">
        <v>128</v>
      </c>
      <c r="J866" s="0" t="s">
        <v>56</v>
      </c>
      <c r="K866" s="0" t="s">
        <v>27</v>
      </c>
      <c r="L866" s="0" t="n">
        <v>12</v>
      </c>
      <c r="M866" s="0" t="n">
        <v>9</v>
      </c>
      <c r="N866" s="0" t="n">
        <v>2</v>
      </c>
      <c r="O866" s="0" t="n">
        <v>24</v>
      </c>
      <c r="P866" s="0" t="n">
        <v>18</v>
      </c>
      <c r="Q866" s="0" t="n">
        <v>6</v>
      </c>
      <c r="R866" s="0" t="n">
        <v>9</v>
      </c>
      <c r="S866" s="0" t="s">
        <v>1183</v>
      </c>
    </row>
    <row r="867" customFormat="false" ht="12.8" hidden="false" customHeight="false" outlineLevel="0" collapsed="false">
      <c r="A867" s="0" t="n">
        <v>88065566220</v>
      </c>
      <c r="B867" s="0" t="n">
        <v>44086</v>
      </c>
      <c r="C867" s="0" t="s">
        <v>865</v>
      </c>
      <c r="D867" s="0" t="s">
        <v>29</v>
      </c>
      <c r="E867" s="0" t="s">
        <v>156</v>
      </c>
      <c r="F867" s="0" t="s">
        <v>43</v>
      </c>
      <c r="G867" s="0" t="s">
        <v>23</v>
      </c>
      <c r="H867" s="0" t="s">
        <v>44</v>
      </c>
      <c r="I867" s="0" t="s">
        <v>128</v>
      </c>
      <c r="J867" s="0" t="s">
        <v>59</v>
      </c>
      <c r="K867" s="0" t="s">
        <v>27</v>
      </c>
      <c r="L867" s="0" t="n">
        <v>16</v>
      </c>
      <c r="M867" s="0" t="n">
        <v>13</v>
      </c>
      <c r="N867" s="0" t="n">
        <v>5</v>
      </c>
      <c r="O867" s="0" t="n">
        <v>80</v>
      </c>
      <c r="P867" s="0" t="n">
        <v>65</v>
      </c>
      <c r="Q867" s="0" t="n">
        <v>15</v>
      </c>
      <c r="R867" s="0" t="n">
        <v>9</v>
      </c>
      <c r="S867" s="0" t="s">
        <v>1183</v>
      </c>
    </row>
    <row r="868" customFormat="false" ht="12.8" hidden="false" customHeight="false" outlineLevel="0" collapsed="false">
      <c r="A868" s="0" t="n">
        <v>88065566221</v>
      </c>
      <c r="B868" s="0" t="n">
        <v>44087</v>
      </c>
      <c r="C868" s="0" t="s">
        <v>866</v>
      </c>
      <c r="D868" s="0" t="s">
        <v>29</v>
      </c>
      <c r="E868" s="0" t="s">
        <v>66</v>
      </c>
      <c r="F868" s="0" t="s">
        <v>43</v>
      </c>
      <c r="G868" s="0" t="s">
        <v>23</v>
      </c>
      <c r="H868" s="0" t="s">
        <v>44</v>
      </c>
      <c r="I868" s="0" t="s">
        <v>128</v>
      </c>
      <c r="J868" s="0" t="s">
        <v>60</v>
      </c>
      <c r="K868" s="0" t="s">
        <v>35</v>
      </c>
      <c r="L868" s="0" t="n">
        <v>70</v>
      </c>
      <c r="M868" s="0" t="n">
        <v>67</v>
      </c>
      <c r="N868" s="0" t="n">
        <v>7</v>
      </c>
      <c r="O868" s="0" t="n">
        <v>490</v>
      </c>
      <c r="P868" s="0" t="n">
        <v>469</v>
      </c>
      <c r="Q868" s="0" t="n">
        <v>21</v>
      </c>
      <c r="R868" s="0" t="n">
        <v>9</v>
      </c>
      <c r="S868" s="0" t="s">
        <v>1183</v>
      </c>
    </row>
    <row r="869" customFormat="false" ht="12.8" hidden="false" customHeight="false" outlineLevel="0" collapsed="false">
      <c r="A869" s="0" t="n">
        <v>88065566222</v>
      </c>
      <c r="B869" s="0" t="n">
        <v>44088</v>
      </c>
      <c r="C869" s="0" t="s">
        <v>867</v>
      </c>
      <c r="D869" s="0" t="s">
        <v>20</v>
      </c>
      <c r="E869" s="0" t="s">
        <v>69</v>
      </c>
      <c r="F869" s="0" t="s">
        <v>43</v>
      </c>
      <c r="G869" s="0" t="s">
        <v>23</v>
      </c>
      <c r="H869" s="0" t="s">
        <v>44</v>
      </c>
      <c r="I869" s="0" t="s">
        <v>128</v>
      </c>
      <c r="J869" s="0" t="s">
        <v>61</v>
      </c>
      <c r="K869" s="0" t="s">
        <v>35</v>
      </c>
      <c r="L869" s="0" t="n">
        <v>15</v>
      </c>
      <c r="M869" s="0" t="n">
        <v>12</v>
      </c>
      <c r="N869" s="0" t="n">
        <v>7</v>
      </c>
      <c r="O869" s="0" t="n">
        <v>105</v>
      </c>
      <c r="P869" s="0" t="n">
        <v>84</v>
      </c>
      <c r="Q869" s="0" t="n">
        <v>21</v>
      </c>
      <c r="R869" s="0" t="n">
        <v>9</v>
      </c>
      <c r="S869" s="0" t="s">
        <v>1183</v>
      </c>
    </row>
    <row r="870" customFormat="false" ht="12.8" hidden="false" customHeight="false" outlineLevel="0" collapsed="false">
      <c r="A870" s="0" t="n">
        <v>88065566223</v>
      </c>
      <c r="B870" s="0" t="n">
        <v>44089</v>
      </c>
      <c r="C870" s="0" t="s">
        <v>868</v>
      </c>
      <c r="D870" s="0" t="s">
        <v>20</v>
      </c>
      <c r="E870" s="0" t="s">
        <v>69</v>
      </c>
      <c r="F870" s="0" t="s">
        <v>22</v>
      </c>
      <c r="G870" s="0" t="s">
        <v>23</v>
      </c>
      <c r="H870" s="0" t="s">
        <v>24</v>
      </c>
      <c r="I870" s="0" t="s">
        <v>25</v>
      </c>
      <c r="J870" s="0" t="s">
        <v>59</v>
      </c>
      <c r="K870" s="0" t="s">
        <v>27</v>
      </c>
      <c r="L870" s="0" t="n">
        <v>16</v>
      </c>
      <c r="M870" s="0" t="n">
        <v>13</v>
      </c>
      <c r="N870" s="0" t="n">
        <v>15</v>
      </c>
      <c r="O870" s="0" t="n">
        <v>240</v>
      </c>
      <c r="P870" s="0" t="n">
        <v>195</v>
      </c>
      <c r="Q870" s="0" t="n">
        <v>45</v>
      </c>
      <c r="R870" s="0" t="n">
        <v>9</v>
      </c>
      <c r="S870" s="0" t="s">
        <v>1183</v>
      </c>
    </row>
    <row r="871" customFormat="false" ht="12.8" hidden="false" customHeight="false" outlineLevel="0" collapsed="false">
      <c r="A871" s="0" t="n">
        <v>88065566224</v>
      </c>
      <c r="B871" s="0" t="n">
        <v>44093</v>
      </c>
      <c r="C871" s="0" t="s">
        <v>869</v>
      </c>
      <c r="D871" s="0" t="s">
        <v>29</v>
      </c>
      <c r="E871" s="0" t="s">
        <v>117</v>
      </c>
      <c r="F871" s="0" t="s">
        <v>22</v>
      </c>
      <c r="G871" s="0" t="s">
        <v>23</v>
      </c>
      <c r="H871" s="0" t="s">
        <v>24</v>
      </c>
      <c r="I871" s="0" t="s">
        <v>25</v>
      </c>
      <c r="J871" s="0" t="s">
        <v>62</v>
      </c>
      <c r="K871" s="0" t="s">
        <v>27</v>
      </c>
      <c r="L871" s="0" t="n">
        <v>20</v>
      </c>
      <c r="M871" s="0" t="n">
        <v>17</v>
      </c>
      <c r="N871" s="0" t="n">
        <v>3</v>
      </c>
      <c r="O871" s="0" t="n">
        <v>60</v>
      </c>
      <c r="P871" s="0" t="n">
        <v>51</v>
      </c>
      <c r="Q871" s="0" t="n">
        <v>9</v>
      </c>
      <c r="R871" s="0" t="n">
        <v>9</v>
      </c>
      <c r="S871" s="0" t="s">
        <v>1183</v>
      </c>
    </row>
    <row r="872" customFormat="false" ht="12.8" hidden="false" customHeight="false" outlineLevel="0" collapsed="false">
      <c r="A872" s="0" t="n">
        <v>88065566225</v>
      </c>
      <c r="B872" s="0" t="n">
        <v>44092</v>
      </c>
      <c r="C872" s="0" t="s">
        <v>870</v>
      </c>
      <c r="D872" s="0" t="s">
        <v>29</v>
      </c>
      <c r="E872" s="0" t="s">
        <v>119</v>
      </c>
      <c r="F872" s="0" t="s">
        <v>31</v>
      </c>
      <c r="G872" s="0" t="s">
        <v>32</v>
      </c>
      <c r="H872" s="0" t="s">
        <v>33</v>
      </c>
      <c r="I872" s="0" t="s">
        <v>25</v>
      </c>
      <c r="J872" s="0" t="s">
        <v>63</v>
      </c>
      <c r="K872" s="0" t="s">
        <v>27</v>
      </c>
      <c r="L872" s="0" t="n">
        <v>12</v>
      </c>
      <c r="M872" s="0" t="n">
        <v>9</v>
      </c>
      <c r="N872" s="0" t="n">
        <v>6</v>
      </c>
      <c r="O872" s="0" t="n">
        <v>72</v>
      </c>
      <c r="P872" s="0" t="n">
        <v>54</v>
      </c>
      <c r="Q872" s="0" t="n">
        <v>18</v>
      </c>
      <c r="R872" s="0" t="n">
        <v>9</v>
      </c>
      <c r="S872" s="0" t="s">
        <v>1183</v>
      </c>
    </row>
    <row r="873" customFormat="false" ht="12.8" hidden="false" customHeight="false" outlineLevel="0" collapsed="false">
      <c r="A873" s="0" t="n">
        <v>88065566226</v>
      </c>
      <c r="B873" s="0" t="n">
        <v>44092</v>
      </c>
      <c r="C873" s="0" t="s">
        <v>871</v>
      </c>
      <c r="D873" s="0" t="s">
        <v>29</v>
      </c>
      <c r="E873" s="0" t="s">
        <v>121</v>
      </c>
      <c r="F873" s="0" t="s">
        <v>38</v>
      </c>
      <c r="G873" s="0" t="s">
        <v>32</v>
      </c>
      <c r="H873" s="0" t="s">
        <v>39</v>
      </c>
      <c r="I873" s="0" t="s">
        <v>25</v>
      </c>
      <c r="J873" s="0" t="s">
        <v>64</v>
      </c>
      <c r="K873" s="0" t="s">
        <v>35</v>
      </c>
      <c r="L873" s="0" t="n">
        <v>12</v>
      </c>
      <c r="M873" s="0" t="n">
        <v>9</v>
      </c>
      <c r="N873" s="0" t="n">
        <v>10</v>
      </c>
      <c r="O873" s="0" t="n">
        <v>120</v>
      </c>
      <c r="P873" s="0" t="n">
        <v>90</v>
      </c>
      <c r="Q873" s="0" t="n">
        <v>30</v>
      </c>
      <c r="R873" s="0" t="n">
        <v>9</v>
      </c>
      <c r="S873" s="0" t="s">
        <v>1183</v>
      </c>
    </row>
    <row r="874" customFormat="false" ht="12.8" hidden="false" customHeight="false" outlineLevel="0" collapsed="false">
      <c r="A874" s="0" t="n">
        <v>88065566227</v>
      </c>
      <c r="B874" s="0" t="n">
        <v>44093</v>
      </c>
      <c r="C874" s="0" t="s">
        <v>872</v>
      </c>
      <c r="D874" s="0" t="s">
        <v>20</v>
      </c>
      <c r="E874" s="0" t="s">
        <v>123</v>
      </c>
      <c r="F874" s="0" t="s">
        <v>43</v>
      </c>
      <c r="G874" s="0" t="s">
        <v>23</v>
      </c>
      <c r="H874" s="0" t="s">
        <v>44</v>
      </c>
      <c r="I874" s="0" t="s">
        <v>25</v>
      </c>
      <c r="J874" s="0" t="s">
        <v>67</v>
      </c>
      <c r="K874" s="0" t="s">
        <v>35</v>
      </c>
      <c r="L874" s="0" t="n">
        <v>18</v>
      </c>
      <c r="M874" s="0" t="n">
        <v>15</v>
      </c>
      <c r="N874" s="0" t="n">
        <v>11</v>
      </c>
      <c r="O874" s="0" t="n">
        <v>198</v>
      </c>
      <c r="P874" s="0" t="n">
        <v>165</v>
      </c>
      <c r="Q874" s="0" t="n">
        <v>33</v>
      </c>
      <c r="R874" s="0" t="n">
        <v>9</v>
      </c>
      <c r="S874" s="0" t="s">
        <v>1183</v>
      </c>
    </row>
    <row r="875" customFormat="false" ht="12.8" hidden="false" customHeight="false" outlineLevel="0" collapsed="false">
      <c r="A875" s="0" t="n">
        <v>88065566228</v>
      </c>
      <c r="B875" s="0" t="n">
        <v>44094</v>
      </c>
      <c r="C875" s="0" t="s">
        <v>873</v>
      </c>
      <c r="D875" s="0" t="s">
        <v>29</v>
      </c>
      <c r="E875" s="0" t="s">
        <v>125</v>
      </c>
      <c r="F875" s="0" t="s">
        <v>22</v>
      </c>
      <c r="G875" s="0" t="s">
        <v>23</v>
      </c>
      <c r="H875" s="0" t="s">
        <v>24</v>
      </c>
      <c r="I875" s="0" t="s">
        <v>25</v>
      </c>
      <c r="J875" s="0" t="s">
        <v>70</v>
      </c>
      <c r="K875" s="0" t="s">
        <v>27</v>
      </c>
      <c r="L875" s="0" t="n">
        <v>10</v>
      </c>
      <c r="M875" s="0" t="n">
        <v>7</v>
      </c>
      <c r="N875" s="0" t="n">
        <v>3</v>
      </c>
      <c r="O875" s="0" t="n">
        <v>30</v>
      </c>
      <c r="P875" s="0" t="n">
        <v>21</v>
      </c>
      <c r="Q875" s="0" t="n">
        <v>9</v>
      </c>
      <c r="R875" s="0" t="n">
        <v>9</v>
      </c>
      <c r="S875" s="0" t="s">
        <v>1183</v>
      </c>
    </row>
    <row r="876" customFormat="false" ht="12.8" hidden="false" customHeight="false" outlineLevel="0" collapsed="false">
      <c r="A876" s="0" t="n">
        <v>88065566229</v>
      </c>
      <c r="B876" s="0" t="n">
        <v>44095</v>
      </c>
      <c r="C876" s="0" t="s">
        <v>874</v>
      </c>
      <c r="D876" s="0" t="s">
        <v>20</v>
      </c>
      <c r="E876" s="0" t="s">
        <v>30</v>
      </c>
      <c r="F876" s="0" t="s">
        <v>22</v>
      </c>
      <c r="G876" s="0" t="s">
        <v>23</v>
      </c>
      <c r="H876" s="0" t="s">
        <v>24</v>
      </c>
      <c r="I876" s="0" t="s">
        <v>25</v>
      </c>
      <c r="J876" s="0" t="s">
        <v>73</v>
      </c>
      <c r="K876" s="0" t="s">
        <v>27</v>
      </c>
      <c r="L876" s="0" t="n">
        <v>15</v>
      </c>
      <c r="M876" s="0" t="n">
        <v>12</v>
      </c>
      <c r="N876" s="0" t="n">
        <v>1</v>
      </c>
      <c r="O876" s="0" t="n">
        <v>15</v>
      </c>
      <c r="P876" s="0" t="n">
        <v>12</v>
      </c>
      <c r="Q876" s="0" t="n">
        <v>3</v>
      </c>
      <c r="R876" s="0" t="n">
        <v>9</v>
      </c>
      <c r="S876" s="0" t="s">
        <v>1183</v>
      </c>
    </row>
    <row r="877" customFormat="false" ht="12.8" hidden="false" customHeight="false" outlineLevel="0" collapsed="false">
      <c r="A877" s="0" t="n">
        <v>88065566230</v>
      </c>
      <c r="B877" s="0" t="n">
        <v>44096</v>
      </c>
      <c r="C877" s="0" t="s">
        <v>875</v>
      </c>
      <c r="D877" s="0" t="s">
        <v>29</v>
      </c>
      <c r="E877" s="0" t="s">
        <v>37</v>
      </c>
      <c r="F877" s="0" t="s">
        <v>31</v>
      </c>
      <c r="G877" s="0" t="s">
        <v>32</v>
      </c>
      <c r="H877" s="0" t="s">
        <v>33</v>
      </c>
      <c r="I877" s="0" t="s">
        <v>25</v>
      </c>
      <c r="J877" s="0" t="s">
        <v>76</v>
      </c>
      <c r="K877" s="0" t="s">
        <v>27</v>
      </c>
      <c r="L877" s="0" t="n">
        <v>15</v>
      </c>
      <c r="M877" s="0" t="n">
        <v>12</v>
      </c>
      <c r="N877" s="0" t="n">
        <v>1</v>
      </c>
      <c r="O877" s="0" t="n">
        <v>15</v>
      </c>
      <c r="P877" s="0" t="n">
        <v>12</v>
      </c>
      <c r="Q877" s="0" t="n">
        <v>3</v>
      </c>
      <c r="R877" s="0" t="n">
        <v>9</v>
      </c>
      <c r="S877" s="0" t="s">
        <v>1183</v>
      </c>
    </row>
    <row r="878" customFormat="false" ht="12.8" hidden="false" customHeight="false" outlineLevel="0" collapsed="false">
      <c r="A878" s="0" t="n">
        <v>88065566231</v>
      </c>
      <c r="B878" s="0" t="n">
        <v>44097</v>
      </c>
      <c r="C878" s="0" t="s">
        <v>876</v>
      </c>
      <c r="D878" s="0" t="s">
        <v>29</v>
      </c>
      <c r="E878" s="0" t="s">
        <v>42</v>
      </c>
      <c r="F878" s="0" t="s">
        <v>38</v>
      </c>
      <c r="G878" s="0" t="s">
        <v>32</v>
      </c>
      <c r="H878" s="0" t="s">
        <v>39</v>
      </c>
      <c r="I878" s="0" t="s">
        <v>25</v>
      </c>
      <c r="J878" s="0" t="s">
        <v>79</v>
      </c>
      <c r="K878" s="0" t="s">
        <v>35</v>
      </c>
      <c r="L878" s="0" t="n">
        <v>23</v>
      </c>
      <c r="M878" s="0" t="n">
        <v>20</v>
      </c>
      <c r="N878" s="0" t="n">
        <v>1</v>
      </c>
      <c r="O878" s="0" t="n">
        <v>23</v>
      </c>
      <c r="P878" s="0" t="n">
        <v>20</v>
      </c>
      <c r="Q878" s="0" t="n">
        <v>3</v>
      </c>
      <c r="R878" s="0" t="n">
        <v>9</v>
      </c>
      <c r="S878" s="0" t="s">
        <v>1183</v>
      </c>
    </row>
    <row r="879" customFormat="false" ht="12.8" hidden="false" customHeight="false" outlineLevel="0" collapsed="false">
      <c r="A879" s="0" t="n">
        <v>88065566232</v>
      </c>
      <c r="B879" s="0" t="n">
        <v>44098</v>
      </c>
      <c r="C879" s="0" t="s">
        <v>877</v>
      </c>
      <c r="D879" s="0" t="s">
        <v>20</v>
      </c>
      <c r="E879" s="0" t="s">
        <v>186</v>
      </c>
      <c r="F879" s="0" t="s">
        <v>43</v>
      </c>
      <c r="G879" s="0" t="s">
        <v>23</v>
      </c>
      <c r="H879" s="0" t="s">
        <v>44</v>
      </c>
      <c r="I879" s="0" t="s">
        <v>25</v>
      </c>
      <c r="J879" s="0" t="s">
        <v>82</v>
      </c>
      <c r="K879" s="0" t="s">
        <v>35</v>
      </c>
      <c r="L879" s="0" t="n">
        <v>9</v>
      </c>
      <c r="M879" s="0" t="n">
        <v>6</v>
      </c>
      <c r="N879" s="0" t="n">
        <v>3</v>
      </c>
      <c r="O879" s="0" t="n">
        <v>27</v>
      </c>
      <c r="P879" s="0" t="n">
        <v>18</v>
      </c>
      <c r="Q879" s="0" t="n">
        <v>9</v>
      </c>
      <c r="R879" s="0" t="n">
        <v>9</v>
      </c>
      <c r="S879" s="0" t="s">
        <v>1183</v>
      </c>
    </row>
    <row r="880" customFormat="false" ht="12.8" hidden="false" customHeight="false" outlineLevel="0" collapsed="false">
      <c r="A880" s="0" t="n">
        <v>88065566233</v>
      </c>
      <c r="B880" s="0" t="n">
        <v>44099</v>
      </c>
      <c r="C880" s="0" t="s">
        <v>878</v>
      </c>
      <c r="D880" s="0" t="s">
        <v>20</v>
      </c>
      <c r="E880" s="0" t="s">
        <v>188</v>
      </c>
      <c r="F880" s="0" t="s">
        <v>22</v>
      </c>
      <c r="G880" s="0" t="s">
        <v>23</v>
      </c>
      <c r="H880" s="0" t="s">
        <v>24</v>
      </c>
      <c r="I880" s="0" t="s">
        <v>25</v>
      </c>
      <c r="J880" s="0" t="s">
        <v>85</v>
      </c>
      <c r="K880" s="0" t="s">
        <v>35</v>
      </c>
      <c r="L880" s="0" t="n">
        <v>18</v>
      </c>
      <c r="M880" s="0" t="n">
        <v>15</v>
      </c>
      <c r="N880" s="0" t="n">
        <v>4</v>
      </c>
      <c r="O880" s="0" t="n">
        <v>72</v>
      </c>
      <c r="P880" s="0" t="n">
        <v>60</v>
      </c>
      <c r="Q880" s="0" t="n">
        <v>12</v>
      </c>
      <c r="R880" s="0" t="n">
        <v>9</v>
      </c>
      <c r="S880" s="0" t="s">
        <v>1183</v>
      </c>
    </row>
    <row r="881" customFormat="false" ht="12.8" hidden="false" customHeight="false" outlineLevel="0" collapsed="false">
      <c r="A881" s="0" t="n">
        <v>88065566234</v>
      </c>
      <c r="B881" s="0" t="n">
        <v>44103</v>
      </c>
      <c r="C881" s="0" t="s">
        <v>879</v>
      </c>
      <c r="D881" s="0" t="s">
        <v>29</v>
      </c>
      <c r="E881" s="0" t="s">
        <v>42</v>
      </c>
      <c r="F881" s="0" t="s">
        <v>38</v>
      </c>
      <c r="G881" s="0" t="s">
        <v>32</v>
      </c>
      <c r="H881" s="0" t="s">
        <v>39</v>
      </c>
      <c r="I881" s="0" t="s">
        <v>25</v>
      </c>
      <c r="J881" s="0" t="s">
        <v>88</v>
      </c>
      <c r="K881" s="0" t="s">
        <v>27</v>
      </c>
      <c r="L881" s="0" t="n">
        <v>14</v>
      </c>
      <c r="M881" s="0" t="n">
        <v>11</v>
      </c>
      <c r="N881" s="0" t="n">
        <v>5</v>
      </c>
      <c r="O881" s="0" t="n">
        <v>70</v>
      </c>
      <c r="P881" s="0" t="n">
        <v>55</v>
      </c>
      <c r="Q881" s="0" t="n">
        <v>15</v>
      </c>
      <c r="R881" s="0" t="n">
        <v>9</v>
      </c>
      <c r="S881" s="0" t="s">
        <v>1183</v>
      </c>
    </row>
    <row r="882" customFormat="false" ht="12.8" hidden="false" customHeight="false" outlineLevel="0" collapsed="false">
      <c r="A882" s="0" t="n">
        <v>88065566235</v>
      </c>
      <c r="B882" s="0" t="n">
        <v>44102</v>
      </c>
      <c r="C882" s="0" t="s">
        <v>880</v>
      </c>
      <c r="D882" s="0" t="s">
        <v>29</v>
      </c>
      <c r="E882" s="0" t="s">
        <v>186</v>
      </c>
      <c r="F882" s="0" t="s">
        <v>43</v>
      </c>
      <c r="G882" s="0" t="s">
        <v>23</v>
      </c>
      <c r="H882" s="0" t="s">
        <v>44</v>
      </c>
      <c r="I882" s="0" t="s">
        <v>25</v>
      </c>
      <c r="J882" s="0" t="s">
        <v>91</v>
      </c>
      <c r="K882" s="0" t="s">
        <v>27</v>
      </c>
      <c r="L882" s="0" t="n">
        <v>30</v>
      </c>
      <c r="M882" s="0" t="n">
        <v>27</v>
      </c>
      <c r="N882" s="0" t="n">
        <v>6</v>
      </c>
      <c r="O882" s="0" t="n">
        <v>180</v>
      </c>
      <c r="P882" s="0" t="n">
        <v>162</v>
      </c>
      <c r="Q882" s="0" t="n">
        <v>18</v>
      </c>
      <c r="R882" s="0" t="n">
        <v>9</v>
      </c>
      <c r="S882" s="0" t="s">
        <v>1183</v>
      </c>
    </row>
    <row r="883" customFormat="false" ht="12.8" hidden="false" customHeight="false" outlineLevel="0" collapsed="false">
      <c r="A883" s="0" t="n">
        <v>88065566236</v>
      </c>
      <c r="B883" s="0" t="n">
        <v>44102</v>
      </c>
      <c r="C883" s="0" t="s">
        <v>881</v>
      </c>
      <c r="D883" s="0" t="s">
        <v>29</v>
      </c>
      <c r="E883" s="0" t="s">
        <v>188</v>
      </c>
      <c r="F883" s="0" t="s">
        <v>22</v>
      </c>
      <c r="G883" s="0" t="s">
        <v>23</v>
      </c>
      <c r="H883" s="0" t="s">
        <v>24</v>
      </c>
      <c r="I883" s="0" t="s">
        <v>25</v>
      </c>
      <c r="J883" s="0" t="s">
        <v>94</v>
      </c>
      <c r="K883" s="0" t="s">
        <v>27</v>
      </c>
      <c r="L883" s="0" t="n">
        <v>16</v>
      </c>
      <c r="M883" s="0" t="n">
        <v>13</v>
      </c>
      <c r="N883" s="0" t="n">
        <v>7</v>
      </c>
      <c r="O883" s="0" t="n">
        <v>112</v>
      </c>
      <c r="P883" s="0" t="n">
        <v>91</v>
      </c>
      <c r="Q883" s="0" t="n">
        <v>21</v>
      </c>
      <c r="R883" s="0" t="n">
        <v>9</v>
      </c>
      <c r="S883" s="0" t="s">
        <v>1183</v>
      </c>
    </row>
    <row r="884" customFormat="false" ht="12.8" hidden="false" customHeight="false" outlineLevel="0" collapsed="false">
      <c r="A884" s="0" t="n">
        <v>88065566237</v>
      </c>
      <c r="B884" s="0" t="n">
        <v>44103</v>
      </c>
      <c r="C884" s="0" t="s">
        <v>882</v>
      </c>
      <c r="D884" s="0" t="s">
        <v>20</v>
      </c>
      <c r="E884" s="0" t="s">
        <v>42</v>
      </c>
      <c r="F884" s="0" t="s">
        <v>38</v>
      </c>
      <c r="G884" s="0" t="s">
        <v>32</v>
      </c>
      <c r="H884" s="0" t="s">
        <v>39</v>
      </c>
      <c r="I884" s="0" t="s">
        <v>25</v>
      </c>
      <c r="J884" s="0" t="s">
        <v>26</v>
      </c>
      <c r="K884" s="0" t="s">
        <v>27</v>
      </c>
      <c r="L884" s="0" t="n">
        <v>52</v>
      </c>
      <c r="M884" s="0" t="n">
        <v>49</v>
      </c>
      <c r="N884" s="0" t="n">
        <v>11</v>
      </c>
      <c r="O884" s="0" t="n">
        <v>572</v>
      </c>
      <c r="P884" s="0" t="n">
        <v>539</v>
      </c>
      <c r="Q884" s="0" t="n">
        <v>33</v>
      </c>
      <c r="R884" s="0" t="n">
        <v>9</v>
      </c>
      <c r="S884" s="0" t="s">
        <v>1183</v>
      </c>
    </row>
    <row r="885" customFormat="false" ht="12.8" hidden="false" customHeight="false" outlineLevel="0" collapsed="false">
      <c r="A885" s="0" t="n">
        <v>88065566238</v>
      </c>
      <c r="B885" s="0" t="n">
        <v>44073</v>
      </c>
      <c r="C885" s="0" t="s">
        <v>883</v>
      </c>
      <c r="D885" s="0" t="s">
        <v>29</v>
      </c>
      <c r="E885" s="0" t="s">
        <v>186</v>
      </c>
      <c r="F885" s="0" t="s">
        <v>43</v>
      </c>
      <c r="G885" s="0" t="s">
        <v>23</v>
      </c>
      <c r="H885" s="0" t="s">
        <v>44</v>
      </c>
      <c r="I885" s="0" t="s">
        <v>25</v>
      </c>
      <c r="J885" s="0" t="s">
        <v>99</v>
      </c>
      <c r="K885" s="0" t="s">
        <v>27</v>
      </c>
      <c r="L885" s="0" t="n">
        <v>14</v>
      </c>
      <c r="M885" s="0" t="n">
        <v>11</v>
      </c>
      <c r="N885" s="0" t="n">
        <v>2</v>
      </c>
      <c r="O885" s="0" t="n">
        <v>28</v>
      </c>
      <c r="P885" s="0" t="n">
        <v>22</v>
      </c>
      <c r="Q885" s="0" t="n">
        <v>6</v>
      </c>
      <c r="R885" s="0" t="n">
        <v>8</v>
      </c>
      <c r="S885" s="0" t="s">
        <v>1184</v>
      </c>
    </row>
    <row r="886" customFormat="false" ht="12.8" hidden="false" customHeight="false" outlineLevel="0" collapsed="false">
      <c r="A886" s="0" t="n">
        <v>88065566239</v>
      </c>
      <c r="B886" s="0" t="n">
        <v>44074</v>
      </c>
      <c r="C886" s="0" t="s">
        <v>884</v>
      </c>
      <c r="D886" s="0" t="s">
        <v>29</v>
      </c>
      <c r="E886" s="0" t="s">
        <v>188</v>
      </c>
      <c r="F886" s="0" t="s">
        <v>22</v>
      </c>
      <c r="G886" s="0" t="s">
        <v>23</v>
      </c>
      <c r="H886" s="0" t="s">
        <v>24</v>
      </c>
      <c r="I886" s="0" t="s">
        <v>25</v>
      </c>
      <c r="J886" s="0" t="s">
        <v>102</v>
      </c>
      <c r="K886" s="0" t="s">
        <v>27</v>
      </c>
      <c r="L886" s="0" t="n">
        <v>6</v>
      </c>
      <c r="M886" s="0" t="n">
        <v>3</v>
      </c>
      <c r="N886" s="0" t="n">
        <v>3</v>
      </c>
      <c r="O886" s="0" t="n">
        <v>18</v>
      </c>
      <c r="P886" s="0" t="n">
        <v>9</v>
      </c>
      <c r="Q886" s="0" t="n">
        <v>9</v>
      </c>
      <c r="R886" s="0" t="n">
        <v>8</v>
      </c>
      <c r="S886" s="0" t="s">
        <v>1184</v>
      </c>
    </row>
    <row r="887" customFormat="false" ht="12.8" hidden="false" customHeight="false" outlineLevel="0" collapsed="false">
      <c r="A887" s="0" t="n">
        <v>88065566240</v>
      </c>
      <c r="B887" s="0" t="n">
        <v>44075</v>
      </c>
      <c r="C887" s="0" t="s">
        <v>885</v>
      </c>
      <c r="D887" s="0" t="s">
        <v>20</v>
      </c>
      <c r="E887" s="0" t="s">
        <v>42</v>
      </c>
      <c r="F887" s="0" t="s">
        <v>38</v>
      </c>
      <c r="G887" s="0" t="s">
        <v>32</v>
      </c>
      <c r="H887" s="0" t="s">
        <v>39</v>
      </c>
      <c r="I887" s="0" t="s">
        <v>25</v>
      </c>
      <c r="J887" s="0" t="s">
        <v>105</v>
      </c>
      <c r="K887" s="0" t="s">
        <v>27</v>
      </c>
      <c r="L887" s="0" t="n">
        <v>13</v>
      </c>
      <c r="M887" s="0" t="n">
        <v>10</v>
      </c>
      <c r="N887" s="0" t="n">
        <v>5</v>
      </c>
      <c r="O887" s="0" t="n">
        <v>65</v>
      </c>
      <c r="P887" s="0" t="n">
        <v>50</v>
      </c>
      <c r="Q887" s="0" t="n">
        <v>15</v>
      </c>
      <c r="R887" s="0" t="n">
        <v>9</v>
      </c>
      <c r="S887" s="0" t="s">
        <v>1183</v>
      </c>
    </row>
    <row r="888" customFormat="false" ht="12.8" hidden="false" customHeight="false" outlineLevel="0" collapsed="false">
      <c r="A888" s="0" t="n">
        <v>88065566241</v>
      </c>
      <c r="B888" s="0" t="n">
        <v>44076</v>
      </c>
      <c r="C888" s="0" t="s">
        <v>886</v>
      </c>
      <c r="D888" s="0" t="s">
        <v>20</v>
      </c>
      <c r="E888" s="0" t="s">
        <v>186</v>
      </c>
      <c r="F888" s="0" t="s">
        <v>43</v>
      </c>
      <c r="G888" s="0" t="s">
        <v>23</v>
      </c>
      <c r="H888" s="0" t="s">
        <v>44</v>
      </c>
      <c r="I888" s="0" t="s">
        <v>25</v>
      </c>
      <c r="J888" s="0" t="s">
        <v>108</v>
      </c>
      <c r="K888" s="0" t="s">
        <v>27</v>
      </c>
      <c r="L888" s="0" t="n">
        <v>15</v>
      </c>
      <c r="M888" s="0" t="n">
        <v>12</v>
      </c>
      <c r="N888" s="0" t="n">
        <v>2</v>
      </c>
      <c r="O888" s="0" t="n">
        <v>30</v>
      </c>
      <c r="P888" s="0" t="n">
        <v>24</v>
      </c>
      <c r="Q888" s="0" t="n">
        <v>6</v>
      </c>
      <c r="R888" s="0" t="n">
        <v>9</v>
      </c>
      <c r="S888" s="0" t="s">
        <v>1183</v>
      </c>
    </row>
    <row r="889" customFormat="false" ht="12.8" hidden="false" customHeight="false" outlineLevel="0" collapsed="false">
      <c r="A889" s="0" t="n">
        <v>88065566242</v>
      </c>
      <c r="B889" s="0" t="n">
        <v>44077</v>
      </c>
      <c r="C889" s="0" t="s">
        <v>887</v>
      </c>
      <c r="D889" s="0" t="s">
        <v>20</v>
      </c>
      <c r="E889" s="0" t="s">
        <v>188</v>
      </c>
      <c r="F889" s="0" t="s">
        <v>22</v>
      </c>
      <c r="G889" s="0" t="s">
        <v>23</v>
      </c>
      <c r="H889" s="0" t="s">
        <v>24</v>
      </c>
      <c r="I889" s="0" t="s">
        <v>25</v>
      </c>
      <c r="J889" s="0" t="s">
        <v>53</v>
      </c>
      <c r="K889" s="0" t="s">
        <v>27</v>
      </c>
      <c r="L889" s="0" t="n">
        <v>20</v>
      </c>
      <c r="M889" s="0" t="n">
        <v>17</v>
      </c>
      <c r="N889" s="0" t="n">
        <v>1</v>
      </c>
      <c r="O889" s="0" t="n">
        <v>20</v>
      </c>
      <c r="P889" s="0" t="n">
        <v>17</v>
      </c>
      <c r="Q889" s="0" t="n">
        <v>3</v>
      </c>
      <c r="R889" s="0" t="n">
        <v>9</v>
      </c>
      <c r="S889" s="0" t="s">
        <v>1183</v>
      </c>
    </row>
    <row r="890" customFormat="false" ht="12.8" hidden="false" customHeight="false" outlineLevel="0" collapsed="false">
      <c r="A890" s="0" t="n">
        <v>88065566243</v>
      </c>
      <c r="B890" s="0" t="n">
        <v>44078</v>
      </c>
      <c r="C890" s="0" t="s">
        <v>888</v>
      </c>
      <c r="D890" s="0" t="s">
        <v>29</v>
      </c>
      <c r="E890" s="0" t="s">
        <v>42</v>
      </c>
      <c r="F890" s="0" t="s">
        <v>38</v>
      </c>
      <c r="G890" s="0" t="s">
        <v>32</v>
      </c>
      <c r="H890" s="0" t="s">
        <v>39</v>
      </c>
      <c r="I890" s="0" t="s">
        <v>25</v>
      </c>
      <c r="J890" s="0" t="s">
        <v>56</v>
      </c>
      <c r="K890" s="0" t="s">
        <v>27</v>
      </c>
      <c r="L890" s="0" t="n">
        <v>12</v>
      </c>
      <c r="M890" s="0" t="n">
        <v>9</v>
      </c>
      <c r="N890" s="0" t="n">
        <v>6</v>
      </c>
      <c r="O890" s="0" t="n">
        <v>72</v>
      </c>
      <c r="P890" s="0" t="n">
        <v>54</v>
      </c>
      <c r="Q890" s="0" t="n">
        <v>18</v>
      </c>
      <c r="R890" s="0" t="n">
        <v>9</v>
      </c>
      <c r="S890" s="0" t="s">
        <v>1183</v>
      </c>
    </row>
    <row r="891" customFormat="false" ht="12.8" hidden="false" customHeight="false" outlineLevel="0" collapsed="false">
      <c r="A891" s="0" t="n">
        <v>88065566244</v>
      </c>
      <c r="B891" s="0" t="n">
        <v>44092</v>
      </c>
      <c r="C891" s="0" t="s">
        <v>889</v>
      </c>
      <c r="D891" s="0" t="s">
        <v>29</v>
      </c>
      <c r="E891" s="0" t="s">
        <v>186</v>
      </c>
      <c r="F891" s="0" t="s">
        <v>43</v>
      </c>
      <c r="G891" s="0" t="s">
        <v>23</v>
      </c>
      <c r="H891" s="0" t="s">
        <v>44</v>
      </c>
      <c r="I891" s="0" t="s">
        <v>25</v>
      </c>
      <c r="J891" s="0" t="s">
        <v>59</v>
      </c>
      <c r="K891" s="0" t="s">
        <v>27</v>
      </c>
      <c r="L891" s="0" t="n">
        <v>16</v>
      </c>
      <c r="M891" s="0" t="n">
        <v>13</v>
      </c>
      <c r="N891" s="0" t="n">
        <v>9</v>
      </c>
      <c r="O891" s="0" t="n">
        <v>144</v>
      </c>
      <c r="P891" s="0" t="n">
        <v>117</v>
      </c>
      <c r="Q891" s="0" t="n">
        <v>27</v>
      </c>
      <c r="R891" s="0" t="n">
        <v>9</v>
      </c>
      <c r="S891" s="0" t="s">
        <v>1183</v>
      </c>
    </row>
    <row r="892" customFormat="false" ht="12.8" hidden="false" customHeight="false" outlineLevel="0" collapsed="false">
      <c r="A892" s="0" t="n">
        <v>88065566245</v>
      </c>
      <c r="B892" s="0" t="n">
        <v>44092</v>
      </c>
      <c r="C892" s="0" t="s">
        <v>890</v>
      </c>
      <c r="D892" s="0" t="s">
        <v>29</v>
      </c>
      <c r="E892" s="0" t="s">
        <v>188</v>
      </c>
      <c r="F892" s="0" t="s">
        <v>22</v>
      </c>
      <c r="G892" s="0" t="s">
        <v>23</v>
      </c>
      <c r="H892" s="0" t="s">
        <v>24</v>
      </c>
      <c r="I892" s="0" t="s">
        <v>25</v>
      </c>
      <c r="J892" s="0" t="s">
        <v>62</v>
      </c>
      <c r="K892" s="0" t="s">
        <v>27</v>
      </c>
      <c r="L892" s="0" t="n">
        <v>20</v>
      </c>
      <c r="M892" s="0" t="n">
        <v>17</v>
      </c>
      <c r="N892" s="0" t="n">
        <v>10</v>
      </c>
      <c r="O892" s="0" t="n">
        <v>200</v>
      </c>
      <c r="P892" s="0" t="n">
        <v>170</v>
      </c>
      <c r="Q892" s="0" t="n">
        <v>30</v>
      </c>
      <c r="R892" s="0" t="n">
        <v>9</v>
      </c>
      <c r="S892" s="0" t="s">
        <v>1183</v>
      </c>
    </row>
    <row r="893" customFormat="false" ht="12.8" hidden="false" customHeight="false" outlineLevel="0" collapsed="false">
      <c r="A893" s="0" t="n">
        <v>88065566246</v>
      </c>
      <c r="B893" s="0" t="n">
        <v>44093</v>
      </c>
      <c r="C893" s="0" t="s">
        <v>891</v>
      </c>
      <c r="D893" s="0" t="s">
        <v>20</v>
      </c>
      <c r="E893" s="0" t="s">
        <v>42</v>
      </c>
      <c r="F893" s="0" t="s">
        <v>38</v>
      </c>
      <c r="G893" s="0" t="s">
        <v>32</v>
      </c>
      <c r="H893" s="0" t="s">
        <v>39</v>
      </c>
      <c r="I893" s="0" t="s">
        <v>25</v>
      </c>
      <c r="J893" s="0" t="s">
        <v>63</v>
      </c>
      <c r="K893" s="0" t="s">
        <v>27</v>
      </c>
      <c r="L893" s="0" t="n">
        <v>12</v>
      </c>
      <c r="M893" s="0" t="n">
        <v>9</v>
      </c>
      <c r="N893" s="0" t="n">
        <v>3</v>
      </c>
      <c r="O893" s="0" t="n">
        <v>36</v>
      </c>
      <c r="P893" s="0" t="n">
        <v>27</v>
      </c>
      <c r="Q893" s="0" t="n">
        <v>9</v>
      </c>
      <c r="R893" s="0" t="n">
        <v>9</v>
      </c>
      <c r="S893" s="0" t="s">
        <v>1183</v>
      </c>
    </row>
    <row r="894" customFormat="false" ht="12.8" hidden="false" customHeight="false" outlineLevel="0" collapsed="false">
      <c r="A894" s="0" t="n">
        <v>88065566247</v>
      </c>
      <c r="B894" s="0" t="n">
        <v>44094</v>
      </c>
      <c r="C894" s="0" t="s">
        <v>892</v>
      </c>
      <c r="D894" s="0" t="s">
        <v>20</v>
      </c>
      <c r="E894" s="0" t="s">
        <v>186</v>
      </c>
      <c r="F894" s="0" t="s">
        <v>43</v>
      </c>
      <c r="G894" s="0" t="s">
        <v>23</v>
      </c>
      <c r="H894" s="0" t="s">
        <v>44</v>
      </c>
      <c r="I894" s="0" t="s">
        <v>25</v>
      </c>
      <c r="J894" s="0" t="s">
        <v>70</v>
      </c>
      <c r="K894" s="0" t="s">
        <v>27</v>
      </c>
      <c r="L894" s="0" t="n">
        <v>10</v>
      </c>
      <c r="M894" s="0" t="n">
        <v>7</v>
      </c>
      <c r="N894" s="0" t="n">
        <v>4</v>
      </c>
      <c r="O894" s="0" t="n">
        <v>40</v>
      </c>
      <c r="P894" s="0" t="n">
        <v>28</v>
      </c>
      <c r="Q894" s="0" t="n">
        <v>12</v>
      </c>
      <c r="R894" s="0" t="n">
        <v>9</v>
      </c>
      <c r="S894" s="0" t="s">
        <v>1183</v>
      </c>
    </row>
    <row r="895" customFormat="false" ht="12.8" hidden="false" customHeight="false" outlineLevel="0" collapsed="false">
      <c r="A895" s="0" t="n">
        <v>88065566248</v>
      </c>
      <c r="B895" s="0" t="n">
        <v>44095</v>
      </c>
      <c r="C895" s="0" t="s">
        <v>893</v>
      </c>
      <c r="D895" s="0" t="s">
        <v>29</v>
      </c>
      <c r="E895" s="0" t="s">
        <v>188</v>
      </c>
      <c r="F895" s="0" t="s">
        <v>22</v>
      </c>
      <c r="G895" s="0" t="s">
        <v>23</v>
      </c>
      <c r="H895" s="0" t="s">
        <v>24</v>
      </c>
      <c r="I895" s="0" t="s">
        <v>25</v>
      </c>
      <c r="J895" s="0" t="s">
        <v>73</v>
      </c>
      <c r="K895" s="0" t="s">
        <v>27</v>
      </c>
      <c r="L895" s="0" t="n">
        <v>15</v>
      </c>
      <c r="M895" s="0" t="n">
        <v>12</v>
      </c>
      <c r="N895" s="0" t="n">
        <v>5</v>
      </c>
      <c r="O895" s="0" t="n">
        <v>75</v>
      </c>
      <c r="P895" s="0" t="n">
        <v>60</v>
      </c>
      <c r="Q895" s="0" t="n">
        <v>15</v>
      </c>
      <c r="R895" s="0" t="n">
        <v>9</v>
      </c>
      <c r="S895" s="0" t="s">
        <v>1183</v>
      </c>
    </row>
    <row r="896" customFormat="false" ht="12.8" hidden="false" customHeight="false" outlineLevel="0" collapsed="false">
      <c r="A896" s="0" t="n">
        <v>88065566249</v>
      </c>
      <c r="B896" s="0" t="n">
        <v>44096</v>
      </c>
      <c r="C896" s="0" t="s">
        <v>894</v>
      </c>
      <c r="D896" s="0" t="s">
        <v>20</v>
      </c>
      <c r="E896" s="0" t="s">
        <v>42</v>
      </c>
      <c r="F896" s="0" t="s">
        <v>38</v>
      </c>
      <c r="G896" s="0" t="s">
        <v>32</v>
      </c>
      <c r="H896" s="0" t="s">
        <v>39</v>
      </c>
      <c r="I896" s="0" t="s">
        <v>25</v>
      </c>
      <c r="J896" s="0" t="s">
        <v>76</v>
      </c>
      <c r="K896" s="0" t="s">
        <v>27</v>
      </c>
      <c r="L896" s="0" t="n">
        <v>15</v>
      </c>
      <c r="M896" s="0" t="n">
        <v>12</v>
      </c>
      <c r="N896" s="0" t="n">
        <v>6</v>
      </c>
      <c r="O896" s="0" t="n">
        <v>90</v>
      </c>
      <c r="P896" s="0" t="n">
        <v>72</v>
      </c>
      <c r="Q896" s="0" t="n">
        <v>18</v>
      </c>
      <c r="R896" s="0" t="n">
        <v>9</v>
      </c>
      <c r="S896" s="0" t="s">
        <v>1183</v>
      </c>
    </row>
    <row r="897" customFormat="false" ht="12.8" hidden="false" customHeight="false" outlineLevel="0" collapsed="false">
      <c r="A897" s="0" t="n">
        <v>88065566250</v>
      </c>
      <c r="B897" s="0" t="n">
        <v>44097</v>
      </c>
      <c r="C897" s="0" t="s">
        <v>895</v>
      </c>
      <c r="D897" s="0" t="s">
        <v>29</v>
      </c>
      <c r="E897" s="0" t="s">
        <v>186</v>
      </c>
      <c r="F897" s="0" t="s">
        <v>43</v>
      </c>
      <c r="G897" s="0" t="s">
        <v>23</v>
      </c>
      <c r="H897" s="0" t="s">
        <v>44</v>
      </c>
      <c r="I897" s="0" t="s">
        <v>25</v>
      </c>
      <c r="J897" s="0" t="s">
        <v>126</v>
      </c>
      <c r="K897" s="0" t="s">
        <v>27</v>
      </c>
      <c r="L897" s="0" t="n">
        <v>20</v>
      </c>
      <c r="M897" s="0" t="n">
        <v>17</v>
      </c>
      <c r="N897" s="0" t="n">
        <v>3</v>
      </c>
      <c r="O897" s="0" t="n">
        <v>60</v>
      </c>
      <c r="P897" s="0" t="n">
        <v>51</v>
      </c>
      <c r="Q897" s="0" t="n">
        <v>9</v>
      </c>
      <c r="R897" s="0" t="n">
        <v>9</v>
      </c>
      <c r="S897" s="0" t="s">
        <v>1183</v>
      </c>
    </row>
    <row r="898" customFormat="false" ht="12.8" hidden="false" customHeight="false" outlineLevel="0" collapsed="false">
      <c r="A898" s="0" t="n">
        <v>88065566251</v>
      </c>
      <c r="B898" s="0" t="n">
        <v>44098</v>
      </c>
      <c r="C898" s="0" t="s">
        <v>896</v>
      </c>
      <c r="D898" s="0" t="s">
        <v>20</v>
      </c>
      <c r="E898" s="0" t="s">
        <v>188</v>
      </c>
      <c r="F898" s="0" t="s">
        <v>22</v>
      </c>
      <c r="G898" s="0" t="s">
        <v>23</v>
      </c>
      <c r="H898" s="0" t="s">
        <v>24</v>
      </c>
      <c r="I898" s="0" t="s">
        <v>25</v>
      </c>
      <c r="J898" s="0" t="s">
        <v>129</v>
      </c>
      <c r="K898" s="0" t="s">
        <v>27</v>
      </c>
      <c r="L898" s="0" t="n">
        <v>12</v>
      </c>
      <c r="M898" s="0" t="n">
        <v>9</v>
      </c>
      <c r="N898" s="0" t="n">
        <v>7</v>
      </c>
      <c r="O898" s="0" t="n">
        <v>84</v>
      </c>
      <c r="P898" s="0" t="n">
        <v>63</v>
      </c>
      <c r="Q898" s="0" t="n">
        <v>21</v>
      </c>
      <c r="R898" s="0" t="n">
        <v>9</v>
      </c>
      <c r="S898" s="0" t="s">
        <v>1183</v>
      </c>
    </row>
    <row r="899" customFormat="false" ht="12.8" hidden="false" customHeight="false" outlineLevel="0" collapsed="false">
      <c r="A899" s="0" t="n">
        <v>88065566252</v>
      </c>
      <c r="B899" s="0" t="n">
        <v>44099</v>
      </c>
      <c r="C899" s="0" t="s">
        <v>897</v>
      </c>
      <c r="D899" s="0" t="s">
        <v>29</v>
      </c>
      <c r="E899" s="0" t="s">
        <v>42</v>
      </c>
      <c r="F899" s="0" t="s">
        <v>38</v>
      </c>
      <c r="G899" s="0" t="s">
        <v>32</v>
      </c>
      <c r="H899" s="0" t="s">
        <v>39</v>
      </c>
      <c r="I899" s="0" t="s">
        <v>25</v>
      </c>
      <c r="J899" s="0" t="s">
        <v>131</v>
      </c>
      <c r="K899" s="0" t="s">
        <v>27</v>
      </c>
      <c r="L899" s="0" t="n">
        <v>13</v>
      </c>
      <c r="M899" s="0" t="n">
        <v>10</v>
      </c>
      <c r="N899" s="0" t="n">
        <v>5</v>
      </c>
      <c r="O899" s="0" t="n">
        <v>65</v>
      </c>
      <c r="P899" s="0" t="n">
        <v>50</v>
      </c>
      <c r="Q899" s="0" t="n">
        <v>15</v>
      </c>
      <c r="R899" s="0" t="n">
        <v>9</v>
      </c>
      <c r="S899" s="0" t="s">
        <v>1183</v>
      </c>
    </row>
    <row r="900" customFormat="false" ht="12.8" hidden="false" customHeight="false" outlineLevel="0" collapsed="false">
      <c r="A900" s="0" t="n">
        <v>88065566253</v>
      </c>
      <c r="B900" s="0" t="n">
        <v>44103</v>
      </c>
      <c r="C900" s="0" t="s">
        <v>898</v>
      </c>
      <c r="D900" s="0" t="s">
        <v>29</v>
      </c>
      <c r="E900" s="0" t="s">
        <v>186</v>
      </c>
      <c r="F900" s="0" t="s">
        <v>43</v>
      </c>
      <c r="G900" s="0" t="s">
        <v>23</v>
      </c>
      <c r="H900" s="0" t="s">
        <v>44</v>
      </c>
      <c r="I900" s="0" t="s">
        <v>25</v>
      </c>
      <c r="J900" s="0" t="s">
        <v>133</v>
      </c>
      <c r="K900" s="0" t="s">
        <v>27</v>
      </c>
      <c r="L900" s="0" t="n">
        <v>15</v>
      </c>
      <c r="M900" s="0" t="n">
        <v>12</v>
      </c>
      <c r="N900" s="0" t="n">
        <v>8</v>
      </c>
      <c r="O900" s="0" t="n">
        <v>120</v>
      </c>
      <c r="P900" s="0" t="n">
        <v>96</v>
      </c>
      <c r="Q900" s="0" t="n">
        <v>24</v>
      </c>
      <c r="R900" s="0" t="n">
        <v>9</v>
      </c>
      <c r="S900" s="0" t="s">
        <v>1183</v>
      </c>
    </row>
    <row r="901" customFormat="false" ht="12.8" hidden="false" customHeight="false" outlineLevel="0" collapsed="false">
      <c r="A901" s="0" t="n">
        <v>88065566254</v>
      </c>
      <c r="B901" s="0" t="n">
        <v>44102</v>
      </c>
      <c r="C901" s="0" t="s">
        <v>899</v>
      </c>
      <c r="D901" s="0" t="s">
        <v>20</v>
      </c>
      <c r="E901" s="0" t="s">
        <v>188</v>
      </c>
      <c r="F901" s="0" t="s">
        <v>22</v>
      </c>
      <c r="G901" s="0" t="s">
        <v>23</v>
      </c>
      <c r="H901" s="0" t="s">
        <v>24</v>
      </c>
      <c r="I901" s="0" t="s">
        <v>25</v>
      </c>
      <c r="J901" s="0" t="s">
        <v>88</v>
      </c>
      <c r="K901" s="0" t="s">
        <v>27</v>
      </c>
      <c r="L901" s="0" t="n">
        <v>14</v>
      </c>
      <c r="M901" s="0" t="n">
        <v>11</v>
      </c>
      <c r="N901" s="0" t="n">
        <v>9</v>
      </c>
      <c r="O901" s="0" t="n">
        <v>126</v>
      </c>
      <c r="P901" s="0" t="n">
        <v>99</v>
      </c>
      <c r="Q901" s="0" t="n">
        <v>27</v>
      </c>
      <c r="R901" s="0" t="n">
        <v>9</v>
      </c>
      <c r="S901" s="0" t="s">
        <v>1183</v>
      </c>
    </row>
    <row r="902" customFormat="false" ht="12.8" hidden="false" customHeight="false" outlineLevel="0" collapsed="false">
      <c r="A902" s="0" t="n">
        <v>88065566255</v>
      </c>
      <c r="B902" s="0" t="n">
        <v>44102</v>
      </c>
      <c r="C902" s="0" t="s">
        <v>900</v>
      </c>
      <c r="D902" s="0" t="s">
        <v>29</v>
      </c>
      <c r="E902" s="0" t="s">
        <v>42</v>
      </c>
      <c r="F902" s="0" t="s">
        <v>38</v>
      </c>
      <c r="G902" s="0" t="s">
        <v>32</v>
      </c>
      <c r="H902" s="0" t="s">
        <v>39</v>
      </c>
      <c r="I902" s="0" t="s">
        <v>25</v>
      </c>
      <c r="J902" s="0" t="s">
        <v>91</v>
      </c>
      <c r="K902" s="0" t="s">
        <v>27</v>
      </c>
      <c r="L902" s="0" t="n">
        <v>30</v>
      </c>
      <c r="M902" s="0" t="n">
        <v>27</v>
      </c>
      <c r="N902" s="0" t="n">
        <v>2</v>
      </c>
      <c r="O902" s="0" t="n">
        <v>60</v>
      </c>
      <c r="P902" s="0" t="n">
        <v>54</v>
      </c>
      <c r="Q902" s="0" t="n">
        <v>6</v>
      </c>
      <c r="R902" s="0" t="n">
        <v>9</v>
      </c>
      <c r="S902" s="0" t="s">
        <v>1183</v>
      </c>
    </row>
    <row r="903" customFormat="false" ht="12.8" hidden="false" customHeight="false" outlineLevel="0" collapsed="false">
      <c r="A903" s="0" t="n">
        <v>88065566256</v>
      </c>
      <c r="B903" s="0" t="n">
        <v>44103</v>
      </c>
      <c r="C903" s="0" t="s">
        <v>901</v>
      </c>
      <c r="D903" s="0" t="s">
        <v>29</v>
      </c>
      <c r="E903" s="0" t="s">
        <v>186</v>
      </c>
      <c r="F903" s="0" t="s">
        <v>43</v>
      </c>
      <c r="G903" s="0" t="s">
        <v>23</v>
      </c>
      <c r="H903" s="0" t="s">
        <v>44</v>
      </c>
      <c r="I903" s="0" t="s">
        <v>25</v>
      </c>
      <c r="J903" s="0" t="s">
        <v>94</v>
      </c>
      <c r="K903" s="0" t="s">
        <v>27</v>
      </c>
      <c r="L903" s="0" t="n">
        <v>16</v>
      </c>
      <c r="M903" s="0" t="n">
        <v>13</v>
      </c>
      <c r="N903" s="0" t="n">
        <v>5</v>
      </c>
      <c r="O903" s="0" t="n">
        <v>80</v>
      </c>
      <c r="P903" s="0" t="n">
        <v>65</v>
      </c>
      <c r="Q903" s="0" t="n">
        <v>15</v>
      </c>
      <c r="R903" s="0" t="n">
        <v>9</v>
      </c>
      <c r="S903" s="0" t="s">
        <v>1183</v>
      </c>
    </row>
    <row r="904" customFormat="false" ht="12.8" hidden="false" customHeight="false" outlineLevel="0" collapsed="false">
      <c r="A904" s="0" t="n">
        <v>88065566257</v>
      </c>
      <c r="B904" s="0" t="n">
        <v>44073</v>
      </c>
      <c r="C904" s="0" t="s">
        <v>902</v>
      </c>
      <c r="D904" s="0" t="s">
        <v>29</v>
      </c>
      <c r="E904" s="0" t="s">
        <v>188</v>
      </c>
      <c r="F904" s="0" t="s">
        <v>22</v>
      </c>
      <c r="G904" s="0" t="s">
        <v>23</v>
      </c>
      <c r="H904" s="0" t="s">
        <v>24</v>
      </c>
      <c r="I904" s="0" t="s">
        <v>25</v>
      </c>
      <c r="J904" s="0" t="s">
        <v>34</v>
      </c>
      <c r="K904" s="0" t="s">
        <v>35</v>
      </c>
      <c r="L904" s="0" t="n">
        <v>9</v>
      </c>
      <c r="M904" s="0" t="n">
        <v>6</v>
      </c>
      <c r="N904" s="0" t="n">
        <v>7</v>
      </c>
      <c r="O904" s="0" t="n">
        <v>63</v>
      </c>
      <c r="P904" s="0" t="n">
        <v>42</v>
      </c>
      <c r="Q904" s="0" t="n">
        <v>21</v>
      </c>
      <c r="R904" s="0" t="n">
        <v>8</v>
      </c>
      <c r="S904" s="0" t="s">
        <v>1184</v>
      </c>
    </row>
    <row r="905" customFormat="false" ht="12.8" hidden="false" customHeight="false" outlineLevel="0" collapsed="false">
      <c r="A905" s="0" t="n">
        <v>88065566258</v>
      </c>
      <c r="B905" s="0" t="n">
        <v>44074</v>
      </c>
      <c r="C905" s="0" t="s">
        <v>903</v>
      </c>
      <c r="D905" s="0" t="s">
        <v>20</v>
      </c>
      <c r="E905" s="0" t="s">
        <v>42</v>
      </c>
      <c r="F905" s="0" t="s">
        <v>38</v>
      </c>
      <c r="G905" s="0" t="s">
        <v>32</v>
      </c>
      <c r="H905" s="0" t="s">
        <v>39</v>
      </c>
      <c r="I905" s="0" t="s">
        <v>25</v>
      </c>
      <c r="J905" s="0" t="s">
        <v>40</v>
      </c>
      <c r="K905" s="0" t="s">
        <v>35</v>
      </c>
      <c r="L905" s="0" t="n">
        <v>5</v>
      </c>
      <c r="M905" s="0" t="n">
        <v>2</v>
      </c>
      <c r="N905" s="0" t="n">
        <v>7</v>
      </c>
      <c r="O905" s="0" t="n">
        <v>35</v>
      </c>
      <c r="P905" s="0" t="n">
        <v>14</v>
      </c>
      <c r="Q905" s="0" t="n">
        <v>21</v>
      </c>
      <c r="R905" s="0" t="n">
        <v>8</v>
      </c>
      <c r="S905" s="0" t="s">
        <v>1184</v>
      </c>
    </row>
    <row r="906" customFormat="false" ht="12.8" hidden="false" customHeight="false" outlineLevel="0" collapsed="false">
      <c r="A906" s="0" t="n">
        <v>88065566259</v>
      </c>
      <c r="B906" s="0" t="n">
        <v>44075</v>
      </c>
      <c r="C906" s="0" t="s">
        <v>904</v>
      </c>
      <c r="D906" s="0" t="s">
        <v>20</v>
      </c>
      <c r="E906" s="0" t="s">
        <v>186</v>
      </c>
      <c r="F906" s="0" t="s">
        <v>43</v>
      </c>
      <c r="G906" s="0" t="s">
        <v>23</v>
      </c>
      <c r="H906" s="0" t="s">
        <v>44</v>
      </c>
      <c r="I906" s="0" t="s">
        <v>25</v>
      </c>
      <c r="J906" s="0" t="s">
        <v>140</v>
      </c>
      <c r="K906" s="0" t="s">
        <v>35</v>
      </c>
      <c r="L906" s="0" t="n">
        <v>18</v>
      </c>
      <c r="M906" s="0" t="n">
        <v>15</v>
      </c>
      <c r="N906" s="0" t="n">
        <v>15</v>
      </c>
      <c r="O906" s="0" t="n">
        <v>270</v>
      </c>
      <c r="P906" s="0" t="n">
        <v>225</v>
      </c>
      <c r="Q906" s="0" t="n">
        <v>45</v>
      </c>
      <c r="R906" s="0" t="n">
        <v>9</v>
      </c>
      <c r="S906" s="0" t="s">
        <v>1183</v>
      </c>
    </row>
    <row r="907" customFormat="false" ht="12.8" hidden="false" customHeight="false" outlineLevel="0" collapsed="false">
      <c r="A907" s="0" t="n">
        <v>88065566260</v>
      </c>
      <c r="B907" s="0" t="n">
        <v>44076</v>
      </c>
      <c r="C907" s="0" t="s">
        <v>905</v>
      </c>
      <c r="D907" s="0" t="s">
        <v>29</v>
      </c>
      <c r="E907" s="0" t="s">
        <v>188</v>
      </c>
      <c r="F907" s="0" t="s">
        <v>22</v>
      </c>
      <c r="G907" s="0" t="s">
        <v>23</v>
      </c>
      <c r="H907" s="0" t="s">
        <v>24</v>
      </c>
      <c r="I907" s="0" t="s">
        <v>25</v>
      </c>
      <c r="J907" s="0" t="s">
        <v>142</v>
      </c>
      <c r="K907" s="0" t="s">
        <v>35</v>
      </c>
      <c r="L907" s="0" t="n">
        <v>10</v>
      </c>
      <c r="M907" s="0" t="n">
        <v>7</v>
      </c>
      <c r="N907" s="0" t="n">
        <v>3</v>
      </c>
      <c r="O907" s="0" t="n">
        <v>30</v>
      </c>
      <c r="P907" s="0" t="n">
        <v>21</v>
      </c>
      <c r="Q907" s="0" t="n">
        <v>9</v>
      </c>
      <c r="R907" s="0" t="n">
        <v>9</v>
      </c>
      <c r="S907" s="0" t="s">
        <v>1183</v>
      </c>
    </row>
    <row r="908" customFormat="false" ht="12.8" hidden="false" customHeight="false" outlineLevel="0" collapsed="false">
      <c r="A908" s="0" t="n">
        <v>88065566261</v>
      </c>
      <c r="B908" s="0" t="n">
        <v>44077</v>
      </c>
      <c r="C908" s="0" t="s">
        <v>906</v>
      </c>
      <c r="D908" s="0" t="s">
        <v>29</v>
      </c>
      <c r="E908" s="0" t="s">
        <v>42</v>
      </c>
      <c r="F908" s="0" t="s">
        <v>38</v>
      </c>
      <c r="G908" s="0" t="s">
        <v>32</v>
      </c>
      <c r="H908" s="0" t="s">
        <v>39</v>
      </c>
      <c r="I908" s="0" t="s">
        <v>25</v>
      </c>
      <c r="J908" s="0" t="s">
        <v>144</v>
      </c>
      <c r="K908" s="0" t="s">
        <v>35</v>
      </c>
      <c r="L908" s="0" t="n">
        <v>20</v>
      </c>
      <c r="M908" s="0" t="n">
        <v>17</v>
      </c>
      <c r="N908" s="0" t="n">
        <v>6</v>
      </c>
      <c r="O908" s="0" t="n">
        <v>120</v>
      </c>
      <c r="P908" s="0" t="n">
        <v>102</v>
      </c>
      <c r="Q908" s="0" t="n">
        <v>18</v>
      </c>
      <c r="R908" s="0" t="n">
        <v>9</v>
      </c>
      <c r="S908" s="0" t="s">
        <v>1183</v>
      </c>
    </row>
    <row r="909" customFormat="false" ht="12.8" hidden="false" customHeight="false" outlineLevel="0" collapsed="false">
      <c r="A909" s="0" t="n">
        <v>88065566262</v>
      </c>
      <c r="B909" s="0" t="n">
        <v>44078</v>
      </c>
      <c r="C909" s="0" t="s">
        <v>907</v>
      </c>
      <c r="D909" s="0" t="s">
        <v>20</v>
      </c>
      <c r="E909" s="0" t="s">
        <v>186</v>
      </c>
      <c r="F909" s="0" t="s">
        <v>43</v>
      </c>
      <c r="G909" s="0" t="s">
        <v>23</v>
      </c>
      <c r="H909" s="0" t="s">
        <v>44</v>
      </c>
      <c r="I909" s="0" t="s">
        <v>25</v>
      </c>
      <c r="J909" s="0" t="s">
        <v>60</v>
      </c>
      <c r="K909" s="0" t="s">
        <v>35</v>
      </c>
      <c r="L909" s="0" t="n">
        <v>70</v>
      </c>
      <c r="M909" s="0" t="n">
        <v>67</v>
      </c>
      <c r="N909" s="0" t="n">
        <v>10</v>
      </c>
      <c r="O909" s="0" t="n">
        <v>700</v>
      </c>
      <c r="P909" s="0" t="n">
        <v>670</v>
      </c>
      <c r="Q909" s="0" t="n">
        <v>30</v>
      </c>
      <c r="R909" s="0" t="n">
        <v>9</v>
      </c>
      <c r="S909" s="0" t="s">
        <v>1183</v>
      </c>
    </row>
    <row r="910" customFormat="false" ht="12.8" hidden="false" customHeight="false" outlineLevel="0" collapsed="false">
      <c r="A910" s="0" t="n">
        <v>88065566263</v>
      </c>
      <c r="B910" s="0" t="n">
        <v>44092</v>
      </c>
      <c r="C910" s="0" t="s">
        <v>908</v>
      </c>
      <c r="D910" s="0" t="s">
        <v>29</v>
      </c>
      <c r="E910" s="0" t="s">
        <v>188</v>
      </c>
      <c r="F910" s="0" t="s">
        <v>22</v>
      </c>
      <c r="G910" s="0" t="s">
        <v>23</v>
      </c>
      <c r="H910" s="0" t="s">
        <v>24</v>
      </c>
      <c r="I910" s="0" t="s">
        <v>25</v>
      </c>
      <c r="J910" s="0" t="s">
        <v>61</v>
      </c>
      <c r="K910" s="0" t="s">
        <v>35</v>
      </c>
      <c r="L910" s="0" t="n">
        <v>15</v>
      </c>
      <c r="M910" s="0" t="n">
        <v>12</v>
      </c>
      <c r="N910" s="0" t="n">
        <v>11</v>
      </c>
      <c r="O910" s="0" t="n">
        <v>165</v>
      </c>
      <c r="P910" s="0" t="n">
        <v>132</v>
      </c>
      <c r="Q910" s="0" t="n">
        <v>33</v>
      </c>
      <c r="R910" s="0" t="n">
        <v>9</v>
      </c>
      <c r="S910" s="0" t="s">
        <v>1183</v>
      </c>
    </row>
    <row r="911" customFormat="false" ht="12.8" hidden="false" customHeight="false" outlineLevel="0" collapsed="false">
      <c r="A911" s="0" t="n">
        <v>88065566264</v>
      </c>
      <c r="B911" s="0" t="n">
        <v>44092</v>
      </c>
      <c r="C911" s="0" t="s">
        <v>909</v>
      </c>
      <c r="D911" s="0" t="s">
        <v>29</v>
      </c>
      <c r="E911" s="0" t="s">
        <v>42</v>
      </c>
      <c r="F911" s="0" t="s">
        <v>38</v>
      </c>
      <c r="G911" s="0" t="s">
        <v>32</v>
      </c>
      <c r="H911" s="0" t="s">
        <v>39</v>
      </c>
      <c r="I911" s="0" t="s">
        <v>25</v>
      </c>
      <c r="J911" s="0" t="s">
        <v>64</v>
      </c>
      <c r="K911" s="0" t="s">
        <v>35</v>
      </c>
      <c r="L911" s="0" t="n">
        <v>12</v>
      </c>
      <c r="M911" s="0" t="n">
        <v>9</v>
      </c>
      <c r="N911" s="0" t="n">
        <v>3</v>
      </c>
      <c r="O911" s="0" t="n">
        <v>36</v>
      </c>
      <c r="P911" s="0" t="n">
        <v>27</v>
      </c>
      <c r="Q911" s="0" t="n">
        <v>9</v>
      </c>
      <c r="R911" s="0" t="n">
        <v>9</v>
      </c>
      <c r="S911" s="0" t="s">
        <v>1183</v>
      </c>
    </row>
    <row r="912" customFormat="false" ht="12.8" hidden="false" customHeight="false" outlineLevel="0" collapsed="false">
      <c r="A912" s="0" t="n">
        <v>88065566265</v>
      </c>
      <c r="B912" s="0" t="n">
        <v>44093</v>
      </c>
      <c r="C912" s="0" t="s">
        <v>910</v>
      </c>
      <c r="D912" s="0" t="s">
        <v>20</v>
      </c>
      <c r="E912" s="0" t="s">
        <v>186</v>
      </c>
      <c r="F912" s="0" t="s">
        <v>43</v>
      </c>
      <c r="G912" s="0" t="s">
        <v>23</v>
      </c>
      <c r="H912" s="0" t="s">
        <v>44</v>
      </c>
      <c r="I912" s="0" t="s">
        <v>25</v>
      </c>
      <c r="J912" s="0" t="s">
        <v>67</v>
      </c>
      <c r="K912" s="0" t="s">
        <v>35</v>
      </c>
      <c r="L912" s="0" t="n">
        <v>18</v>
      </c>
      <c r="M912" s="0" t="n">
        <v>15</v>
      </c>
      <c r="N912" s="0" t="n">
        <v>1</v>
      </c>
      <c r="O912" s="0" t="n">
        <v>18</v>
      </c>
      <c r="P912" s="0" t="n">
        <v>15</v>
      </c>
      <c r="Q912" s="0" t="n">
        <v>3</v>
      </c>
      <c r="R912" s="0" t="n">
        <v>9</v>
      </c>
      <c r="S912" s="0" t="s">
        <v>1183</v>
      </c>
    </row>
    <row r="913" customFormat="false" ht="12.8" hidden="false" customHeight="false" outlineLevel="0" collapsed="false">
      <c r="A913" s="0" t="n">
        <v>88065566266</v>
      </c>
      <c r="B913" s="0" t="n">
        <v>44094</v>
      </c>
      <c r="C913" s="0" t="s">
        <v>911</v>
      </c>
      <c r="D913" s="0" t="s">
        <v>20</v>
      </c>
      <c r="E913" s="0" t="s">
        <v>188</v>
      </c>
      <c r="F913" s="0" t="s">
        <v>22</v>
      </c>
      <c r="G913" s="0" t="s">
        <v>23</v>
      </c>
      <c r="H913" s="0" t="s">
        <v>24</v>
      </c>
      <c r="I913" s="0" t="s">
        <v>25</v>
      </c>
      <c r="J913" s="0" t="s">
        <v>79</v>
      </c>
      <c r="K913" s="0" t="s">
        <v>35</v>
      </c>
      <c r="L913" s="0" t="n">
        <v>23</v>
      </c>
      <c r="M913" s="0" t="n">
        <v>20</v>
      </c>
      <c r="N913" s="0" t="n">
        <v>1</v>
      </c>
      <c r="O913" s="0" t="n">
        <v>23</v>
      </c>
      <c r="P913" s="0" t="n">
        <v>20</v>
      </c>
      <c r="Q913" s="0" t="n">
        <v>3</v>
      </c>
      <c r="R913" s="0" t="n">
        <v>9</v>
      </c>
      <c r="S913" s="0" t="s">
        <v>1183</v>
      </c>
    </row>
    <row r="914" customFormat="false" ht="12.8" hidden="false" customHeight="false" outlineLevel="0" collapsed="false">
      <c r="A914" s="0" t="n">
        <v>88065566267</v>
      </c>
      <c r="B914" s="0" t="n">
        <v>44095</v>
      </c>
      <c r="C914" s="0" t="s">
        <v>912</v>
      </c>
      <c r="D914" s="0" t="s">
        <v>29</v>
      </c>
      <c r="E914" s="0" t="s">
        <v>42</v>
      </c>
      <c r="F914" s="0" t="s">
        <v>38</v>
      </c>
      <c r="G914" s="0" t="s">
        <v>32</v>
      </c>
      <c r="H914" s="0" t="s">
        <v>39</v>
      </c>
      <c r="I914" s="0" t="s">
        <v>25</v>
      </c>
      <c r="J914" s="0" t="s">
        <v>82</v>
      </c>
      <c r="K914" s="0" t="s">
        <v>35</v>
      </c>
      <c r="L914" s="0" t="n">
        <v>9</v>
      </c>
      <c r="M914" s="0" t="n">
        <v>6</v>
      </c>
      <c r="N914" s="0" t="n">
        <v>1</v>
      </c>
      <c r="O914" s="0" t="n">
        <v>9</v>
      </c>
      <c r="P914" s="0" t="n">
        <v>6</v>
      </c>
      <c r="Q914" s="0" t="n">
        <v>3</v>
      </c>
      <c r="R914" s="0" t="n">
        <v>9</v>
      </c>
      <c r="S914" s="0" t="s">
        <v>1183</v>
      </c>
    </row>
    <row r="915" customFormat="false" ht="12.8" hidden="false" customHeight="false" outlineLevel="0" collapsed="false">
      <c r="A915" s="0" t="n">
        <v>88065566268</v>
      </c>
      <c r="B915" s="0" t="n">
        <v>44096</v>
      </c>
      <c r="C915" s="0" t="s">
        <v>913</v>
      </c>
      <c r="D915" s="0" t="s">
        <v>20</v>
      </c>
      <c r="E915" s="0" t="s">
        <v>186</v>
      </c>
      <c r="F915" s="0" t="s">
        <v>43</v>
      </c>
      <c r="G915" s="0" t="s">
        <v>23</v>
      </c>
      <c r="H915" s="0" t="s">
        <v>44</v>
      </c>
      <c r="I915" s="0" t="s">
        <v>25</v>
      </c>
      <c r="J915" s="0" t="s">
        <v>85</v>
      </c>
      <c r="K915" s="0" t="s">
        <v>35</v>
      </c>
      <c r="L915" s="0" t="n">
        <v>18</v>
      </c>
      <c r="M915" s="0" t="n">
        <v>15</v>
      </c>
      <c r="N915" s="0" t="n">
        <v>3</v>
      </c>
      <c r="O915" s="0" t="n">
        <v>54</v>
      </c>
      <c r="P915" s="0" t="n">
        <v>45</v>
      </c>
      <c r="Q915" s="0" t="n">
        <v>9</v>
      </c>
      <c r="R915" s="0" t="n">
        <v>9</v>
      </c>
      <c r="S915" s="0" t="s">
        <v>1183</v>
      </c>
    </row>
    <row r="916" customFormat="false" ht="12.8" hidden="false" customHeight="false" outlineLevel="0" collapsed="false">
      <c r="A916" s="0" t="n">
        <v>88065566269</v>
      </c>
      <c r="B916" s="0" t="n">
        <v>44097</v>
      </c>
      <c r="C916" s="0" t="s">
        <v>914</v>
      </c>
      <c r="D916" s="0" t="s">
        <v>29</v>
      </c>
      <c r="E916" s="0" t="s">
        <v>188</v>
      </c>
      <c r="F916" s="0" t="s">
        <v>22</v>
      </c>
      <c r="G916" s="0" t="s">
        <v>23</v>
      </c>
      <c r="H916" s="0" t="s">
        <v>24</v>
      </c>
      <c r="I916" s="0" t="s">
        <v>25</v>
      </c>
      <c r="J916" s="0" t="s">
        <v>26</v>
      </c>
      <c r="K916" s="0" t="s">
        <v>27</v>
      </c>
      <c r="L916" s="0" t="n">
        <v>52</v>
      </c>
      <c r="M916" s="0" t="n">
        <v>49</v>
      </c>
      <c r="N916" s="0" t="n">
        <v>4</v>
      </c>
      <c r="O916" s="0" t="n">
        <v>208</v>
      </c>
      <c r="P916" s="0" t="n">
        <v>196</v>
      </c>
      <c r="Q916" s="0" t="n">
        <v>12</v>
      </c>
      <c r="R916" s="0" t="n">
        <v>9</v>
      </c>
      <c r="S916" s="0" t="s">
        <v>1183</v>
      </c>
    </row>
    <row r="917" customFormat="false" ht="12.8" hidden="false" customHeight="false" outlineLevel="0" collapsed="false">
      <c r="A917" s="0" t="n">
        <v>88065566270</v>
      </c>
      <c r="B917" s="0" t="n">
        <v>44098</v>
      </c>
      <c r="C917" s="0" t="s">
        <v>915</v>
      </c>
      <c r="D917" s="0" t="s">
        <v>20</v>
      </c>
      <c r="E917" s="0" t="s">
        <v>42</v>
      </c>
      <c r="F917" s="0" t="s">
        <v>38</v>
      </c>
      <c r="G917" s="0" t="s">
        <v>32</v>
      </c>
      <c r="H917" s="0" t="s">
        <v>39</v>
      </c>
      <c r="I917" s="0" t="s">
        <v>25</v>
      </c>
      <c r="J917" s="0" t="s">
        <v>34</v>
      </c>
      <c r="K917" s="0" t="s">
        <v>35</v>
      </c>
      <c r="L917" s="0" t="n">
        <v>9</v>
      </c>
      <c r="M917" s="0" t="n">
        <v>6</v>
      </c>
      <c r="N917" s="0" t="n">
        <v>5</v>
      </c>
      <c r="O917" s="0" t="n">
        <v>45</v>
      </c>
      <c r="P917" s="0" t="n">
        <v>30</v>
      </c>
      <c r="Q917" s="0" t="n">
        <v>15</v>
      </c>
      <c r="R917" s="0" t="n">
        <v>9</v>
      </c>
      <c r="S917" s="0" t="s">
        <v>1183</v>
      </c>
    </row>
    <row r="918" customFormat="false" ht="12.8" hidden="false" customHeight="false" outlineLevel="0" collapsed="false">
      <c r="A918" s="0" t="n">
        <v>88065566271</v>
      </c>
      <c r="B918" s="0" t="n">
        <v>44099</v>
      </c>
      <c r="C918" s="0" t="s">
        <v>916</v>
      </c>
      <c r="D918" s="0" t="s">
        <v>20</v>
      </c>
      <c r="E918" s="0" t="s">
        <v>186</v>
      </c>
      <c r="F918" s="0" t="s">
        <v>43</v>
      </c>
      <c r="G918" s="0" t="s">
        <v>23</v>
      </c>
      <c r="H918" s="0" t="s">
        <v>44</v>
      </c>
      <c r="I918" s="0" t="s">
        <v>25</v>
      </c>
      <c r="J918" s="0" t="s">
        <v>40</v>
      </c>
      <c r="K918" s="0" t="s">
        <v>35</v>
      </c>
      <c r="L918" s="0" t="n">
        <v>5</v>
      </c>
      <c r="M918" s="0" t="n">
        <v>2</v>
      </c>
      <c r="N918" s="0" t="n">
        <v>6</v>
      </c>
      <c r="O918" s="0" t="n">
        <v>30</v>
      </c>
      <c r="P918" s="0" t="n">
        <v>12</v>
      </c>
      <c r="Q918" s="0" t="n">
        <v>18</v>
      </c>
      <c r="R918" s="0" t="n">
        <v>9</v>
      </c>
      <c r="S918" s="0" t="s">
        <v>1183</v>
      </c>
    </row>
    <row r="919" customFormat="false" ht="12.8" hidden="false" customHeight="false" outlineLevel="0" collapsed="false">
      <c r="A919" s="0" t="n">
        <v>88065566272</v>
      </c>
      <c r="B919" s="0" t="n">
        <v>44103</v>
      </c>
      <c r="C919" s="0" t="s">
        <v>917</v>
      </c>
      <c r="D919" s="0" t="s">
        <v>29</v>
      </c>
      <c r="E919" s="0" t="s">
        <v>42</v>
      </c>
      <c r="F919" s="0" t="s">
        <v>43</v>
      </c>
      <c r="G919" s="0" t="s">
        <v>23</v>
      </c>
      <c r="H919" s="0" t="s">
        <v>44</v>
      </c>
      <c r="I919" s="0" t="s">
        <v>128</v>
      </c>
      <c r="J919" s="0" t="s">
        <v>99</v>
      </c>
      <c r="K919" s="0" t="s">
        <v>27</v>
      </c>
      <c r="L919" s="0" t="n">
        <v>14</v>
      </c>
      <c r="M919" s="0" t="n">
        <v>11</v>
      </c>
      <c r="N919" s="0" t="n">
        <v>7</v>
      </c>
      <c r="O919" s="0" t="n">
        <v>98</v>
      </c>
      <c r="P919" s="0" t="n">
        <v>77</v>
      </c>
      <c r="Q919" s="0" t="n">
        <v>21</v>
      </c>
      <c r="R919" s="0" t="n">
        <v>9</v>
      </c>
      <c r="S919" s="0" t="s">
        <v>1183</v>
      </c>
    </row>
    <row r="920" customFormat="false" ht="12.8" hidden="false" customHeight="false" outlineLevel="0" collapsed="false">
      <c r="A920" s="0" t="n">
        <v>88065566273</v>
      </c>
      <c r="B920" s="0" t="n">
        <v>44102</v>
      </c>
      <c r="C920" s="0" t="s">
        <v>918</v>
      </c>
      <c r="D920" s="0" t="s">
        <v>29</v>
      </c>
      <c r="E920" s="0" t="s">
        <v>48</v>
      </c>
      <c r="F920" s="0" t="s">
        <v>22</v>
      </c>
      <c r="G920" s="0" t="s">
        <v>23</v>
      </c>
      <c r="H920" s="0" t="s">
        <v>24</v>
      </c>
      <c r="I920" s="0" t="s">
        <v>128</v>
      </c>
      <c r="J920" s="0" t="s">
        <v>102</v>
      </c>
      <c r="K920" s="0" t="s">
        <v>27</v>
      </c>
      <c r="L920" s="0" t="n">
        <v>6</v>
      </c>
      <c r="M920" s="0" t="n">
        <v>3</v>
      </c>
      <c r="N920" s="0" t="n">
        <v>11</v>
      </c>
      <c r="O920" s="0" t="n">
        <v>66</v>
      </c>
      <c r="P920" s="0" t="n">
        <v>33</v>
      </c>
      <c r="Q920" s="0" t="n">
        <v>33</v>
      </c>
      <c r="R920" s="0" t="n">
        <v>9</v>
      </c>
      <c r="S920" s="0" t="s">
        <v>1183</v>
      </c>
    </row>
    <row r="921" customFormat="false" ht="12.8" hidden="false" customHeight="false" outlineLevel="0" collapsed="false">
      <c r="A921" s="0" t="n">
        <v>88065566274</v>
      </c>
      <c r="B921" s="0" t="n">
        <v>44102</v>
      </c>
      <c r="C921" s="0" t="s">
        <v>919</v>
      </c>
      <c r="D921" s="0" t="s">
        <v>29</v>
      </c>
      <c r="E921" s="0" t="s">
        <v>50</v>
      </c>
      <c r="F921" s="0" t="s">
        <v>22</v>
      </c>
      <c r="G921" s="0" t="s">
        <v>23</v>
      </c>
      <c r="H921" s="0" t="s">
        <v>24</v>
      </c>
      <c r="I921" s="0" t="s">
        <v>128</v>
      </c>
      <c r="J921" s="0" t="s">
        <v>142</v>
      </c>
      <c r="K921" s="0" t="s">
        <v>35</v>
      </c>
      <c r="L921" s="0" t="n">
        <v>10</v>
      </c>
      <c r="M921" s="0" t="n">
        <v>7</v>
      </c>
      <c r="N921" s="0" t="n">
        <v>2</v>
      </c>
      <c r="O921" s="0" t="n">
        <v>20</v>
      </c>
      <c r="P921" s="0" t="n">
        <v>14</v>
      </c>
      <c r="Q921" s="0" t="n">
        <v>6</v>
      </c>
      <c r="R921" s="0" t="n">
        <v>9</v>
      </c>
      <c r="S921" s="0" t="s">
        <v>1183</v>
      </c>
    </row>
    <row r="922" customFormat="false" ht="12.8" hidden="false" customHeight="false" outlineLevel="0" collapsed="false">
      <c r="A922" s="0" t="n">
        <v>88065566275</v>
      </c>
      <c r="B922" s="0" t="n">
        <v>44103</v>
      </c>
      <c r="C922" s="0" t="s">
        <v>920</v>
      </c>
      <c r="D922" s="0" t="s">
        <v>29</v>
      </c>
      <c r="E922" s="0" t="s">
        <v>69</v>
      </c>
      <c r="F922" s="0" t="s">
        <v>31</v>
      </c>
      <c r="G922" s="0" t="s">
        <v>32</v>
      </c>
      <c r="H922" s="0" t="s">
        <v>33</v>
      </c>
      <c r="I922" s="0" t="s">
        <v>128</v>
      </c>
      <c r="J922" s="0" t="s">
        <v>105</v>
      </c>
      <c r="K922" s="0" t="s">
        <v>27</v>
      </c>
      <c r="L922" s="0" t="n">
        <v>13</v>
      </c>
      <c r="M922" s="0" t="n">
        <v>10</v>
      </c>
      <c r="N922" s="0" t="n">
        <v>3</v>
      </c>
      <c r="O922" s="0" t="n">
        <v>39</v>
      </c>
      <c r="P922" s="0" t="n">
        <v>30</v>
      </c>
      <c r="Q922" s="0" t="n">
        <v>9</v>
      </c>
      <c r="R922" s="0" t="n">
        <v>9</v>
      </c>
      <c r="S922" s="0" t="s">
        <v>1183</v>
      </c>
    </row>
    <row r="923" customFormat="false" ht="12.8" hidden="false" customHeight="false" outlineLevel="0" collapsed="false">
      <c r="A923" s="0" t="n">
        <v>88065566276</v>
      </c>
      <c r="B923" s="0" t="n">
        <v>44073</v>
      </c>
      <c r="C923" s="0" t="s">
        <v>921</v>
      </c>
      <c r="D923" s="0" t="s">
        <v>29</v>
      </c>
      <c r="E923" s="0" t="s">
        <v>117</v>
      </c>
      <c r="F923" s="0" t="s">
        <v>38</v>
      </c>
      <c r="G923" s="0" t="s">
        <v>32</v>
      </c>
      <c r="H923" s="0" t="s">
        <v>39</v>
      </c>
      <c r="I923" s="0" t="s">
        <v>128</v>
      </c>
      <c r="J923" s="0" t="s">
        <v>144</v>
      </c>
      <c r="K923" s="0" t="s">
        <v>35</v>
      </c>
      <c r="L923" s="0" t="n">
        <v>20</v>
      </c>
      <c r="M923" s="0" t="n">
        <v>17</v>
      </c>
      <c r="N923" s="0" t="n">
        <v>5</v>
      </c>
      <c r="O923" s="0" t="n">
        <v>100</v>
      </c>
      <c r="P923" s="0" t="n">
        <v>85</v>
      </c>
      <c r="Q923" s="0" t="n">
        <v>15</v>
      </c>
      <c r="R923" s="0" t="n">
        <v>8</v>
      </c>
      <c r="S923" s="0" t="s">
        <v>1184</v>
      </c>
    </row>
    <row r="924" customFormat="false" ht="12.8" hidden="false" customHeight="false" outlineLevel="0" collapsed="false">
      <c r="A924" s="0" t="n">
        <v>88065566277</v>
      </c>
      <c r="B924" s="0" t="n">
        <v>44074</v>
      </c>
      <c r="C924" s="0" t="s">
        <v>922</v>
      </c>
      <c r="D924" s="0" t="s">
        <v>29</v>
      </c>
      <c r="E924" s="0" t="s">
        <v>119</v>
      </c>
      <c r="F924" s="0" t="s">
        <v>43</v>
      </c>
      <c r="G924" s="0" t="s">
        <v>23</v>
      </c>
      <c r="H924" s="0" t="s">
        <v>44</v>
      </c>
      <c r="I924" s="0" t="s">
        <v>128</v>
      </c>
      <c r="J924" s="0" t="s">
        <v>108</v>
      </c>
      <c r="K924" s="0" t="s">
        <v>27</v>
      </c>
      <c r="L924" s="0" t="n">
        <v>15</v>
      </c>
      <c r="M924" s="0" t="n">
        <v>12</v>
      </c>
      <c r="N924" s="0" t="n">
        <v>2</v>
      </c>
      <c r="O924" s="0" t="n">
        <v>30</v>
      </c>
      <c r="P924" s="0" t="n">
        <v>24</v>
      </c>
      <c r="Q924" s="0" t="n">
        <v>6</v>
      </c>
      <c r="R924" s="0" t="n">
        <v>8</v>
      </c>
      <c r="S924" s="0" t="s">
        <v>1184</v>
      </c>
    </row>
    <row r="925" customFormat="false" ht="12.8" hidden="false" customHeight="false" outlineLevel="0" collapsed="false">
      <c r="A925" s="0" t="n">
        <v>88065566278</v>
      </c>
      <c r="B925" s="0" t="n">
        <v>44075</v>
      </c>
      <c r="C925" s="0" t="s">
        <v>923</v>
      </c>
      <c r="D925" s="0" t="s">
        <v>20</v>
      </c>
      <c r="E925" s="0" t="s">
        <v>50</v>
      </c>
      <c r="F925" s="0" t="s">
        <v>22</v>
      </c>
      <c r="G925" s="0" t="s">
        <v>23</v>
      </c>
      <c r="H925" s="0" t="s">
        <v>24</v>
      </c>
      <c r="I925" s="0" t="s">
        <v>128</v>
      </c>
      <c r="J925" s="0" t="s">
        <v>53</v>
      </c>
      <c r="K925" s="0" t="s">
        <v>27</v>
      </c>
      <c r="L925" s="0" t="n">
        <v>20</v>
      </c>
      <c r="M925" s="0" t="n">
        <v>17</v>
      </c>
      <c r="N925" s="0" t="n">
        <v>1</v>
      </c>
      <c r="O925" s="0" t="n">
        <v>20</v>
      </c>
      <c r="P925" s="0" t="n">
        <v>17</v>
      </c>
      <c r="Q925" s="0" t="n">
        <v>3</v>
      </c>
      <c r="R925" s="0" t="n">
        <v>9</v>
      </c>
      <c r="S925" s="0" t="s">
        <v>1183</v>
      </c>
    </row>
    <row r="926" customFormat="false" ht="12.8" hidden="false" customHeight="false" outlineLevel="0" collapsed="false">
      <c r="A926" s="0" t="n">
        <v>88065566279</v>
      </c>
      <c r="B926" s="0" t="n">
        <v>44076</v>
      </c>
      <c r="C926" s="0" t="s">
        <v>924</v>
      </c>
      <c r="D926" s="0" t="s">
        <v>20</v>
      </c>
      <c r="E926" s="0" t="s">
        <v>52</v>
      </c>
      <c r="F926" s="0" t="s">
        <v>22</v>
      </c>
      <c r="G926" s="0" t="s">
        <v>23</v>
      </c>
      <c r="H926" s="0" t="s">
        <v>24</v>
      </c>
      <c r="I926" s="0" t="s">
        <v>128</v>
      </c>
      <c r="J926" s="0" t="s">
        <v>56</v>
      </c>
      <c r="K926" s="0" t="s">
        <v>27</v>
      </c>
      <c r="L926" s="0" t="n">
        <v>12</v>
      </c>
      <c r="M926" s="0" t="n">
        <v>9</v>
      </c>
      <c r="N926" s="0" t="n">
        <v>6</v>
      </c>
      <c r="O926" s="0" t="n">
        <v>72</v>
      </c>
      <c r="P926" s="0" t="n">
        <v>54</v>
      </c>
      <c r="Q926" s="0" t="n">
        <v>18</v>
      </c>
      <c r="R926" s="0" t="n">
        <v>9</v>
      </c>
      <c r="S926" s="0" t="s">
        <v>1183</v>
      </c>
    </row>
    <row r="927" customFormat="false" ht="12.8" hidden="false" customHeight="false" outlineLevel="0" collapsed="false">
      <c r="A927" s="0" t="n">
        <v>88065566280</v>
      </c>
      <c r="B927" s="0" t="n">
        <v>44077</v>
      </c>
      <c r="C927" s="0" t="s">
        <v>925</v>
      </c>
      <c r="D927" s="0" t="s">
        <v>29</v>
      </c>
      <c r="E927" s="0" t="s">
        <v>55</v>
      </c>
      <c r="F927" s="0" t="s">
        <v>31</v>
      </c>
      <c r="G927" s="0" t="s">
        <v>32</v>
      </c>
      <c r="H927" s="0" t="s">
        <v>33</v>
      </c>
      <c r="I927" s="0" t="s">
        <v>128</v>
      </c>
      <c r="J927" s="0" t="s">
        <v>59</v>
      </c>
      <c r="K927" s="0" t="s">
        <v>27</v>
      </c>
      <c r="L927" s="0" t="n">
        <v>16</v>
      </c>
      <c r="M927" s="0" t="n">
        <v>13</v>
      </c>
      <c r="N927" s="0" t="n">
        <v>9</v>
      </c>
      <c r="O927" s="0" t="n">
        <v>144</v>
      </c>
      <c r="P927" s="0" t="n">
        <v>117</v>
      </c>
      <c r="Q927" s="0" t="n">
        <v>27</v>
      </c>
      <c r="R927" s="0" t="n">
        <v>9</v>
      </c>
      <c r="S927" s="0" t="s">
        <v>1183</v>
      </c>
    </row>
    <row r="928" customFormat="false" ht="12.8" hidden="false" customHeight="false" outlineLevel="0" collapsed="false">
      <c r="A928" s="0" t="n">
        <v>88065566281</v>
      </c>
      <c r="B928" s="0" t="n">
        <v>44078</v>
      </c>
      <c r="C928" s="0" t="s">
        <v>926</v>
      </c>
      <c r="D928" s="0" t="s">
        <v>29</v>
      </c>
      <c r="E928" s="0" t="s">
        <v>58</v>
      </c>
      <c r="F928" s="0" t="s">
        <v>38</v>
      </c>
      <c r="G928" s="0" t="s">
        <v>32</v>
      </c>
      <c r="H928" s="0" t="s">
        <v>39</v>
      </c>
      <c r="I928" s="0" t="s">
        <v>128</v>
      </c>
      <c r="J928" s="0" t="s">
        <v>60</v>
      </c>
      <c r="K928" s="0" t="s">
        <v>35</v>
      </c>
      <c r="L928" s="0" t="n">
        <v>70</v>
      </c>
      <c r="M928" s="0" t="n">
        <v>67</v>
      </c>
      <c r="N928" s="0" t="n">
        <v>10</v>
      </c>
      <c r="O928" s="0" t="n">
        <v>700</v>
      </c>
      <c r="P928" s="0" t="n">
        <v>670</v>
      </c>
      <c r="Q928" s="0" t="n">
        <v>30</v>
      </c>
      <c r="R928" s="0" t="n">
        <v>9</v>
      </c>
      <c r="S928" s="0" t="s">
        <v>1183</v>
      </c>
    </row>
    <row r="929" customFormat="false" ht="12.8" hidden="false" customHeight="false" outlineLevel="0" collapsed="false">
      <c r="A929" s="0" t="n">
        <v>88065566282</v>
      </c>
      <c r="B929" s="0" t="n">
        <v>44092</v>
      </c>
      <c r="C929" s="0" t="s">
        <v>927</v>
      </c>
      <c r="D929" s="0" t="s">
        <v>29</v>
      </c>
      <c r="E929" s="0" t="s">
        <v>147</v>
      </c>
      <c r="F929" s="0" t="s">
        <v>43</v>
      </c>
      <c r="G929" s="0" t="s">
        <v>23</v>
      </c>
      <c r="H929" s="0" t="s">
        <v>44</v>
      </c>
      <c r="I929" s="0" t="s">
        <v>128</v>
      </c>
      <c r="J929" s="0" t="s">
        <v>61</v>
      </c>
      <c r="K929" s="0" t="s">
        <v>35</v>
      </c>
      <c r="L929" s="0" t="n">
        <v>15</v>
      </c>
      <c r="M929" s="0" t="n">
        <v>12</v>
      </c>
      <c r="N929" s="0" t="n">
        <v>3</v>
      </c>
      <c r="O929" s="0" t="n">
        <v>45</v>
      </c>
      <c r="P929" s="0" t="n">
        <v>36</v>
      </c>
      <c r="Q929" s="0" t="n">
        <v>9</v>
      </c>
      <c r="R929" s="0" t="n">
        <v>9</v>
      </c>
      <c r="S929" s="0" t="s">
        <v>1183</v>
      </c>
    </row>
    <row r="930" customFormat="false" ht="12.8" hidden="false" customHeight="false" outlineLevel="0" collapsed="false">
      <c r="A930" s="0" t="n">
        <v>88065566283</v>
      </c>
      <c r="B930" s="0" t="n">
        <v>44092</v>
      </c>
      <c r="C930" s="0" t="s">
        <v>928</v>
      </c>
      <c r="D930" s="0" t="s">
        <v>20</v>
      </c>
      <c r="E930" s="0" t="s">
        <v>149</v>
      </c>
      <c r="F930" s="0" t="s">
        <v>22</v>
      </c>
      <c r="G930" s="0" t="s">
        <v>23</v>
      </c>
      <c r="H930" s="0" t="s">
        <v>24</v>
      </c>
      <c r="I930" s="0" t="s">
        <v>128</v>
      </c>
      <c r="J930" s="0" t="s">
        <v>59</v>
      </c>
      <c r="K930" s="0" t="s">
        <v>27</v>
      </c>
      <c r="L930" s="0" t="n">
        <v>16</v>
      </c>
      <c r="M930" s="0" t="n">
        <v>13</v>
      </c>
      <c r="N930" s="0" t="n">
        <v>4</v>
      </c>
      <c r="O930" s="0" t="n">
        <v>64</v>
      </c>
      <c r="P930" s="0" t="n">
        <v>52</v>
      </c>
      <c r="Q930" s="0" t="n">
        <v>12</v>
      </c>
      <c r="R930" s="0" t="n">
        <v>9</v>
      </c>
      <c r="S930" s="0" t="s">
        <v>1183</v>
      </c>
    </row>
    <row r="931" customFormat="false" ht="12.8" hidden="false" customHeight="false" outlineLevel="0" collapsed="false">
      <c r="A931" s="0" t="n">
        <v>88065566284</v>
      </c>
      <c r="B931" s="0" t="n">
        <v>44093</v>
      </c>
      <c r="C931" s="0" t="s">
        <v>929</v>
      </c>
      <c r="D931" s="0" t="s">
        <v>20</v>
      </c>
      <c r="E931" s="0" t="s">
        <v>21</v>
      </c>
      <c r="F931" s="0" t="s">
        <v>22</v>
      </c>
      <c r="G931" s="0" t="s">
        <v>23</v>
      </c>
      <c r="H931" s="0" t="s">
        <v>24</v>
      </c>
      <c r="I931" s="0" t="s">
        <v>128</v>
      </c>
      <c r="J931" s="0" t="s">
        <v>62</v>
      </c>
      <c r="K931" s="0" t="s">
        <v>27</v>
      </c>
      <c r="L931" s="0" t="n">
        <v>20</v>
      </c>
      <c r="M931" s="0" t="n">
        <v>17</v>
      </c>
      <c r="N931" s="0" t="n">
        <v>5</v>
      </c>
      <c r="O931" s="0" t="n">
        <v>100</v>
      </c>
      <c r="P931" s="0" t="n">
        <v>85</v>
      </c>
      <c r="Q931" s="0" t="n">
        <v>15</v>
      </c>
      <c r="R931" s="0" t="n">
        <v>9</v>
      </c>
      <c r="S931" s="0" t="s">
        <v>1183</v>
      </c>
    </row>
    <row r="932" customFormat="false" ht="12.8" hidden="false" customHeight="false" outlineLevel="0" collapsed="false">
      <c r="A932" s="0" t="n">
        <v>88065566285</v>
      </c>
      <c r="B932" s="0" t="n">
        <v>44094</v>
      </c>
      <c r="C932" s="0" t="s">
        <v>930</v>
      </c>
      <c r="D932" s="0" t="s">
        <v>29</v>
      </c>
      <c r="E932" s="0" t="s">
        <v>152</v>
      </c>
      <c r="F932" s="0" t="s">
        <v>31</v>
      </c>
      <c r="G932" s="0" t="s">
        <v>32</v>
      </c>
      <c r="H932" s="0" t="s">
        <v>33</v>
      </c>
      <c r="I932" s="0" t="s">
        <v>128</v>
      </c>
      <c r="J932" s="0" t="s">
        <v>63</v>
      </c>
      <c r="K932" s="0" t="s">
        <v>27</v>
      </c>
      <c r="L932" s="0" t="n">
        <v>12</v>
      </c>
      <c r="M932" s="0" t="n">
        <v>9</v>
      </c>
      <c r="N932" s="0" t="n">
        <v>6</v>
      </c>
      <c r="O932" s="0" t="n">
        <v>72</v>
      </c>
      <c r="P932" s="0" t="n">
        <v>54</v>
      </c>
      <c r="Q932" s="0" t="n">
        <v>18</v>
      </c>
      <c r="R932" s="0" t="n">
        <v>9</v>
      </c>
      <c r="S932" s="0" t="s">
        <v>1183</v>
      </c>
    </row>
    <row r="933" customFormat="false" ht="12.8" hidden="false" customHeight="false" outlineLevel="0" collapsed="false">
      <c r="A933" s="0" t="n">
        <v>88065566286</v>
      </c>
      <c r="B933" s="0" t="n">
        <v>44095</v>
      </c>
      <c r="C933" s="0" t="s">
        <v>931</v>
      </c>
      <c r="D933" s="0" t="s">
        <v>20</v>
      </c>
      <c r="E933" s="0" t="s">
        <v>154</v>
      </c>
      <c r="F933" s="0" t="s">
        <v>38</v>
      </c>
      <c r="G933" s="0" t="s">
        <v>32</v>
      </c>
      <c r="H933" s="0" t="s">
        <v>39</v>
      </c>
      <c r="I933" s="0" t="s">
        <v>128</v>
      </c>
      <c r="J933" s="0" t="s">
        <v>64</v>
      </c>
      <c r="K933" s="0" t="s">
        <v>35</v>
      </c>
      <c r="L933" s="0" t="n">
        <v>12</v>
      </c>
      <c r="M933" s="0" t="n">
        <v>9</v>
      </c>
      <c r="N933" s="0" t="n">
        <v>3</v>
      </c>
      <c r="O933" s="0" t="n">
        <v>36</v>
      </c>
      <c r="P933" s="0" t="n">
        <v>27</v>
      </c>
      <c r="Q933" s="0" t="n">
        <v>9</v>
      </c>
      <c r="R933" s="0" t="n">
        <v>9</v>
      </c>
      <c r="S933" s="0" t="s">
        <v>1183</v>
      </c>
    </row>
    <row r="934" customFormat="false" ht="12.8" hidden="false" customHeight="false" outlineLevel="0" collapsed="false">
      <c r="A934" s="0" t="n">
        <v>88065566287</v>
      </c>
      <c r="B934" s="0" t="n">
        <v>44096</v>
      </c>
      <c r="C934" s="0" t="s">
        <v>932</v>
      </c>
      <c r="D934" s="0" t="s">
        <v>20</v>
      </c>
      <c r="E934" s="0" t="s">
        <v>156</v>
      </c>
      <c r="F934" s="0" t="s">
        <v>43</v>
      </c>
      <c r="G934" s="0" t="s">
        <v>23</v>
      </c>
      <c r="H934" s="0" t="s">
        <v>44</v>
      </c>
      <c r="I934" s="0" t="s">
        <v>128</v>
      </c>
      <c r="J934" s="0" t="s">
        <v>67</v>
      </c>
      <c r="K934" s="0" t="s">
        <v>35</v>
      </c>
      <c r="L934" s="0" t="n">
        <v>18</v>
      </c>
      <c r="M934" s="0" t="n">
        <v>15</v>
      </c>
      <c r="N934" s="0" t="n">
        <v>7</v>
      </c>
      <c r="O934" s="0" t="n">
        <v>126</v>
      </c>
      <c r="P934" s="0" t="n">
        <v>105</v>
      </c>
      <c r="Q934" s="0" t="n">
        <v>21</v>
      </c>
      <c r="R934" s="0" t="n">
        <v>9</v>
      </c>
      <c r="S934" s="0" t="s">
        <v>1183</v>
      </c>
    </row>
    <row r="935" customFormat="false" ht="12.8" hidden="false" customHeight="false" outlineLevel="0" collapsed="false">
      <c r="A935" s="0" t="n">
        <v>88065566288</v>
      </c>
      <c r="B935" s="0" t="n">
        <v>44097</v>
      </c>
      <c r="C935" s="0" t="s">
        <v>933</v>
      </c>
      <c r="D935" s="0" t="s">
        <v>20</v>
      </c>
      <c r="E935" s="0" t="s">
        <v>66</v>
      </c>
      <c r="F935" s="0" t="s">
        <v>22</v>
      </c>
      <c r="G935" s="0" t="s">
        <v>23</v>
      </c>
      <c r="H935" s="0" t="s">
        <v>24</v>
      </c>
      <c r="I935" s="0" t="s">
        <v>128</v>
      </c>
      <c r="J935" s="0" t="s">
        <v>70</v>
      </c>
      <c r="K935" s="0" t="s">
        <v>27</v>
      </c>
      <c r="L935" s="0" t="n">
        <v>10</v>
      </c>
      <c r="M935" s="0" t="n">
        <v>7</v>
      </c>
      <c r="N935" s="0" t="n">
        <v>5</v>
      </c>
      <c r="O935" s="0" t="n">
        <v>50</v>
      </c>
      <c r="P935" s="0" t="n">
        <v>35</v>
      </c>
      <c r="Q935" s="0" t="n">
        <v>15</v>
      </c>
      <c r="R935" s="0" t="n">
        <v>9</v>
      </c>
      <c r="S935" s="0" t="s">
        <v>1183</v>
      </c>
    </row>
    <row r="936" customFormat="false" ht="12.8" hidden="false" customHeight="false" outlineLevel="0" collapsed="false">
      <c r="A936" s="0" t="n">
        <v>88065566289</v>
      </c>
      <c r="B936" s="0" t="n">
        <v>44098</v>
      </c>
      <c r="C936" s="0" t="s">
        <v>934</v>
      </c>
      <c r="D936" s="0" t="s">
        <v>29</v>
      </c>
      <c r="E936" s="0" t="s">
        <v>69</v>
      </c>
      <c r="F936" s="0" t="s">
        <v>22</v>
      </c>
      <c r="G936" s="0" t="s">
        <v>23</v>
      </c>
      <c r="H936" s="0" t="s">
        <v>24</v>
      </c>
      <c r="I936" s="0" t="s">
        <v>128</v>
      </c>
      <c r="J936" s="0" t="s">
        <v>73</v>
      </c>
      <c r="K936" s="0" t="s">
        <v>27</v>
      </c>
      <c r="L936" s="0" t="n">
        <v>15</v>
      </c>
      <c r="M936" s="0" t="n">
        <v>12</v>
      </c>
      <c r="N936" s="0" t="n">
        <v>8</v>
      </c>
      <c r="O936" s="0" t="n">
        <v>120</v>
      </c>
      <c r="P936" s="0" t="n">
        <v>96</v>
      </c>
      <c r="Q936" s="0" t="n">
        <v>24</v>
      </c>
      <c r="R936" s="0" t="n">
        <v>9</v>
      </c>
      <c r="S936" s="0" t="s">
        <v>1183</v>
      </c>
    </row>
    <row r="937" customFormat="false" ht="12.8" hidden="false" customHeight="false" outlineLevel="0" collapsed="false">
      <c r="A937" s="0" t="n">
        <v>88065566290</v>
      </c>
      <c r="B937" s="0" t="n">
        <v>44099</v>
      </c>
      <c r="C937" s="0" t="s">
        <v>935</v>
      </c>
      <c r="D937" s="0" t="s">
        <v>20</v>
      </c>
      <c r="E937" s="0" t="s">
        <v>96</v>
      </c>
      <c r="F937" s="0" t="s">
        <v>31</v>
      </c>
      <c r="G937" s="0" t="s">
        <v>32</v>
      </c>
      <c r="H937" s="0" t="s">
        <v>33</v>
      </c>
      <c r="I937" s="0" t="s">
        <v>128</v>
      </c>
      <c r="J937" s="0" t="s">
        <v>76</v>
      </c>
      <c r="K937" s="0" t="s">
        <v>27</v>
      </c>
      <c r="L937" s="0" t="n">
        <v>15</v>
      </c>
      <c r="M937" s="0" t="n">
        <v>12</v>
      </c>
      <c r="N937" s="0" t="n">
        <v>9</v>
      </c>
      <c r="O937" s="0" t="n">
        <v>135</v>
      </c>
      <c r="P937" s="0" t="n">
        <v>108</v>
      </c>
      <c r="Q937" s="0" t="n">
        <v>27</v>
      </c>
      <c r="R937" s="0" t="n">
        <v>9</v>
      </c>
      <c r="S937" s="0" t="s">
        <v>1183</v>
      </c>
    </row>
    <row r="938" customFormat="false" ht="12.8" hidden="false" customHeight="false" outlineLevel="0" collapsed="false">
      <c r="A938" s="0" t="n">
        <v>88065566291</v>
      </c>
      <c r="B938" s="0" t="n">
        <v>44103</v>
      </c>
      <c r="C938" s="0" t="s">
        <v>936</v>
      </c>
      <c r="D938" s="0" t="s">
        <v>29</v>
      </c>
      <c r="E938" s="0" t="s">
        <v>98</v>
      </c>
      <c r="F938" s="0" t="s">
        <v>38</v>
      </c>
      <c r="G938" s="0" t="s">
        <v>32</v>
      </c>
      <c r="H938" s="0" t="s">
        <v>39</v>
      </c>
      <c r="I938" s="0" t="s">
        <v>128</v>
      </c>
      <c r="J938" s="0" t="s">
        <v>79</v>
      </c>
      <c r="K938" s="0" t="s">
        <v>35</v>
      </c>
      <c r="L938" s="0" t="n">
        <v>23</v>
      </c>
      <c r="M938" s="0" t="n">
        <v>20</v>
      </c>
      <c r="N938" s="0" t="n">
        <v>2</v>
      </c>
      <c r="O938" s="0" t="n">
        <v>46</v>
      </c>
      <c r="P938" s="0" t="n">
        <v>40</v>
      </c>
      <c r="Q938" s="0" t="n">
        <v>6</v>
      </c>
      <c r="R938" s="0" t="n">
        <v>9</v>
      </c>
      <c r="S938" s="0" t="s">
        <v>1183</v>
      </c>
    </row>
    <row r="939" customFormat="false" ht="12.8" hidden="false" customHeight="false" outlineLevel="0" collapsed="false">
      <c r="A939" s="0" t="n">
        <v>88065566292</v>
      </c>
      <c r="B939" s="0" t="n">
        <v>44102</v>
      </c>
      <c r="C939" s="0" t="s">
        <v>937</v>
      </c>
      <c r="D939" s="0" t="s">
        <v>20</v>
      </c>
      <c r="E939" s="0" t="s">
        <v>101</v>
      </c>
      <c r="F939" s="0" t="s">
        <v>43</v>
      </c>
      <c r="G939" s="0" t="s">
        <v>23</v>
      </c>
      <c r="H939" s="0" t="s">
        <v>44</v>
      </c>
      <c r="I939" s="0" t="s">
        <v>128</v>
      </c>
      <c r="J939" s="0" t="s">
        <v>82</v>
      </c>
      <c r="K939" s="0" t="s">
        <v>35</v>
      </c>
      <c r="L939" s="0" t="n">
        <v>9</v>
      </c>
      <c r="M939" s="0" t="n">
        <v>6</v>
      </c>
      <c r="N939" s="0" t="n">
        <v>5</v>
      </c>
      <c r="O939" s="0" t="n">
        <v>45</v>
      </c>
      <c r="P939" s="0" t="n">
        <v>30</v>
      </c>
      <c r="Q939" s="0" t="n">
        <v>15</v>
      </c>
      <c r="R939" s="0" t="n">
        <v>9</v>
      </c>
      <c r="S939" s="0" t="s">
        <v>1183</v>
      </c>
    </row>
    <row r="940" customFormat="false" ht="12.8" hidden="false" customHeight="false" outlineLevel="0" collapsed="false">
      <c r="A940" s="0" t="n">
        <v>88065566293</v>
      </c>
      <c r="B940" s="0" t="n">
        <v>44102</v>
      </c>
      <c r="C940" s="0" t="s">
        <v>938</v>
      </c>
      <c r="D940" s="0" t="s">
        <v>29</v>
      </c>
      <c r="E940" s="0" t="s">
        <v>104</v>
      </c>
      <c r="F940" s="0" t="s">
        <v>22</v>
      </c>
      <c r="G940" s="0" t="s">
        <v>23</v>
      </c>
      <c r="H940" s="0" t="s">
        <v>24</v>
      </c>
      <c r="I940" s="0" t="s">
        <v>128</v>
      </c>
      <c r="J940" s="0" t="s">
        <v>85</v>
      </c>
      <c r="K940" s="0" t="s">
        <v>35</v>
      </c>
      <c r="L940" s="0" t="n">
        <v>18</v>
      </c>
      <c r="M940" s="0" t="n">
        <v>15</v>
      </c>
      <c r="N940" s="0" t="n">
        <v>7</v>
      </c>
      <c r="O940" s="0" t="n">
        <v>126</v>
      </c>
      <c r="P940" s="0" t="n">
        <v>105</v>
      </c>
      <c r="Q940" s="0" t="n">
        <v>21</v>
      </c>
      <c r="R940" s="0" t="n">
        <v>9</v>
      </c>
      <c r="S940" s="0" t="s">
        <v>1183</v>
      </c>
    </row>
    <row r="941" customFormat="false" ht="12.8" hidden="false" customHeight="false" outlineLevel="0" collapsed="false">
      <c r="A941" s="0" t="n">
        <v>88065566294</v>
      </c>
      <c r="B941" s="0" t="n">
        <v>44103</v>
      </c>
      <c r="C941" s="0" t="s">
        <v>939</v>
      </c>
      <c r="D941" s="0" t="s">
        <v>29</v>
      </c>
      <c r="E941" s="0" t="s">
        <v>107</v>
      </c>
      <c r="F941" s="0" t="s">
        <v>22</v>
      </c>
      <c r="G941" s="0" t="s">
        <v>23</v>
      </c>
      <c r="H941" s="0" t="s">
        <v>24</v>
      </c>
      <c r="I941" s="0" t="s">
        <v>128</v>
      </c>
      <c r="J941" s="0" t="s">
        <v>88</v>
      </c>
      <c r="K941" s="0" t="s">
        <v>27</v>
      </c>
      <c r="L941" s="0" t="n">
        <v>14</v>
      </c>
      <c r="M941" s="0" t="n">
        <v>11</v>
      </c>
      <c r="N941" s="0" t="n">
        <v>7</v>
      </c>
      <c r="O941" s="0" t="n">
        <v>98</v>
      </c>
      <c r="P941" s="0" t="n">
        <v>77</v>
      </c>
      <c r="Q941" s="0" t="n">
        <v>21</v>
      </c>
      <c r="R941" s="0" t="n">
        <v>9</v>
      </c>
      <c r="S941" s="0" t="s">
        <v>1183</v>
      </c>
    </row>
    <row r="942" customFormat="false" ht="12.8" hidden="false" customHeight="false" outlineLevel="0" collapsed="false">
      <c r="A942" s="0" t="n">
        <v>88065566295</v>
      </c>
      <c r="B942" s="0" t="n">
        <v>44073</v>
      </c>
      <c r="C942" s="0" t="s">
        <v>940</v>
      </c>
      <c r="D942" s="0" t="s">
        <v>20</v>
      </c>
      <c r="E942" s="0" t="s">
        <v>75</v>
      </c>
      <c r="F942" s="0" t="s">
        <v>31</v>
      </c>
      <c r="G942" s="0" t="s">
        <v>32</v>
      </c>
      <c r="H942" s="0" t="s">
        <v>33</v>
      </c>
      <c r="I942" s="0" t="s">
        <v>128</v>
      </c>
      <c r="J942" s="0" t="s">
        <v>91</v>
      </c>
      <c r="K942" s="0" t="s">
        <v>27</v>
      </c>
      <c r="L942" s="0" t="n">
        <v>30</v>
      </c>
      <c r="M942" s="0" t="n">
        <v>27</v>
      </c>
      <c r="N942" s="0" t="n">
        <v>15</v>
      </c>
      <c r="O942" s="0" t="n">
        <v>450</v>
      </c>
      <c r="P942" s="0" t="n">
        <v>405</v>
      </c>
      <c r="Q942" s="0" t="n">
        <v>45</v>
      </c>
      <c r="R942" s="0" t="n">
        <v>8</v>
      </c>
      <c r="S942" s="0" t="s">
        <v>1184</v>
      </c>
    </row>
    <row r="943" customFormat="false" ht="12.8" hidden="false" customHeight="false" outlineLevel="0" collapsed="false">
      <c r="A943" s="0" t="n">
        <v>88065566296</v>
      </c>
      <c r="B943" s="0" t="n">
        <v>44074</v>
      </c>
      <c r="C943" s="0" t="s">
        <v>941</v>
      </c>
      <c r="D943" s="0" t="s">
        <v>29</v>
      </c>
      <c r="E943" s="0" t="s">
        <v>78</v>
      </c>
      <c r="F943" s="0" t="s">
        <v>38</v>
      </c>
      <c r="G943" s="0" t="s">
        <v>32</v>
      </c>
      <c r="H943" s="0" t="s">
        <v>39</v>
      </c>
      <c r="I943" s="0" t="s">
        <v>128</v>
      </c>
      <c r="J943" s="0" t="s">
        <v>94</v>
      </c>
      <c r="K943" s="0" t="s">
        <v>27</v>
      </c>
      <c r="L943" s="0" t="n">
        <v>16</v>
      </c>
      <c r="M943" s="0" t="n">
        <v>13</v>
      </c>
      <c r="N943" s="0" t="n">
        <v>3</v>
      </c>
      <c r="O943" s="0" t="n">
        <v>48</v>
      </c>
      <c r="P943" s="0" t="n">
        <v>39</v>
      </c>
      <c r="Q943" s="0" t="n">
        <v>9</v>
      </c>
      <c r="R943" s="0" t="n">
        <v>8</v>
      </c>
      <c r="S943" s="0" t="s">
        <v>1184</v>
      </c>
    </row>
    <row r="944" customFormat="false" ht="12.8" hidden="false" customHeight="false" outlineLevel="0" collapsed="false">
      <c r="A944" s="0" t="n">
        <v>88065566297</v>
      </c>
      <c r="B944" s="0" t="n">
        <v>44075</v>
      </c>
      <c r="C944" s="0" t="s">
        <v>942</v>
      </c>
      <c r="D944" s="0" t="s">
        <v>29</v>
      </c>
      <c r="E944" s="0" t="s">
        <v>81</v>
      </c>
      <c r="F944" s="0" t="s">
        <v>43</v>
      </c>
      <c r="G944" s="0" t="s">
        <v>23</v>
      </c>
      <c r="H944" s="0" t="s">
        <v>44</v>
      </c>
      <c r="I944" s="0" t="s">
        <v>128</v>
      </c>
      <c r="J944" s="0" t="s">
        <v>26</v>
      </c>
      <c r="K944" s="0" t="s">
        <v>27</v>
      </c>
      <c r="L944" s="0" t="n">
        <v>52</v>
      </c>
      <c r="M944" s="0" t="n">
        <v>49</v>
      </c>
      <c r="N944" s="0" t="n">
        <v>6</v>
      </c>
      <c r="O944" s="0" t="n">
        <v>312</v>
      </c>
      <c r="P944" s="0" t="n">
        <v>294</v>
      </c>
      <c r="Q944" s="0" t="n">
        <v>18</v>
      </c>
      <c r="R944" s="0" t="n">
        <v>9</v>
      </c>
      <c r="S944" s="0" t="s">
        <v>1183</v>
      </c>
    </row>
    <row r="945" customFormat="false" ht="12.8" hidden="false" customHeight="false" outlineLevel="0" collapsed="false">
      <c r="A945" s="0" t="n">
        <v>88065566298</v>
      </c>
      <c r="B945" s="0" t="n">
        <v>44076</v>
      </c>
      <c r="C945" s="0" t="s">
        <v>943</v>
      </c>
      <c r="D945" s="0" t="s">
        <v>29</v>
      </c>
      <c r="E945" s="0" t="s">
        <v>69</v>
      </c>
      <c r="F945" s="0" t="s">
        <v>22</v>
      </c>
      <c r="G945" s="0" t="s">
        <v>23</v>
      </c>
      <c r="H945" s="0" t="s">
        <v>24</v>
      </c>
      <c r="I945" s="0" t="s">
        <v>128</v>
      </c>
      <c r="J945" s="0" t="s">
        <v>99</v>
      </c>
      <c r="K945" s="0" t="s">
        <v>27</v>
      </c>
      <c r="L945" s="0" t="n">
        <v>14</v>
      </c>
      <c r="M945" s="0" t="n">
        <v>11</v>
      </c>
      <c r="N945" s="0" t="n">
        <v>10</v>
      </c>
      <c r="O945" s="0" t="n">
        <v>140</v>
      </c>
      <c r="P945" s="0" t="n">
        <v>110</v>
      </c>
      <c r="Q945" s="0" t="n">
        <v>30</v>
      </c>
      <c r="R945" s="0" t="n">
        <v>9</v>
      </c>
      <c r="S945" s="0" t="s">
        <v>1183</v>
      </c>
    </row>
    <row r="946" customFormat="false" ht="12.8" hidden="false" customHeight="false" outlineLevel="0" collapsed="false">
      <c r="A946" s="0" t="n">
        <v>88065566299</v>
      </c>
      <c r="B946" s="0" t="n">
        <v>44077</v>
      </c>
      <c r="C946" s="0" t="s">
        <v>944</v>
      </c>
      <c r="D946" s="0" t="s">
        <v>29</v>
      </c>
      <c r="E946" s="0" t="s">
        <v>21</v>
      </c>
      <c r="F946" s="0" t="s">
        <v>22</v>
      </c>
      <c r="G946" s="0" t="s">
        <v>23</v>
      </c>
      <c r="H946" s="0" t="s">
        <v>24</v>
      </c>
      <c r="I946" s="0" t="s">
        <v>128</v>
      </c>
      <c r="J946" s="0" t="s">
        <v>102</v>
      </c>
      <c r="K946" s="0" t="s">
        <v>27</v>
      </c>
      <c r="L946" s="0" t="n">
        <v>6</v>
      </c>
      <c r="M946" s="0" t="n">
        <v>3</v>
      </c>
      <c r="N946" s="0" t="n">
        <v>11</v>
      </c>
      <c r="O946" s="0" t="n">
        <v>66</v>
      </c>
      <c r="P946" s="0" t="n">
        <v>33</v>
      </c>
      <c r="Q946" s="0" t="n">
        <v>33</v>
      </c>
      <c r="R946" s="0" t="n">
        <v>9</v>
      </c>
      <c r="S946" s="0" t="s">
        <v>1183</v>
      </c>
    </row>
    <row r="947" customFormat="false" ht="12.8" hidden="false" customHeight="false" outlineLevel="0" collapsed="false">
      <c r="A947" s="0" t="n">
        <v>88065566300</v>
      </c>
      <c r="B947" s="0" t="n">
        <v>44078</v>
      </c>
      <c r="C947" s="0" t="s">
        <v>945</v>
      </c>
      <c r="D947" s="0" t="s">
        <v>20</v>
      </c>
      <c r="E947" s="0" t="s">
        <v>152</v>
      </c>
      <c r="F947" s="0" t="s">
        <v>31</v>
      </c>
      <c r="G947" s="0" t="s">
        <v>32</v>
      </c>
      <c r="H947" s="0" t="s">
        <v>33</v>
      </c>
      <c r="I947" s="0" t="s">
        <v>128</v>
      </c>
      <c r="J947" s="0" t="s">
        <v>105</v>
      </c>
      <c r="K947" s="0" t="s">
        <v>27</v>
      </c>
      <c r="L947" s="0" t="n">
        <v>13</v>
      </c>
      <c r="M947" s="0" t="n">
        <v>10</v>
      </c>
      <c r="N947" s="0" t="n">
        <v>3</v>
      </c>
      <c r="O947" s="0" t="n">
        <v>39</v>
      </c>
      <c r="P947" s="0" t="n">
        <v>30</v>
      </c>
      <c r="Q947" s="0" t="n">
        <v>9</v>
      </c>
      <c r="R947" s="0" t="n">
        <v>9</v>
      </c>
      <c r="S947" s="0" t="s">
        <v>1183</v>
      </c>
    </row>
    <row r="948" customFormat="false" ht="12.8" hidden="false" customHeight="false" outlineLevel="0" collapsed="false">
      <c r="A948" s="0" t="n">
        <v>88065566301</v>
      </c>
      <c r="B948" s="0" t="n">
        <v>44092</v>
      </c>
      <c r="C948" s="0" t="s">
        <v>946</v>
      </c>
      <c r="D948" s="0" t="s">
        <v>29</v>
      </c>
      <c r="E948" s="0" t="s">
        <v>154</v>
      </c>
      <c r="F948" s="0" t="s">
        <v>38</v>
      </c>
      <c r="G948" s="0" t="s">
        <v>32</v>
      </c>
      <c r="H948" s="0" t="s">
        <v>39</v>
      </c>
      <c r="I948" s="0" t="s">
        <v>128</v>
      </c>
      <c r="J948" s="0" t="s">
        <v>108</v>
      </c>
      <c r="K948" s="0" t="s">
        <v>27</v>
      </c>
      <c r="L948" s="0" t="n">
        <v>15</v>
      </c>
      <c r="M948" s="0" t="n">
        <v>12</v>
      </c>
      <c r="N948" s="0" t="n">
        <v>1</v>
      </c>
      <c r="O948" s="0" t="n">
        <v>15</v>
      </c>
      <c r="P948" s="0" t="n">
        <v>12</v>
      </c>
      <c r="Q948" s="0" t="n">
        <v>3</v>
      </c>
      <c r="R948" s="0" t="n">
        <v>9</v>
      </c>
      <c r="S948" s="0" t="s">
        <v>1183</v>
      </c>
    </row>
    <row r="949" customFormat="false" ht="12.8" hidden="false" customHeight="false" outlineLevel="0" collapsed="false">
      <c r="A949" s="0" t="n">
        <v>88065566302</v>
      </c>
      <c r="B949" s="0" t="n">
        <v>44092</v>
      </c>
      <c r="C949" s="0" t="s">
        <v>947</v>
      </c>
      <c r="D949" s="0" t="s">
        <v>20</v>
      </c>
      <c r="E949" s="0" t="s">
        <v>156</v>
      </c>
      <c r="F949" s="0" t="s">
        <v>43</v>
      </c>
      <c r="G949" s="0" t="s">
        <v>23</v>
      </c>
      <c r="H949" s="0" t="s">
        <v>44</v>
      </c>
      <c r="I949" s="0" t="s">
        <v>128</v>
      </c>
      <c r="J949" s="0" t="s">
        <v>53</v>
      </c>
      <c r="K949" s="0" t="s">
        <v>27</v>
      </c>
      <c r="L949" s="0" t="n">
        <v>20</v>
      </c>
      <c r="M949" s="0" t="n">
        <v>17</v>
      </c>
      <c r="N949" s="0" t="n">
        <v>1</v>
      </c>
      <c r="O949" s="0" t="n">
        <v>20</v>
      </c>
      <c r="P949" s="0" t="n">
        <v>17</v>
      </c>
      <c r="Q949" s="0" t="n">
        <v>3</v>
      </c>
      <c r="R949" s="0" t="n">
        <v>9</v>
      </c>
      <c r="S949" s="0" t="s">
        <v>1183</v>
      </c>
    </row>
    <row r="950" customFormat="false" ht="12.8" hidden="false" customHeight="false" outlineLevel="0" collapsed="false">
      <c r="A950" s="0" t="n">
        <v>88065566303</v>
      </c>
      <c r="B950" s="0" t="n">
        <v>44093</v>
      </c>
      <c r="C950" s="0" t="s">
        <v>948</v>
      </c>
      <c r="D950" s="0" t="s">
        <v>29</v>
      </c>
      <c r="E950" s="0" t="s">
        <v>112</v>
      </c>
      <c r="F950" s="0" t="s">
        <v>22</v>
      </c>
      <c r="G950" s="0" t="s">
        <v>23</v>
      </c>
      <c r="H950" s="0" t="s">
        <v>24</v>
      </c>
      <c r="I950" s="0" t="s">
        <v>128</v>
      </c>
      <c r="J950" s="0" t="s">
        <v>56</v>
      </c>
      <c r="K950" s="0" t="s">
        <v>27</v>
      </c>
      <c r="L950" s="0" t="n">
        <v>12</v>
      </c>
      <c r="M950" s="0" t="n">
        <v>9</v>
      </c>
      <c r="N950" s="0" t="n">
        <v>1</v>
      </c>
      <c r="O950" s="0" t="n">
        <v>12</v>
      </c>
      <c r="P950" s="0" t="n">
        <v>9</v>
      </c>
      <c r="Q950" s="0" t="n">
        <v>3</v>
      </c>
      <c r="R950" s="0" t="n">
        <v>9</v>
      </c>
      <c r="S950" s="0" t="s">
        <v>1183</v>
      </c>
    </row>
    <row r="951" customFormat="false" ht="12.8" hidden="false" customHeight="false" outlineLevel="0" collapsed="false">
      <c r="A951" s="0" t="n">
        <v>88065566304</v>
      </c>
      <c r="B951" s="0" t="n">
        <v>44094</v>
      </c>
      <c r="C951" s="0" t="s">
        <v>949</v>
      </c>
      <c r="D951" s="0" t="s">
        <v>20</v>
      </c>
      <c r="E951" s="0" t="s">
        <v>114</v>
      </c>
      <c r="F951" s="0" t="s">
        <v>22</v>
      </c>
      <c r="G951" s="0" t="s">
        <v>23</v>
      </c>
      <c r="H951" s="0" t="s">
        <v>24</v>
      </c>
      <c r="I951" s="0" t="s">
        <v>128</v>
      </c>
      <c r="J951" s="0" t="s">
        <v>59</v>
      </c>
      <c r="K951" s="0" t="s">
        <v>27</v>
      </c>
      <c r="L951" s="0" t="n">
        <v>16</v>
      </c>
      <c r="M951" s="0" t="n">
        <v>13</v>
      </c>
      <c r="N951" s="0" t="n">
        <v>3</v>
      </c>
      <c r="O951" s="0" t="n">
        <v>48</v>
      </c>
      <c r="P951" s="0" t="n">
        <v>39</v>
      </c>
      <c r="Q951" s="0" t="n">
        <v>9</v>
      </c>
      <c r="R951" s="0" t="n">
        <v>9</v>
      </c>
      <c r="S951" s="0" t="s">
        <v>1183</v>
      </c>
    </row>
    <row r="952" customFormat="false" ht="12.8" hidden="false" customHeight="false" outlineLevel="0" collapsed="false">
      <c r="A952" s="0" t="n">
        <v>88065566305</v>
      </c>
      <c r="B952" s="0" t="n">
        <v>44098</v>
      </c>
      <c r="C952" s="0" t="s">
        <v>934</v>
      </c>
      <c r="D952" s="0" t="s">
        <v>29</v>
      </c>
      <c r="E952" s="0" t="s">
        <v>69</v>
      </c>
      <c r="F952" s="0" t="s">
        <v>22</v>
      </c>
      <c r="G952" s="0" t="s">
        <v>23</v>
      </c>
      <c r="H952" s="0" t="s">
        <v>24</v>
      </c>
      <c r="I952" s="0" t="s">
        <v>128</v>
      </c>
      <c r="J952" s="0" t="s">
        <v>62</v>
      </c>
      <c r="K952" s="0" t="s">
        <v>27</v>
      </c>
      <c r="L952" s="0" t="n">
        <v>20</v>
      </c>
      <c r="M952" s="0" t="n">
        <v>17</v>
      </c>
      <c r="N952" s="0" t="n">
        <v>4</v>
      </c>
      <c r="O952" s="0" t="n">
        <v>80</v>
      </c>
      <c r="P952" s="0" t="n">
        <v>68</v>
      </c>
      <c r="Q952" s="0" t="n">
        <v>12</v>
      </c>
      <c r="R952" s="0" t="n">
        <v>9</v>
      </c>
      <c r="S952" s="0" t="s">
        <v>1183</v>
      </c>
    </row>
    <row r="953" customFormat="false" ht="12.8" hidden="false" customHeight="false" outlineLevel="0" collapsed="false">
      <c r="A953" s="0" t="n">
        <v>88065566306</v>
      </c>
      <c r="B953" s="0" t="n">
        <v>44099</v>
      </c>
      <c r="C953" s="0" t="s">
        <v>935</v>
      </c>
      <c r="D953" s="0" t="s">
        <v>20</v>
      </c>
      <c r="E953" s="0" t="s">
        <v>96</v>
      </c>
      <c r="F953" s="0" t="s">
        <v>31</v>
      </c>
      <c r="G953" s="0" t="s">
        <v>32</v>
      </c>
      <c r="H953" s="0" t="s">
        <v>33</v>
      </c>
      <c r="I953" s="0" t="s">
        <v>128</v>
      </c>
      <c r="J953" s="0" t="s">
        <v>63</v>
      </c>
      <c r="K953" s="0" t="s">
        <v>27</v>
      </c>
      <c r="L953" s="0" t="n">
        <v>12</v>
      </c>
      <c r="M953" s="0" t="n">
        <v>9</v>
      </c>
      <c r="N953" s="0" t="n">
        <v>5</v>
      </c>
      <c r="O953" s="0" t="n">
        <v>60</v>
      </c>
      <c r="P953" s="0" t="n">
        <v>45</v>
      </c>
      <c r="Q953" s="0" t="n">
        <v>15</v>
      </c>
      <c r="R953" s="0" t="n">
        <v>9</v>
      </c>
      <c r="S953" s="0" t="s">
        <v>1183</v>
      </c>
    </row>
    <row r="954" customFormat="false" ht="12.8" hidden="false" customHeight="false" outlineLevel="0" collapsed="false">
      <c r="A954" s="0" t="n">
        <v>88065566307</v>
      </c>
      <c r="B954" s="0" t="n">
        <v>44103</v>
      </c>
      <c r="C954" s="0" t="s">
        <v>936</v>
      </c>
      <c r="D954" s="0" t="s">
        <v>29</v>
      </c>
      <c r="E954" s="0" t="s">
        <v>98</v>
      </c>
      <c r="F954" s="0" t="s">
        <v>38</v>
      </c>
      <c r="G954" s="0" t="s">
        <v>32</v>
      </c>
      <c r="H954" s="0" t="s">
        <v>39</v>
      </c>
      <c r="I954" s="0" t="s">
        <v>128</v>
      </c>
      <c r="J954" s="0" t="s">
        <v>70</v>
      </c>
      <c r="K954" s="0" t="s">
        <v>27</v>
      </c>
      <c r="L954" s="0" t="n">
        <v>10</v>
      </c>
      <c r="M954" s="0" t="n">
        <v>7</v>
      </c>
      <c r="N954" s="0" t="n">
        <v>6</v>
      </c>
      <c r="O954" s="0" t="n">
        <v>60</v>
      </c>
      <c r="P954" s="0" t="n">
        <v>42</v>
      </c>
      <c r="Q954" s="0" t="n">
        <v>18</v>
      </c>
      <c r="R954" s="0" t="n">
        <v>9</v>
      </c>
      <c r="S954" s="0" t="s">
        <v>1183</v>
      </c>
    </row>
    <row r="955" customFormat="false" ht="12.8" hidden="false" customHeight="false" outlineLevel="0" collapsed="false">
      <c r="A955" s="0" t="n">
        <v>88065566308</v>
      </c>
      <c r="B955" s="0" t="n">
        <v>44102</v>
      </c>
      <c r="C955" s="0" t="s">
        <v>937</v>
      </c>
      <c r="D955" s="0" t="s">
        <v>20</v>
      </c>
      <c r="E955" s="0" t="s">
        <v>101</v>
      </c>
      <c r="F955" s="0" t="s">
        <v>43</v>
      </c>
      <c r="G955" s="0" t="s">
        <v>23</v>
      </c>
      <c r="H955" s="0" t="s">
        <v>44</v>
      </c>
      <c r="I955" s="0" t="s">
        <v>128</v>
      </c>
      <c r="J955" s="0" t="s">
        <v>73</v>
      </c>
      <c r="K955" s="0" t="s">
        <v>27</v>
      </c>
      <c r="L955" s="0" t="n">
        <v>15</v>
      </c>
      <c r="M955" s="0" t="n">
        <v>12</v>
      </c>
      <c r="N955" s="0" t="n">
        <v>7</v>
      </c>
      <c r="O955" s="0" t="n">
        <v>105</v>
      </c>
      <c r="P955" s="0" t="n">
        <v>84</v>
      </c>
      <c r="Q955" s="0" t="n">
        <v>21</v>
      </c>
      <c r="R955" s="0" t="n">
        <v>9</v>
      </c>
      <c r="S955" s="0" t="s">
        <v>1183</v>
      </c>
    </row>
    <row r="956" customFormat="false" ht="12.8" hidden="false" customHeight="false" outlineLevel="0" collapsed="false">
      <c r="A956" s="0" t="n">
        <v>88065566309</v>
      </c>
      <c r="B956" s="0" t="n">
        <v>44102</v>
      </c>
      <c r="C956" s="0" t="s">
        <v>938</v>
      </c>
      <c r="D956" s="0" t="s">
        <v>29</v>
      </c>
      <c r="E956" s="0" t="s">
        <v>104</v>
      </c>
      <c r="F956" s="0" t="s">
        <v>22</v>
      </c>
      <c r="G956" s="0" t="s">
        <v>23</v>
      </c>
      <c r="H956" s="0" t="s">
        <v>24</v>
      </c>
      <c r="I956" s="0" t="s">
        <v>128</v>
      </c>
      <c r="J956" s="0" t="s">
        <v>76</v>
      </c>
      <c r="K956" s="0" t="s">
        <v>27</v>
      </c>
      <c r="L956" s="0" t="n">
        <v>15</v>
      </c>
      <c r="M956" s="0" t="n">
        <v>12</v>
      </c>
      <c r="N956" s="0" t="n">
        <v>11</v>
      </c>
      <c r="O956" s="0" t="n">
        <v>165</v>
      </c>
      <c r="P956" s="0" t="n">
        <v>132</v>
      </c>
      <c r="Q956" s="0" t="n">
        <v>33</v>
      </c>
      <c r="R956" s="0" t="n">
        <v>9</v>
      </c>
      <c r="S956" s="0" t="s">
        <v>1183</v>
      </c>
    </row>
    <row r="957" customFormat="false" ht="12.8" hidden="false" customHeight="false" outlineLevel="0" collapsed="false">
      <c r="A957" s="0" t="n">
        <v>88065566310</v>
      </c>
      <c r="B957" s="0" t="n">
        <v>44103</v>
      </c>
      <c r="C957" s="0" t="s">
        <v>939</v>
      </c>
      <c r="D957" s="0" t="s">
        <v>29</v>
      </c>
      <c r="E957" s="0" t="s">
        <v>107</v>
      </c>
      <c r="F957" s="0" t="s">
        <v>22</v>
      </c>
      <c r="G957" s="0" t="s">
        <v>23</v>
      </c>
      <c r="H957" s="0" t="s">
        <v>24</v>
      </c>
      <c r="I957" s="0" t="s">
        <v>128</v>
      </c>
      <c r="J957" s="0" t="s">
        <v>126</v>
      </c>
      <c r="K957" s="0" t="s">
        <v>27</v>
      </c>
      <c r="L957" s="0" t="n">
        <v>20</v>
      </c>
      <c r="M957" s="0" t="n">
        <v>17</v>
      </c>
      <c r="N957" s="0" t="n">
        <v>2</v>
      </c>
      <c r="O957" s="0" t="n">
        <v>40</v>
      </c>
      <c r="P957" s="0" t="n">
        <v>34</v>
      </c>
      <c r="Q957" s="0" t="n">
        <v>6</v>
      </c>
      <c r="R957" s="0" t="n">
        <v>9</v>
      </c>
      <c r="S957" s="0" t="s">
        <v>1183</v>
      </c>
    </row>
    <row r="958" customFormat="false" ht="12.8" hidden="false" customHeight="false" outlineLevel="0" collapsed="false">
      <c r="A958" s="0" t="n">
        <v>88065566311</v>
      </c>
      <c r="B958" s="0" t="n">
        <v>44073</v>
      </c>
      <c r="C958" s="0" t="s">
        <v>940</v>
      </c>
      <c r="D958" s="0" t="s">
        <v>20</v>
      </c>
      <c r="E958" s="0" t="s">
        <v>75</v>
      </c>
      <c r="F958" s="0" t="s">
        <v>31</v>
      </c>
      <c r="G958" s="0" t="s">
        <v>32</v>
      </c>
      <c r="H958" s="0" t="s">
        <v>33</v>
      </c>
      <c r="I958" s="0" t="s">
        <v>128</v>
      </c>
      <c r="J958" s="0" t="s">
        <v>129</v>
      </c>
      <c r="K958" s="0" t="s">
        <v>27</v>
      </c>
      <c r="L958" s="0" t="n">
        <v>12</v>
      </c>
      <c r="M958" s="0" t="n">
        <v>9</v>
      </c>
      <c r="N958" s="0" t="n">
        <v>3</v>
      </c>
      <c r="O958" s="0" t="n">
        <v>36</v>
      </c>
      <c r="P958" s="0" t="n">
        <v>27</v>
      </c>
      <c r="Q958" s="0" t="n">
        <v>9</v>
      </c>
      <c r="R958" s="0" t="n">
        <v>8</v>
      </c>
      <c r="S958" s="0" t="s">
        <v>1184</v>
      </c>
    </row>
    <row r="959" customFormat="false" ht="12.8" hidden="false" customHeight="false" outlineLevel="0" collapsed="false">
      <c r="A959" s="0" t="n">
        <v>88065566312</v>
      </c>
      <c r="B959" s="0" t="n">
        <v>44074</v>
      </c>
      <c r="C959" s="0" t="s">
        <v>941</v>
      </c>
      <c r="D959" s="0" t="s">
        <v>29</v>
      </c>
      <c r="E959" s="0" t="s">
        <v>78</v>
      </c>
      <c r="F959" s="0" t="s">
        <v>38</v>
      </c>
      <c r="G959" s="0" t="s">
        <v>32</v>
      </c>
      <c r="H959" s="0" t="s">
        <v>39</v>
      </c>
      <c r="I959" s="0" t="s">
        <v>128</v>
      </c>
      <c r="J959" s="0" t="s">
        <v>131</v>
      </c>
      <c r="K959" s="0" t="s">
        <v>27</v>
      </c>
      <c r="L959" s="0" t="n">
        <v>13</v>
      </c>
      <c r="M959" s="0" t="n">
        <v>10</v>
      </c>
      <c r="N959" s="0" t="n">
        <v>5</v>
      </c>
      <c r="O959" s="0" t="n">
        <v>65</v>
      </c>
      <c r="P959" s="0" t="n">
        <v>50</v>
      </c>
      <c r="Q959" s="0" t="n">
        <v>15</v>
      </c>
      <c r="R959" s="0" t="n">
        <v>8</v>
      </c>
      <c r="S959" s="0" t="s">
        <v>1184</v>
      </c>
    </row>
    <row r="960" customFormat="false" ht="12.8" hidden="false" customHeight="false" outlineLevel="0" collapsed="false">
      <c r="A960" s="0" t="n">
        <v>88065566313</v>
      </c>
      <c r="B960" s="0" t="n">
        <v>44075</v>
      </c>
      <c r="C960" s="0" t="s">
        <v>942</v>
      </c>
      <c r="D960" s="0" t="s">
        <v>29</v>
      </c>
      <c r="E960" s="0" t="s">
        <v>81</v>
      </c>
      <c r="F960" s="0" t="s">
        <v>43</v>
      </c>
      <c r="G960" s="0" t="s">
        <v>23</v>
      </c>
      <c r="H960" s="0" t="s">
        <v>44</v>
      </c>
      <c r="I960" s="0" t="s">
        <v>128</v>
      </c>
      <c r="J960" s="0" t="s">
        <v>133</v>
      </c>
      <c r="K960" s="0" t="s">
        <v>27</v>
      </c>
      <c r="L960" s="0" t="n">
        <v>15</v>
      </c>
      <c r="M960" s="0" t="n">
        <v>12</v>
      </c>
      <c r="N960" s="0" t="n">
        <v>2</v>
      </c>
      <c r="O960" s="0" t="n">
        <v>30</v>
      </c>
      <c r="P960" s="0" t="n">
        <v>24</v>
      </c>
      <c r="Q960" s="0" t="n">
        <v>6</v>
      </c>
      <c r="R960" s="0" t="n">
        <v>9</v>
      </c>
      <c r="S960" s="0" t="s">
        <v>1183</v>
      </c>
    </row>
    <row r="961" customFormat="false" ht="12.8" hidden="false" customHeight="false" outlineLevel="0" collapsed="false">
      <c r="A961" s="0" t="n">
        <v>88065566314</v>
      </c>
      <c r="B961" s="0" t="n">
        <v>44076</v>
      </c>
      <c r="C961" s="0" t="s">
        <v>943</v>
      </c>
      <c r="D961" s="0" t="s">
        <v>29</v>
      </c>
      <c r="E961" s="0" t="s">
        <v>69</v>
      </c>
      <c r="F961" s="0" t="s">
        <v>22</v>
      </c>
      <c r="G961" s="0" t="s">
        <v>23</v>
      </c>
      <c r="H961" s="0" t="s">
        <v>24</v>
      </c>
      <c r="I961" s="0" t="s">
        <v>128</v>
      </c>
      <c r="J961" s="0" t="s">
        <v>88</v>
      </c>
      <c r="K961" s="0" t="s">
        <v>27</v>
      </c>
      <c r="L961" s="0" t="n">
        <v>14</v>
      </c>
      <c r="M961" s="0" t="n">
        <v>11</v>
      </c>
      <c r="N961" s="0" t="n">
        <v>1</v>
      </c>
      <c r="O961" s="0" t="n">
        <v>14</v>
      </c>
      <c r="P961" s="0" t="n">
        <v>11</v>
      </c>
      <c r="Q961" s="0" t="n">
        <v>3</v>
      </c>
      <c r="R961" s="0" t="n">
        <v>9</v>
      </c>
      <c r="S961" s="0" t="s">
        <v>1183</v>
      </c>
    </row>
    <row r="962" customFormat="false" ht="12.8" hidden="false" customHeight="false" outlineLevel="0" collapsed="false">
      <c r="A962" s="0" t="n">
        <v>88065566315</v>
      </c>
      <c r="B962" s="0" t="n">
        <v>44077</v>
      </c>
      <c r="C962" s="0" t="s">
        <v>944</v>
      </c>
      <c r="D962" s="0" t="s">
        <v>29</v>
      </c>
      <c r="E962" s="0" t="s">
        <v>21</v>
      </c>
      <c r="F962" s="0" t="s">
        <v>22</v>
      </c>
      <c r="G962" s="0" t="s">
        <v>23</v>
      </c>
      <c r="H962" s="0" t="s">
        <v>24</v>
      </c>
      <c r="I962" s="0" t="s">
        <v>128</v>
      </c>
      <c r="J962" s="0" t="s">
        <v>91</v>
      </c>
      <c r="K962" s="0" t="s">
        <v>27</v>
      </c>
      <c r="L962" s="0" t="n">
        <v>30</v>
      </c>
      <c r="M962" s="0" t="n">
        <v>27</v>
      </c>
      <c r="N962" s="0" t="n">
        <v>6</v>
      </c>
      <c r="O962" s="0" t="n">
        <v>180</v>
      </c>
      <c r="P962" s="0" t="n">
        <v>162</v>
      </c>
      <c r="Q962" s="0" t="n">
        <v>18</v>
      </c>
      <c r="R962" s="0" t="n">
        <v>9</v>
      </c>
      <c r="S962" s="0" t="s">
        <v>1183</v>
      </c>
    </row>
    <row r="963" customFormat="false" ht="12.8" hidden="false" customHeight="false" outlineLevel="0" collapsed="false">
      <c r="A963" s="0" t="n">
        <v>88065566316</v>
      </c>
      <c r="B963" s="0" t="n">
        <v>44078</v>
      </c>
      <c r="C963" s="0" t="s">
        <v>945</v>
      </c>
      <c r="D963" s="0" t="s">
        <v>20</v>
      </c>
      <c r="E963" s="0" t="s">
        <v>152</v>
      </c>
      <c r="F963" s="0" t="s">
        <v>31</v>
      </c>
      <c r="G963" s="0" t="s">
        <v>32</v>
      </c>
      <c r="H963" s="0" t="s">
        <v>33</v>
      </c>
      <c r="I963" s="0" t="s">
        <v>128</v>
      </c>
      <c r="J963" s="0" t="s">
        <v>94</v>
      </c>
      <c r="K963" s="0" t="s">
        <v>27</v>
      </c>
      <c r="L963" s="0" t="n">
        <v>16</v>
      </c>
      <c r="M963" s="0" t="n">
        <v>13</v>
      </c>
      <c r="N963" s="0" t="n">
        <v>9</v>
      </c>
      <c r="O963" s="0" t="n">
        <v>144</v>
      </c>
      <c r="P963" s="0" t="n">
        <v>117</v>
      </c>
      <c r="Q963" s="0" t="n">
        <v>27</v>
      </c>
      <c r="R963" s="0" t="n">
        <v>9</v>
      </c>
      <c r="S963" s="0" t="s">
        <v>1183</v>
      </c>
    </row>
    <row r="964" customFormat="false" ht="12.8" hidden="false" customHeight="false" outlineLevel="0" collapsed="false">
      <c r="A964" s="0" t="n">
        <v>88065566317</v>
      </c>
      <c r="B964" s="0" t="n">
        <v>44092</v>
      </c>
      <c r="C964" s="0" t="s">
        <v>946</v>
      </c>
      <c r="D964" s="0" t="s">
        <v>29</v>
      </c>
      <c r="E964" s="0" t="s">
        <v>154</v>
      </c>
      <c r="F964" s="0" t="s">
        <v>38</v>
      </c>
      <c r="G964" s="0" t="s">
        <v>32</v>
      </c>
      <c r="H964" s="0" t="s">
        <v>39</v>
      </c>
      <c r="I964" s="0" t="s">
        <v>128</v>
      </c>
      <c r="J964" s="0" t="s">
        <v>34</v>
      </c>
      <c r="K964" s="0" t="s">
        <v>35</v>
      </c>
      <c r="L964" s="0" t="n">
        <v>9</v>
      </c>
      <c r="M964" s="0" t="n">
        <v>6</v>
      </c>
      <c r="N964" s="0" t="n">
        <v>10</v>
      </c>
      <c r="O964" s="0" t="n">
        <v>90</v>
      </c>
      <c r="P964" s="0" t="n">
        <v>60</v>
      </c>
      <c r="Q964" s="0" t="n">
        <v>30</v>
      </c>
      <c r="R964" s="0" t="n">
        <v>9</v>
      </c>
      <c r="S964" s="0" t="s">
        <v>1183</v>
      </c>
    </row>
    <row r="965" customFormat="false" ht="12.8" hidden="false" customHeight="false" outlineLevel="0" collapsed="false">
      <c r="A965" s="0" t="n">
        <v>88065566318</v>
      </c>
      <c r="B965" s="0" t="n">
        <v>44092</v>
      </c>
      <c r="C965" s="0" t="s">
        <v>947</v>
      </c>
      <c r="D965" s="0" t="s">
        <v>20</v>
      </c>
      <c r="E965" s="0" t="s">
        <v>156</v>
      </c>
      <c r="F965" s="0" t="s">
        <v>43</v>
      </c>
      <c r="G965" s="0" t="s">
        <v>23</v>
      </c>
      <c r="H965" s="0" t="s">
        <v>44</v>
      </c>
      <c r="I965" s="0" t="s">
        <v>128</v>
      </c>
      <c r="J965" s="0" t="s">
        <v>40</v>
      </c>
      <c r="K965" s="0" t="s">
        <v>35</v>
      </c>
      <c r="L965" s="0" t="n">
        <v>5</v>
      </c>
      <c r="M965" s="0" t="n">
        <v>2</v>
      </c>
      <c r="N965" s="0" t="n">
        <v>3</v>
      </c>
      <c r="O965" s="0" t="n">
        <v>15</v>
      </c>
      <c r="P965" s="0" t="n">
        <v>6</v>
      </c>
      <c r="Q965" s="0" t="n">
        <v>9</v>
      </c>
      <c r="R965" s="0" t="n">
        <v>9</v>
      </c>
      <c r="S965" s="0" t="s">
        <v>1183</v>
      </c>
    </row>
    <row r="966" customFormat="false" ht="12.8" hidden="false" customHeight="false" outlineLevel="0" collapsed="false">
      <c r="A966" s="0" t="n">
        <v>88065566319</v>
      </c>
      <c r="B966" s="0" t="n">
        <v>44093</v>
      </c>
      <c r="C966" s="0" t="s">
        <v>948</v>
      </c>
      <c r="D966" s="0" t="s">
        <v>29</v>
      </c>
      <c r="E966" s="0" t="s">
        <v>112</v>
      </c>
      <c r="F966" s="0" t="s">
        <v>22</v>
      </c>
      <c r="G966" s="0" t="s">
        <v>23</v>
      </c>
      <c r="H966" s="0" t="s">
        <v>24</v>
      </c>
      <c r="I966" s="0" t="s">
        <v>128</v>
      </c>
      <c r="J966" s="0" t="s">
        <v>140</v>
      </c>
      <c r="K966" s="0" t="s">
        <v>35</v>
      </c>
      <c r="L966" s="0" t="n">
        <v>18</v>
      </c>
      <c r="M966" s="0" t="n">
        <v>15</v>
      </c>
      <c r="N966" s="0" t="n">
        <v>4</v>
      </c>
      <c r="O966" s="0" t="n">
        <v>72</v>
      </c>
      <c r="P966" s="0" t="n">
        <v>60</v>
      </c>
      <c r="Q966" s="0" t="n">
        <v>12</v>
      </c>
      <c r="R966" s="0" t="n">
        <v>9</v>
      </c>
      <c r="S966" s="0" t="s">
        <v>1183</v>
      </c>
    </row>
    <row r="967" customFormat="false" ht="12.8" hidden="false" customHeight="false" outlineLevel="0" collapsed="false">
      <c r="A967" s="0" t="n">
        <v>88065566320</v>
      </c>
      <c r="B967" s="0" t="n">
        <v>44094</v>
      </c>
      <c r="C967" s="0" t="s">
        <v>950</v>
      </c>
      <c r="D967" s="0" t="s">
        <v>29</v>
      </c>
      <c r="E967" s="0" t="s">
        <v>114</v>
      </c>
      <c r="F967" s="0" t="s">
        <v>22</v>
      </c>
      <c r="G967" s="0" t="s">
        <v>23</v>
      </c>
      <c r="H967" s="0" t="s">
        <v>24</v>
      </c>
      <c r="I967" s="0" t="s">
        <v>128</v>
      </c>
      <c r="J967" s="0" t="s">
        <v>142</v>
      </c>
      <c r="K967" s="0" t="s">
        <v>35</v>
      </c>
      <c r="L967" s="0" t="n">
        <v>10</v>
      </c>
      <c r="M967" s="0" t="n">
        <v>7</v>
      </c>
      <c r="N967" s="0" t="n">
        <v>5</v>
      </c>
      <c r="O967" s="0" t="n">
        <v>50</v>
      </c>
      <c r="P967" s="0" t="n">
        <v>35</v>
      </c>
      <c r="Q967" s="0" t="n">
        <v>15</v>
      </c>
      <c r="R967" s="0" t="n">
        <v>9</v>
      </c>
      <c r="S967" s="0" t="s">
        <v>1183</v>
      </c>
    </row>
    <row r="968" customFormat="false" ht="12.8" hidden="false" customHeight="false" outlineLevel="0" collapsed="false">
      <c r="A968" s="0" t="n">
        <v>88065566321</v>
      </c>
      <c r="B968" s="0" t="n">
        <v>44094</v>
      </c>
      <c r="C968" s="0" t="s">
        <v>951</v>
      </c>
      <c r="D968" s="0" t="s">
        <v>29</v>
      </c>
      <c r="E968" s="0" t="s">
        <v>125</v>
      </c>
      <c r="F968" s="0" t="s">
        <v>22</v>
      </c>
      <c r="G968" s="0" t="s">
        <v>952</v>
      </c>
      <c r="H968" s="0" t="s">
        <v>24</v>
      </c>
      <c r="I968" s="0" t="s">
        <v>25</v>
      </c>
      <c r="J968" s="0" t="s">
        <v>26</v>
      </c>
      <c r="K968" s="0" t="s">
        <v>27</v>
      </c>
      <c r="L968" s="0" t="n">
        <v>52</v>
      </c>
      <c r="M968" s="0" t="n">
        <v>49</v>
      </c>
      <c r="N968" s="0" t="n">
        <v>2</v>
      </c>
      <c r="O968" s="0" t="n">
        <v>104</v>
      </c>
      <c r="P968" s="0" t="n">
        <v>98</v>
      </c>
      <c r="Q968" s="0" t="n">
        <v>6</v>
      </c>
      <c r="R968" s="0" t="n">
        <v>9</v>
      </c>
      <c r="S968" s="0" t="s">
        <v>1183</v>
      </c>
    </row>
    <row r="969" customFormat="false" ht="12.8" hidden="false" customHeight="false" outlineLevel="0" collapsed="false">
      <c r="A969" s="0" t="n">
        <v>88065566322</v>
      </c>
      <c r="B969" s="0" t="n">
        <v>44095</v>
      </c>
      <c r="C969" s="0" t="s">
        <v>953</v>
      </c>
      <c r="D969" s="0" t="s">
        <v>20</v>
      </c>
      <c r="E969" s="0" t="s">
        <v>30</v>
      </c>
      <c r="F969" s="0" t="s">
        <v>31</v>
      </c>
      <c r="G969" s="0" t="s">
        <v>952</v>
      </c>
      <c r="H969" s="0" t="s">
        <v>33</v>
      </c>
      <c r="I969" s="0" t="s">
        <v>25</v>
      </c>
      <c r="J969" s="0" t="s">
        <v>34</v>
      </c>
      <c r="K969" s="0" t="s">
        <v>35</v>
      </c>
      <c r="L969" s="0" t="n">
        <v>9</v>
      </c>
      <c r="M969" s="0" t="n">
        <v>6</v>
      </c>
      <c r="N969" s="0" t="n">
        <v>5</v>
      </c>
      <c r="O969" s="0" t="n">
        <v>45</v>
      </c>
      <c r="P969" s="0" t="n">
        <v>30</v>
      </c>
      <c r="Q969" s="0" t="n">
        <v>15</v>
      </c>
      <c r="R969" s="0" t="n">
        <v>9</v>
      </c>
      <c r="S969" s="0" t="s">
        <v>1183</v>
      </c>
    </row>
    <row r="970" customFormat="false" ht="12.8" hidden="false" customHeight="false" outlineLevel="0" collapsed="false">
      <c r="A970" s="0" t="n">
        <v>88065566323</v>
      </c>
      <c r="B970" s="0" t="n">
        <v>44096</v>
      </c>
      <c r="C970" s="0" t="s">
        <v>954</v>
      </c>
      <c r="D970" s="0" t="s">
        <v>29</v>
      </c>
      <c r="E970" s="0" t="s">
        <v>37</v>
      </c>
      <c r="F970" s="0" t="s">
        <v>38</v>
      </c>
      <c r="G970" s="0" t="s">
        <v>952</v>
      </c>
      <c r="H970" s="0" t="s">
        <v>39</v>
      </c>
      <c r="I970" s="0" t="s">
        <v>25</v>
      </c>
      <c r="J970" s="0" t="s">
        <v>40</v>
      </c>
      <c r="K970" s="0" t="s">
        <v>35</v>
      </c>
      <c r="L970" s="0" t="n">
        <v>5</v>
      </c>
      <c r="M970" s="0" t="n">
        <v>2</v>
      </c>
      <c r="N970" s="0" t="n">
        <v>14</v>
      </c>
      <c r="O970" s="0" t="n">
        <v>70</v>
      </c>
      <c r="P970" s="0" t="n">
        <v>28</v>
      </c>
      <c r="Q970" s="0" t="n">
        <v>42</v>
      </c>
      <c r="R970" s="0" t="n">
        <v>9</v>
      </c>
      <c r="S970" s="0" t="s">
        <v>1183</v>
      </c>
    </row>
    <row r="971" customFormat="false" ht="12.8" hidden="false" customHeight="false" outlineLevel="0" collapsed="false">
      <c r="A971" s="0" t="n">
        <v>88065566324</v>
      </c>
      <c r="B971" s="0" t="n">
        <v>44097</v>
      </c>
      <c r="C971" s="0" t="s">
        <v>942</v>
      </c>
      <c r="D971" s="0" t="s">
        <v>29</v>
      </c>
      <c r="E971" s="0" t="s">
        <v>81</v>
      </c>
      <c r="F971" s="0" t="s">
        <v>43</v>
      </c>
      <c r="G971" s="0" t="s">
        <v>952</v>
      </c>
      <c r="H971" s="0" t="s">
        <v>44</v>
      </c>
      <c r="I971" s="0" t="s">
        <v>25</v>
      </c>
      <c r="J971" s="0" t="s">
        <v>26</v>
      </c>
      <c r="K971" s="0" t="s">
        <v>27</v>
      </c>
      <c r="L971" s="0" t="n">
        <v>14</v>
      </c>
      <c r="M971" s="0" t="n">
        <v>11</v>
      </c>
      <c r="N971" s="0" t="n">
        <v>7</v>
      </c>
      <c r="O971" s="0" t="n">
        <v>98</v>
      </c>
      <c r="P971" s="0" t="n">
        <v>77</v>
      </c>
      <c r="Q971" s="0" t="n">
        <v>21</v>
      </c>
      <c r="R971" s="0" t="n">
        <v>9</v>
      </c>
      <c r="S971" s="0" t="s">
        <v>1183</v>
      </c>
    </row>
    <row r="972" customFormat="false" ht="12.8" hidden="false" customHeight="false" outlineLevel="0" collapsed="false">
      <c r="A972" s="0" t="n">
        <v>88065566325</v>
      </c>
      <c r="B972" s="0" t="n">
        <v>44098</v>
      </c>
      <c r="C972" s="0" t="s">
        <v>943</v>
      </c>
      <c r="D972" s="0" t="s">
        <v>29</v>
      </c>
      <c r="E972" s="0" t="s">
        <v>69</v>
      </c>
      <c r="F972" s="0" t="s">
        <v>22</v>
      </c>
      <c r="G972" s="0" t="s">
        <v>952</v>
      </c>
      <c r="H972" s="0" t="s">
        <v>24</v>
      </c>
      <c r="I972" s="0" t="s">
        <v>25</v>
      </c>
      <c r="J972" s="0" t="s">
        <v>34</v>
      </c>
      <c r="K972" s="0" t="s">
        <v>27</v>
      </c>
      <c r="L972" s="0" t="n">
        <v>6</v>
      </c>
      <c r="M972" s="0" t="n">
        <v>3</v>
      </c>
      <c r="N972" s="0" t="n">
        <v>15</v>
      </c>
      <c r="O972" s="0" t="n">
        <v>90</v>
      </c>
      <c r="P972" s="0" t="n">
        <v>45</v>
      </c>
      <c r="Q972" s="0" t="n">
        <v>45</v>
      </c>
      <c r="R972" s="0" t="n">
        <v>9</v>
      </c>
      <c r="S972" s="0" t="s">
        <v>1183</v>
      </c>
    </row>
    <row r="973" customFormat="false" ht="12.8" hidden="false" customHeight="false" outlineLevel="0" collapsed="false">
      <c r="A973" s="0" t="n">
        <v>88065566326</v>
      </c>
      <c r="B973" s="0" t="n">
        <v>44099</v>
      </c>
      <c r="C973" s="0" t="s">
        <v>944</v>
      </c>
      <c r="D973" s="0" t="s">
        <v>29</v>
      </c>
      <c r="E973" s="0" t="s">
        <v>21</v>
      </c>
      <c r="F973" s="0" t="s">
        <v>31</v>
      </c>
      <c r="G973" s="0" t="s">
        <v>952</v>
      </c>
      <c r="H973" s="0" t="s">
        <v>33</v>
      </c>
      <c r="I973" s="0" t="s">
        <v>25</v>
      </c>
      <c r="J973" s="0" t="s">
        <v>40</v>
      </c>
      <c r="K973" s="0" t="s">
        <v>35</v>
      </c>
      <c r="L973" s="0" t="n">
        <v>10</v>
      </c>
      <c r="M973" s="0" t="n">
        <v>7</v>
      </c>
      <c r="N973" s="0" t="n">
        <v>3</v>
      </c>
      <c r="O973" s="0" t="n">
        <v>30</v>
      </c>
      <c r="P973" s="0" t="n">
        <v>21</v>
      </c>
      <c r="Q973" s="0" t="n">
        <v>9</v>
      </c>
      <c r="R973" s="0" t="n">
        <v>9</v>
      </c>
      <c r="S973" s="0" t="s">
        <v>1183</v>
      </c>
    </row>
    <row r="974" customFormat="false" ht="12.8" hidden="false" customHeight="false" outlineLevel="0" collapsed="false">
      <c r="A974" s="0" t="n">
        <v>88065566327</v>
      </c>
      <c r="B974" s="0" t="n">
        <v>44103</v>
      </c>
      <c r="C974" s="0" t="s">
        <v>955</v>
      </c>
      <c r="D974" s="0" t="s">
        <v>20</v>
      </c>
      <c r="E974" s="0" t="s">
        <v>46</v>
      </c>
      <c r="F974" s="0" t="s">
        <v>38</v>
      </c>
      <c r="G974" s="0" t="s">
        <v>952</v>
      </c>
      <c r="H974" s="0" t="s">
        <v>39</v>
      </c>
      <c r="I974" s="0" t="s">
        <v>25</v>
      </c>
      <c r="J974" s="0" t="s">
        <v>26</v>
      </c>
      <c r="K974" s="0" t="s">
        <v>27</v>
      </c>
      <c r="L974" s="0" t="n">
        <v>13</v>
      </c>
      <c r="M974" s="0" t="n">
        <v>10</v>
      </c>
      <c r="N974" s="0" t="n">
        <v>6</v>
      </c>
      <c r="O974" s="0" t="n">
        <v>78</v>
      </c>
      <c r="P974" s="0" t="n">
        <v>60</v>
      </c>
      <c r="Q974" s="0" t="n">
        <v>18</v>
      </c>
      <c r="R974" s="0" t="n">
        <v>9</v>
      </c>
      <c r="S974" s="0" t="s">
        <v>1183</v>
      </c>
    </row>
    <row r="975" customFormat="false" ht="12.8" hidden="false" customHeight="false" outlineLevel="0" collapsed="false">
      <c r="A975" s="0" t="n">
        <v>88065566328</v>
      </c>
      <c r="B975" s="0" t="n">
        <v>44102</v>
      </c>
      <c r="C975" s="0" t="s">
        <v>956</v>
      </c>
      <c r="D975" s="0" t="s">
        <v>20</v>
      </c>
      <c r="E975" s="0" t="s">
        <v>48</v>
      </c>
      <c r="F975" s="0" t="s">
        <v>43</v>
      </c>
      <c r="G975" s="0" t="s">
        <v>952</v>
      </c>
      <c r="H975" s="0" t="s">
        <v>44</v>
      </c>
      <c r="I975" s="0" t="s">
        <v>25</v>
      </c>
      <c r="J975" s="0" t="s">
        <v>34</v>
      </c>
      <c r="K975" s="0" t="s">
        <v>35</v>
      </c>
      <c r="L975" s="0" t="n">
        <v>20</v>
      </c>
      <c r="M975" s="0" t="n">
        <v>17</v>
      </c>
      <c r="N975" s="0" t="n">
        <v>10</v>
      </c>
      <c r="O975" s="0" t="n">
        <v>200</v>
      </c>
      <c r="P975" s="0" t="n">
        <v>170</v>
      </c>
      <c r="Q975" s="0" t="n">
        <v>30</v>
      </c>
      <c r="R975" s="0" t="n">
        <v>9</v>
      </c>
      <c r="S975" s="0" t="s">
        <v>1183</v>
      </c>
    </row>
    <row r="976" customFormat="false" ht="12.8" hidden="false" customHeight="false" outlineLevel="0" collapsed="false">
      <c r="A976" s="0" t="n">
        <v>88065566329</v>
      </c>
      <c r="B976" s="0" t="n">
        <v>44102</v>
      </c>
      <c r="C976" s="0" t="s">
        <v>957</v>
      </c>
      <c r="D976" s="0" t="s">
        <v>29</v>
      </c>
      <c r="E976" s="0" t="s">
        <v>50</v>
      </c>
      <c r="F976" s="0" t="s">
        <v>22</v>
      </c>
      <c r="G976" s="0" t="s">
        <v>952</v>
      </c>
      <c r="H976" s="0" t="s">
        <v>24</v>
      </c>
      <c r="I976" s="0" t="s">
        <v>25</v>
      </c>
      <c r="J976" s="0" t="s">
        <v>40</v>
      </c>
      <c r="K976" s="0" t="s">
        <v>27</v>
      </c>
      <c r="L976" s="0" t="n">
        <v>15</v>
      </c>
      <c r="M976" s="0" t="n">
        <v>12</v>
      </c>
      <c r="N976" s="0" t="n">
        <v>11</v>
      </c>
      <c r="O976" s="0" t="n">
        <v>165</v>
      </c>
      <c r="P976" s="0" t="n">
        <v>132</v>
      </c>
      <c r="Q976" s="0" t="n">
        <v>33</v>
      </c>
      <c r="R976" s="0" t="n">
        <v>9</v>
      </c>
      <c r="S976" s="0" t="s">
        <v>1183</v>
      </c>
    </row>
    <row r="977" customFormat="false" ht="12.8" hidden="false" customHeight="false" outlineLevel="0" collapsed="false">
      <c r="A977" s="0" t="n">
        <v>88065566330</v>
      </c>
      <c r="B977" s="0" t="n">
        <v>44103</v>
      </c>
      <c r="C977" s="0" t="s">
        <v>958</v>
      </c>
      <c r="D977" s="0" t="s">
        <v>29</v>
      </c>
      <c r="E977" s="0" t="s">
        <v>52</v>
      </c>
      <c r="F977" s="0" t="s">
        <v>31</v>
      </c>
      <c r="G977" s="0" t="s">
        <v>952</v>
      </c>
      <c r="H977" s="0" t="s">
        <v>33</v>
      </c>
      <c r="I977" s="0" t="s">
        <v>25</v>
      </c>
      <c r="J977" s="0" t="s">
        <v>53</v>
      </c>
      <c r="K977" s="0" t="s">
        <v>27</v>
      </c>
      <c r="L977" s="0" t="n">
        <v>20</v>
      </c>
      <c r="M977" s="0" t="n">
        <v>17</v>
      </c>
      <c r="N977" s="0" t="n">
        <v>3</v>
      </c>
      <c r="O977" s="0" t="n">
        <v>60</v>
      </c>
      <c r="P977" s="0" t="n">
        <v>51</v>
      </c>
      <c r="Q977" s="0" t="n">
        <v>9</v>
      </c>
      <c r="R977" s="0" t="n">
        <v>9</v>
      </c>
      <c r="S977" s="0" t="s">
        <v>1183</v>
      </c>
    </row>
    <row r="978" customFormat="false" ht="12.8" hidden="false" customHeight="false" outlineLevel="0" collapsed="false">
      <c r="A978" s="0" t="n">
        <v>88065566331</v>
      </c>
      <c r="B978" s="0" t="n">
        <v>44104</v>
      </c>
      <c r="C978" s="0" t="s">
        <v>959</v>
      </c>
      <c r="D978" s="0" t="s">
        <v>20</v>
      </c>
      <c r="E978" s="0" t="s">
        <v>55</v>
      </c>
      <c r="F978" s="0" t="s">
        <v>38</v>
      </c>
      <c r="G978" s="0" t="s">
        <v>952</v>
      </c>
      <c r="H978" s="0" t="s">
        <v>39</v>
      </c>
      <c r="I978" s="0" t="s">
        <v>25</v>
      </c>
      <c r="J978" s="0" t="s">
        <v>56</v>
      </c>
      <c r="K978" s="0" t="s">
        <v>27</v>
      </c>
      <c r="L978" s="0" t="n">
        <v>12</v>
      </c>
      <c r="M978" s="0" t="n">
        <v>9</v>
      </c>
      <c r="N978" s="0" t="n">
        <v>1</v>
      </c>
      <c r="O978" s="0" t="n">
        <v>12</v>
      </c>
      <c r="P978" s="0" t="n">
        <v>9</v>
      </c>
      <c r="Q978" s="0" t="n">
        <v>3</v>
      </c>
      <c r="R978" s="0" t="n">
        <v>9</v>
      </c>
      <c r="S978" s="0" t="s">
        <v>1183</v>
      </c>
    </row>
    <row r="979" customFormat="false" ht="12.8" hidden="false" customHeight="false" outlineLevel="0" collapsed="false">
      <c r="A979" s="0" t="n">
        <v>88065566332</v>
      </c>
      <c r="B979" s="0" t="n">
        <v>44044</v>
      </c>
      <c r="C979" s="0" t="s">
        <v>960</v>
      </c>
      <c r="D979" s="0" t="s">
        <v>29</v>
      </c>
      <c r="E979" s="0" t="s">
        <v>58</v>
      </c>
      <c r="F979" s="0" t="s">
        <v>43</v>
      </c>
      <c r="G979" s="0" t="s">
        <v>952</v>
      </c>
      <c r="H979" s="0" t="s">
        <v>44</v>
      </c>
      <c r="I979" s="0" t="s">
        <v>25</v>
      </c>
      <c r="J979" s="0" t="s">
        <v>59</v>
      </c>
      <c r="K979" s="0" t="s">
        <v>27</v>
      </c>
      <c r="L979" s="0" t="n">
        <v>16</v>
      </c>
      <c r="M979" s="0" t="n">
        <v>13</v>
      </c>
      <c r="N979" s="0" t="n">
        <v>1</v>
      </c>
      <c r="O979" s="0" t="n">
        <v>16</v>
      </c>
      <c r="P979" s="0" t="n">
        <v>13</v>
      </c>
      <c r="Q979" s="0" t="n">
        <v>3</v>
      </c>
      <c r="R979" s="0" t="n">
        <v>8</v>
      </c>
      <c r="S979" s="0" t="s">
        <v>1184</v>
      </c>
    </row>
    <row r="980" customFormat="false" ht="12.8" hidden="false" customHeight="false" outlineLevel="0" collapsed="false">
      <c r="A980" s="0" t="n">
        <v>88065566333</v>
      </c>
      <c r="B980" s="0" t="n">
        <v>44045</v>
      </c>
      <c r="C980" s="0" t="s">
        <v>961</v>
      </c>
      <c r="D980" s="0" t="s">
        <v>29</v>
      </c>
      <c r="E980" s="0" t="s">
        <v>147</v>
      </c>
      <c r="F980" s="0" t="s">
        <v>22</v>
      </c>
      <c r="G980" s="0" t="s">
        <v>952</v>
      </c>
      <c r="H980" s="0" t="s">
        <v>24</v>
      </c>
      <c r="I980" s="0" t="s">
        <v>25</v>
      </c>
      <c r="J980" s="0" t="s">
        <v>60</v>
      </c>
      <c r="K980" s="0" t="s">
        <v>35</v>
      </c>
      <c r="L980" s="0" t="n">
        <v>70</v>
      </c>
      <c r="M980" s="0" t="n">
        <v>67</v>
      </c>
      <c r="N980" s="0" t="n">
        <v>1</v>
      </c>
      <c r="O980" s="0" t="n">
        <v>70</v>
      </c>
      <c r="P980" s="0" t="n">
        <v>67</v>
      </c>
      <c r="Q980" s="0" t="n">
        <v>3</v>
      </c>
      <c r="R980" s="0" t="n">
        <v>8</v>
      </c>
      <c r="S980" s="0" t="s">
        <v>1184</v>
      </c>
    </row>
    <row r="981" customFormat="false" ht="12.8" hidden="false" customHeight="false" outlineLevel="0" collapsed="false">
      <c r="A981" s="0" t="n">
        <v>88065566334</v>
      </c>
      <c r="B981" s="0" t="n">
        <v>44046</v>
      </c>
      <c r="C981" s="0" t="s">
        <v>962</v>
      </c>
      <c r="D981" s="0" t="s">
        <v>20</v>
      </c>
      <c r="E981" s="0" t="s">
        <v>149</v>
      </c>
      <c r="F981" s="0" t="s">
        <v>31</v>
      </c>
      <c r="G981" s="0" t="s">
        <v>952</v>
      </c>
      <c r="H981" s="0" t="s">
        <v>33</v>
      </c>
      <c r="I981" s="0" t="s">
        <v>25</v>
      </c>
      <c r="J981" s="0" t="s">
        <v>61</v>
      </c>
      <c r="K981" s="0" t="s">
        <v>35</v>
      </c>
      <c r="L981" s="0" t="n">
        <v>15</v>
      </c>
      <c r="M981" s="0" t="n">
        <v>12</v>
      </c>
      <c r="N981" s="0" t="n">
        <v>3</v>
      </c>
      <c r="O981" s="0" t="n">
        <v>45</v>
      </c>
      <c r="P981" s="0" t="n">
        <v>36</v>
      </c>
      <c r="Q981" s="0" t="n">
        <v>9</v>
      </c>
      <c r="R981" s="0" t="n">
        <v>8</v>
      </c>
      <c r="S981" s="0" t="s">
        <v>1184</v>
      </c>
    </row>
    <row r="982" customFormat="false" ht="12.8" hidden="false" customHeight="false" outlineLevel="0" collapsed="false">
      <c r="A982" s="0" t="n">
        <v>88065566335</v>
      </c>
      <c r="B982" s="0" t="n">
        <v>44047</v>
      </c>
      <c r="C982" s="0" t="s">
        <v>963</v>
      </c>
      <c r="D982" s="0" t="s">
        <v>20</v>
      </c>
      <c r="E982" s="0" t="s">
        <v>21</v>
      </c>
      <c r="F982" s="0" t="s">
        <v>38</v>
      </c>
      <c r="G982" s="0" t="s">
        <v>952</v>
      </c>
      <c r="H982" s="0" t="s">
        <v>39</v>
      </c>
      <c r="I982" s="0" t="s">
        <v>25</v>
      </c>
      <c r="J982" s="0" t="s">
        <v>59</v>
      </c>
      <c r="K982" s="0" t="s">
        <v>27</v>
      </c>
      <c r="L982" s="0" t="n">
        <v>16</v>
      </c>
      <c r="M982" s="0" t="n">
        <v>13</v>
      </c>
      <c r="N982" s="0" t="n">
        <v>4</v>
      </c>
      <c r="O982" s="0" t="n">
        <v>64</v>
      </c>
      <c r="P982" s="0" t="n">
        <v>52</v>
      </c>
      <c r="Q982" s="0" t="n">
        <v>12</v>
      </c>
      <c r="R982" s="0" t="n">
        <v>8</v>
      </c>
      <c r="S982" s="0" t="s">
        <v>1184</v>
      </c>
    </row>
    <row r="983" customFormat="false" ht="12.8" hidden="false" customHeight="false" outlineLevel="0" collapsed="false">
      <c r="A983" s="0" t="n">
        <v>88065566336</v>
      </c>
      <c r="B983" s="0" t="n">
        <v>44048</v>
      </c>
      <c r="C983" s="0" t="s">
        <v>964</v>
      </c>
      <c r="D983" s="0" t="s">
        <v>29</v>
      </c>
      <c r="E983" s="0" t="s">
        <v>152</v>
      </c>
      <c r="F983" s="0" t="s">
        <v>43</v>
      </c>
      <c r="G983" s="0" t="s">
        <v>952</v>
      </c>
      <c r="H983" s="0" t="s">
        <v>44</v>
      </c>
      <c r="I983" s="0" t="s">
        <v>25</v>
      </c>
      <c r="J983" s="0" t="s">
        <v>62</v>
      </c>
      <c r="K983" s="0" t="s">
        <v>27</v>
      </c>
      <c r="L983" s="0" t="n">
        <v>20</v>
      </c>
      <c r="M983" s="0" t="n">
        <v>17</v>
      </c>
      <c r="N983" s="0" t="n">
        <v>5</v>
      </c>
      <c r="O983" s="0" t="n">
        <v>100</v>
      </c>
      <c r="P983" s="0" t="n">
        <v>85</v>
      </c>
      <c r="Q983" s="0" t="n">
        <v>15</v>
      </c>
      <c r="R983" s="0" t="n">
        <v>8</v>
      </c>
      <c r="S983" s="0" t="s">
        <v>1184</v>
      </c>
    </row>
    <row r="984" customFormat="false" ht="12.8" hidden="false" customHeight="false" outlineLevel="0" collapsed="false">
      <c r="A984" s="0" t="n">
        <v>88065566337</v>
      </c>
      <c r="B984" s="0" t="n">
        <v>44052</v>
      </c>
      <c r="C984" s="0" t="s">
        <v>942</v>
      </c>
      <c r="D984" s="0" t="s">
        <v>29</v>
      </c>
      <c r="E984" s="0" t="s">
        <v>81</v>
      </c>
      <c r="F984" s="0" t="s">
        <v>22</v>
      </c>
      <c r="G984" s="0" t="s">
        <v>952</v>
      </c>
      <c r="H984" s="0" t="s">
        <v>24</v>
      </c>
      <c r="I984" s="0" t="s">
        <v>25</v>
      </c>
      <c r="J984" s="0" t="s">
        <v>63</v>
      </c>
      <c r="K984" s="0" t="s">
        <v>27</v>
      </c>
      <c r="L984" s="0" t="n">
        <v>12</v>
      </c>
      <c r="M984" s="0" t="n">
        <v>9</v>
      </c>
      <c r="N984" s="0" t="n">
        <v>6</v>
      </c>
      <c r="O984" s="0" t="n">
        <v>72</v>
      </c>
      <c r="P984" s="0" t="n">
        <v>54</v>
      </c>
      <c r="Q984" s="0" t="n">
        <v>18</v>
      </c>
      <c r="R984" s="0" t="n">
        <v>8</v>
      </c>
      <c r="S984" s="0" t="s">
        <v>1184</v>
      </c>
    </row>
    <row r="985" customFormat="false" ht="12.8" hidden="false" customHeight="false" outlineLevel="0" collapsed="false">
      <c r="A985" s="0" t="n">
        <v>88065566338</v>
      </c>
      <c r="B985" s="0" t="n">
        <v>44051</v>
      </c>
      <c r="C985" s="0" t="s">
        <v>943</v>
      </c>
      <c r="D985" s="0" t="s">
        <v>29</v>
      </c>
      <c r="E985" s="0" t="s">
        <v>69</v>
      </c>
      <c r="F985" s="0" t="s">
        <v>31</v>
      </c>
      <c r="G985" s="0" t="s">
        <v>952</v>
      </c>
      <c r="H985" s="0" t="s">
        <v>33</v>
      </c>
      <c r="I985" s="0" t="s">
        <v>25</v>
      </c>
      <c r="J985" s="0" t="s">
        <v>64</v>
      </c>
      <c r="K985" s="0" t="s">
        <v>35</v>
      </c>
      <c r="L985" s="0" t="n">
        <v>12</v>
      </c>
      <c r="M985" s="0" t="n">
        <v>9</v>
      </c>
      <c r="N985" s="0" t="n">
        <v>7</v>
      </c>
      <c r="O985" s="0" t="n">
        <v>84</v>
      </c>
      <c r="P985" s="0" t="n">
        <v>63</v>
      </c>
      <c r="Q985" s="0" t="n">
        <v>21</v>
      </c>
      <c r="R985" s="0" t="n">
        <v>8</v>
      </c>
      <c r="S985" s="0" t="s">
        <v>1184</v>
      </c>
    </row>
    <row r="986" customFormat="false" ht="12.8" hidden="false" customHeight="false" outlineLevel="0" collapsed="false">
      <c r="A986" s="0" t="n">
        <v>88065566339</v>
      </c>
      <c r="B986" s="0" t="n">
        <v>44051</v>
      </c>
      <c r="C986" s="0" t="s">
        <v>944</v>
      </c>
      <c r="D986" s="0" t="s">
        <v>29</v>
      </c>
      <c r="E986" s="0" t="s">
        <v>21</v>
      </c>
      <c r="F986" s="0" t="s">
        <v>38</v>
      </c>
      <c r="G986" s="0" t="s">
        <v>952</v>
      </c>
      <c r="H986" s="0" t="s">
        <v>39</v>
      </c>
      <c r="I986" s="0" t="s">
        <v>25</v>
      </c>
      <c r="J986" s="0" t="s">
        <v>67</v>
      </c>
      <c r="K986" s="0" t="s">
        <v>35</v>
      </c>
      <c r="L986" s="0" t="n">
        <v>18</v>
      </c>
      <c r="M986" s="0" t="n">
        <v>15</v>
      </c>
      <c r="N986" s="0" t="n">
        <v>11</v>
      </c>
      <c r="O986" s="0" t="n">
        <v>198</v>
      </c>
      <c r="P986" s="0" t="n">
        <v>165</v>
      </c>
      <c r="Q986" s="0" t="n">
        <v>33</v>
      </c>
      <c r="R986" s="0" t="n">
        <v>8</v>
      </c>
      <c r="S986" s="0" t="s">
        <v>1184</v>
      </c>
    </row>
    <row r="987" customFormat="false" ht="12.8" hidden="false" customHeight="false" outlineLevel="0" collapsed="false">
      <c r="A987" s="0" t="n">
        <v>88065566340</v>
      </c>
      <c r="B987" s="0" t="n">
        <v>44052</v>
      </c>
      <c r="C987" s="0" t="s">
        <v>965</v>
      </c>
      <c r="D987" s="0" t="s">
        <v>29</v>
      </c>
      <c r="E987" s="0" t="s">
        <v>69</v>
      </c>
      <c r="F987" s="0" t="s">
        <v>43</v>
      </c>
      <c r="G987" s="0" t="s">
        <v>952</v>
      </c>
      <c r="H987" s="0" t="s">
        <v>44</v>
      </c>
      <c r="I987" s="0" t="s">
        <v>25</v>
      </c>
      <c r="J987" s="0" t="s">
        <v>70</v>
      </c>
      <c r="K987" s="0" t="s">
        <v>27</v>
      </c>
      <c r="L987" s="0" t="n">
        <v>10</v>
      </c>
      <c r="M987" s="0" t="n">
        <v>7</v>
      </c>
      <c r="N987" s="0" t="n">
        <v>2</v>
      </c>
      <c r="O987" s="0" t="n">
        <v>20</v>
      </c>
      <c r="P987" s="0" t="n">
        <v>14</v>
      </c>
      <c r="Q987" s="0" t="n">
        <v>6</v>
      </c>
      <c r="R987" s="0" t="n">
        <v>8</v>
      </c>
      <c r="S987" s="0" t="s">
        <v>1184</v>
      </c>
    </row>
    <row r="988" customFormat="false" ht="12.8" hidden="false" customHeight="false" outlineLevel="0" collapsed="false">
      <c r="A988" s="0" t="n">
        <v>88065566341</v>
      </c>
      <c r="B988" s="0" t="n">
        <v>44053</v>
      </c>
      <c r="C988" s="0" t="s">
        <v>966</v>
      </c>
      <c r="D988" s="0" t="s">
        <v>20</v>
      </c>
      <c r="E988" s="0" t="s">
        <v>72</v>
      </c>
      <c r="F988" s="0" t="s">
        <v>22</v>
      </c>
      <c r="G988" s="0" t="s">
        <v>952</v>
      </c>
      <c r="H988" s="0" t="s">
        <v>24</v>
      </c>
      <c r="I988" s="0" t="s">
        <v>25</v>
      </c>
      <c r="J988" s="0" t="s">
        <v>73</v>
      </c>
      <c r="K988" s="0" t="s">
        <v>27</v>
      </c>
      <c r="L988" s="0" t="n">
        <v>15</v>
      </c>
      <c r="M988" s="0" t="n">
        <v>12</v>
      </c>
      <c r="N988" s="0" t="n">
        <v>3</v>
      </c>
      <c r="O988" s="0" t="n">
        <v>45</v>
      </c>
      <c r="P988" s="0" t="n">
        <v>36</v>
      </c>
      <c r="Q988" s="0" t="n">
        <v>9</v>
      </c>
      <c r="R988" s="0" t="n">
        <v>8</v>
      </c>
      <c r="S988" s="0" t="s">
        <v>1184</v>
      </c>
    </row>
    <row r="989" customFormat="false" ht="12.8" hidden="false" customHeight="false" outlineLevel="0" collapsed="false">
      <c r="A989" s="0" t="n">
        <v>88065566342</v>
      </c>
      <c r="B989" s="0" t="n">
        <v>44054</v>
      </c>
      <c r="C989" s="0" t="s">
        <v>967</v>
      </c>
      <c r="D989" s="0" t="s">
        <v>29</v>
      </c>
      <c r="E989" s="0" t="s">
        <v>75</v>
      </c>
      <c r="F989" s="0" t="s">
        <v>31</v>
      </c>
      <c r="G989" s="0" t="s">
        <v>952</v>
      </c>
      <c r="H989" s="0" t="s">
        <v>33</v>
      </c>
      <c r="I989" s="0" t="s">
        <v>25</v>
      </c>
      <c r="J989" s="0" t="s">
        <v>76</v>
      </c>
      <c r="K989" s="0" t="s">
        <v>27</v>
      </c>
      <c r="L989" s="0" t="n">
        <v>15</v>
      </c>
      <c r="M989" s="0" t="n">
        <v>12</v>
      </c>
      <c r="N989" s="0" t="n">
        <v>5</v>
      </c>
      <c r="O989" s="0" t="n">
        <v>75</v>
      </c>
      <c r="P989" s="0" t="n">
        <v>60</v>
      </c>
      <c r="Q989" s="0" t="n">
        <v>15</v>
      </c>
      <c r="R989" s="0" t="n">
        <v>8</v>
      </c>
      <c r="S989" s="0" t="s">
        <v>1184</v>
      </c>
    </row>
    <row r="990" customFormat="false" ht="12.8" hidden="false" customHeight="false" outlineLevel="0" collapsed="false">
      <c r="A990" s="0" t="n">
        <v>88065566343</v>
      </c>
      <c r="B990" s="0" t="n">
        <v>44055</v>
      </c>
      <c r="C990" s="0" t="s">
        <v>968</v>
      </c>
      <c r="D990" s="0" t="s">
        <v>20</v>
      </c>
      <c r="E990" s="0" t="s">
        <v>78</v>
      </c>
      <c r="F990" s="0" t="s">
        <v>22</v>
      </c>
      <c r="G990" s="0" t="s">
        <v>952</v>
      </c>
      <c r="H990" s="0" t="s">
        <v>24</v>
      </c>
      <c r="I990" s="0" t="s">
        <v>25</v>
      </c>
      <c r="J990" s="0" t="s">
        <v>79</v>
      </c>
      <c r="K990" s="0" t="s">
        <v>35</v>
      </c>
      <c r="L990" s="0" t="n">
        <v>23</v>
      </c>
      <c r="M990" s="0" t="n">
        <v>20</v>
      </c>
      <c r="N990" s="0" t="n">
        <v>2</v>
      </c>
      <c r="O990" s="0" t="n">
        <v>46</v>
      </c>
      <c r="P990" s="0" t="n">
        <v>40</v>
      </c>
      <c r="Q990" s="0" t="n">
        <v>6</v>
      </c>
      <c r="R990" s="0" t="n">
        <v>8</v>
      </c>
      <c r="S990" s="0" t="s">
        <v>1184</v>
      </c>
    </row>
    <row r="991" customFormat="false" ht="12.8" hidden="false" customHeight="false" outlineLevel="0" collapsed="false">
      <c r="A991" s="0" t="n">
        <v>88065566344</v>
      </c>
      <c r="B991" s="0" t="n">
        <v>44056</v>
      </c>
      <c r="C991" s="0" t="s">
        <v>969</v>
      </c>
      <c r="D991" s="0" t="s">
        <v>29</v>
      </c>
      <c r="E991" s="0" t="s">
        <v>81</v>
      </c>
      <c r="F991" s="0" t="s">
        <v>31</v>
      </c>
      <c r="G991" s="0" t="s">
        <v>952</v>
      </c>
      <c r="H991" s="0" t="s">
        <v>33</v>
      </c>
      <c r="I991" s="0" t="s">
        <v>25</v>
      </c>
      <c r="J991" s="0" t="s">
        <v>82</v>
      </c>
      <c r="K991" s="0" t="s">
        <v>35</v>
      </c>
      <c r="L991" s="0" t="n">
        <v>9</v>
      </c>
      <c r="M991" s="0" t="n">
        <v>6</v>
      </c>
      <c r="N991" s="0" t="n">
        <v>9</v>
      </c>
      <c r="O991" s="0" t="n">
        <v>81</v>
      </c>
      <c r="P991" s="0" t="n">
        <v>54</v>
      </c>
      <c r="Q991" s="0" t="n">
        <v>27</v>
      </c>
      <c r="R991" s="0" t="n">
        <v>8</v>
      </c>
      <c r="S991" s="0" t="s">
        <v>1184</v>
      </c>
    </row>
    <row r="992" customFormat="false" ht="12.8" hidden="false" customHeight="false" outlineLevel="0" collapsed="false">
      <c r="A992" s="0" t="n">
        <v>88065566345</v>
      </c>
      <c r="B992" s="0" t="n">
        <v>44057</v>
      </c>
      <c r="C992" s="0" t="s">
        <v>970</v>
      </c>
      <c r="D992" s="0" t="s">
        <v>29</v>
      </c>
      <c r="E992" s="0" t="s">
        <v>84</v>
      </c>
      <c r="F992" s="0" t="s">
        <v>22</v>
      </c>
      <c r="G992" s="0" t="s">
        <v>952</v>
      </c>
      <c r="H992" s="0" t="s">
        <v>24</v>
      </c>
      <c r="I992" s="0" t="s">
        <v>25</v>
      </c>
      <c r="J992" s="0" t="s">
        <v>85</v>
      </c>
      <c r="K992" s="0" t="s">
        <v>35</v>
      </c>
      <c r="L992" s="0" t="n">
        <v>18</v>
      </c>
      <c r="M992" s="0" t="n">
        <v>15</v>
      </c>
      <c r="N992" s="0" t="n">
        <v>6</v>
      </c>
      <c r="O992" s="0" t="n">
        <v>108</v>
      </c>
      <c r="P992" s="0" t="n">
        <v>90</v>
      </c>
      <c r="Q992" s="0" t="n">
        <v>18</v>
      </c>
      <c r="R992" s="0" t="n">
        <v>8</v>
      </c>
      <c r="S992" s="0" t="s">
        <v>1184</v>
      </c>
    </row>
    <row r="993" customFormat="false" ht="12.8" hidden="false" customHeight="false" outlineLevel="0" collapsed="false">
      <c r="A993" s="0" t="n">
        <v>88065566346</v>
      </c>
      <c r="B993" s="0" t="n">
        <v>44058</v>
      </c>
      <c r="C993" s="0" t="s">
        <v>971</v>
      </c>
      <c r="D993" s="0" t="s">
        <v>20</v>
      </c>
      <c r="E993" s="0" t="s">
        <v>87</v>
      </c>
      <c r="F993" s="0" t="s">
        <v>31</v>
      </c>
      <c r="G993" s="0" t="s">
        <v>952</v>
      </c>
      <c r="H993" s="0" t="s">
        <v>33</v>
      </c>
      <c r="I993" s="0" t="s">
        <v>25</v>
      </c>
      <c r="J993" s="0" t="s">
        <v>88</v>
      </c>
      <c r="K993" s="0" t="s">
        <v>27</v>
      </c>
      <c r="L993" s="0" t="n">
        <v>14</v>
      </c>
      <c r="M993" s="0" t="n">
        <v>11</v>
      </c>
      <c r="N993" s="0" t="n">
        <v>9</v>
      </c>
      <c r="O993" s="0" t="n">
        <v>126</v>
      </c>
      <c r="P993" s="0" t="n">
        <v>99</v>
      </c>
      <c r="Q993" s="0" t="n">
        <v>27</v>
      </c>
      <c r="R993" s="0" t="n">
        <v>8</v>
      </c>
      <c r="S993" s="0" t="s">
        <v>1184</v>
      </c>
    </row>
    <row r="994" customFormat="false" ht="12.8" hidden="false" customHeight="false" outlineLevel="0" collapsed="false">
      <c r="A994" s="0" t="n">
        <v>88065566347</v>
      </c>
      <c r="B994" s="0" t="n">
        <v>44062</v>
      </c>
      <c r="C994" s="0" t="s">
        <v>972</v>
      </c>
      <c r="D994" s="0" t="s">
        <v>20</v>
      </c>
      <c r="E994" s="0" t="s">
        <v>90</v>
      </c>
      <c r="F994" s="0" t="s">
        <v>22</v>
      </c>
      <c r="G994" s="0" t="s">
        <v>952</v>
      </c>
      <c r="H994" s="0" t="s">
        <v>24</v>
      </c>
      <c r="I994" s="0" t="s">
        <v>25</v>
      </c>
      <c r="J994" s="0" t="s">
        <v>91</v>
      </c>
      <c r="K994" s="0" t="s">
        <v>27</v>
      </c>
      <c r="L994" s="0" t="n">
        <v>30</v>
      </c>
      <c r="M994" s="0" t="n">
        <v>27</v>
      </c>
      <c r="N994" s="0" t="n">
        <v>10</v>
      </c>
      <c r="O994" s="0" t="n">
        <v>300</v>
      </c>
      <c r="P994" s="0" t="n">
        <v>270</v>
      </c>
      <c r="Q994" s="0" t="n">
        <v>30</v>
      </c>
      <c r="R994" s="0" t="n">
        <v>8</v>
      </c>
      <c r="S994" s="0" t="s">
        <v>1184</v>
      </c>
    </row>
    <row r="995" customFormat="false" ht="12.8" hidden="false" customHeight="false" outlineLevel="0" collapsed="false">
      <c r="A995" s="0" t="n">
        <v>88065566348</v>
      </c>
      <c r="B995" s="0" t="n">
        <v>44061</v>
      </c>
      <c r="C995" s="0" t="s">
        <v>973</v>
      </c>
      <c r="D995" s="0" t="s">
        <v>29</v>
      </c>
      <c r="E995" s="0" t="s">
        <v>93</v>
      </c>
      <c r="F995" s="0" t="s">
        <v>31</v>
      </c>
      <c r="G995" s="0" t="s">
        <v>952</v>
      </c>
      <c r="H995" s="0" t="s">
        <v>33</v>
      </c>
      <c r="I995" s="0" t="s">
        <v>25</v>
      </c>
      <c r="J995" s="0" t="s">
        <v>94</v>
      </c>
      <c r="K995" s="0" t="s">
        <v>27</v>
      </c>
      <c r="L995" s="0" t="n">
        <v>16</v>
      </c>
      <c r="M995" s="0" t="n">
        <v>13</v>
      </c>
      <c r="N995" s="0" t="n">
        <v>3</v>
      </c>
      <c r="O995" s="0" t="n">
        <v>48</v>
      </c>
      <c r="P995" s="0" t="n">
        <v>39</v>
      </c>
      <c r="Q995" s="0" t="n">
        <v>9</v>
      </c>
      <c r="R995" s="0" t="n">
        <v>8</v>
      </c>
      <c r="S995" s="0" t="s">
        <v>1184</v>
      </c>
    </row>
    <row r="996" customFormat="false" ht="12.8" hidden="false" customHeight="false" outlineLevel="0" collapsed="false">
      <c r="A996" s="0" t="n">
        <v>88065566349</v>
      </c>
      <c r="B996" s="0" t="n">
        <v>44061</v>
      </c>
      <c r="C996" s="0" t="s">
        <v>974</v>
      </c>
      <c r="D996" s="0" t="s">
        <v>29</v>
      </c>
      <c r="E996" s="0" t="s">
        <v>96</v>
      </c>
      <c r="F996" s="0" t="s">
        <v>22</v>
      </c>
      <c r="G996" s="0" t="s">
        <v>952</v>
      </c>
      <c r="H996" s="0" t="s">
        <v>24</v>
      </c>
      <c r="I996" s="0" t="s">
        <v>25</v>
      </c>
      <c r="J996" s="0" t="s">
        <v>26</v>
      </c>
      <c r="K996" s="0" t="s">
        <v>27</v>
      </c>
      <c r="L996" s="0" t="n">
        <v>52</v>
      </c>
      <c r="M996" s="0" t="n">
        <v>49</v>
      </c>
      <c r="N996" s="0" t="n">
        <v>4</v>
      </c>
      <c r="O996" s="0" t="n">
        <v>208</v>
      </c>
      <c r="P996" s="0" t="n">
        <v>196</v>
      </c>
      <c r="Q996" s="0" t="n">
        <v>12</v>
      </c>
      <c r="R996" s="0" t="n">
        <v>8</v>
      </c>
      <c r="S996" s="0" t="s">
        <v>1184</v>
      </c>
    </row>
    <row r="997" customFormat="false" ht="12.8" hidden="false" customHeight="false" outlineLevel="0" collapsed="false">
      <c r="A997" s="0" t="n">
        <v>88065566350</v>
      </c>
      <c r="B997" s="0" t="n">
        <v>44062</v>
      </c>
      <c r="C997" s="0" t="s">
        <v>975</v>
      </c>
      <c r="D997" s="0" t="s">
        <v>29</v>
      </c>
      <c r="E997" s="0" t="s">
        <v>98</v>
      </c>
      <c r="F997" s="0" t="s">
        <v>31</v>
      </c>
      <c r="G997" s="0" t="s">
        <v>952</v>
      </c>
      <c r="H997" s="0" t="s">
        <v>33</v>
      </c>
      <c r="I997" s="0" t="s">
        <v>25</v>
      </c>
      <c r="J997" s="0" t="s">
        <v>99</v>
      </c>
      <c r="K997" s="0" t="s">
        <v>27</v>
      </c>
      <c r="L997" s="0" t="n">
        <v>14</v>
      </c>
      <c r="M997" s="0" t="n">
        <v>11</v>
      </c>
      <c r="N997" s="0" t="n">
        <v>5</v>
      </c>
      <c r="O997" s="0" t="n">
        <v>70</v>
      </c>
      <c r="P997" s="0" t="n">
        <v>55</v>
      </c>
      <c r="Q997" s="0" t="n">
        <v>15</v>
      </c>
      <c r="R997" s="0" t="n">
        <v>8</v>
      </c>
      <c r="S997" s="0" t="s">
        <v>1184</v>
      </c>
    </row>
    <row r="998" customFormat="false" ht="12.8" hidden="false" customHeight="false" outlineLevel="0" collapsed="false">
      <c r="A998" s="0" t="n">
        <v>88065566351</v>
      </c>
      <c r="B998" s="0" t="n">
        <v>44063</v>
      </c>
      <c r="C998" s="0" t="s">
        <v>942</v>
      </c>
      <c r="D998" s="0" t="s">
        <v>29</v>
      </c>
      <c r="E998" s="0" t="s">
        <v>81</v>
      </c>
      <c r="F998" s="0" t="s">
        <v>22</v>
      </c>
      <c r="G998" s="0" t="s">
        <v>952</v>
      </c>
      <c r="H998" s="0" t="s">
        <v>24</v>
      </c>
      <c r="I998" s="0" t="s">
        <v>25</v>
      </c>
      <c r="J998" s="0" t="s">
        <v>102</v>
      </c>
      <c r="K998" s="0" t="s">
        <v>27</v>
      </c>
      <c r="L998" s="0" t="n">
        <v>6</v>
      </c>
      <c r="M998" s="0" t="n">
        <v>3</v>
      </c>
      <c r="N998" s="0" t="n">
        <v>6</v>
      </c>
      <c r="O998" s="0" t="n">
        <v>36</v>
      </c>
      <c r="P998" s="0" t="n">
        <v>18</v>
      </c>
      <c r="Q998" s="0" t="n">
        <v>18</v>
      </c>
      <c r="R998" s="0" t="n">
        <v>8</v>
      </c>
      <c r="S998" s="0" t="s">
        <v>1184</v>
      </c>
    </row>
    <row r="999" customFormat="false" ht="12.8" hidden="false" customHeight="false" outlineLevel="0" collapsed="false">
      <c r="A999" s="0" t="n">
        <v>88065566352</v>
      </c>
      <c r="B999" s="0" t="n">
        <v>44064</v>
      </c>
      <c r="C999" s="0" t="s">
        <v>943</v>
      </c>
      <c r="D999" s="0" t="s">
        <v>29</v>
      </c>
      <c r="E999" s="0" t="s">
        <v>69</v>
      </c>
      <c r="F999" s="0" t="s">
        <v>31</v>
      </c>
      <c r="G999" s="0" t="s">
        <v>952</v>
      </c>
      <c r="H999" s="0" t="s">
        <v>33</v>
      </c>
      <c r="I999" s="0" t="s">
        <v>25</v>
      </c>
      <c r="J999" s="0" t="s">
        <v>105</v>
      </c>
      <c r="K999" s="0" t="s">
        <v>27</v>
      </c>
      <c r="L999" s="0" t="n">
        <v>13</v>
      </c>
      <c r="M999" s="0" t="n">
        <v>10</v>
      </c>
      <c r="N999" s="0" t="n">
        <v>3</v>
      </c>
      <c r="O999" s="0" t="n">
        <v>39</v>
      </c>
      <c r="P999" s="0" t="n">
        <v>30</v>
      </c>
      <c r="Q999" s="0" t="n">
        <v>9</v>
      </c>
      <c r="R999" s="0" t="n">
        <v>8</v>
      </c>
      <c r="S999" s="0" t="s">
        <v>1184</v>
      </c>
    </row>
    <row r="1000" customFormat="false" ht="12.8" hidden="false" customHeight="false" outlineLevel="0" collapsed="false">
      <c r="A1000" s="0" t="n">
        <v>88065566353</v>
      </c>
      <c r="B1000" s="0" t="n">
        <v>44065</v>
      </c>
      <c r="C1000" s="0" t="s">
        <v>944</v>
      </c>
      <c r="D1000" s="0" t="s">
        <v>29</v>
      </c>
      <c r="E1000" s="0" t="s">
        <v>21</v>
      </c>
      <c r="F1000" s="0" t="s">
        <v>22</v>
      </c>
      <c r="G1000" s="0" t="s">
        <v>952</v>
      </c>
      <c r="H1000" s="0" t="s">
        <v>24</v>
      </c>
      <c r="I1000" s="0" t="s">
        <v>25</v>
      </c>
      <c r="J1000" s="0" t="s">
        <v>108</v>
      </c>
      <c r="K1000" s="0" t="s">
        <v>27</v>
      </c>
      <c r="L1000" s="0" t="n">
        <v>15</v>
      </c>
      <c r="M1000" s="0" t="n">
        <v>12</v>
      </c>
      <c r="N1000" s="0" t="n">
        <v>7</v>
      </c>
      <c r="O1000" s="0" t="n">
        <v>105</v>
      </c>
      <c r="P1000" s="0" t="n">
        <v>84</v>
      </c>
      <c r="Q1000" s="0" t="n">
        <v>21</v>
      </c>
      <c r="R1000" s="0" t="n">
        <v>8</v>
      </c>
      <c r="S1000" s="0" t="s">
        <v>1184</v>
      </c>
    </row>
    <row r="1001" customFormat="false" ht="12.8" hidden="false" customHeight="false" outlineLevel="0" collapsed="false">
      <c r="A1001" s="0" t="n">
        <v>88065566354</v>
      </c>
      <c r="B1001" s="0" t="n">
        <v>44066</v>
      </c>
      <c r="C1001" s="0" t="s">
        <v>976</v>
      </c>
      <c r="D1001" s="0" t="s">
        <v>20</v>
      </c>
      <c r="E1001" s="0" t="s">
        <v>110</v>
      </c>
      <c r="F1001" s="0" t="s">
        <v>31</v>
      </c>
      <c r="G1001" s="0" t="s">
        <v>952</v>
      </c>
      <c r="H1001" s="0" t="s">
        <v>33</v>
      </c>
      <c r="I1001" s="0" t="s">
        <v>25</v>
      </c>
      <c r="J1001" s="0" t="s">
        <v>53</v>
      </c>
      <c r="K1001" s="0" t="s">
        <v>27</v>
      </c>
      <c r="L1001" s="0" t="n">
        <v>20</v>
      </c>
      <c r="M1001" s="0" t="n">
        <v>17</v>
      </c>
      <c r="N1001" s="0" t="n">
        <v>5</v>
      </c>
      <c r="O1001" s="0" t="n">
        <v>100</v>
      </c>
      <c r="P1001" s="0" t="n">
        <v>85</v>
      </c>
      <c r="Q1001" s="0" t="n">
        <v>15</v>
      </c>
      <c r="R1001" s="0" t="n">
        <v>8</v>
      </c>
      <c r="S1001" s="0" t="s">
        <v>1184</v>
      </c>
    </row>
    <row r="1002" customFormat="false" ht="12.8" hidden="false" customHeight="false" outlineLevel="0" collapsed="false">
      <c r="A1002" s="0" t="n">
        <v>88065566355</v>
      </c>
      <c r="B1002" s="0" t="n">
        <v>44067</v>
      </c>
      <c r="C1002" s="0" t="s">
        <v>977</v>
      </c>
      <c r="D1002" s="0" t="s">
        <v>29</v>
      </c>
      <c r="E1002" s="0" t="s">
        <v>112</v>
      </c>
      <c r="F1002" s="0" t="s">
        <v>22</v>
      </c>
      <c r="G1002" s="0" t="s">
        <v>952</v>
      </c>
      <c r="H1002" s="0" t="s">
        <v>24</v>
      </c>
      <c r="I1002" s="0" t="s">
        <v>25</v>
      </c>
      <c r="J1002" s="0" t="s">
        <v>56</v>
      </c>
      <c r="K1002" s="0" t="s">
        <v>27</v>
      </c>
      <c r="L1002" s="0" t="n">
        <v>12</v>
      </c>
      <c r="M1002" s="0" t="n">
        <v>9</v>
      </c>
      <c r="N1002" s="0" t="n">
        <v>8</v>
      </c>
      <c r="O1002" s="0" t="n">
        <v>96</v>
      </c>
      <c r="P1002" s="0" t="n">
        <v>72</v>
      </c>
      <c r="Q1002" s="0" t="n">
        <v>24</v>
      </c>
      <c r="R1002" s="0" t="n">
        <v>8</v>
      </c>
      <c r="S1002" s="0" t="s">
        <v>1184</v>
      </c>
    </row>
    <row r="1003" customFormat="false" ht="12.8" hidden="false" customHeight="false" outlineLevel="0" collapsed="false">
      <c r="A1003" s="0" t="n">
        <v>88065566356</v>
      </c>
      <c r="B1003" s="0" t="n">
        <v>44068</v>
      </c>
      <c r="C1003" s="0" t="s">
        <v>978</v>
      </c>
      <c r="D1003" s="0" t="s">
        <v>29</v>
      </c>
      <c r="E1003" s="0" t="s">
        <v>114</v>
      </c>
      <c r="F1003" s="0" t="s">
        <v>31</v>
      </c>
      <c r="G1003" s="0" t="s">
        <v>952</v>
      </c>
      <c r="H1003" s="0" t="s">
        <v>33</v>
      </c>
      <c r="I1003" s="0" t="s">
        <v>25</v>
      </c>
      <c r="J1003" s="0" t="s">
        <v>59</v>
      </c>
      <c r="K1003" s="0" t="s">
        <v>27</v>
      </c>
      <c r="L1003" s="0" t="n">
        <v>16</v>
      </c>
      <c r="M1003" s="0" t="n">
        <v>13</v>
      </c>
      <c r="N1003" s="0" t="n">
        <v>9</v>
      </c>
      <c r="O1003" s="0" t="n">
        <v>144</v>
      </c>
      <c r="P1003" s="0" t="n">
        <v>117</v>
      </c>
      <c r="Q1003" s="0" t="n">
        <v>27</v>
      </c>
      <c r="R1003" s="0" t="n">
        <v>8</v>
      </c>
      <c r="S1003" s="0" t="s">
        <v>1184</v>
      </c>
    </row>
    <row r="1004" customFormat="false" ht="12.8" hidden="false" customHeight="false" outlineLevel="0" collapsed="false">
      <c r="A1004" s="0" t="n">
        <v>88065566357</v>
      </c>
      <c r="B1004" s="0" t="n">
        <v>44072</v>
      </c>
      <c r="C1004" s="0" t="s">
        <v>979</v>
      </c>
      <c r="D1004" s="0" t="s">
        <v>20</v>
      </c>
      <c r="E1004" s="0" t="s">
        <v>69</v>
      </c>
      <c r="F1004" s="0" t="s">
        <v>22</v>
      </c>
      <c r="G1004" s="0" t="s">
        <v>952</v>
      </c>
      <c r="H1004" s="0" t="s">
        <v>24</v>
      </c>
      <c r="I1004" s="0" t="s">
        <v>25</v>
      </c>
      <c r="J1004" s="0" t="s">
        <v>62</v>
      </c>
      <c r="K1004" s="0" t="s">
        <v>27</v>
      </c>
      <c r="L1004" s="0" t="n">
        <v>20</v>
      </c>
      <c r="M1004" s="0" t="n">
        <v>17</v>
      </c>
      <c r="N1004" s="0" t="n">
        <v>2</v>
      </c>
      <c r="O1004" s="0" t="n">
        <v>40</v>
      </c>
      <c r="P1004" s="0" t="n">
        <v>34</v>
      </c>
      <c r="Q1004" s="0" t="n">
        <v>6</v>
      </c>
      <c r="R1004" s="0" t="n">
        <v>8</v>
      </c>
      <c r="S1004" s="0" t="s">
        <v>1184</v>
      </c>
    </row>
    <row r="1005" customFormat="false" ht="12.8" hidden="false" customHeight="false" outlineLevel="0" collapsed="false">
      <c r="A1005" s="0" t="n">
        <v>88065566358</v>
      </c>
      <c r="B1005" s="0" t="n">
        <v>44071</v>
      </c>
      <c r="C1005" s="0" t="s">
        <v>980</v>
      </c>
      <c r="D1005" s="0" t="s">
        <v>29</v>
      </c>
      <c r="E1005" s="0" t="s">
        <v>117</v>
      </c>
      <c r="F1005" s="0" t="s">
        <v>31</v>
      </c>
      <c r="G1005" s="0" t="s">
        <v>952</v>
      </c>
      <c r="H1005" s="0" t="s">
        <v>33</v>
      </c>
      <c r="I1005" s="0" t="s">
        <v>25</v>
      </c>
      <c r="J1005" s="0" t="s">
        <v>63</v>
      </c>
      <c r="K1005" s="0" t="s">
        <v>27</v>
      </c>
      <c r="L1005" s="0" t="n">
        <v>12</v>
      </c>
      <c r="M1005" s="0" t="n">
        <v>9</v>
      </c>
      <c r="N1005" s="0" t="n">
        <v>5</v>
      </c>
      <c r="O1005" s="0" t="n">
        <v>60</v>
      </c>
      <c r="P1005" s="0" t="n">
        <v>45</v>
      </c>
      <c r="Q1005" s="0" t="n">
        <v>15</v>
      </c>
      <c r="R1005" s="0" t="n">
        <v>8</v>
      </c>
      <c r="S1005" s="0" t="s">
        <v>1184</v>
      </c>
    </row>
    <row r="1006" customFormat="false" ht="12.8" hidden="false" customHeight="false" outlineLevel="0" collapsed="false">
      <c r="A1006" s="0" t="n">
        <v>88065566359</v>
      </c>
      <c r="B1006" s="0" t="n">
        <v>44071</v>
      </c>
      <c r="C1006" s="0" t="s">
        <v>942</v>
      </c>
      <c r="D1006" s="0" t="s">
        <v>29</v>
      </c>
      <c r="E1006" s="0" t="s">
        <v>81</v>
      </c>
      <c r="F1006" s="0" t="s">
        <v>22</v>
      </c>
      <c r="G1006" s="0" t="s">
        <v>952</v>
      </c>
      <c r="H1006" s="0" t="s">
        <v>24</v>
      </c>
      <c r="I1006" s="0" t="s">
        <v>25</v>
      </c>
      <c r="J1006" s="0" t="s">
        <v>70</v>
      </c>
      <c r="K1006" s="0" t="s">
        <v>27</v>
      </c>
      <c r="L1006" s="0" t="n">
        <v>10</v>
      </c>
      <c r="M1006" s="0" t="n">
        <v>7</v>
      </c>
      <c r="N1006" s="0" t="n">
        <v>7</v>
      </c>
      <c r="O1006" s="0" t="n">
        <v>70</v>
      </c>
      <c r="P1006" s="0" t="n">
        <v>49</v>
      </c>
      <c r="Q1006" s="0" t="n">
        <v>21</v>
      </c>
      <c r="R1006" s="0" t="n">
        <v>8</v>
      </c>
      <c r="S1006" s="0" t="s">
        <v>1184</v>
      </c>
    </row>
    <row r="1007" customFormat="false" ht="12.8" hidden="false" customHeight="false" outlineLevel="0" collapsed="false">
      <c r="A1007" s="0" t="n">
        <v>88065566360</v>
      </c>
      <c r="B1007" s="0" t="n">
        <v>44072</v>
      </c>
      <c r="C1007" s="0" t="s">
        <v>943</v>
      </c>
      <c r="D1007" s="0" t="s">
        <v>29</v>
      </c>
      <c r="E1007" s="0" t="s">
        <v>69</v>
      </c>
      <c r="F1007" s="0" t="s">
        <v>31</v>
      </c>
      <c r="G1007" s="0" t="s">
        <v>952</v>
      </c>
      <c r="H1007" s="0" t="s">
        <v>33</v>
      </c>
      <c r="I1007" s="0" t="s">
        <v>25</v>
      </c>
      <c r="J1007" s="0" t="s">
        <v>73</v>
      </c>
      <c r="K1007" s="0" t="s">
        <v>27</v>
      </c>
      <c r="L1007" s="0" t="n">
        <v>15</v>
      </c>
      <c r="M1007" s="0" t="n">
        <v>12</v>
      </c>
      <c r="N1007" s="0" t="n">
        <v>7</v>
      </c>
      <c r="O1007" s="0" t="n">
        <v>105</v>
      </c>
      <c r="P1007" s="0" t="n">
        <v>84</v>
      </c>
      <c r="Q1007" s="0" t="n">
        <v>21</v>
      </c>
      <c r="R1007" s="0" t="n">
        <v>8</v>
      </c>
      <c r="S1007" s="0" t="s">
        <v>1184</v>
      </c>
    </row>
    <row r="1008" customFormat="false" ht="12.8" hidden="false" customHeight="false" outlineLevel="0" collapsed="false">
      <c r="A1008" s="0" t="n">
        <v>88065566361</v>
      </c>
      <c r="B1008" s="0" t="n">
        <v>44073</v>
      </c>
      <c r="C1008" s="0" t="s">
        <v>944</v>
      </c>
      <c r="D1008" s="0" t="s">
        <v>29</v>
      </c>
      <c r="E1008" s="0" t="s">
        <v>21</v>
      </c>
      <c r="F1008" s="0" t="s">
        <v>22</v>
      </c>
      <c r="G1008" s="0" t="s">
        <v>952</v>
      </c>
      <c r="H1008" s="0" t="s">
        <v>24</v>
      </c>
      <c r="I1008" s="0" t="s">
        <v>25</v>
      </c>
      <c r="J1008" s="0" t="s">
        <v>76</v>
      </c>
      <c r="K1008" s="0" t="s">
        <v>27</v>
      </c>
      <c r="L1008" s="0" t="n">
        <v>15</v>
      </c>
      <c r="M1008" s="0" t="n">
        <v>12</v>
      </c>
      <c r="N1008" s="0" t="n">
        <v>15</v>
      </c>
      <c r="O1008" s="0" t="n">
        <v>225</v>
      </c>
      <c r="P1008" s="0" t="n">
        <v>180</v>
      </c>
      <c r="Q1008" s="0" t="n">
        <v>45</v>
      </c>
      <c r="R1008" s="0" t="n">
        <v>8</v>
      </c>
      <c r="S1008" s="0" t="s">
        <v>1184</v>
      </c>
    </row>
    <row r="1009" customFormat="false" ht="12.8" hidden="false" customHeight="false" outlineLevel="0" collapsed="false">
      <c r="A1009" s="0" t="n">
        <v>88065566362</v>
      </c>
      <c r="B1009" s="0" t="n">
        <v>44074</v>
      </c>
      <c r="C1009" s="0" t="s">
        <v>981</v>
      </c>
      <c r="D1009" s="0" t="s">
        <v>29</v>
      </c>
      <c r="E1009" s="0" t="s">
        <v>125</v>
      </c>
      <c r="F1009" s="0" t="s">
        <v>31</v>
      </c>
      <c r="G1009" s="0" t="s">
        <v>952</v>
      </c>
      <c r="H1009" s="0" t="s">
        <v>33</v>
      </c>
      <c r="I1009" s="0" t="s">
        <v>25</v>
      </c>
      <c r="J1009" s="0" t="s">
        <v>126</v>
      </c>
      <c r="K1009" s="0" t="s">
        <v>27</v>
      </c>
      <c r="L1009" s="0" t="n">
        <v>20</v>
      </c>
      <c r="M1009" s="0" t="n">
        <v>17</v>
      </c>
      <c r="N1009" s="0" t="n">
        <v>3</v>
      </c>
      <c r="O1009" s="0" t="n">
        <v>60</v>
      </c>
      <c r="P1009" s="0" t="n">
        <v>51</v>
      </c>
      <c r="Q1009" s="0" t="n">
        <v>9</v>
      </c>
      <c r="R1009" s="0" t="n">
        <v>8</v>
      </c>
      <c r="S1009" s="0" t="s">
        <v>1184</v>
      </c>
    </row>
    <row r="1010" customFormat="false" ht="12.8" hidden="false" customHeight="false" outlineLevel="0" collapsed="false">
      <c r="A1010" s="0" t="n">
        <v>88065566363</v>
      </c>
      <c r="B1010" s="0" t="n">
        <v>44044</v>
      </c>
      <c r="C1010" s="0" t="s">
        <v>982</v>
      </c>
      <c r="D1010" s="0" t="s">
        <v>29</v>
      </c>
      <c r="E1010" s="0" t="s">
        <v>30</v>
      </c>
      <c r="F1010" s="0" t="s">
        <v>22</v>
      </c>
      <c r="G1010" s="0" t="s">
        <v>952</v>
      </c>
      <c r="H1010" s="0" t="s">
        <v>24</v>
      </c>
      <c r="I1010" s="0" t="s">
        <v>128</v>
      </c>
      <c r="J1010" s="0" t="s">
        <v>129</v>
      </c>
      <c r="K1010" s="0" t="s">
        <v>27</v>
      </c>
      <c r="L1010" s="0" t="n">
        <v>12</v>
      </c>
      <c r="M1010" s="0" t="n">
        <v>9</v>
      </c>
      <c r="N1010" s="0" t="n">
        <v>6</v>
      </c>
      <c r="O1010" s="0" t="n">
        <v>72</v>
      </c>
      <c r="P1010" s="0" t="n">
        <v>54</v>
      </c>
      <c r="Q1010" s="0" t="n">
        <v>18</v>
      </c>
      <c r="R1010" s="0" t="n">
        <v>8</v>
      </c>
      <c r="S1010" s="0" t="s">
        <v>1184</v>
      </c>
    </row>
    <row r="1011" customFormat="false" ht="12.8" hidden="false" customHeight="false" outlineLevel="0" collapsed="false">
      <c r="A1011" s="0" t="n">
        <v>88065566364</v>
      </c>
      <c r="B1011" s="0" t="n">
        <v>44045</v>
      </c>
      <c r="C1011" s="0" t="s">
        <v>983</v>
      </c>
      <c r="D1011" s="0" t="s">
        <v>20</v>
      </c>
      <c r="E1011" s="0" t="s">
        <v>37</v>
      </c>
      <c r="F1011" s="0" t="s">
        <v>31</v>
      </c>
      <c r="G1011" s="0" t="s">
        <v>952</v>
      </c>
      <c r="H1011" s="0" t="s">
        <v>33</v>
      </c>
      <c r="I1011" s="0" t="s">
        <v>128</v>
      </c>
      <c r="J1011" s="0" t="s">
        <v>131</v>
      </c>
      <c r="K1011" s="0" t="s">
        <v>27</v>
      </c>
      <c r="L1011" s="0" t="n">
        <v>13</v>
      </c>
      <c r="M1011" s="0" t="n">
        <v>10</v>
      </c>
      <c r="N1011" s="0" t="n">
        <v>10</v>
      </c>
      <c r="O1011" s="0" t="n">
        <v>130</v>
      </c>
      <c r="P1011" s="0" t="n">
        <v>100</v>
      </c>
      <c r="Q1011" s="0" t="n">
        <v>30</v>
      </c>
      <c r="R1011" s="0" t="n">
        <v>8</v>
      </c>
      <c r="S1011" s="0" t="s">
        <v>1184</v>
      </c>
    </row>
    <row r="1012" customFormat="false" ht="12.8" hidden="false" customHeight="false" outlineLevel="0" collapsed="false">
      <c r="A1012" s="0" t="n">
        <v>88065566365</v>
      </c>
      <c r="B1012" s="0" t="n">
        <v>44046</v>
      </c>
      <c r="C1012" s="0" t="s">
        <v>984</v>
      </c>
      <c r="D1012" s="0" t="s">
        <v>20</v>
      </c>
      <c r="E1012" s="0" t="s">
        <v>42</v>
      </c>
      <c r="F1012" s="0" t="s">
        <v>22</v>
      </c>
      <c r="G1012" s="0" t="s">
        <v>952</v>
      </c>
      <c r="H1012" s="0" t="s">
        <v>24</v>
      </c>
      <c r="I1012" s="0" t="s">
        <v>128</v>
      </c>
      <c r="J1012" s="0" t="s">
        <v>133</v>
      </c>
      <c r="K1012" s="0" t="s">
        <v>27</v>
      </c>
      <c r="L1012" s="0" t="n">
        <v>15</v>
      </c>
      <c r="M1012" s="0" t="n">
        <v>12</v>
      </c>
      <c r="N1012" s="0" t="n">
        <v>11</v>
      </c>
      <c r="O1012" s="0" t="n">
        <v>165</v>
      </c>
      <c r="P1012" s="0" t="n">
        <v>132</v>
      </c>
      <c r="Q1012" s="0" t="n">
        <v>33</v>
      </c>
      <c r="R1012" s="0" t="n">
        <v>8</v>
      </c>
      <c r="S1012" s="0" t="s">
        <v>1184</v>
      </c>
    </row>
    <row r="1013" customFormat="false" ht="12.8" hidden="false" customHeight="false" outlineLevel="0" collapsed="false">
      <c r="A1013" s="0" t="n">
        <v>88065566366</v>
      </c>
      <c r="B1013" s="0" t="n">
        <v>44047</v>
      </c>
      <c r="C1013" s="0" t="s">
        <v>985</v>
      </c>
      <c r="D1013" s="0" t="s">
        <v>20</v>
      </c>
      <c r="E1013" s="0" t="s">
        <v>48</v>
      </c>
      <c r="F1013" s="0" t="s">
        <v>31</v>
      </c>
      <c r="G1013" s="0" t="s">
        <v>952</v>
      </c>
      <c r="H1013" s="0" t="s">
        <v>33</v>
      </c>
      <c r="I1013" s="0" t="s">
        <v>128</v>
      </c>
      <c r="J1013" s="0" t="s">
        <v>88</v>
      </c>
      <c r="K1013" s="0" t="s">
        <v>27</v>
      </c>
      <c r="L1013" s="0" t="n">
        <v>14</v>
      </c>
      <c r="M1013" s="0" t="n">
        <v>11</v>
      </c>
      <c r="N1013" s="0" t="n">
        <v>3</v>
      </c>
      <c r="O1013" s="0" t="n">
        <v>42</v>
      </c>
      <c r="P1013" s="0" t="n">
        <v>33</v>
      </c>
      <c r="Q1013" s="0" t="n">
        <v>9</v>
      </c>
      <c r="R1013" s="0" t="n">
        <v>8</v>
      </c>
      <c r="S1013" s="0" t="s">
        <v>1184</v>
      </c>
    </row>
    <row r="1014" customFormat="false" ht="12.8" hidden="false" customHeight="false" outlineLevel="0" collapsed="false">
      <c r="A1014" s="0" t="n">
        <v>88065566367</v>
      </c>
      <c r="B1014" s="0" t="n">
        <v>44048</v>
      </c>
      <c r="C1014" s="0" t="s">
        <v>986</v>
      </c>
      <c r="D1014" s="0" t="s">
        <v>20</v>
      </c>
      <c r="E1014" s="0" t="s">
        <v>50</v>
      </c>
      <c r="F1014" s="0" t="s">
        <v>22</v>
      </c>
      <c r="G1014" s="0" t="s">
        <v>952</v>
      </c>
      <c r="H1014" s="0" t="s">
        <v>24</v>
      </c>
      <c r="I1014" s="0" t="s">
        <v>128</v>
      </c>
      <c r="J1014" s="0" t="s">
        <v>91</v>
      </c>
      <c r="K1014" s="0" t="s">
        <v>27</v>
      </c>
      <c r="L1014" s="0" t="n">
        <v>30</v>
      </c>
      <c r="M1014" s="0" t="n">
        <v>27</v>
      </c>
      <c r="N1014" s="0" t="n">
        <v>1</v>
      </c>
      <c r="O1014" s="0" t="n">
        <v>30</v>
      </c>
      <c r="P1014" s="0" t="n">
        <v>27</v>
      </c>
      <c r="Q1014" s="0" t="n">
        <v>3</v>
      </c>
      <c r="R1014" s="0" t="n">
        <v>8</v>
      </c>
      <c r="S1014" s="0" t="s">
        <v>1184</v>
      </c>
    </row>
    <row r="1015" customFormat="false" ht="12.8" hidden="false" customHeight="false" outlineLevel="0" collapsed="false">
      <c r="A1015" s="0" t="n">
        <v>88065566368</v>
      </c>
      <c r="B1015" s="0" t="n">
        <v>44052</v>
      </c>
      <c r="C1015" s="0" t="s">
        <v>987</v>
      </c>
      <c r="D1015" s="0" t="s">
        <v>20</v>
      </c>
      <c r="E1015" s="0" t="s">
        <v>69</v>
      </c>
      <c r="F1015" s="0" t="s">
        <v>31</v>
      </c>
      <c r="G1015" s="0" t="s">
        <v>952</v>
      </c>
      <c r="H1015" s="0" t="s">
        <v>33</v>
      </c>
      <c r="I1015" s="0" t="s">
        <v>128</v>
      </c>
      <c r="J1015" s="0" t="s">
        <v>94</v>
      </c>
      <c r="K1015" s="0" t="s">
        <v>27</v>
      </c>
      <c r="L1015" s="0" t="n">
        <v>16</v>
      </c>
      <c r="M1015" s="0" t="n">
        <v>13</v>
      </c>
      <c r="N1015" s="0" t="n">
        <v>1</v>
      </c>
      <c r="O1015" s="0" t="n">
        <v>16</v>
      </c>
      <c r="P1015" s="0" t="n">
        <v>13</v>
      </c>
      <c r="Q1015" s="0" t="n">
        <v>3</v>
      </c>
      <c r="R1015" s="0" t="n">
        <v>8</v>
      </c>
      <c r="S1015" s="0" t="s">
        <v>1184</v>
      </c>
    </row>
    <row r="1016" customFormat="false" ht="12.8" hidden="false" customHeight="false" outlineLevel="0" collapsed="false">
      <c r="A1016" s="0" t="n">
        <v>88065566369</v>
      </c>
      <c r="B1016" s="0" t="n">
        <v>44051</v>
      </c>
      <c r="C1016" s="0" t="s">
        <v>988</v>
      </c>
      <c r="D1016" s="0" t="s">
        <v>20</v>
      </c>
      <c r="E1016" s="0" t="s">
        <v>117</v>
      </c>
      <c r="F1016" s="0" t="s">
        <v>22</v>
      </c>
      <c r="G1016" s="0" t="s">
        <v>952</v>
      </c>
      <c r="H1016" s="0" t="s">
        <v>24</v>
      </c>
      <c r="I1016" s="0" t="s">
        <v>128</v>
      </c>
      <c r="J1016" s="0" t="s">
        <v>34</v>
      </c>
      <c r="K1016" s="0" t="s">
        <v>35</v>
      </c>
      <c r="L1016" s="0" t="n">
        <v>9</v>
      </c>
      <c r="M1016" s="0" t="n">
        <v>6</v>
      </c>
      <c r="N1016" s="0" t="n">
        <v>1</v>
      </c>
      <c r="O1016" s="0" t="n">
        <v>9</v>
      </c>
      <c r="P1016" s="0" t="n">
        <v>6</v>
      </c>
      <c r="Q1016" s="0" t="n">
        <v>3</v>
      </c>
      <c r="R1016" s="0" t="n">
        <v>8</v>
      </c>
      <c r="S1016" s="0" t="s">
        <v>1184</v>
      </c>
    </row>
    <row r="1017" customFormat="false" ht="12.8" hidden="false" customHeight="false" outlineLevel="0" collapsed="false">
      <c r="A1017" s="0" t="n">
        <v>88065566370</v>
      </c>
      <c r="B1017" s="0" t="n">
        <v>44051</v>
      </c>
      <c r="C1017" s="0" t="s">
        <v>942</v>
      </c>
      <c r="D1017" s="0" t="s">
        <v>29</v>
      </c>
      <c r="E1017" s="0" t="s">
        <v>81</v>
      </c>
      <c r="F1017" s="0" t="s">
        <v>31</v>
      </c>
      <c r="G1017" s="0" t="s">
        <v>952</v>
      </c>
      <c r="H1017" s="0" t="s">
        <v>33</v>
      </c>
      <c r="I1017" s="0" t="s">
        <v>128</v>
      </c>
      <c r="J1017" s="0" t="s">
        <v>40</v>
      </c>
      <c r="K1017" s="0" t="s">
        <v>35</v>
      </c>
      <c r="L1017" s="0" t="n">
        <v>5</v>
      </c>
      <c r="M1017" s="0" t="n">
        <v>2</v>
      </c>
      <c r="N1017" s="0" t="n">
        <v>3</v>
      </c>
      <c r="O1017" s="0" t="n">
        <v>15</v>
      </c>
      <c r="P1017" s="0" t="n">
        <v>6</v>
      </c>
      <c r="Q1017" s="0" t="n">
        <v>9</v>
      </c>
      <c r="R1017" s="0" t="n">
        <v>8</v>
      </c>
      <c r="S1017" s="0" t="s">
        <v>1184</v>
      </c>
    </row>
    <row r="1018" customFormat="false" ht="12.8" hidden="false" customHeight="false" outlineLevel="0" collapsed="false">
      <c r="A1018" s="0" t="n">
        <v>88065566371</v>
      </c>
      <c r="B1018" s="0" t="n">
        <v>44052</v>
      </c>
      <c r="C1018" s="0" t="s">
        <v>943</v>
      </c>
      <c r="D1018" s="0" t="s">
        <v>29</v>
      </c>
      <c r="E1018" s="0" t="s">
        <v>69</v>
      </c>
      <c r="F1018" s="0" t="s">
        <v>22</v>
      </c>
      <c r="G1018" s="0" t="s">
        <v>952</v>
      </c>
      <c r="H1018" s="0" t="s">
        <v>24</v>
      </c>
      <c r="I1018" s="0" t="s">
        <v>128</v>
      </c>
      <c r="J1018" s="0" t="s">
        <v>140</v>
      </c>
      <c r="K1018" s="0" t="s">
        <v>35</v>
      </c>
      <c r="L1018" s="0" t="n">
        <v>18</v>
      </c>
      <c r="M1018" s="0" t="n">
        <v>15</v>
      </c>
      <c r="N1018" s="0" t="n">
        <v>4</v>
      </c>
      <c r="O1018" s="0" t="n">
        <v>72</v>
      </c>
      <c r="P1018" s="0" t="n">
        <v>60</v>
      </c>
      <c r="Q1018" s="0" t="n">
        <v>12</v>
      </c>
      <c r="R1018" s="0" t="n">
        <v>8</v>
      </c>
      <c r="S1018" s="0" t="s">
        <v>1184</v>
      </c>
    </row>
    <row r="1019" customFormat="false" ht="12.8" hidden="false" customHeight="false" outlineLevel="0" collapsed="false">
      <c r="A1019" s="0" t="n">
        <v>88065566372</v>
      </c>
      <c r="B1019" s="0" t="n">
        <v>44053</v>
      </c>
      <c r="C1019" s="0" t="s">
        <v>944</v>
      </c>
      <c r="D1019" s="0" t="s">
        <v>29</v>
      </c>
      <c r="E1019" s="0" t="s">
        <v>21</v>
      </c>
      <c r="F1019" s="0" t="s">
        <v>31</v>
      </c>
      <c r="G1019" s="0" t="s">
        <v>952</v>
      </c>
      <c r="H1019" s="0" t="s">
        <v>33</v>
      </c>
      <c r="I1019" s="0" t="s">
        <v>128</v>
      </c>
      <c r="J1019" s="0" t="s">
        <v>142</v>
      </c>
      <c r="K1019" s="0" t="s">
        <v>35</v>
      </c>
      <c r="L1019" s="0" t="n">
        <v>10</v>
      </c>
      <c r="M1019" s="0" t="n">
        <v>7</v>
      </c>
      <c r="N1019" s="0" t="n">
        <v>5</v>
      </c>
      <c r="O1019" s="0" t="n">
        <v>50</v>
      </c>
      <c r="P1019" s="0" t="n">
        <v>35</v>
      </c>
      <c r="Q1019" s="0" t="n">
        <v>15</v>
      </c>
      <c r="R1019" s="0" t="n">
        <v>8</v>
      </c>
      <c r="S1019" s="0" t="s">
        <v>1184</v>
      </c>
    </row>
    <row r="1020" customFormat="false" ht="12.8" hidden="false" customHeight="false" outlineLevel="0" collapsed="false">
      <c r="A1020" s="0" t="n">
        <v>88065566373</v>
      </c>
      <c r="B1020" s="0" t="n">
        <v>44054</v>
      </c>
      <c r="C1020" s="0" t="s">
        <v>989</v>
      </c>
      <c r="D1020" s="0" t="s">
        <v>29</v>
      </c>
      <c r="E1020" s="0" t="s">
        <v>55</v>
      </c>
      <c r="F1020" s="0" t="s">
        <v>22</v>
      </c>
      <c r="G1020" s="0" t="s">
        <v>952</v>
      </c>
      <c r="H1020" s="0" t="s">
        <v>24</v>
      </c>
      <c r="I1020" s="0" t="s">
        <v>128</v>
      </c>
      <c r="J1020" s="0" t="s">
        <v>144</v>
      </c>
      <c r="K1020" s="0" t="s">
        <v>35</v>
      </c>
      <c r="L1020" s="0" t="n">
        <v>20</v>
      </c>
      <c r="M1020" s="0" t="n">
        <v>17</v>
      </c>
      <c r="N1020" s="0" t="n">
        <v>6</v>
      </c>
      <c r="O1020" s="0" t="n">
        <v>120</v>
      </c>
      <c r="P1020" s="0" t="n">
        <v>102</v>
      </c>
      <c r="Q1020" s="0" t="n">
        <v>18</v>
      </c>
      <c r="R1020" s="0" t="n">
        <v>8</v>
      </c>
      <c r="S1020" s="0" t="s">
        <v>1184</v>
      </c>
    </row>
    <row r="1021" customFormat="false" ht="12.8" hidden="false" customHeight="false" outlineLevel="0" collapsed="false">
      <c r="A1021" s="0" t="n">
        <v>88065566374</v>
      </c>
      <c r="B1021" s="0" t="n">
        <v>44055</v>
      </c>
      <c r="C1021" s="0" t="s">
        <v>990</v>
      </c>
      <c r="D1021" s="0" t="s">
        <v>20</v>
      </c>
      <c r="E1021" s="0" t="s">
        <v>58</v>
      </c>
      <c r="F1021" s="0" t="s">
        <v>31</v>
      </c>
      <c r="G1021" s="0" t="s">
        <v>952</v>
      </c>
      <c r="H1021" s="0" t="s">
        <v>33</v>
      </c>
      <c r="I1021" s="0" t="s">
        <v>128</v>
      </c>
      <c r="J1021" s="0" t="s">
        <v>60</v>
      </c>
      <c r="K1021" s="0" t="s">
        <v>35</v>
      </c>
      <c r="L1021" s="0" t="n">
        <v>70</v>
      </c>
      <c r="M1021" s="0" t="n">
        <v>67</v>
      </c>
      <c r="N1021" s="0" t="n">
        <v>7</v>
      </c>
      <c r="O1021" s="0" t="n">
        <v>490</v>
      </c>
      <c r="P1021" s="0" t="n">
        <v>469</v>
      </c>
      <c r="Q1021" s="0" t="n">
        <v>21</v>
      </c>
      <c r="R1021" s="0" t="n">
        <v>8</v>
      </c>
      <c r="S1021" s="0" t="s">
        <v>1184</v>
      </c>
    </row>
    <row r="1022" customFormat="false" ht="12.8" hidden="false" customHeight="false" outlineLevel="0" collapsed="false">
      <c r="A1022" s="0" t="n">
        <v>88065566375</v>
      </c>
      <c r="B1022" s="0" t="n">
        <v>44056</v>
      </c>
      <c r="C1022" s="0" t="s">
        <v>991</v>
      </c>
      <c r="D1022" s="0" t="s">
        <v>29</v>
      </c>
      <c r="E1022" s="0" t="s">
        <v>147</v>
      </c>
      <c r="F1022" s="0" t="s">
        <v>22</v>
      </c>
      <c r="G1022" s="0" t="s">
        <v>952</v>
      </c>
      <c r="H1022" s="0" t="s">
        <v>24</v>
      </c>
      <c r="I1022" s="0" t="s">
        <v>128</v>
      </c>
      <c r="J1022" s="0" t="s">
        <v>61</v>
      </c>
      <c r="K1022" s="0" t="s">
        <v>35</v>
      </c>
      <c r="L1022" s="0" t="n">
        <v>15</v>
      </c>
      <c r="M1022" s="0" t="n">
        <v>12</v>
      </c>
      <c r="N1022" s="0" t="n">
        <v>11</v>
      </c>
      <c r="O1022" s="0" t="n">
        <v>165</v>
      </c>
      <c r="P1022" s="0" t="n">
        <v>132</v>
      </c>
      <c r="Q1022" s="0" t="n">
        <v>33</v>
      </c>
      <c r="R1022" s="0" t="n">
        <v>8</v>
      </c>
      <c r="S1022" s="0" t="s">
        <v>1184</v>
      </c>
    </row>
    <row r="1023" customFormat="false" ht="12.8" hidden="false" customHeight="false" outlineLevel="0" collapsed="false">
      <c r="A1023" s="0" t="n">
        <v>88065566376</v>
      </c>
      <c r="B1023" s="0" t="n">
        <v>44057</v>
      </c>
      <c r="C1023" s="0" t="s">
        <v>992</v>
      </c>
      <c r="D1023" s="0" t="s">
        <v>29</v>
      </c>
      <c r="E1023" s="0" t="s">
        <v>149</v>
      </c>
      <c r="F1023" s="0" t="s">
        <v>31</v>
      </c>
      <c r="G1023" s="0" t="s">
        <v>952</v>
      </c>
      <c r="H1023" s="0" t="s">
        <v>33</v>
      </c>
      <c r="I1023" s="0" t="s">
        <v>128</v>
      </c>
      <c r="J1023" s="0" t="s">
        <v>64</v>
      </c>
      <c r="K1023" s="0" t="s">
        <v>35</v>
      </c>
      <c r="L1023" s="0" t="n">
        <v>12</v>
      </c>
      <c r="M1023" s="0" t="n">
        <v>9</v>
      </c>
      <c r="N1023" s="0" t="n">
        <v>2</v>
      </c>
      <c r="O1023" s="0" t="n">
        <v>24</v>
      </c>
      <c r="P1023" s="0" t="n">
        <v>18</v>
      </c>
      <c r="Q1023" s="0" t="n">
        <v>6</v>
      </c>
      <c r="R1023" s="0" t="n">
        <v>8</v>
      </c>
      <c r="S1023" s="0" t="s">
        <v>1184</v>
      </c>
    </row>
    <row r="1024" customFormat="false" ht="12.8" hidden="false" customHeight="false" outlineLevel="0" collapsed="false">
      <c r="A1024" s="0" t="n">
        <v>88065566377</v>
      </c>
      <c r="B1024" s="0" t="n">
        <v>44058</v>
      </c>
      <c r="C1024" s="0" t="s">
        <v>993</v>
      </c>
      <c r="D1024" s="0" t="s">
        <v>20</v>
      </c>
      <c r="E1024" s="0" t="s">
        <v>21</v>
      </c>
      <c r="F1024" s="0" t="s">
        <v>22</v>
      </c>
      <c r="G1024" s="0" t="s">
        <v>952</v>
      </c>
      <c r="H1024" s="0" t="s">
        <v>24</v>
      </c>
      <c r="I1024" s="0" t="s">
        <v>128</v>
      </c>
      <c r="J1024" s="0" t="s">
        <v>67</v>
      </c>
      <c r="K1024" s="0" t="s">
        <v>35</v>
      </c>
      <c r="L1024" s="0" t="n">
        <v>18</v>
      </c>
      <c r="M1024" s="0" t="n">
        <v>15</v>
      </c>
      <c r="N1024" s="0" t="n">
        <v>3</v>
      </c>
      <c r="O1024" s="0" t="n">
        <v>54</v>
      </c>
      <c r="P1024" s="0" t="n">
        <v>45</v>
      </c>
      <c r="Q1024" s="0" t="n">
        <v>9</v>
      </c>
      <c r="R1024" s="0" t="n">
        <v>8</v>
      </c>
      <c r="S1024" s="0" t="s">
        <v>1184</v>
      </c>
    </row>
    <row r="1025" customFormat="false" ht="12.8" hidden="false" customHeight="false" outlineLevel="0" collapsed="false">
      <c r="A1025" s="0" t="n">
        <v>88065566378</v>
      </c>
      <c r="B1025" s="0" t="n">
        <v>44062</v>
      </c>
      <c r="C1025" s="0" t="s">
        <v>994</v>
      </c>
      <c r="D1025" s="0" t="s">
        <v>29</v>
      </c>
      <c r="E1025" s="0" t="s">
        <v>152</v>
      </c>
      <c r="F1025" s="0" t="s">
        <v>31</v>
      </c>
      <c r="G1025" s="0" t="s">
        <v>952</v>
      </c>
      <c r="H1025" s="0" t="s">
        <v>33</v>
      </c>
      <c r="I1025" s="0" t="s">
        <v>128</v>
      </c>
      <c r="J1025" s="0" t="s">
        <v>79</v>
      </c>
      <c r="K1025" s="0" t="s">
        <v>35</v>
      </c>
      <c r="L1025" s="0" t="n">
        <v>23</v>
      </c>
      <c r="M1025" s="0" t="n">
        <v>20</v>
      </c>
      <c r="N1025" s="0" t="n">
        <v>5</v>
      </c>
      <c r="O1025" s="0" t="n">
        <v>115</v>
      </c>
      <c r="P1025" s="0" t="n">
        <v>100</v>
      </c>
      <c r="Q1025" s="0" t="n">
        <v>15</v>
      </c>
      <c r="R1025" s="0" t="n">
        <v>8</v>
      </c>
      <c r="S1025" s="0" t="s">
        <v>1184</v>
      </c>
    </row>
    <row r="1026" customFormat="false" ht="12.8" hidden="false" customHeight="false" outlineLevel="0" collapsed="false">
      <c r="A1026" s="0" t="n">
        <v>88065566379</v>
      </c>
      <c r="B1026" s="0" t="n">
        <v>44061</v>
      </c>
      <c r="C1026" s="0" t="s">
        <v>995</v>
      </c>
      <c r="D1026" s="0" t="s">
        <v>20</v>
      </c>
      <c r="E1026" s="0" t="s">
        <v>154</v>
      </c>
      <c r="F1026" s="0" t="s">
        <v>22</v>
      </c>
      <c r="G1026" s="0" t="s">
        <v>952</v>
      </c>
      <c r="H1026" s="0" t="s">
        <v>24</v>
      </c>
      <c r="I1026" s="0" t="s">
        <v>128</v>
      </c>
      <c r="J1026" s="0" t="s">
        <v>82</v>
      </c>
      <c r="K1026" s="0" t="s">
        <v>35</v>
      </c>
      <c r="L1026" s="0" t="n">
        <v>9</v>
      </c>
      <c r="M1026" s="0" t="n">
        <v>6</v>
      </c>
      <c r="N1026" s="0" t="n">
        <v>2</v>
      </c>
      <c r="O1026" s="0" t="n">
        <v>18</v>
      </c>
      <c r="P1026" s="0" t="n">
        <v>12</v>
      </c>
      <c r="Q1026" s="0" t="n">
        <v>6</v>
      </c>
      <c r="R1026" s="0" t="n">
        <v>8</v>
      </c>
      <c r="S1026" s="0" t="s">
        <v>1184</v>
      </c>
    </row>
    <row r="1027" customFormat="false" ht="12.8" hidden="false" customHeight="false" outlineLevel="0" collapsed="false">
      <c r="A1027" s="0" t="n">
        <v>88065566380</v>
      </c>
      <c r="B1027" s="0" t="n">
        <v>44061</v>
      </c>
      <c r="C1027" s="0" t="s">
        <v>996</v>
      </c>
      <c r="D1027" s="0" t="s">
        <v>20</v>
      </c>
      <c r="E1027" s="0" t="s">
        <v>156</v>
      </c>
      <c r="F1027" s="0" t="s">
        <v>31</v>
      </c>
      <c r="G1027" s="0" t="s">
        <v>952</v>
      </c>
      <c r="H1027" s="0" t="s">
        <v>33</v>
      </c>
      <c r="I1027" s="0" t="s">
        <v>128</v>
      </c>
      <c r="J1027" s="0" t="s">
        <v>85</v>
      </c>
      <c r="K1027" s="0" t="s">
        <v>35</v>
      </c>
      <c r="L1027" s="0" t="n">
        <v>18</v>
      </c>
      <c r="M1027" s="0" t="n">
        <v>15</v>
      </c>
      <c r="N1027" s="0" t="n">
        <v>1</v>
      </c>
      <c r="O1027" s="0" t="n">
        <v>18</v>
      </c>
      <c r="P1027" s="0" t="n">
        <v>15</v>
      </c>
      <c r="Q1027" s="0" t="n">
        <v>3</v>
      </c>
      <c r="R1027" s="0" t="n">
        <v>8</v>
      </c>
      <c r="S1027" s="0" t="s">
        <v>1184</v>
      </c>
    </row>
    <row r="1028" customFormat="false" ht="12.8" hidden="false" customHeight="false" outlineLevel="0" collapsed="false">
      <c r="A1028" s="0" t="n">
        <v>88065566381</v>
      </c>
      <c r="B1028" s="0" t="n">
        <v>44062</v>
      </c>
      <c r="C1028" s="0" t="s">
        <v>942</v>
      </c>
      <c r="D1028" s="0" t="s">
        <v>29</v>
      </c>
      <c r="E1028" s="0" t="s">
        <v>81</v>
      </c>
      <c r="F1028" s="0" t="s">
        <v>22</v>
      </c>
      <c r="G1028" s="0" t="s">
        <v>952</v>
      </c>
      <c r="H1028" s="0" t="s">
        <v>24</v>
      </c>
      <c r="I1028" s="0" t="s">
        <v>128</v>
      </c>
      <c r="J1028" s="0" t="s">
        <v>26</v>
      </c>
      <c r="K1028" s="0" t="s">
        <v>27</v>
      </c>
      <c r="L1028" s="0" t="n">
        <v>52</v>
      </c>
      <c r="M1028" s="0" t="n">
        <v>49</v>
      </c>
      <c r="N1028" s="0" t="n">
        <v>6</v>
      </c>
      <c r="O1028" s="0" t="n">
        <v>312</v>
      </c>
      <c r="P1028" s="0" t="n">
        <v>294</v>
      </c>
      <c r="Q1028" s="0" t="n">
        <v>18</v>
      </c>
      <c r="R1028" s="0" t="n">
        <v>8</v>
      </c>
      <c r="S1028" s="0" t="s">
        <v>1184</v>
      </c>
    </row>
    <row r="1029" customFormat="false" ht="12.8" hidden="false" customHeight="false" outlineLevel="0" collapsed="false">
      <c r="A1029" s="0" t="n">
        <v>88065566382</v>
      </c>
      <c r="B1029" s="0" t="n">
        <v>44063</v>
      </c>
      <c r="C1029" s="0" t="s">
        <v>943</v>
      </c>
      <c r="D1029" s="0" t="s">
        <v>29</v>
      </c>
      <c r="E1029" s="0" t="s">
        <v>69</v>
      </c>
      <c r="F1029" s="0" t="s">
        <v>31</v>
      </c>
      <c r="G1029" s="0" t="s">
        <v>952</v>
      </c>
      <c r="H1029" s="0" t="s">
        <v>33</v>
      </c>
      <c r="I1029" s="0" t="s">
        <v>128</v>
      </c>
      <c r="J1029" s="0" t="s">
        <v>34</v>
      </c>
      <c r="K1029" s="0" t="s">
        <v>35</v>
      </c>
      <c r="L1029" s="0" t="n">
        <v>9</v>
      </c>
      <c r="M1029" s="0" t="n">
        <v>6</v>
      </c>
      <c r="N1029" s="0" t="n">
        <v>9</v>
      </c>
      <c r="O1029" s="0" t="n">
        <v>81</v>
      </c>
      <c r="P1029" s="0" t="n">
        <v>54</v>
      </c>
      <c r="Q1029" s="0" t="n">
        <v>27</v>
      </c>
      <c r="R1029" s="0" t="n">
        <v>8</v>
      </c>
      <c r="S1029" s="0" t="s">
        <v>1184</v>
      </c>
    </row>
    <row r="1030" customFormat="false" ht="12.8" hidden="false" customHeight="false" outlineLevel="0" collapsed="false">
      <c r="A1030" s="0" t="n">
        <v>88065566383</v>
      </c>
      <c r="B1030" s="0" t="n">
        <v>44064</v>
      </c>
      <c r="C1030" s="0" t="s">
        <v>944</v>
      </c>
      <c r="D1030" s="0" t="s">
        <v>29</v>
      </c>
      <c r="E1030" s="0" t="s">
        <v>21</v>
      </c>
      <c r="F1030" s="0" t="s">
        <v>22</v>
      </c>
      <c r="G1030" s="0" t="s">
        <v>952</v>
      </c>
      <c r="H1030" s="0" t="s">
        <v>24</v>
      </c>
      <c r="I1030" s="0" t="s">
        <v>128</v>
      </c>
      <c r="J1030" s="0" t="s">
        <v>40</v>
      </c>
      <c r="K1030" s="0" t="s">
        <v>35</v>
      </c>
      <c r="L1030" s="0" t="n">
        <v>5</v>
      </c>
      <c r="M1030" s="0" t="n">
        <v>2</v>
      </c>
      <c r="N1030" s="0" t="n">
        <v>10</v>
      </c>
      <c r="O1030" s="0" t="n">
        <v>50</v>
      </c>
      <c r="P1030" s="0" t="n">
        <v>20</v>
      </c>
      <c r="Q1030" s="0" t="n">
        <v>30</v>
      </c>
      <c r="R1030" s="0" t="n">
        <v>8</v>
      </c>
      <c r="S1030" s="0" t="s">
        <v>1184</v>
      </c>
    </row>
    <row r="1031" customFormat="false" ht="12.8" hidden="false" customHeight="false" outlineLevel="0" collapsed="false">
      <c r="A1031" s="0" t="n">
        <v>88065566384</v>
      </c>
      <c r="B1031" s="0" t="n">
        <v>44065</v>
      </c>
      <c r="C1031" s="0" t="s">
        <v>997</v>
      </c>
      <c r="D1031" s="0" t="s">
        <v>29</v>
      </c>
      <c r="E1031" s="0" t="s">
        <v>98</v>
      </c>
      <c r="F1031" s="0" t="s">
        <v>31</v>
      </c>
      <c r="G1031" s="0" t="s">
        <v>952</v>
      </c>
      <c r="H1031" s="0" t="s">
        <v>33</v>
      </c>
      <c r="I1031" s="0" t="s">
        <v>128</v>
      </c>
      <c r="J1031" s="0" t="s">
        <v>99</v>
      </c>
      <c r="K1031" s="0" t="s">
        <v>27</v>
      </c>
      <c r="L1031" s="0" t="n">
        <v>14</v>
      </c>
      <c r="M1031" s="0" t="n">
        <v>11</v>
      </c>
      <c r="N1031" s="0" t="n">
        <v>3</v>
      </c>
      <c r="O1031" s="0" t="n">
        <v>42</v>
      </c>
      <c r="P1031" s="0" t="n">
        <v>33</v>
      </c>
      <c r="Q1031" s="0" t="n">
        <v>9</v>
      </c>
      <c r="R1031" s="0" t="n">
        <v>8</v>
      </c>
      <c r="S1031" s="0" t="s">
        <v>1184</v>
      </c>
    </row>
    <row r="1032" customFormat="false" ht="12.8" hidden="false" customHeight="false" outlineLevel="0" collapsed="false">
      <c r="A1032" s="0" t="n">
        <v>88065566385</v>
      </c>
      <c r="B1032" s="0" t="n">
        <v>44066</v>
      </c>
      <c r="C1032" s="0" t="s">
        <v>998</v>
      </c>
      <c r="D1032" s="0" t="s">
        <v>29</v>
      </c>
      <c r="E1032" s="0" t="s">
        <v>101</v>
      </c>
      <c r="F1032" s="0" t="s">
        <v>22</v>
      </c>
      <c r="G1032" s="0" t="s">
        <v>952</v>
      </c>
      <c r="H1032" s="0" t="s">
        <v>24</v>
      </c>
      <c r="I1032" s="0" t="s">
        <v>128</v>
      </c>
      <c r="J1032" s="0" t="s">
        <v>102</v>
      </c>
      <c r="K1032" s="0" t="s">
        <v>27</v>
      </c>
      <c r="L1032" s="0" t="n">
        <v>6</v>
      </c>
      <c r="M1032" s="0" t="n">
        <v>3</v>
      </c>
      <c r="N1032" s="0" t="n">
        <v>4</v>
      </c>
      <c r="O1032" s="0" t="n">
        <v>24</v>
      </c>
      <c r="P1032" s="0" t="n">
        <v>12</v>
      </c>
      <c r="Q1032" s="0" t="n">
        <v>12</v>
      </c>
      <c r="R1032" s="0" t="n">
        <v>8</v>
      </c>
      <c r="S1032" s="0" t="s">
        <v>1184</v>
      </c>
    </row>
    <row r="1033" customFormat="false" ht="12.8" hidden="false" customHeight="false" outlineLevel="0" collapsed="false">
      <c r="A1033" s="0" t="n">
        <v>88065566386</v>
      </c>
      <c r="B1033" s="0" t="n">
        <v>44067</v>
      </c>
      <c r="C1033" s="0" t="s">
        <v>999</v>
      </c>
      <c r="D1033" s="0" t="s">
        <v>29</v>
      </c>
      <c r="E1033" s="0" t="s">
        <v>104</v>
      </c>
      <c r="F1033" s="0" t="s">
        <v>31</v>
      </c>
      <c r="G1033" s="0" t="s">
        <v>952</v>
      </c>
      <c r="H1033" s="0" t="s">
        <v>33</v>
      </c>
      <c r="I1033" s="0" t="s">
        <v>128</v>
      </c>
      <c r="J1033" s="0" t="s">
        <v>142</v>
      </c>
      <c r="K1033" s="0" t="s">
        <v>35</v>
      </c>
      <c r="L1033" s="0" t="n">
        <v>10</v>
      </c>
      <c r="M1033" s="0" t="n">
        <v>7</v>
      </c>
      <c r="N1033" s="0" t="n">
        <v>5</v>
      </c>
      <c r="O1033" s="0" t="n">
        <v>50</v>
      </c>
      <c r="P1033" s="0" t="n">
        <v>35</v>
      </c>
      <c r="Q1033" s="0" t="n">
        <v>15</v>
      </c>
      <c r="R1033" s="0" t="n">
        <v>8</v>
      </c>
      <c r="S1033" s="0" t="s">
        <v>1184</v>
      </c>
    </row>
    <row r="1034" customFormat="false" ht="12.8" hidden="false" customHeight="false" outlineLevel="0" collapsed="false">
      <c r="A1034" s="0" t="n">
        <v>88065566387</v>
      </c>
      <c r="B1034" s="0" t="n">
        <v>44068</v>
      </c>
      <c r="C1034" s="0" t="s">
        <v>1000</v>
      </c>
      <c r="D1034" s="0" t="s">
        <v>29</v>
      </c>
      <c r="E1034" s="0" t="s">
        <v>107</v>
      </c>
      <c r="F1034" s="0" t="s">
        <v>22</v>
      </c>
      <c r="G1034" s="0" t="s">
        <v>952</v>
      </c>
      <c r="H1034" s="0" t="s">
        <v>24</v>
      </c>
      <c r="I1034" s="0" t="s">
        <v>128</v>
      </c>
      <c r="J1034" s="0" t="s">
        <v>105</v>
      </c>
      <c r="K1034" s="0" t="s">
        <v>27</v>
      </c>
      <c r="L1034" s="0" t="n">
        <v>13</v>
      </c>
      <c r="M1034" s="0" t="n">
        <v>10</v>
      </c>
      <c r="N1034" s="0" t="n">
        <v>6</v>
      </c>
      <c r="O1034" s="0" t="n">
        <v>78</v>
      </c>
      <c r="P1034" s="0" t="n">
        <v>60</v>
      </c>
      <c r="Q1034" s="0" t="n">
        <v>18</v>
      </c>
      <c r="R1034" s="0" t="n">
        <v>8</v>
      </c>
      <c r="S1034" s="0" t="s">
        <v>1184</v>
      </c>
    </row>
    <row r="1035" customFormat="false" ht="12.8" hidden="false" customHeight="false" outlineLevel="0" collapsed="false">
      <c r="A1035" s="0" t="n">
        <v>88065566388</v>
      </c>
      <c r="B1035" s="0" t="n">
        <v>44072</v>
      </c>
      <c r="C1035" s="0" t="s">
        <v>1001</v>
      </c>
      <c r="D1035" s="0" t="s">
        <v>29</v>
      </c>
      <c r="E1035" s="0" t="s">
        <v>75</v>
      </c>
      <c r="F1035" s="0" t="s">
        <v>31</v>
      </c>
      <c r="G1035" s="0" t="s">
        <v>952</v>
      </c>
      <c r="H1035" s="0" t="s">
        <v>33</v>
      </c>
      <c r="I1035" s="0" t="s">
        <v>128</v>
      </c>
      <c r="J1035" s="0" t="s">
        <v>144</v>
      </c>
      <c r="K1035" s="0" t="s">
        <v>35</v>
      </c>
      <c r="L1035" s="0" t="n">
        <v>20</v>
      </c>
      <c r="M1035" s="0" t="n">
        <v>17</v>
      </c>
      <c r="N1035" s="0" t="n">
        <v>3</v>
      </c>
      <c r="O1035" s="0" t="n">
        <v>60</v>
      </c>
      <c r="P1035" s="0" t="n">
        <v>51</v>
      </c>
      <c r="Q1035" s="0" t="n">
        <v>9</v>
      </c>
      <c r="R1035" s="0" t="n">
        <v>8</v>
      </c>
      <c r="S1035" s="0" t="s">
        <v>1184</v>
      </c>
    </row>
    <row r="1036" customFormat="false" ht="12.8" hidden="false" customHeight="false" outlineLevel="0" collapsed="false">
      <c r="A1036" s="0" t="n">
        <v>88065566389</v>
      </c>
      <c r="B1036" s="0" t="n">
        <v>44071</v>
      </c>
      <c r="C1036" s="0" t="s">
        <v>1002</v>
      </c>
      <c r="D1036" s="0" t="s">
        <v>20</v>
      </c>
      <c r="E1036" s="0" t="s">
        <v>78</v>
      </c>
      <c r="F1036" s="0" t="s">
        <v>22</v>
      </c>
      <c r="G1036" s="0" t="s">
        <v>952</v>
      </c>
      <c r="H1036" s="0" t="s">
        <v>24</v>
      </c>
      <c r="I1036" s="0" t="s">
        <v>128</v>
      </c>
      <c r="J1036" s="0" t="s">
        <v>108</v>
      </c>
      <c r="K1036" s="0" t="s">
        <v>27</v>
      </c>
      <c r="L1036" s="0" t="n">
        <v>15</v>
      </c>
      <c r="M1036" s="0" t="n">
        <v>12</v>
      </c>
      <c r="N1036" s="0" t="n">
        <v>7</v>
      </c>
      <c r="O1036" s="0" t="n">
        <v>105</v>
      </c>
      <c r="P1036" s="0" t="n">
        <v>84</v>
      </c>
      <c r="Q1036" s="0" t="n">
        <v>21</v>
      </c>
      <c r="R1036" s="0" t="n">
        <v>8</v>
      </c>
      <c r="S1036" s="0" t="s">
        <v>1184</v>
      </c>
    </row>
    <row r="1037" customFormat="false" ht="12.8" hidden="false" customHeight="false" outlineLevel="0" collapsed="false">
      <c r="A1037" s="0" t="n">
        <v>88065566390</v>
      </c>
      <c r="B1037" s="0" t="n">
        <v>44071</v>
      </c>
      <c r="C1037" s="0" t="s">
        <v>1003</v>
      </c>
      <c r="D1037" s="0" t="s">
        <v>29</v>
      </c>
      <c r="E1037" s="0" t="s">
        <v>81</v>
      </c>
      <c r="F1037" s="0" t="s">
        <v>31</v>
      </c>
      <c r="G1037" s="0" t="s">
        <v>952</v>
      </c>
      <c r="H1037" s="0" t="s">
        <v>33</v>
      </c>
      <c r="I1037" s="0" t="s">
        <v>128</v>
      </c>
      <c r="J1037" s="0" t="s">
        <v>53</v>
      </c>
      <c r="K1037" s="0" t="s">
        <v>27</v>
      </c>
      <c r="L1037" s="0" t="n">
        <v>20</v>
      </c>
      <c r="M1037" s="0" t="n">
        <v>17</v>
      </c>
      <c r="N1037" s="0" t="n">
        <v>5</v>
      </c>
      <c r="O1037" s="0" t="n">
        <v>100</v>
      </c>
      <c r="P1037" s="0" t="n">
        <v>85</v>
      </c>
      <c r="Q1037" s="0" t="n">
        <v>15</v>
      </c>
      <c r="R1037" s="0" t="n">
        <v>8</v>
      </c>
      <c r="S1037" s="0" t="s">
        <v>1184</v>
      </c>
    </row>
    <row r="1038" customFormat="false" ht="12.8" hidden="false" customHeight="false" outlineLevel="0" collapsed="false">
      <c r="A1038" s="0" t="n">
        <v>88065566391</v>
      </c>
      <c r="B1038" s="0" t="n">
        <v>44072</v>
      </c>
      <c r="C1038" s="0" t="s">
        <v>1004</v>
      </c>
      <c r="D1038" s="0" t="s">
        <v>20</v>
      </c>
      <c r="E1038" s="0" t="s">
        <v>149</v>
      </c>
      <c r="F1038" s="0" t="s">
        <v>22</v>
      </c>
      <c r="G1038" s="0" t="s">
        <v>952</v>
      </c>
      <c r="H1038" s="0" t="s">
        <v>24</v>
      </c>
      <c r="I1038" s="0" t="s">
        <v>128</v>
      </c>
      <c r="J1038" s="0" t="s">
        <v>56</v>
      </c>
      <c r="K1038" s="0" t="s">
        <v>27</v>
      </c>
      <c r="L1038" s="0" t="n">
        <v>12</v>
      </c>
      <c r="M1038" s="0" t="n">
        <v>9</v>
      </c>
      <c r="N1038" s="0" t="n">
        <v>8</v>
      </c>
      <c r="O1038" s="0" t="n">
        <v>96</v>
      </c>
      <c r="P1038" s="0" t="n">
        <v>72</v>
      </c>
      <c r="Q1038" s="0" t="n">
        <v>24</v>
      </c>
      <c r="R1038" s="0" t="n">
        <v>8</v>
      </c>
      <c r="S1038" s="0" t="s">
        <v>1184</v>
      </c>
    </row>
    <row r="1039" customFormat="false" ht="12.8" hidden="false" customHeight="false" outlineLevel="0" collapsed="false">
      <c r="A1039" s="0" t="n">
        <v>88065566392</v>
      </c>
      <c r="B1039" s="0" t="n">
        <v>44073</v>
      </c>
      <c r="C1039" s="0" t="s">
        <v>942</v>
      </c>
      <c r="D1039" s="0" t="s">
        <v>29</v>
      </c>
      <c r="E1039" s="0" t="s">
        <v>81</v>
      </c>
      <c r="F1039" s="0" t="s">
        <v>31</v>
      </c>
      <c r="G1039" s="0" t="s">
        <v>952</v>
      </c>
      <c r="H1039" s="0" t="s">
        <v>33</v>
      </c>
      <c r="I1039" s="0" t="s">
        <v>128</v>
      </c>
      <c r="J1039" s="0" t="s">
        <v>59</v>
      </c>
      <c r="K1039" s="0" t="s">
        <v>27</v>
      </c>
      <c r="L1039" s="0" t="n">
        <v>16</v>
      </c>
      <c r="M1039" s="0" t="n">
        <v>13</v>
      </c>
      <c r="N1039" s="0" t="n">
        <v>9</v>
      </c>
      <c r="O1039" s="0" t="n">
        <v>144</v>
      </c>
      <c r="P1039" s="0" t="n">
        <v>117</v>
      </c>
      <c r="Q1039" s="0" t="n">
        <v>27</v>
      </c>
      <c r="R1039" s="0" t="n">
        <v>8</v>
      </c>
      <c r="S1039" s="0" t="s">
        <v>1184</v>
      </c>
    </row>
    <row r="1040" customFormat="false" ht="12.8" hidden="false" customHeight="false" outlineLevel="0" collapsed="false">
      <c r="A1040" s="0" t="n">
        <v>88065566393</v>
      </c>
      <c r="B1040" s="0" t="n">
        <v>44074</v>
      </c>
      <c r="C1040" s="0" t="s">
        <v>943</v>
      </c>
      <c r="D1040" s="0" t="s">
        <v>29</v>
      </c>
      <c r="E1040" s="0" t="s">
        <v>69</v>
      </c>
      <c r="F1040" s="0" t="s">
        <v>22</v>
      </c>
      <c r="G1040" s="0" t="s">
        <v>952</v>
      </c>
      <c r="H1040" s="0" t="s">
        <v>24</v>
      </c>
      <c r="I1040" s="0" t="s">
        <v>128</v>
      </c>
      <c r="J1040" s="0" t="s">
        <v>60</v>
      </c>
      <c r="K1040" s="0" t="s">
        <v>35</v>
      </c>
      <c r="L1040" s="0" t="n">
        <v>70</v>
      </c>
      <c r="M1040" s="0" t="n">
        <v>67</v>
      </c>
      <c r="N1040" s="0" t="n">
        <v>2</v>
      </c>
      <c r="O1040" s="0" t="n">
        <v>140</v>
      </c>
      <c r="P1040" s="0" t="n">
        <v>134</v>
      </c>
      <c r="Q1040" s="0" t="n">
        <v>6</v>
      </c>
      <c r="R1040" s="0" t="n">
        <v>8</v>
      </c>
      <c r="S1040" s="0" t="s">
        <v>1184</v>
      </c>
    </row>
    <row r="1041" customFormat="false" ht="12.8" hidden="false" customHeight="false" outlineLevel="0" collapsed="false">
      <c r="A1041" s="0" t="n">
        <v>88065566394</v>
      </c>
      <c r="B1041" s="0" t="n">
        <v>44075</v>
      </c>
      <c r="C1041" s="0" t="s">
        <v>944</v>
      </c>
      <c r="D1041" s="0" t="s">
        <v>29</v>
      </c>
      <c r="E1041" s="0" t="s">
        <v>21</v>
      </c>
      <c r="F1041" s="0" t="s">
        <v>31</v>
      </c>
      <c r="G1041" s="0" t="s">
        <v>952</v>
      </c>
      <c r="H1041" s="0" t="s">
        <v>33</v>
      </c>
      <c r="I1041" s="0" t="s">
        <v>128</v>
      </c>
      <c r="J1041" s="0" t="s">
        <v>61</v>
      </c>
      <c r="K1041" s="0" t="s">
        <v>35</v>
      </c>
      <c r="L1041" s="0" t="n">
        <v>15</v>
      </c>
      <c r="M1041" s="0" t="n">
        <v>12</v>
      </c>
      <c r="N1041" s="0" t="n">
        <v>5</v>
      </c>
      <c r="O1041" s="0" t="n">
        <v>75</v>
      </c>
      <c r="P1041" s="0" t="n">
        <v>60</v>
      </c>
      <c r="Q1041" s="0" t="n">
        <v>15</v>
      </c>
      <c r="R1041" s="0" t="n">
        <v>9</v>
      </c>
      <c r="S1041" s="0" t="s">
        <v>1183</v>
      </c>
    </row>
    <row r="1042" customFormat="false" ht="12.8" hidden="false" customHeight="false" outlineLevel="0" collapsed="false">
      <c r="A1042" s="0" t="n">
        <v>88065566395</v>
      </c>
      <c r="B1042" s="0" t="n">
        <v>44076</v>
      </c>
      <c r="C1042" s="0" t="s">
        <v>1005</v>
      </c>
      <c r="D1042" s="0" t="s">
        <v>20</v>
      </c>
      <c r="E1042" s="0" t="s">
        <v>156</v>
      </c>
      <c r="F1042" s="0" t="s">
        <v>22</v>
      </c>
      <c r="G1042" s="0" t="s">
        <v>952</v>
      </c>
      <c r="H1042" s="0" t="s">
        <v>24</v>
      </c>
      <c r="I1042" s="0" t="s">
        <v>128</v>
      </c>
      <c r="J1042" s="0" t="s">
        <v>59</v>
      </c>
      <c r="K1042" s="0" t="s">
        <v>27</v>
      </c>
      <c r="L1042" s="0" t="n">
        <v>16</v>
      </c>
      <c r="M1042" s="0" t="n">
        <v>13</v>
      </c>
      <c r="N1042" s="0" t="n">
        <v>7</v>
      </c>
      <c r="O1042" s="0" t="n">
        <v>112</v>
      </c>
      <c r="P1042" s="0" t="n">
        <v>91</v>
      </c>
      <c r="Q1042" s="0" t="n">
        <v>21</v>
      </c>
      <c r="R1042" s="0" t="n">
        <v>9</v>
      </c>
      <c r="S1042" s="0" t="s">
        <v>1183</v>
      </c>
    </row>
    <row r="1043" customFormat="false" ht="12.8" hidden="false" customHeight="false" outlineLevel="0" collapsed="false">
      <c r="A1043" s="0" t="n">
        <v>88065566396</v>
      </c>
      <c r="B1043" s="0" t="n">
        <v>44077</v>
      </c>
      <c r="C1043" s="0" t="s">
        <v>1006</v>
      </c>
      <c r="D1043" s="0" t="s">
        <v>20</v>
      </c>
      <c r="E1043" s="0" t="s">
        <v>112</v>
      </c>
      <c r="F1043" s="0" t="s">
        <v>31</v>
      </c>
      <c r="G1043" s="0" t="s">
        <v>952</v>
      </c>
      <c r="H1043" s="0" t="s">
        <v>33</v>
      </c>
      <c r="I1043" s="0" t="s">
        <v>128</v>
      </c>
      <c r="J1043" s="0" t="s">
        <v>62</v>
      </c>
      <c r="K1043" s="0" t="s">
        <v>27</v>
      </c>
      <c r="L1043" s="0" t="n">
        <v>20</v>
      </c>
      <c r="M1043" s="0" t="n">
        <v>17</v>
      </c>
      <c r="N1043" s="0" t="n">
        <v>7</v>
      </c>
      <c r="O1043" s="0" t="n">
        <v>140</v>
      </c>
      <c r="P1043" s="0" t="n">
        <v>119</v>
      </c>
      <c r="Q1043" s="0" t="n">
        <v>21</v>
      </c>
      <c r="R1043" s="0" t="n">
        <v>9</v>
      </c>
      <c r="S1043" s="0" t="s">
        <v>1183</v>
      </c>
    </row>
    <row r="1044" customFormat="false" ht="12.8" hidden="false" customHeight="false" outlineLevel="0" collapsed="false">
      <c r="A1044" s="0" t="n">
        <v>88065566397</v>
      </c>
      <c r="B1044" s="0" t="n">
        <v>44078</v>
      </c>
      <c r="C1044" s="0" t="s">
        <v>1007</v>
      </c>
      <c r="D1044" s="0" t="s">
        <v>29</v>
      </c>
      <c r="E1044" s="0" t="s">
        <v>114</v>
      </c>
      <c r="F1044" s="0" t="s">
        <v>22</v>
      </c>
      <c r="G1044" s="0" t="s">
        <v>952</v>
      </c>
      <c r="H1044" s="0" t="s">
        <v>24</v>
      </c>
      <c r="I1044" s="0" t="s">
        <v>128</v>
      </c>
      <c r="J1044" s="0" t="s">
        <v>63</v>
      </c>
      <c r="K1044" s="0" t="s">
        <v>27</v>
      </c>
      <c r="L1044" s="0" t="n">
        <v>12</v>
      </c>
      <c r="M1044" s="0" t="n">
        <v>9</v>
      </c>
      <c r="N1044" s="0" t="n">
        <v>15</v>
      </c>
      <c r="O1044" s="0" t="n">
        <v>180</v>
      </c>
      <c r="P1044" s="0" t="n">
        <v>135</v>
      </c>
      <c r="Q1044" s="0" t="n">
        <v>45</v>
      </c>
      <c r="R1044" s="0" t="n">
        <v>9</v>
      </c>
      <c r="S1044" s="0" t="s">
        <v>1183</v>
      </c>
    </row>
    <row r="1045" customFormat="false" ht="12.8" hidden="false" customHeight="false" outlineLevel="0" collapsed="false">
      <c r="A1045" s="0" t="n">
        <v>88065566398</v>
      </c>
      <c r="B1045" s="0" t="n">
        <v>44079</v>
      </c>
      <c r="C1045" s="0" t="s">
        <v>1008</v>
      </c>
      <c r="D1045" s="0" t="s">
        <v>20</v>
      </c>
      <c r="E1045" s="0" t="s">
        <v>69</v>
      </c>
      <c r="F1045" s="0" t="s">
        <v>31</v>
      </c>
      <c r="G1045" s="0" t="s">
        <v>952</v>
      </c>
      <c r="H1045" s="0" t="s">
        <v>33</v>
      </c>
      <c r="I1045" s="0" t="s">
        <v>128</v>
      </c>
      <c r="J1045" s="0" t="s">
        <v>64</v>
      </c>
      <c r="K1045" s="0" t="s">
        <v>35</v>
      </c>
      <c r="L1045" s="0" t="n">
        <v>12</v>
      </c>
      <c r="M1045" s="0" t="n">
        <v>9</v>
      </c>
      <c r="N1045" s="0" t="n">
        <v>3</v>
      </c>
      <c r="O1045" s="0" t="n">
        <v>36</v>
      </c>
      <c r="P1045" s="0" t="n">
        <v>27</v>
      </c>
      <c r="Q1045" s="0" t="n">
        <v>9</v>
      </c>
      <c r="R1045" s="0" t="n">
        <v>9</v>
      </c>
      <c r="S1045" s="0" t="s">
        <v>1183</v>
      </c>
    </row>
    <row r="1046" customFormat="false" ht="12.8" hidden="false" customHeight="false" outlineLevel="0" collapsed="false">
      <c r="A1046" s="0" t="n">
        <v>88065566399</v>
      </c>
      <c r="B1046" s="0" t="n">
        <v>44083</v>
      </c>
      <c r="C1046" s="0" t="s">
        <v>1009</v>
      </c>
      <c r="D1046" s="0" t="s">
        <v>20</v>
      </c>
      <c r="E1046" s="0" t="s">
        <v>117</v>
      </c>
      <c r="F1046" s="0" t="s">
        <v>22</v>
      </c>
      <c r="G1046" s="0" t="s">
        <v>952</v>
      </c>
      <c r="H1046" s="0" t="s">
        <v>24</v>
      </c>
      <c r="I1046" s="0" t="s">
        <v>128</v>
      </c>
      <c r="J1046" s="0" t="s">
        <v>67</v>
      </c>
      <c r="K1046" s="0" t="s">
        <v>35</v>
      </c>
      <c r="L1046" s="0" t="n">
        <v>18</v>
      </c>
      <c r="M1046" s="0" t="n">
        <v>15</v>
      </c>
      <c r="N1046" s="0" t="n">
        <v>6</v>
      </c>
      <c r="O1046" s="0" t="n">
        <v>108</v>
      </c>
      <c r="P1046" s="0" t="n">
        <v>90</v>
      </c>
      <c r="Q1046" s="0" t="n">
        <v>18</v>
      </c>
      <c r="R1046" s="0" t="n">
        <v>9</v>
      </c>
      <c r="S1046" s="0" t="s">
        <v>1183</v>
      </c>
    </row>
    <row r="1047" customFormat="false" ht="12.8" hidden="false" customHeight="false" outlineLevel="0" collapsed="false">
      <c r="A1047" s="0" t="n">
        <v>88065566400</v>
      </c>
      <c r="B1047" s="0" t="n">
        <v>44082</v>
      </c>
      <c r="C1047" s="0" t="s">
        <v>1010</v>
      </c>
      <c r="D1047" s="0" t="s">
        <v>29</v>
      </c>
      <c r="E1047" s="0" t="s">
        <v>69</v>
      </c>
      <c r="F1047" s="0" t="s">
        <v>31</v>
      </c>
      <c r="G1047" s="0" t="s">
        <v>952</v>
      </c>
      <c r="H1047" s="0" t="s">
        <v>33</v>
      </c>
      <c r="I1047" s="0" t="s">
        <v>128</v>
      </c>
      <c r="J1047" s="0" t="s">
        <v>70</v>
      </c>
      <c r="K1047" s="0" t="s">
        <v>27</v>
      </c>
      <c r="L1047" s="0" t="n">
        <v>10</v>
      </c>
      <c r="M1047" s="0" t="n">
        <v>7</v>
      </c>
      <c r="N1047" s="0" t="n">
        <v>10</v>
      </c>
      <c r="O1047" s="0" t="n">
        <v>100</v>
      </c>
      <c r="P1047" s="0" t="n">
        <v>70</v>
      </c>
      <c r="Q1047" s="0" t="n">
        <v>30</v>
      </c>
      <c r="R1047" s="0" t="n">
        <v>9</v>
      </c>
      <c r="S1047" s="0" t="s">
        <v>1183</v>
      </c>
    </row>
    <row r="1048" customFormat="false" ht="12.8" hidden="false" customHeight="false" outlineLevel="0" collapsed="false">
      <c r="A1048" s="0" t="n">
        <v>88065566401</v>
      </c>
      <c r="B1048" s="0" t="n">
        <v>44082</v>
      </c>
      <c r="C1048" s="0" t="s">
        <v>1011</v>
      </c>
      <c r="D1048" s="0" t="s">
        <v>20</v>
      </c>
      <c r="E1048" s="0" t="s">
        <v>117</v>
      </c>
      <c r="F1048" s="0" t="s">
        <v>22</v>
      </c>
      <c r="G1048" s="0" t="s">
        <v>952</v>
      </c>
      <c r="H1048" s="0" t="s">
        <v>24</v>
      </c>
      <c r="I1048" s="0" t="s">
        <v>128</v>
      </c>
      <c r="J1048" s="0" t="s">
        <v>73</v>
      </c>
      <c r="K1048" s="0" t="s">
        <v>27</v>
      </c>
      <c r="L1048" s="0" t="n">
        <v>15</v>
      </c>
      <c r="M1048" s="0" t="n">
        <v>12</v>
      </c>
      <c r="N1048" s="0" t="n">
        <v>11</v>
      </c>
      <c r="O1048" s="0" t="n">
        <v>165</v>
      </c>
      <c r="P1048" s="0" t="n">
        <v>132</v>
      </c>
      <c r="Q1048" s="0" t="n">
        <v>33</v>
      </c>
      <c r="R1048" s="0" t="n">
        <v>9</v>
      </c>
      <c r="S1048" s="0" t="s">
        <v>1183</v>
      </c>
    </row>
    <row r="1049" customFormat="false" ht="12.8" hidden="false" customHeight="false" outlineLevel="0" collapsed="false">
      <c r="A1049" s="0" t="n">
        <v>88065566402</v>
      </c>
      <c r="B1049" s="0" t="n">
        <v>44083</v>
      </c>
      <c r="C1049" s="0" t="s">
        <v>1012</v>
      </c>
      <c r="D1049" s="0" t="s">
        <v>29</v>
      </c>
      <c r="E1049" s="0" t="s">
        <v>119</v>
      </c>
      <c r="F1049" s="0" t="s">
        <v>31</v>
      </c>
      <c r="G1049" s="0" t="s">
        <v>952</v>
      </c>
      <c r="H1049" s="0" t="s">
        <v>33</v>
      </c>
      <c r="I1049" s="0" t="s">
        <v>128</v>
      </c>
      <c r="J1049" s="0" t="s">
        <v>76</v>
      </c>
      <c r="K1049" s="0" t="s">
        <v>27</v>
      </c>
      <c r="L1049" s="0" t="n">
        <v>15</v>
      </c>
      <c r="M1049" s="0" t="n">
        <v>12</v>
      </c>
      <c r="N1049" s="0" t="n">
        <v>3</v>
      </c>
      <c r="O1049" s="0" t="n">
        <v>45</v>
      </c>
      <c r="P1049" s="0" t="n">
        <v>36</v>
      </c>
      <c r="Q1049" s="0" t="n">
        <v>9</v>
      </c>
      <c r="R1049" s="0" t="n">
        <v>9</v>
      </c>
      <c r="S1049" s="0" t="s">
        <v>1183</v>
      </c>
    </row>
    <row r="1050" customFormat="false" ht="12.8" hidden="false" customHeight="false" outlineLevel="0" collapsed="false">
      <c r="A1050" s="0" t="n">
        <v>88065566403</v>
      </c>
      <c r="B1050" s="0" t="n">
        <v>44084</v>
      </c>
      <c r="C1050" s="0" t="s">
        <v>1013</v>
      </c>
      <c r="D1050" s="0" t="s">
        <v>20</v>
      </c>
      <c r="E1050" s="0" t="s">
        <v>121</v>
      </c>
      <c r="F1050" s="0" t="s">
        <v>22</v>
      </c>
      <c r="G1050" s="0" t="s">
        <v>952</v>
      </c>
      <c r="H1050" s="0" t="s">
        <v>24</v>
      </c>
      <c r="I1050" s="0" t="s">
        <v>128</v>
      </c>
      <c r="J1050" s="0" t="s">
        <v>79</v>
      </c>
      <c r="K1050" s="0" t="s">
        <v>35</v>
      </c>
      <c r="L1050" s="0" t="n">
        <v>23</v>
      </c>
      <c r="M1050" s="0" t="n">
        <v>20</v>
      </c>
      <c r="N1050" s="0" t="n">
        <v>1</v>
      </c>
      <c r="O1050" s="0" t="n">
        <v>23</v>
      </c>
      <c r="P1050" s="0" t="n">
        <v>20</v>
      </c>
      <c r="Q1050" s="0" t="n">
        <v>3</v>
      </c>
      <c r="R1050" s="0" t="n">
        <v>9</v>
      </c>
      <c r="S1050" s="0" t="s">
        <v>1183</v>
      </c>
    </row>
    <row r="1051" customFormat="false" ht="12.8" hidden="false" customHeight="false" outlineLevel="0" collapsed="false">
      <c r="A1051" s="0" t="n">
        <v>88065566404</v>
      </c>
      <c r="B1051" s="0" t="n">
        <v>44085</v>
      </c>
      <c r="C1051" s="0" t="s">
        <v>1014</v>
      </c>
      <c r="D1051" s="0" t="s">
        <v>20</v>
      </c>
      <c r="E1051" s="0" t="s">
        <v>123</v>
      </c>
      <c r="F1051" s="0" t="s">
        <v>31</v>
      </c>
      <c r="G1051" s="0" t="s">
        <v>952</v>
      </c>
      <c r="H1051" s="0" t="s">
        <v>33</v>
      </c>
      <c r="I1051" s="0" t="s">
        <v>128</v>
      </c>
      <c r="J1051" s="0" t="s">
        <v>82</v>
      </c>
      <c r="K1051" s="0" t="s">
        <v>35</v>
      </c>
      <c r="L1051" s="0" t="n">
        <v>9</v>
      </c>
      <c r="M1051" s="0" t="n">
        <v>6</v>
      </c>
      <c r="N1051" s="0" t="n">
        <v>1</v>
      </c>
      <c r="O1051" s="0" t="n">
        <v>9</v>
      </c>
      <c r="P1051" s="0" t="n">
        <v>6</v>
      </c>
      <c r="Q1051" s="0" t="n">
        <v>3</v>
      </c>
      <c r="R1051" s="0" t="n">
        <v>9</v>
      </c>
      <c r="S1051" s="0" t="s">
        <v>1183</v>
      </c>
    </row>
    <row r="1052" customFormat="false" ht="12.8" hidden="false" customHeight="false" outlineLevel="0" collapsed="false">
      <c r="A1052" s="0" t="n">
        <v>88065566405</v>
      </c>
      <c r="B1052" s="0" t="n">
        <v>44086</v>
      </c>
      <c r="C1052" s="0" t="s">
        <v>1015</v>
      </c>
      <c r="D1052" s="0" t="s">
        <v>20</v>
      </c>
      <c r="E1052" s="0" t="s">
        <v>125</v>
      </c>
      <c r="F1052" s="0" t="s">
        <v>22</v>
      </c>
      <c r="G1052" s="0" t="s">
        <v>952</v>
      </c>
      <c r="H1052" s="0" t="s">
        <v>24</v>
      </c>
      <c r="I1052" s="0" t="s">
        <v>128</v>
      </c>
      <c r="J1052" s="0" t="s">
        <v>85</v>
      </c>
      <c r="K1052" s="0" t="s">
        <v>35</v>
      </c>
      <c r="L1052" s="0" t="n">
        <v>18</v>
      </c>
      <c r="M1052" s="0" t="n">
        <v>15</v>
      </c>
      <c r="N1052" s="0" t="n">
        <v>1</v>
      </c>
      <c r="O1052" s="0" t="n">
        <v>18</v>
      </c>
      <c r="P1052" s="0" t="n">
        <v>15</v>
      </c>
      <c r="Q1052" s="0" t="n">
        <v>3</v>
      </c>
      <c r="R1052" s="0" t="n">
        <v>9</v>
      </c>
      <c r="S1052" s="0" t="s">
        <v>1183</v>
      </c>
    </row>
    <row r="1053" customFormat="false" ht="12.8" hidden="false" customHeight="false" outlineLevel="0" collapsed="false">
      <c r="A1053" s="0" t="n">
        <v>88065566406</v>
      </c>
      <c r="B1053" s="0" t="n">
        <v>44087</v>
      </c>
      <c r="C1053" s="0" t="s">
        <v>1016</v>
      </c>
      <c r="D1053" s="0" t="s">
        <v>20</v>
      </c>
      <c r="E1053" s="0" t="s">
        <v>30</v>
      </c>
      <c r="F1053" s="0" t="s">
        <v>31</v>
      </c>
      <c r="G1053" s="0" t="s">
        <v>952</v>
      </c>
      <c r="H1053" s="0" t="s">
        <v>33</v>
      </c>
      <c r="I1053" s="0" t="s">
        <v>128</v>
      </c>
      <c r="J1053" s="0" t="s">
        <v>88</v>
      </c>
      <c r="K1053" s="0" t="s">
        <v>27</v>
      </c>
      <c r="L1053" s="0" t="n">
        <v>14</v>
      </c>
      <c r="M1053" s="0" t="n">
        <v>11</v>
      </c>
      <c r="N1053" s="0" t="n">
        <v>3</v>
      </c>
      <c r="O1053" s="0" t="n">
        <v>42</v>
      </c>
      <c r="P1053" s="0" t="n">
        <v>33</v>
      </c>
      <c r="Q1053" s="0" t="n">
        <v>9</v>
      </c>
      <c r="R1053" s="0" t="n">
        <v>9</v>
      </c>
      <c r="S1053" s="0" t="s">
        <v>1183</v>
      </c>
    </row>
    <row r="1054" customFormat="false" ht="12.8" hidden="false" customHeight="false" outlineLevel="0" collapsed="false">
      <c r="A1054" s="0" t="n">
        <v>88065566407</v>
      </c>
      <c r="B1054" s="0" t="n">
        <v>44088</v>
      </c>
      <c r="C1054" s="0" t="s">
        <v>942</v>
      </c>
      <c r="D1054" s="0" t="s">
        <v>29</v>
      </c>
      <c r="E1054" s="0" t="s">
        <v>81</v>
      </c>
      <c r="F1054" s="0" t="s">
        <v>22</v>
      </c>
      <c r="G1054" s="0" t="s">
        <v>952</v>
      </c>
      <c r="H1054" s="0" t="s">
        <v>24</v>
      </c>
      <c r="I1054" s="0" t="s">
        <v>128</v>
      </c>
      <c r="J1054" s="0" t="s">
        <v>91</v>
      </c>
      <c r="K1054" s="0" t="s">
        <v>27</v>
      </c>
      <c r="L1054" s="0" t="n">
        <v>30</v>
      </c>
      <c r="M1054" s="0" t="n">
        <v>27</v>
      </c>
      <c r="N1054" s="0" t="n">
        <v>4</v>
      </c>
      <c r="O1054" s="0" t="n">
        <v>120</v>
      </c>
      <c r="P1054" s="0" t="n">
        <v>108</v>
      </c>
      <c r="Q1054" s="0" t="n">
        <v>12</v>
      </c>
      <c r="R1054" s="0" t="n">
        <v>9</v>
      </c>
      <c r="S1054" s="0" t="s">
        <v>1183</v>
      </c>
    </row>
    <row r="1055" customFormat="false" ht="12.8" hidden="false" customHeight="false" outlineLevel="0" collapsed="false">
      <c r="A1055" s="0" t="n">
        <v>88065566408</v>
      </c>
      <c r="B1055" s="0" t="n">
        <v>44089</v>
      </c>
      <c r="C1055" s="0" t="s">
        <v>943</v>
      </c>
      <c r="D1055" s="0" t="s">
        <v>29</v>
      </c>
      <c r="E1055" s="0" t="s">
        <v>69</v>
      </c>
      <c r="F1055" s="0" t="s">
        <v>31</v>
      </c>
      <c r="G1055" s="0" t="s">
        <v>952</v>
      </c>
      <c r="H1055" s="0" t="s">
        <v>33</v>
      </c>
      <c r="I1055" s="0" t="s">
        <v>128</v>
      </c>
      <c r="J1055" s="0" t="s">
        <v>94</v>
      </c>
      <c r="K1055" s="0" t="s">
        <v>27</v>
      </c>
      <c r="L1055" s="0" t="n">
        <v>16</v>
      </c>
      <c r="M1055" s="0" t="n">
        <v>13</v>
      </c>
      <c r="N1055" s="0" t="n">
        <v>5</v>
      </c>
      <c r="O1055" s="0" t="n">
        <v>80</v>
      </c>
      <c r="P1055" s="0" t="n">
        <v>65</v>
      </c>
      <c r="Q1055" s="0" t="n">
        <v>15</v>
      </c>
      <c r="R1055" s="0" t="n">
        <v>9</v>
      </c>
      <c r="S1055" s="0" t="s">
        <v>1183</v>
      </c>
    </row>
    <row r="1056" customFormat="false" ht="12.8" hidden="false" customHeight="false" outlineLevel="0" collapsed="false">
      <c r="A1056" s="0" t="n">
        <v>88065566409</v>
      </c>
      <c r="B1056" s="0" t="n">
        <v>44093</v>
      </c>
      <c r="C1056" s="0" t="s">
        <v>944</v>
      </c>
      <c r="D1056" s="0" t="s">
        <v>29</v>
      </c>
      <c r="E1056" s="0" t="s">
        <v>21</v>
      </c>
      <c r="F1056" s="0" t="s">
        <v>22</v>
      </c>
      <c r="G1056" s="0" t="s">
        <v>952</v>
      </c>
      <c r="H1056" s="0" t="s">
        <v>24</v>
      </c>
      <c r="I1056" s="0" t="s">
        <v>128</v>
      </c>
      <c r="J1056" s="0" t="s">
        <v>26</v>
      </c>
      <c r="K1056" s="0" t="s">
        <v>27</v>
      </c>
      <c r="L1056" s="0" t="n">
        <v>52</v>
      </c>
      <c r="M1056" s="0" t="n">
        <v>49</v>
      </c>
      <c r="N1056" s="0" t="n">
        <v>6</v>
      </c>
      <c r="O1056" s="0" t="n">
        <v>312</v>
      </c>
      <c r="P1056" s="0" t="n">
        <v>294</v>
      </c>
      <c r="Q1056" s="0" t="n">
        <v>18</v>
      </c>
      <c r="R1056" s="0" t="n">
        <v>9</v>
      </c>
      <c r="S1056" s="0" t="s">
        <v>1183</v>
      </c>
    </row>
    <row r="1057" customFormat="false" ht="12.8" hidden="false" customHeight="false" outlineLevel="0" collapsed="false">
      <c r="A1057" s="0" t="n">
        <v>88065566410</v>
      </c>
      <c r="B1057" s="0" t="n">
        <v>44092</v>
      </c>
      <c r="C1057" s="0" t="s">
        <v>1017</v>
      </c>
      <c r="D1057" s="0" t="s">
        <v>29</v>
      </c>
      <c r="E1057" s="0" t="s">
        <v>188</v>
      </c>
      <c r="F1057" s="0" t="s">
        <v>31</v>
      </c>
      <c r="G1057" s="0" t="s">
        <v>952</v>
      </c>
      <c r="H1057" s="0" t="s">
        <v>33</v>
      </c>
      <c r="I1057" s="0" t="s">
        <v>128</v>
      </c>
      <c r="J1057" s="0" t="s">
        <v>99</v>
      </c>
      <c r="K1057" s="0" t="s">
        <v>27</v>
      </c>
      <c r="L1057" s="0" t="n">
        <v>14</v>
      </c>
      <c r="M1057" s="0" t="n">
        <v>11</v>
      </c>
      <c r="N1057" s="0" t="n">
        <v>7</v>
      </c>
      <c r="O1057" s="0" t="n">
        <v>98</v>
      </c>
      <c r="P1057" s="0" t="n">
        <v>77</v>
      </c>
      <c r="Q1057" s="0" t="n">
        <v>21</v>
      </c>
      <c r="R1057" s="0" t="n">
        <v>9</v>
      </c>
      <c r="S1057" s="0" t="s">
        <v>1183</v>
      </c>
    </row>
    <row r="1058" customFormat="false" ht="12.8" hidden="false" customHeight="false" outlineLevel="0" collapsed="false">
      <c r="A1058" s="0" t="n">
        <v>88065566411</v>
      </c>
      <c r="B1058" s="0" t="n">
        <v>44092</v>
      </c>
      <c r="C1058" s="0" t="s">
        <v>1018</v>
      </c>
      <c r="D1058" s="0" t="s">
        <v>20</v>
      </c>
      <c r="E1058" s="0" t="s">
        <v>46</v>
      </c>
      <c r="F1058" s="0" t="s">
        <v>22</v>
      </c>
      <c r="G1058" s="0" t="s">
        <v>952</v>
      </c>
      <c r="H1058" s="0" t="s">
        <v>24</v>
      </c>
      <c r="I1058" s="0" t="s">
        <v>128</v>
      </c>
      <c r="J1058" s="0" t="s">
        <v>102</v>
      </c>
      <c r="K1058" s="0" t="s">
        <v>27</v>
      </c>
      <c r="L1058" s="0" t="n">
        <v>6</v>
      </c>
      <c r="M1058" s="0" t="n">
        <v>3</v>
      </c>
      <c r="N1058" s="0" t="n">
        <v>11</v>
      </c>
      <c r="O1058" s="0" t="n">
        <v>66</v>
      </c>
      <c r="P1058" s="0" t="n">
        <v>33</v>
      </c>
      <c r="Q1058" s="0" t="n">
        <v>33</v>
      </c>
      <c r="R1058" s="0" t="n">
        <v>9</v>
      </c>
      <c r="S1058" s="0" t="s">
        <v>1183</v>
      </c>
    </row>
    <row r="1059" customFormat="false" ht="12.8" hidden="false" customHeight="false" outlineLevel="0" collapsed="false">
      <c r="A1059" s="0" t="n">
        <v>88065566412</v>
      </c>
      <c r="B1059" s="0" t="n">
        <v>44093</v>
      </c>
      <c r="C1059" s="0" t="s">
        <v>1019</v>
      </c>
      <c r="D1059" s="0" t="s">
        <v>20</v>
      </c>
      <c r="E1059" s="0" t="s">
        <v>48</v>
      </c>
      <c r="F1059" s="0" t="s">
        <v>31</v>
      </c>
      <c r="G1059" s="0" t="s">
        <v>952</v>
      </c>
      <c r="H1059" s="0" t="s">
        <v>33</v>
      </c>
      <c r="I1059" s="0" t="s">
        <v>128</v>
      </c>
      <c r="J1059" s="0" t="s">
        <v>105</v>
      </c>
      <c r="K1059" s="0" t="s">
        <v>27</v>
      </c>
      <c r="L1059" s="0" t="n">
        <v>13</v>
      </c>
      <c r="M1059" s="0" t="n">
        <v>10</v>
      </c>
      <c r="N1059" s="0" t="n">
        <v>2</v>
      </c>
      <c r="O1059" s="0" t="n">
        <v>26</v>
      </c>
      <c r="P1059" s="0" t="n">
        <v>20</v>
      </c>
      <c r="Q1059" s="0" t="n">
        <v>6</v>
      </c>
      <c r="R1059" s="0" t="n">
        <v>9</v>
      </c>
      <c r="S1059" s="0" t="s">
        <v>1183</v>
      </c>
    </row>
    <row r="1060" customFormat="false" ht="12.8" hidden="false" customHeight="false" outlineLevel="0" collapsed="false">
      <c r="A1060" s="0" t="n">
        <v>88065566413</v>
      </c>
      <c r="B1060" s="0" t="n">
        <v>44094</v>
      </c>
      <c r="C1060" s="0" t="s">
        <v>1020</v>
      </c>
      <c r="D1060" s="0" t="s">
        <v>20</v>
      </c>
      <c r="E1060" s="0" t="s">
        <v>50</v>
      </c>
      <c r="F1060" s="0" t="s">
        <v>22</v>
      </c>
      <c r="G1060" s="0" t="s">
        <v>952</v>
      </c>
      <c r="H1060" s="0" t="s">
        <v>24</v>
      </c>
      <c r="I1060" s="0" t="s">
        <v>128</v>
      </c>
      <c r="J1060" s="0" t="s">
        <v>108</v>
      </c>
      <c r="K1060" s="0" t="s">
        <v>27</v>
      </c>
      <c r="L1060" s="0" t="n">
        <v>15</v>
      </c>
      <c r="M1060" s="0" t="n">
        <v>12</v>
      </c>
      <c r="N1060" s="0" t="n">
        <v>3</v>
      </c>
      <c r="O1060" s="0" t="n">
        <v>45</v>
      </c>
      <c r="P1060" s="0" t="n">
        <v>36</v>
      </c>
      <c r="Q1060" s="0" t="n">
        <v>9</v>
      </c>
      <c r="R1060" s="0" t="n">
        <v>9</v>
      </c>
      <c r="S1060" s="0" t="s">
        <v>1183</v>
      </c>
    </row>
    <row r="1061" customFormat="false" ht="12.8" hidden="false" customHeight="false" outlineLevel="0" collapsed="false">
      <c r="A1061" s="0" t="n">
        <v>88065566414</v>
      </c>
      <c r="B1061" s="0" t="n">
        <v>44095</v>
      </c>
      <c r="C1061" s="0" t="s">
        <v>1021</v>
      </c>
      <c r="D1061" s="0" t="s">
        <v>29</v>
      </c>
      <c r="E1061" s="0" t="s">
        <v>52</v>
      </c>
      <c r="F1061" s="0" t="s">
        <v>31</v>
      </c>
      <c r="G1061" s="0" t="s">
        <v>952</v>
      </c>
      <c r="H1061" s="0" t="s">
        <v>33</v>
      </c>
      <c r="I1061" s="0" t="s">
        <v>128</v>
      </c>
      <c r="J1061" s="0" t="s">
        <v>53</v>
      </c>
      <c r="K1061" s="0" t="s">
        <v>27</v>
      </c>
      <c r="L1061" s="0" t="n">
        <v>20</v>
      </c>
      <c r="M1061" s="0" t="n">
        <v>17</v>
      </c>
      <c r="N1061" s="0" t="n">
        <v>5</v>
      </c>
      <c r="O1061" s="0" t="n">
        <v>100</v>
      </c>
      <c r="P1061" s="0" t="n">
        <v>85</v>
      </c>
      <c r="Q1061" s="0" t="n">
        <v>15</v>
      </c>
      <c r="R1061" s="0" t="n">
        <v>9</v>
      </c>
      <c r="S1061" s="0" t="s">
        <v>1183</v>
      </c>
    </row>
    <row r="1062" customFormat="false" ht="12.8" hidden="false" customHeight="false" outlineLevel="0" collapsed="false">
      <c r="A1062" s="0" t="n">
        <v>88065566415</v>
      </c>
      <c r="B1062" s="0" t="n">
        <v>44096</v>
      </c>
      <c r="C1062" s="0" t="s">
        <v>1022</v>
      </c>
      <c r="D1062" s="0" t="s">
        <v>20</v>
      </c>
      <c r="E1062" s="0" t="s">
        <v>55</v>
      </c>
      <c r="F1062" s="0" t="s">
        <v>22</v>
      </c>
      <c r="G1062" s="0" t="s">
        <v>952</v>
      </c>
      <c r="H1062" s="0" t="s">
        <v>24</v>
      </c>
      <c r="I1062" s="0" t="s">
        <v>128</v>
      </c>
      <c r="J1062" s="0" t="s">
        <v>56</v>
      </c>
      <c r="K1062" s="0" t="s">
        <v>27</v>
      </c>
      <c r="L1062" s="0" t="n">
        <v>12</v>
      </c>
      <c r="M1062" s="0" t="n">
        <v>9</v>
      </c>
      <c r="N1062" s="0" t="n">
        <v>2</v>
      </c>
      <c r="O1062" s="0" t="n">
        <v>24</v>
      </c>
      <c r="P1062" s="0" t="n">
        <v>18</v>
      </c>
      <c r="Q1062" s="0" t="n">
        <v>6</v>
      </c>
      <c r="R1062" s="0" t="n">
        <v>9</v>
      </c>
      <c r="S1062" s="0" t="s">
        <v>1183</v>
      </c>
    </row>
    <row r="1063" customFormat="false" ht="12.8" hidden="false" customHeight="false" outlineLevel="0" collapsed="false">
      <c r="A1063" s="0" t="n">
        <v>88065566416</v>
      </c>
      <c r="B1063" s="0" t="n">
        <v>44097</v>
      </c>
      <c r="C1063" s="0" t="s">
        <v>1023</v>
      </c>
      <c r="D1063" s="0" t="s">
        <v>20</v>
      </c>
      <c r="E1063" s="0" t="s">
        <v>58</v>
      </c>
      <c r="F1063" s="0" t="s">
        <v>31</v>
      </c>
      <c r="G1063" s="0" t="s">
        <v>952</v>
      </c>
      <c r="H1063" s="0" t="s">
        <v>33</v>
      </c>
      <c r="I1063" s="0" t="s">
        <v>128</v>
      </c>
      <c r="J1063" s="0" t="s">
        <v>59</v>
      </c>
      <c r="K1063" s="0" t="s">
        <v>27</v>
      </c>
      <c r="L1063" s="0" t="n">
        <v>16</v>
      </c>
      <c r="M1063" s="0" t="n">
        <v>13</v>
      </c>
      <c r="N1063" s="0" t="n">
        <v>1</v>
      </c>
      <c r="O1063" s="0" t="n">
        <v>16</v>
      </c>
      <c r="P1063" s="0" t="n">
        <v>13</v>
      </c>
      <c r="Q1063" s="0" t="n">
        <v>3</v>
      </c>
      <c r="R1063" s="0" t="n">
        <v>9</v>
      </c>
      <c r="S1063" s="0" t="s">
        <v>1183</v>
      </c>
    </row>
    <row r="1064" customFormat="false" ht="12.8" hidden="false" customHeight="false" outlineLevel="0" collapsed="false">
      <c r="A1064" s="0" t="n">
        <v>88065566417</v>
      </c>
      <c r="B1064" s="0" t="n">
        <v>44098</v>
      </c>
      <c r="C1064" s="0" t="s">
        <v>1024</v>
      </c>
      <c r="D1064" s="0" t="s">
        <v>20</v>
      </c>
      <c r="E1064" s="0" t="s">
        <v>147</v>
      </c>
      <c r="F1064" s="0" t="s">
        <v>22</v>
      </c>
      <c r="G1064" s="0" t="s">
        <v>952</v>
      </c>
      <c r="H1064" s="0" t="s">
        <v>24</v>
      </c>
      <c r="I1064" s="0" t="s">
        <v>128</v>
      </c>
      <c r="J1064" s="0" t="s">
        <v>62</v>
      </c>
      <c r="K1064" s="0" t="s">
        <v>27</v>
      </c>
      <c r="L1064" s="0" t="n">
        <v>20</v>
      </c>
      <c r="M1064" s="0" t="n">
        <v>17</v>
      </c>
      <c r="N1064" s="0" t="n">
        <v>6</v>
      </c>
      <c r="O1064" s="0" t="n">
        <v>120</v>
      </c>
      <c r="P1064" s="0" t="n">
        <v>102</v>
      </c>
      <c r="Q1064" s="0" t="n">
        <v>18</v>
      </c>
      <c r="R1064" s="0" t="n">
        <v>9</v>
      </c>
      <c r="S1064" s="0" t="s">
        <v>1183</v>
      </c>
    </row>
    <row r="1065" customFormat="false" ht="12.8" hidden="false" customHeight="false" outlineLevel="0" collapsed="false">
      <c r="A1065" s="0" t="n">
        <v>88065566418</v>
      </c>
      <c r="B1065" s="0" t="n">
        <v>44099</v>
      </c>
      <c r="C1065" s="0" t="s">
        <v>1025</v>
      </c>
      <c r="D1065" s="0" t="s">
        <v>20</v>
      </c>
      <c r="E1065" s="0" t="s">
        <v>149</v>
      </c>
      <c r="F1065" s="0" t="s">
        <v>31</v>
      </c>
      <c r="G1065" s="0" t="s">
        <v>952</v>
      </c>
      <c r="H1065" s="0" t="s">
        <v>33</v>
      </c>
      <c r="I1065" s="0" t="s">
        <v>128</v>
      </c>
      <c r="J1065" s="0" t="s">
        <v>63</v>
      </c>
      <c r="K1065" s="0" t="s">
        <v>27</v>
      </c>
      <c r="L1065" s="0" t="n">
        <v>12</v>
      </c>
      <c r="M1065" s="0" t="n">
        <v>9</v>
      </c>
      <c r="N1065" s="0" t="n">
        <v>9</v>
      </c>
      <c r="O1065" s="0" t="n">
        <v>108</v>
      </c>
      <c r="P1065" s="0" t="n">
        <v>81</v>
      </c>
      <c r="Q1065" s="0" t="n">
        <v>27</v>
      </c>
      <c r="R1065" s="0" t="n">
        <v>9</v>
      </c>
      <c r="S1065" s="0" t="s">
        <v>1183</v>
      </c>
    </row>
    <row r="1066" customFormat="false" ht="12.8" hidden="false" customHeight="false" outlineLevel="0" collapsed="false">
      <c r="A1066" s="0" t="n">
        <v>88065566419</v>
      </c>
      <c r="B1066" s="0" t="n">
        <v>44103</v>
      </c>
      <c r="C1066" s="0" t="s">
        <v>1026</v>
      </c>
      <c r="D1066" s="0" t="s">
        <v>20</v>
      </c>
      <c r="E1066" s="0" t="s">
        <v>21</v>
      </c>
      <c r="F1066" s="0" t="s">
        <v>22</v>
      </c>
      <c r="G1066" s="0" t="s">
        <v>952</v>
      </c>
      <c r="H1066" s="0" t="s">
        <v>24</v>
      </c>
      <c r="I1066" s="0" t="s">
        <v>128</v>
      </c>
      <c r="J1066" s="0" t="s">
        <v>70</v>
      </c>
      <c r="K1066" s="0" t="s">
        <v>27</v>
      </c>
      <c r="L1066" s="0" t="n">
        <v>10</v>
      </c>
      <c r="M1066" s="0" t="n">
        <v>7</v>
      </c>
      <c r="N1066" s="0" t="n">
        <v>10</v>
      </c>
      <c r="O1066" s="0" t="n">
        <v>100</v>
      </c>
      <c r="P1066" s="0" t="n">
        <v>70</v>
      </c>
      <c r="Q1066" s="0" t="n">
        <v>30</v>
      </c>
      <c r="R1066" s="0" t="n">
        <v>9</v>
      </c>
      <c r="S1066" s="0" t="s">
        <v>1183</v>
      </c>
    </row>
    <row r="1067" customFormat="false" ht="12.8" hidden="false" customHeight="false" outlineLevel="0" collapsed="false">
      <c r="A1067" s="0" t="n">
        <v>88065566420</v>
      </c>
      <c r="B1067" s="0" t="n">
        <v>44102</v>
      </c>
      <c r="C1067" s="0" t="s">
        <v>1027</v>
      </c>
      <c r="D1067" s="0" t="s">
        <v>20</v>
      </c>
      <c r="E1067" s="0" t="s">
        <v>152</v>
      </c>
      <c r="F1067" s="0" t="s">
        <v>31</v>
      </c>
      <c r="G1067" s="0" t="s">
        <v>952</v>
      </c>
      <c r="H1067" s="0" t="s">
        <v>33</v>
      </c>
      <c r="I1067" s="0" t="s">
        <v>128</v>
      </c>
      <c r="J1067" s="0" t="s">
        <v>73</v>
      </c>
      <c r="K1067" s="0" t="s">
        <v>27</v>
      </c>
      <c r="L1067" s="0" t="n">
        <v>15</v>
      </c>
      <c r="M1067" s="0" t="n">
        <v>12</v>
      </c>
      <c r="N1067" s="0" t="n">
        <v>3</v>
      </c>
      <c r="O1067" s="0" t="n">
        <v>45</v>
      </c>
      <c r="P1067" s="0" t="n">
        <v>36</v>
      </c>
      <c r="Q1067" s="0" t="n">
        <v>9</v>
      </c>
      <c r="R1067" s="0" t="n">
        <v>9</v>
      </c>
      <c r="S1067" s="0" t="s">
        <v>1183</v>
      </c>
    </row>
    <row r="1068" customFormat="false" ht="12.8" hidden="false" customHeight="false" outlineLevel="0" collapsed="false">
      <c r="A1068" s="0" t="n">
        <v>88065566421</v>
      </c>
      <c r="B1068" s="0" t="n">
        <v>44102</v>
      </c>
      <c r="C1068" s="0" t="s">
        <v>1028</v>
      </c>
      <c r="D1068" s="0" t="s">
        <v>29</v>
      </c>
      <c r="E1068" s="0" t="s">
        <v>154</v>
      </c>
      <c r="F1068" s="0" t="s">
        <v>22</v>
      </c>
      <c r="G1068" s="0" t="s">
        <v>952</v>
      </c>
      <c r="H1068" s="0" t="s">
        <v>24</v>
      </c>
      <c r="I1068" s="0" t="s">
        <v>128</v>
      </c>
      <c r="J1068" s="0" t="s">
        <v>76</v>
      </c>
      <c r="K1068" s="0" t="s">
        <v>27</v>
      </c>
      <c r="L1068" s="0" t="n">
        <v>15</v>
      </c>
      <c r="M1068" s="0" t="n">
        <v>12</v>
      </c>
      <c r="N1068" s="0" t="n">
        <v>4</v>
      </c>
      <c r="O1068" s="0" t="n">
        <v>60</v>
      </c>
      <c r="P1068" s="0" t="n">
        <v>48</v>
      </c>
      <c r="Q1068" s="0" t="n">
        <v>12</v>
      </c>
      <c r="R1068" s="0" t="n">
        <v>9</v>
      </c>
      <c r="S1068" s="0" t="s">
        <v>1183</v>
      </c>
    </row>
    <row r="1069" customFormat="false" ht="12.8" hidden="false" customHeight="false" outlineLevel="0" collapsed="false">
      <c r="A1069" s="0" t="n">
        <v>88065566422</v>
      </c>
      <c r="B1069" s="0" t="n">
        <v>44103</v>
      </c>
      <c r="C1069" s="0" t="s">
        <v>1029</v>
      </c>
      <c r="D1069" s="0" t="s">
        <v>20</v>
      </c>
      <c r="E1069" s="0" t="s">
        <v>156</v>
      </c>
      <c r="F1069" s="0" t="s">
        <v>31</v>
      </c>
      <c r="G1069" s="0" t="s">
        <v>952</v>
      </c>
      <c r="H1069" s="0" t="s">
        <v>33</v>
      </c>
      <c r="I1069" s="0" t="s">
        <v>128</v>
      </c>
      <c r="J1069" s="0" t="s">
        <v>126</v>
      </c>
      <c r="K1069" s="0" t="s">
        <v>27</v>
      </c>
      <c r="L1069" s="0" t="n">
        <v>20</v>
      </c>
      <c r="M1069" s="0" t="n">
        <v>17</v>
      </c>
      <c r="N1069" s="0" t="n">
        <v>5</v>
      </c>
      <c r="O1069" s="0" t="n">
        <v>100</v>
      </c>
      <c r="P1069" s="0" t="n">
        <v>85</v>
      </c>
      <c r="Q1069" s="0" t="n">
        <v>15</v>
      </c>
      <c r="R1069" s="0" t="n">
        <v>9</v>
      </c>
      <c r="S1069" s="0" t="s">
        <v>1183</v>
      </c>
    </row>
    <row r="1070" customFormat="false" ht="12.8" hidden="false" customHeight="false" outlineLevel="0" collapsed="false">
      <c r="A1070" s="0" t="n">
        <v>88065566423</v>
      </c>
      <c r="B1070" s="0" t="n">
        <v>44104</v>
      </c>
      <c r="C1070" s="0" t="s">
        <v>1030</v>
      </c>
      <c r="D1070" s="0" t="s">
        <v>20</v>
      </c>
      <c r="E1070" s="0" t="s">
        <v>66</v>
      </c>
      <c r="F1070" s="0" t="s">
        <v>22</v>
      </c>
      <c r="G1070" s="0" t="s">
        <v>952</v>
      </c>
      <c r="H1070" s="0" t="s">
        <v>24</v>
      </c>
      <c r="I1070" s="0" t="s">
        <v>128</v>
      </c>
      <c r="J1070" s="0" t="s">
        <v>129</v>
      </c>
      <c r="K1070" s="0" t="s">
        <v>27</v>
      </c>
      <c r="L1070" s="0" t="n">
        <v>12</v>
      </c>
      <c r="M1070" s="0" t="n">
        <v>9</v>
      </c>
      <c r="N1070" s="0" t="n">
        <v>6</v>
      </c>
      <c r="O1070" s="0" t="n">
        <v>72</v>
      </c>
      <c r="P1070" s="0" t="n">
        <v>54</v>
      </c>
      <c r="Q1070" s="0" t="n">
        <v>18</v>
      </c>
      <c r="R1070" s="0" t="n">
        <v>9</v>
      </c>
      <c r="S1070" s="0" t="s">
        <v>1183</v>
      </c>
    </row>
    <row r="1071" customFormat="false" ht="12.8" hidden="false" customHeight="false" outlineLevel="0" collapsed="false">
      <c r="A1071" s="0" t="n">
        <v>88065566424</v>
      </c>
      <c r="B1071" s="0" t="n">
        <v>44094</v>
      </c>
      <c r="C1071" s="0" t="s">
        <v>1031</v>
      </c>
      <c r="D1071" s="0" t="s">
        <v>20</v>
      </c>
      <c r="E1071" s="0" t="s">
        <v>69</v>
      </c>
      <c r="F1071" s="0" t="s">
        <v>31</v>
      </c>
      <c r="G1071" s="0" t="s">
        <v>952</v>
      </c>
      <c r="H1071" s="0" t="s">
        <v>33</v>
      </c>
      <c r="I1071" s="0" t="s">
        <v>25</v>
      </c>
      <c r="J1071" s="0" t="s">
        <v>131</v>
      </c>
      <c r="K1071" s="0" t="s">
        <v>27</v>
      </c>
      <c r="L1071" s="0" t="n">
        <v>13</v>
      </c>
      <c r="M1071" s="0" t="n">
        <v>10</v>
      </c>
      <c r="N1071" s="0" t="n">
        <v>3</v>
      </c>
      <c r="O1071" s="0" t="n">
        <v>39</v>
      </c>
      <c r="P1071" s="0" t="n">
        <v>30</v>
      </c>
      <c r="Q1071" s="0" t="n">
        <v>9</v>
      </c>
      <c r="R1071" s="0" t="n">
        <v>9</v>
      </c>
      <c r="S1071" s="0" t="s">
        <v>1183</v>
      </c>
    </row>
    <row r="1072" customFormat="false" ht="12.8" hidden="false" customHeight="false" outlineLevel="0" collapsed="false">
      <c r="A1072" s="0" t="n">
        <v>88065566425</v>
      </c>
      <c r="B1072" s="0" t="n">
        <v>44095</v>
      </c>
      <c r="C1072" s="0" t="s">
        <v>1032</v>
      </c>
      <c r="D1072" s="0" t="s">
        <v>29</v>
      </c>
      <c r="E1072" s="0" t="s">
        <v>72</v>
      </c>
      <c r="F1072" s="0" t="s">
        <v>22</v>
      </c>
      <c r="G1072" s="0" t="s">
        <v>952</v>
      </c>
      <c r="H1072" s="0" t="s">
        <v>24</v>
      </c>
      <c r="I1072" s="0" t="s">
        <v>25</v>
      </c>
      <c r="J1072" s="0" t="s">
        <v>133</v>
      </c>
      <c r="K1072" s="0" t="s">
        <v>27</v>
      </c>
      <c r="L1072" s="0" t="n">
        <v>15</v>
      </c>
      <c r="M1072" s="0" t="n">
        <v>12</v>
      </c>
      <c r="N1072" s="0" t="n">
        <v>7</v>
      </c>
      <c r="O1072" s="0" t="n">
        <v>105</v>
      </c>
      <c r="P1072" s="0" t="n">
        <v>84</v>
      </c>
      <c r="Q1072" s="0" t="n">
        <v>21</v>
      </c>
      <c r="R1072" s="0" t="n">
        <v>9</v>
      </c>
      <c r="S1072" s="0" t="s">
        <v>1183</v>
      </c>
    </row>
    <row r="1073" customFormat="false" ht="12.8" hidden="false" customHeight="false" outlineLevel="0" collapsed="false">
      <c r="A1073" s="0" t="n">
        <v>88065566426</v>
      </c>
      <c r="B1073" s="0" t="n">
        <v>44096</v>
      </c>
      <c r="C1073" s="0" t="s">
        <v>1033</v>
      </c>
      <c r="D1073" s="0" t="s">
        <v>29</v>
      </c>
      <c r="E1073" s="0" t="s">
        <v>75</v>
      </c>
      <c r="F1073" s="0" t="s">
        <v>31</v>
      </c>
      <c r="G1073" s="0" t="s">
        <v>952</v>
      </c>
      <c r="H1073" s="0" t="s">
        <v>33</v>
      </c>
      <c r="I1073" s="0" t="s">
        <v>25</v>
      </c>
      <c r="J1073" s="0" t="s">
        <v>88</v>
      </c>
      <c r="K1073" s="0" t="s">
        <v>27</v>
      </c>
      <c r="L1073" s="0" t="n">
        <v>14</v>
      </c>
      <c r="M1073" s="0" t="n">
        <v>11</v>
      </c>
      <c r="N1073" s="0" t="n">
        <v>5</v>
      </c>
      <c r="O1073" s="0" t="n">
        <v>70</v>
      </c>
      <c r="P1073" s="0" t="n">
        <v>55</v>
      </c>
      <c r="Q1073" s="0" t="n">
        <v>15</v>
      </c>
      <c r="R1073" s="0" t="n">
        <v>9</v>
      </c>
      <c r="S1073" s="0" t="s">
        <v>1183</v>
      </c>
    </row>
    <row r="1074" customFormat="false" ht="12.8" hidden="false" customHeight="false" outlineLevel="0" collapsed="false">
      <c r="A1074" s="0" t="n">
        <v>88065566427</v>
      </c>
      <c r="B1074" s="0" t="n">
        <v>44097</v>
      </c>
      <c r="C1074" s="0" t="s">
        <v>1034</v>
      </c>
      <c r="D1074" s="0" t="s">
        <v>20</v>
      </c>
      <c r="E1074" s="0" t="s">
        <v>78</v>
      </c>
      <c r="F1074" s="0" t="s">
        <v>22</v>
      </c>
      <c r="G1074" s="0" t="s">
        <v>952</v>
      </c>
      <c r="H1074" s="0" t="s">
        <v>24</v>
      </c>
      <c r="I1074" s="0" t="s">
        <v>25</v>
      </c>
      <c r="J1074" s="0" t="s">
        <v>91</v>
      </c>
      <c r="K1074" s="0" t="s">
        <v>27</v>
      </c>
      <c r="L1074" s="0" t="n">
        <v>30</v>
      </c>
      <c r="M1074" s="0" t="n">
        <v>27</v>
      </c>
      <c r="N1074" s="0" t="n">
        <v>8</v>
      </c>
      <c r="O1074" s="0" t="n">
        <v>240</v>
      </c>
      <c r="P1074" s="0" t="n">
        <v>216</v>
      </c>
      <c r="Q1074" s="0" t="n">
        <v>24</v>
      </c>
      <c r="R1074" s="0" t="n">
        <v>9</v>
      </c>
      <c r="S1074" s="0" t="s">
        <v>1183</v>
      </c>
    </row>
    <row r="1075" customFormat="false" ht="12.8" hidden="false" customHeight="false" outlineLevel="0" collapsed="false">
      <c r="A1075" s="0" t="n">
        <v>88065566428</v>
      </c>
      <c r="B1075" s="0" t="n">
        <v>44098</v>
      </c>
      <c r="C1075" s="0" t="s">
        <v>942</v>
      </c>
      <c r="D1075" s="0" t="s">
        <v>29</v>
      </c>
      <c r="E1075" s="0" t="s">
        <v>81</v>
      </c>
      <c r="F1075" s="0" t="s">
        <v>31</v>
      </c>
      <c r="G1075" s="0" t="s">
        <v>952</v>
      </c>
      <c r="H1075" s="0" t="s">
        <v>33</v>
      </c>
      <c r="I1075" s="0" t="s">
        <v>25</v>
      </c>
      <c r="J1075" s="0" t="s">
        <v>94</v>
      </c>
      <c r="K1075" s="0" t="s">
        <v>27</v>
      </c>
      <c r="L1075" s="0" t="n">
        <v>16</v>
      </c>
      <c r="M1075" s="0" t="n">
        <v>13</v>
      </c>
      <c r="N1075" s="0" t="n">
        <v>9</v>
      </c>
      <c r="O1075" s="0" t="n">
        <v>144</v>
      </c>
      <c r="P1075" s="0" t="n">
        <v>117</v>
      </c>
      <c r="Q1075" s="0" t="n">
        <v>27</v>
      </c>
      <c r="R1075" s="0" t="n">
        <v>9</v>
      </c>
      <c r="S1075" s="0" t="s">
        <v>1183</v>
      </c>
    </row>
    <row r="1076" customFormat="false" ht="12.8" hidden="false" customHeight="false" outlineLevel="0" collapsed="false">
      <c r="A1076" s="0" t="n">
        <v>88065566429</v>
      </c>
      <c r="B1076" s="0" t="n">
        <v>44099</v>
      </c>
      <c r="C1076" s="0" t="s">
        <v>943</v>
      </c>
      <c r="D1076" s="0" t="s">
        <v>29</v>
      </c>
      <c r="E1076" s="0" t="s">
        <v>69</v>
      </c>
      <c r="F1076" s="0" t="s">
        <v>22</v>
      </c>
      <c r="G1076" s="0" t="s">
        <v>952</v>
      </c>
      <c r="H1076" s="0" t="s">
        <v>24</v>
      </c>
      <c r="I1076" s="0" t="s">
        <v>25</v>
      </c>
      <c r="J1076" s="0" t="s">
        <v>34</v>
      </c>
      <c r="K1076" s="0" t="s">
        <v>35</v>
      </c>
      <c r="L1076" s="0" t="n">
        <v>9</v>
      </c>
      <c r="M1076" s="0" t="n">
        <v>6</v>
      </c>
      <c r="N1076" s="0" t="n">
        <v>2</v>
      </c>
      <c r="O1076" s="0" t="n">
        <v>18</v>
      </c>
      <c r="P1076" s="0" t="n">
        <v>12</v>
      </c>
      <c r="Q1076" s="0" t="n">
        <v>6</v>
      </c>
      <c r="R1076" s="0" t="n">
        <v>9</v>
      </c>
      <c r="S1076" s="0" t="s">
        <v>1183</v>
      </c>
    </row>
    <row r="1077" customFormat="false" ht="12.8" hidden="false" customHeight="false" outlineLevel="0" collapsed="false">
      <c r="A1077" s="0" t="n">
        <v>88065566430</v>
      </c>
      <c r="B1077" s="0" t="n">
        <v>44103</v>
      </c>
      <c r="C1077" s="0" t="s">
        <v>944</v>
      </c>
      <c r="D1077" s="0" t="s">
        <v>29</v>
      </c>
      <c r="E1077" s="0" t="s">
        <v>21</v>
      </c>
      <c r="F1077" s="0" t="s">
        <v>38</v>
      </c>
      <c r="G1077" s="0" t="s">
        <v>952</v>
      </c>
      <c r="H1077" s="0" t="s">
        <v>39</v>
      </c>
      <c r="I1077" s="0" t="s">
        <v>25</v>
      </c>
      <c r="J1077" s="0" t="s">
        <v>40</v>
      </c>
      <c r="K1077" s="0" t="s">
        <v>35</v>
      </c>
      <c r="L1077" s="0" t="n">
        <v>5</v>
      </c>
      <c r="M1077" s="0" t="n">
        <v>2</v>
      </c>
      <c r="N1077" s="0" t="n">
        <v>5</v>
      </c>
      <c r="O1077" s="0" t="n">
        <v>25</v>
      </c>
      <c r="P1077" s="0" t="n">
        <v>10</v>
      </c>
      <c r="Q1077" s="0" t="n">
        <v>15</v>
      </c>
      <c r="R1077" s="0" t="n">
        <v>9</v>
      </c>
      <c r="S1077" s="0" t="s">
        <v>1183</v>
      </c>
    </row>
    <row r="1078" customFormat="false" ht="12.8" hidden="false" customHeight="false" outlineLevel="0" collapsed="false">
      <c r="A1078" s="0" t="n">
        <v>88065566431</v>
      </c>
      <c r="B1078" s="0" t="n">
        <v>44102</v>
      </c>
      <c r="C1078" s="0" t="s">
        <v>1035</v>
      </c>
      <c r="D1078" s="0" t="s">
        <v>29</v>
      </c>
      <c r="E1078" s="0" t="s">
        <v>90</v>
      </c>
      <c r="F1078" s="0" t="s">
        <v>43</v>
      </c>
      <c r="G1078" s="0" t="s">
        <v>952</v>
      </c>
      <c r="H1078" s="0" t="s">
        <v>44</v>
      </c>
      <c r="I1078" s="0" t="s">
        <v>25</v>
      </c>
      <c r="J1078" s="0" t="s">
        <v>140</v>
      </c>
      <c r="K1078" s="0" t="s">
        <v>35</v>
      </c>
      <c r="L1078" s="0" t="n">
        <v>18</v>
      </c>
      <c r="M1078" s="0" t="n">
        <v>15</v>
      </c>
      <c r="N1078" s="0" t="n">
        <v>7</v>
      </c>
      <c r="O1078" s="0" t="n">
        <v>126</v>
      </c>
      <c r="P1078" s="0" t="n">
        <v>105</v>
      </c>
      <c r="Q1078" s="0" t="n">
        <v>21</v>
      </c>
      <c r="R1078" s="0" t="n">
        <v>9</v>
      </c>
      <c r="S1078" s="0" t="s">
        <v>1183</v>
      </c>
    </row>
    <row r="1079" customFormat="false" ht="12.8" hidden="false" customHeight="false" outlineLevel="0" collapsed="false">
      <c r="A1079" s="0" t="n">
        <v>88065566432</v>
      </c>
      <c r="B1079" s="0" t="n">
        <v>44102</v>
      </c>
      <c r="C1079" s="0" t="s">
        <v>1036</v>
      </c>
      <c r="D1079" s="0" t="s">
        <v>20</v>
      </c>
      <c r="E1079" s="0" t="s">
        <v>93</v>
      </c>
      <c r="F1079" s="0" t="s">
        <v>38</v>
      </c>
      <c r="G1079" s="0" t="s">
        <v>952</v>
      </c>
      <c r="H1079" s="0" t="s">
        <v>39</v>
      </c>
      <c r="I1079" s="0" t="s">
        <v>25</v>
      </c>
      <c r="J1079" s="0" t="s">
        <v>142</v>
      </c>
      <c r="K1079" s="0" t="s">
        <v>35</v>
      </c>
      <c r="L1079" s="0" t="n">
        <v>10</v>
      </c>
      <c r="M1079" s="0" t="n">
        <v>7</v>
      </c>
      <c r="N1079" s="0" t="n">
        <v>7</v>
      </c>
      <c r="O1079" s="0" t="n">
        <v>70</v>
      </c>
      <c r="P1079" s="0" t="n">
        <v>49</v>
      </c>
      <c r="Q1079" s="0" t="n">
        <v>21</v>
      </c>
      <c r="R1079" s="0" t="n">
        <v>9</v>
      </c>
      <c r="S1079" s="0" t="s">
        <v>1183</v>
      </c>
    </row>
    <row r="1080" customFormat="false" ht="12.8" hidden="false" customHeight="false" outlineLevel="0" collapsed="false">
      <c r="A1080" s="0" t="n">
        <v>88065566433</v>
      </c>
      <c r="B1080" s="0" t="n">
        <v>44103</v>
      </c>
      <c r="C1080" s="0" t="s">
        <v>1037</v>
      </c>
      <c r="D1080" s="0" t="s">
        <v>20</v>
      </c>
      <c r="E1080" s="0" t="s">
        <v>96</v>
      </c>
      <c r="F1080" s="0" t="s">
        <v>43</v>
      </c>
      <c r="G1080" s="0" t="s">
        <v>952</v>
      </c>
      <c r="H1080" s="0" t="s">
        <v>44</v>
      </c>
      <c r="I1080" s="0" t="s">
        <v>25</v>
      </c>
      <c r="J1080" s="0" t="s">
        <v>144</v>
      </c>
      <c r="K1080" s="0" t="s">
        <v>35</v>
      </c>
      <c r="L1080" s="0" t="n">
        <v>20</v>
      </c>
      <c r="M1080" s="0" t="n">
        <v>17</v>
      </c>
      <c r="N1080" s="0" t="n">
        <v>15</v>
      </c>
      <c r="O1080" s="0" t="n">
        <v>300</v>
      </c>
      <c r="P1080" s="0" t="n">
        <v>255</v>
      </c>
      <c r="Q1080" s="0" t="n">
        <v>45</v>
      </c>
      <c r="R1080" s="0" t="n">
        <v>9</v>
      </c>
      <c r="S1080" s="0" t="s">
        <v>1183</v>
      </c>
    </row>
    <row r="1081" customFormat="false" ht="12.8" hidden="false" customHeight="false" outlineLevel="0" collapsed="false">
      <c r="A1081" s="0" t="n">
        <v>88065566434</v>
      </c>
      <c r="B1081" s="0" t="n">
        <v>44104</v>
      </c>
      <c r="C1081" s="0" t="s">
        <v>1038</v>
      </c>
      <c r="D1081" s="0" t="s">
        <v>29</v>
      </c>
      <c r="E1081" s="0" t="s">
        <v>98</v>
      </c>
      <c r="F1081" s="0" t="s">
        <v>38</v>
      </c>
      <c r="G1081" s="0" t="s">
        <v>952</v>
      </c>
      <c r="H1081" s="0" t="s">
        <v>39</v>
      </c>
      <c r="I1081" s="0" t="s">
        <v>25</v>
      </c>
      <c r="J1081" s="0" t="s">
        <v>60</v>
      </c>
      <c r="K1081" s="0" t="s">
        <v>35</v>
      </c>
      <c r="L1081" s="0" t="n">
        <v>70</v>
      </c>
      <c r="M1081" s="0" t="n">
        <v>67</v>
      </c>
      <c r="N1081" s="0" t="n">
        <v>3</v>
      </c>
      <c r="O1081" s="0" t="n">
        <v>210</v>
      </c>
      <c r="P1081" s="0" t="n">
        <v>201</v>
      </c>
      <c r="Q1081" s="0" t="n">
        <v>9</v>
      </c>
      <c r="R1081" s="0" t="n">
        <v>9</v>
      </c>
      <c r="S1081" s="0" t="s">
        <v>1183</v>
      </c>
    </row>
    <row r="1082" customFormat="false" ht="12.8" hidden="false" customHeight="false" outlineLevel="0" collapsed="false">
      <c r="A1082" s="0" t="n">
        <v>88065566435</v>
      </c>
      <c r="B1082" s="0" t="n">
        <v>44044</v>
      </c>
      <c r="C1082" s="0" t="s">
        <v>1039</v>
      </c>
      <c r="D1082" s="0" t="s">
        <v>29</v>
      </c>
      <c r="E1082" s="0" t="s">
        <v>101</v>
      </c>
      <c r="F1082" s="0" t="s">
        <v>43</v>
      </c>
      <c r="G1082" s="0" t="s">
        <v>952</v>
      </c>
      <c r="H1082" s="0" t="s">
        <v>44</v>
      </c>
      <c r="I1082" s="0" t="s">
        <v>25</v>
      </c>
      <c r="J1082" s="0" t="s">
        <v>61</v>
      </c>
      <c r="K1082" s="0" t="s">
        <v>35</v>
      </c>
      <c r="L1082" s="0" t="n">
        <v>15</v>
      </c>
      <c r="M1082" s="0" t="n">
        <v>12</v>
      </c>
      <c r="N1082" s="0" t="n">
        <v>6</v>
      </c>
      <c r="O1082" s="0" t="n">
        <v>90</v>
      </c>
      <c r="P1082" s="0" t="n">
        <v>72</v>
      </c>
      <c r="Q1082" s="0" t="n">
        <v>18</v>
      </c>
      <c r="R1082" s="0" t="n">
        <v>8</v>
      </c>
      <c r="S1082" s="0" t="s">
        <v>1184</v>
      </c>
    </row>
    <row r="1083" customFormat="false" ht="12.8" hidden="false" customHeight="false" outlineLevel="0" collapsed="false">
      <c r="A1083" s="0" t="n">
        <v>88065566436</v>
      </c>
      <c r="B1083" s="0" t="n">
        <v>44045</v>
      </c>
      <c r="C1083" s="0" t="s">
        <v>1040</v>
      </c>
      <c r="D1083" s="0" t="s">
        <v>20</v>
      </c>
      <c r="E1083" s="0" t="s">
        <v>104</v>
      </c>
      <c r="F1083" s="0" t="s">
        <v>38</v>
      </c>
      <c r="G1083" s="0" t="s">
        <v>952</v>
      </c>
      <c r="H1083" s="0" t="s">
        <v>39</v>
      </c>
      <c r="I1083" s="0" t="s">
        <v>25</v>
      </c>
      <c r="J1083" s="0" t="s">
        <v>64</v>
      </c>
      <c r="K1083" s="0" t="s">
        <v>35</v>
      </c>
      <c r="L1083" s="0" t="n">
        <v>12</v>
      </c>
      <c r="M1083" s="0" t="n">
        <v>9</v>
      </c>
      <c r="N1083" s="0" t="n">
        <v>10</v>
      </c>
      <c r="O1083" s="0" t="n">
        <v>120</v>
      </c>
      <c r="P1083" s="0" t="n">
        <v>90</v>
      </c>
      <c r="Q1083" s="0" t="n">
        <v>30</v>
      </c>
      <c r="R1083" s="0" t="n">
        <v>8</v>
      </c>
      <c r="S1083" s="0" t="s">
        <v>1184</v>
      </c>
    </row>
    <row r="1084" customFormat="false" ht="12.8" hidden="false" customHeight="false" outlineLevel="0" collapsed="false">
      <c r="A1084" s="0" t="n">
        <v>88065566437</v>
      </c>
      <c r="B1084" s="0" t="n">
        <v>44046</v>
      </c>
      <c r="C1084" s="0" t="s">
        <v>1041</v>
      </c>
      <c r="D1084" s="0" t="s">
        <v>29</v>
      </c>
      <c r="E1084" s="0" t="s">
        <v>107</v>
      </c>
      <c r="F1084" s="0" t="s">
        <v>43</v>
      </c>
      <c r="G1084" s="0" t="s">
        <v>952</v>
      </c>
      <c r="H1084" s="0" t="s">
        <v>44</v>
      </c>
      <c r="I1084" s="0" t="s">
        <v>25</v>
      </c>
      <c r="J1084" s="0" t="s">
        <v>67</v>
      </c>
      <c r="K1084" s="0" t="s">
        <v>35</v>
      </c>
      <c r="L1084" s="0" t="n">
        <v>18</v>
      </c>
      <c r="M1084" s="0" t="n">
        <v>15</v>
      </c>
      <c r="N1084" s="0" t="n">
        <v>11</v>
      </c>
      <c r="O1084" s="0" t="n">
        <v>198</v>
      </c>
      <c r="P1084" s="0" t="n">
        <v>165</v>
      </c>
      <c r="Q1084" s="0" t="n">
        <v>33</v>
      </c>
      <c r="R1084" s="0" t="n">
        <v>8</v>
      </c>
      <c r="S1084" s="0" t="s">
        <v>1184</v>
      </c>
    </row>
    <row r="1085" customFormat="false" ht="12.8" hidden="false" customHeight="false" outlineLevel="0" collapsed="false">
      <c r="A1085" s="0" t="n">
        <v>88065566438</v>
      </c>
      <c r="B1085" s="0" t="n">
        <v>44047</v>
      </c>
      <c r="C1085" s="0" t="s">
        <v>1042</v>
      </c>
      <c r="D1085" s="0" t="s">
        <v>29</v>
      </c>
      <c r="E1085" s="0" t="s">
        <v>110</v>
      </c>
      <c r="F1085" s="0" t="s">
        <v>38</v>
      </c>
      <c r="G1085" s="0" t="s">
        <v>952</v>
      </c>
      <c r="H1085" s="0" t="s">
        <v>39</v>
      </c>
      <c r="I1085" s="0" t="s">
        <v>25</v>
      </c>
      <c r="J1085" s="0" t="s">
        <v>79</v>
      </c>
      <c r="K1085" s="0" t="s">
        <v>35</v>
      </c>
      <c r="L1085" s="0" t="n">
        <v>23</v>
      </c>
      <c r="M1085" s="0" t="n">
        <v>20</v>
      </c>
      <c r="N1085" s="0" t="n">
        <v>3</v>
      </c>
      <c r="O1085" s="0" t="n">
        <v>69</v>
      </c>
      <c r="P1085" s="0" t="n">
        <v>60</v>
      </c>
      <c r="Q1085" s="0" t="n">
        <v>9</v>
      </c>
      <c r="R1085" s="0" t="n">
        <v>8</v>
      </c>
      <c r="S1085" s="0" t="s">
        <v>1184</v>
      </c>
    </row>
    <row r="1086" customFormat="false" ht="12.8" hidden="false" customHeight="false" outlineLevel="0" collapsed="false">
      <c r="A1086" s="0" t="n">
        <v>88065566439</v>
      </c>
      <c r="B1086" s="0" t="n">
        <v>44048</v>
      </c>
      <c r="C1086" s="0" t="s">
        <v>1043</v>
      </c>
      <c r="D1086" s="0" t="s">
        <v>29</v>
      </c>
      <c r="E1086" s="0" t="s">
        <v>112</v>
      </c>
      <c r="F1086" s="0" t="s">
        <v>43</v>
      </c>
      <c r="G1086" s="0" t="s">
        <v>952</v>
      </c>
      <c r="H1086" s="0" t="s">
        <v>44</v>
      </c>
      <c r="I1086" s="0" t="s">
        <v>25</v>
      </c>
      <c r="J1086" s="0" t="s">
        <v>82</v>
      </c>
      <c r="K1086" s="0" t="s">
        <v>35</v>
      </c>
      <c r="L1086" s="0" t="n">
        <v>9</v>
      </c>
      <c r="M1086" s="0" t="n">
        <v>6</v>
      </c>
      <c r="N1086" s="0" t="n">
        <v>1</v>
      </c>
      <c r="O1086" s="0" t="n">
        <v>9</v>
      </c>
      <c r="P1086" s="0" t="n">
        <v>6</v>
      </c>
      <c r="Q1086" s="0" t="n">
        <v>3</v>
      </c>
      <c r="R1086" s="0" t="n">
        <v>8</v>
      </c>
      <c r="S1086" s="0" t="s">
        <v>1184</v>
      </c>
    </row>
    <row r="1087" customFormat="false" ht="12.8" hidden="false" customHeight="false" outlineLevel="0" collapsed="false">
      <c r="A1087" s="0" t="n">
        <v>88065566440</v>
      </c>
      <c r="B1087" s="0" t="n">
        <v>44052</v>
      </c>
      <c r="C1087" s="0" t="s">
        <v>942</v>
      </c>
      <c r="D1087" s="0" t="s">
        <v>29</v>
      </c>
      <c r="E1087" s="0" t="s">
        <v>81</v>
      </c>
      <c r="F1087" s="0" t="s">
        <v>38</v>
      </c>
      <c r="G1087" s="0" t="s">
        <v>952</v>
      </c>
      <c r="H1087" s="0" t="s">
        <v>39</v>
      </c>
      <c r="I1087" s="0" t="s">
        <v>25</v>
      </c>
      <c r="J1087" s="0" t="s">
        <v>85</v>
      </c>
      <c r="K1087" s="0" t="s">
        <v>35</v>
      </c>
      <c r="L1087" s="0" t="n">
        <v>18</v>
      </c>
      <c r="M1087" s="0" t="n">
        <v>15</v>
      </c>
      <c r="N1087" s="0" t="n">
        <v>1</v>
      </c>
      <c r="O1087" s="0" t="n">
        <v>18</v>
      </c>
      <c r="P1087" s="0" t="n">
        <v>15</v>
      </c>
      <c r="Q1087" s="0" t="n">
        <v>3</v>
      </c>
      <c r="R1087" s="0" t="n">
        <v>8</v>
      </c>
      <c r="S1087" s="0" t="s">
        <v>1184</v>
      </c>
    </row>
    <row r="1088" customFormat="false" ht="12.8" hidden="false" customHeight="false" outlineLevel="0" collapsed="false">
      <c r="A1088" s="0" t="n">
        <v>88065566441</v>
      </c>
      <c r="B1088" s="0" t="n">
        <v>44051</v>
      </c>
      <c r="C1088" s="0" t="s">
        <v>943</v>
      </c>
      <c r="D1088" s="0" t="s">
        <v>29</v>
      </c>
      <c r="E1088" s="0" t="s">
        <v>69</v>
      </c>
      <c r="F1088" s="0" t="s">
        <v>43</v>
      </c>
      <c r="G1088" s="0" t="s">
        <v>952</v>
      </c>
      <c r="H1088" s="0" t="s">
        <v>44</v>
      </c>
      <c r="I1088" s="0" t="s">
        <v>25</v>
      </c>
      <c r="J1088" s="0" t="s">
        <v>26</v>
      </c>
      <c r="K1088" s="0" t="s">
        <v>27</v>
      </c>
      <c r="L1088" s="0" t="n">
        <v>52</v>
      </c>
      <c r="M1088" s="0" t="n">
        <v>49</v>
      </c>
      <c r="N1088" s="0" t="n">
        <v>1</v>
      </c>
      <c r="O1088" s="0" t="n">
        <v>52</v>
      </c>
      <c r="P1088" s="0" t="n">
        <v>49</v>
      </c>
      <c r="Q1088" s="0" t="n">
        <v>3</v>
      </c>
      <c r="R1088" s="0" t="n">
        <v>8</v>
      </c>
      <c r="S1088" s="0" t="s">
        <v>1184</v>
      </c>
    </row>
    <row r="1089" customFormat="false" ht="12.8" hidden="false" customHeight="false" outlineLevel="0" collapsed="false">
      <c r="A1089" s="0" t="n">
        <v>88065566442</v>
      </c>
      <c r="B1089" s="0" t="n">
        <v>44051</v>
      </c>
      <c r="C1089" s="0" t="s">
        <v>944</v>
      </c>
      <c r="D1089" s="0" t="s">
        <v>29</v>
      </c>
      <c r="E1089" s="0" t="s">
        <v>21</v>
      </c>
      <c r="F1089" s="0" t="s">
        <v>38</v>
      </c>
      <c r="G1089" s="0" t="s">
        <v>952</v>
      </c>
      <c r="H1089" s="0" t="s">
        <v>39</v>
      </c>
      <c r="I1089" s="0" t="s">
        <v>25</v>
      </c>
      <c r="J1089" s="0" t="s">
        <v>34</v>
      </c>
      <c r="K1089" s="0" t="s">
        <v>35</v>
      </c>
      <c r="L1089" s="0" t="n">
        <v>9</v>
      </c>
      <c r="M1089" s="0" t="n">
        <v>6</v>
      </c>
      <c r="N1089" s="0" t="n">
        <v>3</v>
      </c>
      <c r="O1089" s="0" t="n">
        <v>27</v>
      </c>
      <c r="P1089" s="0" t="n">
        <v>18</v>
      </c>
      <c r="Q1089" s="0" t="n">
        <v>9</v>
      </c>
      <c r="R1089" s="0" t="n">
        <v>8</v>
      </c>
      <c r="S1089" s="0" t="s">
        <v>1184</v>
      </c>
    </row>
    <row r="1090" customFormat="false" ht="12.8" hidden="false" customHeight="false" outlineLevel="0" collapsed="false">
      <c r="A1090" s="0" t="n">
        <v>88065566443</v>
      </c>
      <c r="B1090" s="0" t="n">
        <v>44052</v>
      </c>
      <c r="C1090" s="0" t="s">
        <v>1044</v>
      </c>
      <c r="D1090" s="0" t="s">
        <v>20</v>
      </c>
      <c r="E1090" s="0" t="s">
        <v>119</v>
      </c>
      <c r="F1090" s="0" t="s">
        <v>43</v>
      </c>
      <c r="G1090" s="0" t="s">
        <v>952</v>
      </c>
      <c r="H1090" s="0" t="s">
        <v>44</v>
      </c>
      <c r="I1090" s="0" t="s">
        <v>25</v>
      </c>
      <c r="J1090" s="0" t="s">
        <v>40</v>
      </c>
      <c r="K1090" s="0" t="s">
        <v>35</v>
      </c>
      <c r="L1090" s="0" t="n">
        <v>5</v>
      </c>
      <c r="M1090" s="0" t="n">
        <v>2</v>
      </c>
      <c r="N1090" s="0" t="n">
        <v>4</v>
      </c>
      <c r="O1090" s="0" t="n">
        <v>20</v>
      </c>
      <c r="P1090" s="0" t="n">
        <v>8</v>
      </c>
      <c r="Q1090" s="0" t="n">
        <v>12</v>
      </c>
      <c r="R1090" s="0" t="n">
        <v>8</v>
      </c>
      <c r="S1090" s="0" t="s">
        <v>1184</v>
      </c>
    </row>
    <row r="1091" customFormat="false" ht="12.8" hidden="false" customHeight="false" outlineLevel="0" collapsed="false">
      <c r="A1091" s="0" t="n">
        <v>88065566444</v>
      </c>
      <c r="B1091" s="0" t="n">
        <v>44053</v>
      </c>
      <c r="C1091" s="0" t="s">
        <v>1045</v>
      </c>
      <c r="D1091" s="0" t="s">
        <v>29</v>
      </c>
      <c r="E1091" s="0" t="s">
        <v>121</v>
      </c>
      <c r="F1091" s="0" t="s">
        <v>38</v>
      </c>
      <c r="G1091" s="0" t="s">
        <v>952</v>
      </c>
      <c r="H1091" s="0" t="s">
        <v>39</v>
      </c>
      <c r="I1091" s="0" t="s">
        <v>25</v>
      </c>
      <c r="J1091" s="0" t="s">
        <v>99</v>
      </c>
      <c r="K1091" s="0" t="s">
        <v>27</v>
      </c>
      <c r="L1091" s="0" t="n">
        <v>14</v>
      </c>
      <c r="M1091" s="0" t="n">
        <v>11</v>
      </c>
      <c r="N1091" s="0" t="n">
        <v>5</v>
      </c>
      <c r="O1091" s="0" t="n">
        <v>70</v>
      </c>
      <c r="P1091" s="0" t="n">
        <v>55</v>
      </c>
      <c r="Q1091" s="0" t="n">
        <v>15</v>
      </c>
      <c r="R1091" s="0" t="n">
        <v>8</v>
      </c>
      <c r="S1091" s="0" t="s">
        <v>1184</v>
      </c>
    </row>
    <row r="1092" customFormat="false" ht="12.8" hidden="false" customHeight="false" outlineLevel="0" collapsed="false">
      <c r="A1092" s="0" t="n">
        <v>88065566445</v>
      </c>
      <c r="B1092" s="0" t="n">
        <v>44054</v>
      </c>
      <c r="C1092" s="0" t="s">
        <v>1046</v>
      </c>
      <c r="D1092" s="0" t="s">
        <v>20</v>
      </c>
      <c r="E1092" s="0" t="s">
        <v>123</v>
      </c>
      <c r="F1092" s="0" t="s">
        <v>43</v>
      </c>
      <c r="G1092" s="0" t="s">
        <v>952</v>
      </c>
      <c r="H1092" s="0" t="s">
        <v>44</v>
      </c>
      <c r="I1092" s="0" t="s">
        <v>25</v>
      </c>
      <c r="J1092" s="0" t="s">
        <v>102</v>
      </c>
      <c r="K1092" s="0" t="s">
        <v>27</v>
      </c>
      <c r="L1092" s="0" t="n">
        <v>6</v>
      </c>
      <c r="M1092" s="0" t="n">
        <v>3</v>
      </c>
      <c r="N1092" s="0" t="n">
        <v>6</v>
      </c>
      <c r="O1092" s="0" t="n">
        <v>36</v>
      </c>
      <c r="P1092" s="0" t="n">
        <v>18</v>
      </c>
      <c r="Q1092" s="0" t="n">
        <v>18</v>
      </c>
      <c r="R1092" s="0" t="n">
        <v>8</v>
      </c>
      <c r="S1092" s="0" t="s">
        <v>1184</v>
      </c>
    </row>
    <row r="1093" customFormat="false" ht="12.8" hidden="false" customHeight="false" outlineLevel="0" collapsed="false">
      <c r="A1093" s="0" t="n">
        <v>88065566446</v>
      </c>
      <c r="B1093" s="0" t="n">
        <v>44055</v>
      </c>
      <c r="C1093" s="0" t="s">
        <v>1047</v>
      </c>
      <c r="D1093" s="0" t="s">
        <v>29</v>
      </c>
      <c r="E1093" s="0" t="s">
        <v>125</v>
      </c>
      <c r="F1093" s="0" t="s">
        <v>38</v>
      </c>
      <c r="G1093" s="0" t="s">
        <v>952</v>
      </c>
      <c r="H1093" s="0" t="s">
        <v>39</v>
      </c>
      <c r="I1093" s="0" t="s">
        <v>25</v>
      </c>
      <c r="J1093" s="0" t="s">
        <v>142</v>
      </c>
      <c r="K1093" s="0" t="s">
        <v>35</v>
      </c>
      <c r="L1093" s="0" t="n">
        <v>10</v>
      </c>
      <c r="M1093" s="0" t="n">
        <v>7</v>
      </c>
      <c r="N1093" s="0" t="n">
        <v>7</v>
      </c>
      <c r="O1093" s="0" t="n">
        <v>70</v>
      </c>
      <c r="P1093" s="0" t="n">
        <v>49</v>
      </c>
      <c r="Q1093" s="0" t="n">
        <v>21</v>
      </c>
      <c r="R1093" s="0" t="n">
        <v>8</v>
      </c>
      <c r="S1093" s="0" t="s">
        <v>1184</v>
      </c>
    </row>
    <row r="1094" customFormat="false" ht="12.8" hidden="false" customHeight="false" outlineLevel="0" collapsed="false">
      <c r="A1094" s="0" t="n">
        <v>88065566447</v>
      </c>
      <c r="B1094" s="0" t="n">
        <v>44056</v>
      </c>
      <c r="C1094" s="0" t="s">
        <v>1048</v>
      </c>
      <c r="D1094" s="0" t="s">
        <v>29</v>
      </c>
      <c r="E1094" s="0" t="s">
        <v>30</v>
      </c>
      <c r="F1094" s="0" t="s">
        <v>43</v>
      </c>
      <c r="G1094" s="0" t="s">
        <v>952</v>
      </c>
      <c r="H1094" s="0" t="s">
        <v>44</v>
      </c>
      <c r="I1094" s="0" t="s">
        <v>25</v>
      </c>
      <c r="J1094" s="0" t="s">
        <v>105</v>
      </c>
      <c r="K1094" s="0" t="s">
        <v>27</v>
      </c>
      <c r="L1094" s="0" t="n">
        <v>13</v>
      </c>
      <c r="M1094" s="0" t="n">
        <v>10</v>
      </c>
      <c r="N1094" s="0" t="n">
        <v>11</v>
      </c>
      <c r="O1094" s="0" t="n">
        <v>143</v>
      </c>
      <c r="P1094" s="0" t="n">
        <v>110</v>
      </c>
      <c r="Q1094" s="0" t="n">
        <v>33</v>
      </c>
      <c r="R1094" s="0" t="n">
        <v>8</v>
      </c>
      <c r="S1094" s="0" t="s">
        <v>1184</v>
      </c>
    </row>
    <row r="1095" customFormat="false" ht="12.8" hidden="false" customHeight="false" outlineLevel="0" collapsed="false">
      <c r="A1095" s="0" t="n">
        <v>88065566448</v>
      </c>
      <c r="B1095" s="0" t="n">
        <v>44057</v>
      </c>
      <c r="C1095" s="0" t="s">
        <v>1049</v>
      </c>
      <c r="D1095" s="0" t="s">
        <v>29</v>
      </c>
      <c r="E1095" s="0" t="s">
        <v>37</v>
      </c>
      <c r="F1095" s="0" t="s">
        <v>38</v>
      </c>
      <c r="G1095" s="0" t="s">
        <v>952</v>
      </c>
      <c r="H1095" s="0" t="s">
        <v>39</v>
      </c>
      <c r="I1095" s="0" t="s">
        <v>25</v>
      </c>
      <c r="J1095" s="0" t="s">
        <v>144</v>
      </c>
      <c r="K1095" s="0" t="s">
        <v>35</v>
      </c>
      <c r="L1095" s="0" t="n">
        <v>20</v>
      </c>
      <c r="M1095" s="0" t="n">
        <v>17</v>
      </c>
      <c r="N1095" s="0" t="n">
        <v>2</v>
      </c>
      <c r="O1095" s="0" t="n">
        <v>40</v>
      </c>
      <c r="P1095" s="0" t="n">
        <v>34</v>
      </c>
      <c r="Q1095" s="0" t="n">
        <v>6</v>
      </c>
      <c r="R1095" s="0" t="n">
        <v>8</v>
      </c>
      <c r="S1095" s="0" t="s">
        <v>1184</v>
      </c>
    </row>
    <row r="1096" customFormat="false" ht="12.8" hidden="false" customHeight="false" outlineLevel="0" collapsed="false">
      <c r="A1096" s="0" t="n">
        <v>88065566449</v>
      </c>
      <c r="B1096" s="0" t="n">
        <v>44058</v>
      </c>
      <c r="C1096" s="0" t="s">
        <v>1050</v>
      </c>
      <c r="D1096" s="0" t="s">
        <v>20</v>
      </c>
      <c r="E1096" s="0" t="s">
        <v>42</v>
      </c>
      <c r="F1096" s="0" t="s">
        <v>43</v>
      </c>
      <c r="G1096" s="0" t="s">
        <v>952</v>
      </c>
      <c r="H1096" s="0" t="s">
        <v>44</v>
      </c>
      <c r="I1096" s="0" t="s">
        <v>25</v>
      </c>
      <c r="J1096" s="0" t="s">
        <v>108</v>
      </c>
      <c r="K1096" s="0" t="s">
        <v>27</v>
      </c>
      <c r="L1096" s="0" t="n">
        <v>15</v>
      </c>
      <c r="M1096" s="0" t="n">
        <v>12</v>
      </c>
      <c r="N1096" s="0" t="n">
        <v>3</v>
      </c>
      <c r="O1096" s="0" t="n">
        <v>45</v>
      </c>
      <c r="P1096" s="0" t="n">
        <v>36</v>
      </c>
      <c r="Q1096" s="0" t="n">
        <v>9</v>
      </c>
      <c r="R1096" s="0" t="n">
        <v>8</v>
      </c>
      <c r="S1096" s="0" t="s">
        <v>1184</v>
      </c>
    </row>
    <row r="1097" customFormat="false" ht="12.8" hidden="false" customHeight="false" outlineLevel="0" collapsed="false">
      <c r="A1097" s="0" t="n">
        <v>88065566450</v>
      </c>
      <c r="B1097" s="0" t="n">
        <v>44062</v>
      </c>
      <c r="C1097" s="0" t="s">
        <v>1051</v>
      </c>
      <c r="D1097" s="0" t="s">
        <v>29</v>
      </c>
      <c r="E1097" s="0" t="s">
        <v>48</v>
      </c>
      <c r="F1097" s="0" t="s">
        <v>22</v>
      </c>
      <c r="G1097" s="0" t="s">
        <v>952</v>
      </c>
      <c r="H1097" s="0" t="s">
        <v>24</v>
      </c>
      <c r="I1097" s="0" t="s">
        <v>25</v>
      </c>
      <c r="J1097" s="0" t="s">
        <v>53</v>
      </c>
      <c r="K1097" s="0" t="s">
        <v>27</v>
      </c>
      <c r="L1097" s="0" t="n">
        <v>20</v>
      </c>
      <c r="M1097" s="0" t="n">
        <v>17</v>
      </c>
      <c r="N1097" s="0" t="n">
        <v>5</v>
      </c>
      <c r="O1097" s="0" t="n">
        <v>100</v>
      </c>
      <c r="P1097" s="0" t="n">
        <v>85</v>
      </c>
      <c r="Q1097" s="0" t="n">
        <v>15</v>
      </c>
      <c r="R1097" s="0" t="n">
        <v>8</v>
      </c>
      <c r="S1097" s="0" t="s">
        <v>1184</v>
      </c>
    </row>
    <row r="1098" customFormat="false" ht="12.8" hidden="false" customHeight="false" outlineLevel="0" collapsed="false">
      <c r="A1098" s="0" t="n">
        <v>88065566451</v>
      </c>
      <c r="B1098" s="0" t="n">
        <v>44061</v>
      </c>
      <c r="C1098" s="0" t="s">
        <v>1052</v>
      </c>
      <c r="D1098" s="0" t="s">
        <v>20</v>
      </c>
      <c r="E1098" s="0" t="s">
        <v>50</v>
      </c>
      <c r="F1098" s="0" t="s">
        <v>31</v>
      </c>
      <c r="G1098" s="0" t="s">
        <v>952</v>
      </c>
      <c r="H1098" s="0" t="s">
        <v>33</v>
      </c>
      <c r="I1098" s="0" t="s">
        <v>25</v>
      </c>
      <c r="J1098" s="0" t="s">
        <v>56</v>
      </c>
      <c r="K1098" s="0" t="s">
        <v>27</v>
      </c>
      <c r="L1098" s="0" t="n">
        <v>12</v>
      </c>
      <c r="M1098" s="0" t="n">
        <v>9</v>
      </c>
      <c r="N1098" s="0" t="n">
        <v>2</v>
      </c>
      <c r="O1098" s="0" t="n">
        <v>24</v>
      </c>
      <c r="P1098" s="0" t="n">
        <v>18</v>
      </c>
      <c r="Q1098" s="0" t="n">
        <v>6</v>
      </c>
      <c r="R1098" s="0" t="n">
        <v>8</v>
      </c>
      <c r="S1098" s="0" t="s">
        <v>1184</v>
      </c>
    </row>
    <row r="1099" customFormat="false" ht="12.8" hidden="false" customHeight="false" outlineLevel="0" collapsed="false">
      <c r="A1099" s="0" t="n">
        <v>88065566452</v>
      </c>
      <c r="B1099" s="0" t="n">
        <v>44061</v>
      </c>
      <c r="C1099" s="0" t="s">
        <v>1053</v>
      </c>
      <c r="D1099" s="0" t="s">
        <v>20</v>
      </c>
      <c r="E1099" s="0" t="s">
        <v>69</v>
      </c>
      <c r="F1099" s="0" t="s">
        <v>38</v>
      </c>
      <c r="G1099" s="0" t="s">
        <v>952</v>
      </c>
      <c r="H1099" s="0" t="s">
        <v>39</v>
      </c>
      <c r="I1099" s="0" t="s">
        <v>25</v>
      </c>
      <c r="J1099" s="0" t="s">
        <v>59</v>
      </c>
      <c r="K1099" s="0" t="s">
        <v>27</v>
      </c>
      <c r="L1099" s="0" t="n">
        <v>16</v>
      </c>
      <c r="M1099" s="0" t="n">
        <v>13</v>
      </c>
      <c r="N1099" s="0" t="n">
        <v>1</v>
      </c>
      <c r="O1099" s="0" t="n">
        <v>16</v>
      </c>
      <c r="P1099" s="0" t="n">
        <v>13</v>
      </c>
      <c r="Q1099" s="0" t="n">
        <v>3</v>
      </c>
      <c r="R1099" s="0" t="n">
        <v>8</v>
      </c>
      <c r="S1099" s="0" t="s">
        <v>1184</v>
      </c>
    </row>
    <row r="1100" customFormat="false" ht="12.8" hidden="false" customHeight="false" outlineLevel="0" collapsed="false">
      <c r="A1100" s="0" t="n">
        <v>88065566453</v>
      </c>
      <c r="B1100" s="0" t="n">
        <v>44062</v>
      </c>
      <c r="C1100" s="0" t="s">
        <v>1054</v>
      </c>
      <c r="D1100" s="0" t="s">
        <v>20</v>
      </c>
      <c r="E1100" s="0" t="s">
        <v>117</v>
      </c>
      <c r="F1100" s="0" t="s">
        <v>43</v>
      </c>
      <c r="G1100" s="0" t="s">
        <v>952</v>
      </c>
      <c r="H1100" s="0" t="s">
        <v>44</v>
      </c>
      <c r="I1100" s="0" t="s">
        <v>25</v>
      </c>
      <c r="J1100" s="0" t="s">
        <v>60</v>
      </c>
      <c r="K1100" s="0" t="s">
        <v>35</v>
      </c>
      <c r="L1100" s="0" t="n">
        <v>70</v>
      </c>
      <c r="M1100" s="0" t="n">
        <v>67</v>
      </c>
      <c r="N1100" s="0" t="n">
        <v>6</v>
      </c>
      <c r="O1100" s="0" t="n">
        <v>420</v>
      </c>
      <c r="P1100" s="0" t="n">
        <v>402</v>
      </c>
      <c r="Q1100" s="0" t="n">
        <v>18</v>
      </c>
      <c r="R1100" s="0" t="n">
        <v>8</v>
      </c>
      <c r="S1100" s="0" t="s">
        <v>1184</v>
      </c>
    </row>
    <row r="1101" customFormat="false" ht="12.8" hidden="false" customHeight="false" outlineLevel="0" collapsed="false">
      <c r="A1101" s="0" t="n">
        <v>88065566454</v>
      </c>
      <c r="B1101" s="0" t="n">
        <v>44063</v>
      </c>
      <c r="C1101" s="0" t="s">
        <v>1055</v>
      </c>
      <c r="D1101" s="0" t="s">
        <v>29</v>
      </c>
      <c r="E1101" s="0" t="s">
        <v>119</v>
      </c>
      <c r="F1101" s="0" t="s">
        <v>22</v>
      </c>
      <c r="G1101" s="0" t="s">
        <v>952</v>
      </c>
      <c r="H1101" s="0" t="s">
        <v>24</v>
      </c>
      <c r="I1101" s="0" t="s">
        <v>25</v>
      </c>
      <c r="J1101" s="0" t="s">
        <v>61</v>
      </c>
      <c r="K1101" s="0" t="s">
        <v>35</v>
      </c>
      <c r="L1101" s="0" t="n">
        <v>15</v>
      </c>
      <c r="M1101" s="0" t="n">
        <v>12</v>
      </c>
      <c r="N1101" s="0" t="n">
        <v>9</v>
      </c>
      <c r="O1101" s="0" t="n">
        <v>135</v>
      </c>
      <c r="P1101" s="0" t="n">
        <v>108</v>
      </c>
      <c r="Q1101" s="0" t="n">
        <v>27</v>
      </c>
      <c r="R1101" s="0" t="n">
        <v>8</v>
      </c>
      <c r="S1101" s="0" t="s">
        <v>1184</v>
      </c>
    </row>
    <row r="1102" customFormat="false" ht="12.8" hidden="false" customHeight="false" outlineLevel="0" collapsed="false">
      <c r="A1102" s="0" t="n">
        <v>88065566455</v>
      </c>
      <c r="B1102" s="0" t="n">
        <v>44064</v>
      </c>
      <c r="C1102" s="0" t="s">
        <v>1056</v>
      </c>
      <c r="D1102" s="0" t="s">
        <v>20</v>
      </c>
      <c r="E1102" s="0" t="s">
        <v>50</v>
      </c>
      <c r="F1102" s="0" t="s">
        <v>31</v>
      </c>
      <c r="G1102" s="0" t="s">
        <v>952</v>
      </c>
      <c r="H1102" s="0" t="s">
        <v>33</v>
      </c>
      <c r="I1102" s="0" t="s">
        <v>25</v>
      </c>
      <c r="J1102" s="0" t="s">
        <v>59</v>
      </c>
      <c r="K1102" s="0" t="s">
        <v>27</v>
      </c>
      <c r="L1102" s="0" t="n">
        <v>16</v>
      </c>
      <c r="M1102" s="0" t="n">
        <v>13</v>
      </c>
      <c r="N1102" s="0" t="n">
        <v>10</v>
      </c>
      <c r="O1102" s="0" t="n">
        <v>160</v>
      </c>
      <c r="P1102" s="0" t="n">
        <v>130</v>
      </c>
      <c r="Q1102" s="0" t="n">
        <v>30</v>
      </c>
      <c r="R1102" s="0" t="n">
        <v>8</v>
      </c>
      <c r="S1102" s="0" t="s">
        <v>1184</v>
      </c>
    </row>
    <row r="1103" customFormat="false" ht="12.8" hidden="false" customHeight="false" outlineLevel="0" collapsed="false">
      <c r="A1103" s="0" t="n">
        <v>88065566456</v>
      </c>
      <c r="B1103" s="0" t="n">
        <v>44065</v>
      </c>
      <c r="C1103" s="0" t="s">
        <v>1057</v>
      </c>
      <c r="D1103" s="0" t="s">
        <v>29</v>
      </c>
      <c r="E1103" s="0" t="s">
        <v>52</v>
      </c>
      <c r="F1103" s="0" t="s">
        <v>38</v>
      </c>
      <c r="G1103" s="0" t="s">
        <v>952</v>
      </c>
      <c r="H1103" s="0" t="s">
        <v>39</v>
      </c>
      <c r="I1103" s="0" t="s">
        <v>25</v>
      </c>
      <c r="J1103" s="0" t="s">
        <v>62</v>
      </c>
      <c r="K1103" s="0" t="s">
        <v>27</v>
      </c>
      <c r="L1103" s="0" t="n">
        <v>20</v>
      </c>
      <c r="M1103" s="0" t="n">
        <v>17</v>
      </c>
      <c r="N1103" s="0" t="n">
        <v>3</v>
      </c>
      <c r="O1103" s="0" t="n">
        <v>60</v>
      </c>
      <c r="P1103" s="0" t="n">
        <v>51</v>
      </c>
      <c r="Q1103" s="0" t="n">
        <v>9</v>
      </c>
      <c r="R1103" s="0" t="n">
        <v>8</v>
      </c>
      <c r="S1103" s="0" t="s">
        <v>1184</v>
      </c>
    </row>
    <row r="1104" customFormat="false" ht="12.8" hidden="false" customHeight="false" outlineLevel="0" collapsed="false">
      <c r="A1104" s="0" t="n">
        <v>88065566457</v>
      </c>
      <c r="B1104" s="0" t="n">
        <v>44066</v>
      </c>
      <c r="C1104" s="0" t="s">
        <v>1058</v>
      </c>
      <c r="D1104" s="0" t="s">
        <v>29</v>
      </c>
      <c r="E1104" s="0" t="s">
        <v>55</v>
      </c>
      <c r="F1104" s="0" t="s">
        <v>43</v>
      </c>
      <c r="G1104" s="0" t="s">
        <v>952</v>
      </c>
      <c r="H1104" s="0" t="s">
        <v>44</v>
      </c>
      <c r="I1104" s="0" t="s">
        <v>25</v>
      </c>
      <c r="J1104" s="0" t="s">
        <v>63</v>
      </c>
      <c r="K1104" s="0" t="s">
        <v>27</v>
      </c>
      <c r="L1104" s="0" t="n">
        <v>12</v>
      </c>
      <c r="M1104" s="0" t="n">
        <v>9</v>
      </c>
      <c r="N1104" s="0" t="n">
        <v>4</v>
      </c>
      <c r="O1104" s="0" t="n">
        <v>48</v>
      </c>
      <c r="P1104" s="0" t="n">
        <v>36</v>
      </c>
      <c r="Q1104" s="0" t="n">
        <v>12</v>
      </c>
      <c r="R1104" s="0" t="n">
        <v>8</v>
      </c>
      <c r="S1104" s="0" t="s">
        <v>1184</v>
      </c>
    </row>
    <row r="1105" customFormat="false" ht="12.8" hidden="false" customHeight="false" outlineLevel="0" collapsed="false">
      <c r="A1105" s="0" t="n">
        <v>88065566458</v>
      </c>
      <c r="B1105" s="0" t="n">
        <v>44067</v>
      </c>
      <c r="C1105" s="0" t="s">
        <v>1059</v>
      </c>
      <c r="D1105" s="0" t="s">
        <v>20</v>
      </c>
      <c r="E1105" s="0" t="s">
        <v>58</v>
      </c>
      <c r="F1105" s="0" t="s">
        <v>22</v>
      </c>
      <c r="G1105" s="0" t="s">
        <v>952</v>
      </c>
      <c r="H1105" s="0" t="s">
        <v>24</v>
      </c>
      <c r="I1105" s="0" t="s">
        <v>25</v>
      </c>
      <c r="J1105" s="0" t="s">
        <v>64</v>
      </c>
      <c r="K1105" s="0" t="s">
        <v>35</v>
      </c>
      <c r="L1105" s="0" t="n">
        <v>12</v>
      </c>
      <c r="M1105" s="0" t="n">
        <v>9</v>
      </c>
      <c r="N1105" s="0" t="n">
        <v>5</v>
      </c>
      <c r="O1105" s="0" t="n">
        <v>60</v>
      </c>
      <c r="P1105" s="0" t="n">
        <v>45</v>
      </c>
      <c r="Q1105" s="0" t="n">
        <v>15</v>
      </c>
      <c r="R1105" s="0" t="n">
        <v>8</v>
      </c>
      <c r="S1105" s="0" t="s">
        <v>1184</v>
      </c>
    </row>
    <row r="1106" customFormat="false" ht="12.8" hidden="false" customHeight="false" outlineLevel="0" collapsed="false">
      <c r="A1106" s="0" t="n">
        <v>88065566459</v>
      </c>
      <c r="B1106" s="0" t="n">
        <v>44068</v>
      </c>
      <c r="C1106" s="0" t="s">
        <v>1060</v>
      </c>
      <c r="D1106" s="0" t="s">
        <v>20</v>
      </c>
      <c r="E1106" s="0" t="s">
        <v>147</v>
      </c>
      <c r="F1106" s="0" t="s">
        <v>31</v>
      </c>
      <c r="G1106" s="0" t="s">
        <v>952</v>
      </c>
      <c r="H1106" s="0" t="s">
        <v>33</v>
      </c>
      <c r="I1106" s="0" t="s">
        <v>25</v>
      </c>
      <c r="J1106" s="0" t="s">
        <v>67</v>
      </c>
      <c r="K1106" s="0" t="s">
        <v>35</v>
      </c>
      <c r="L1106" s="0" t="n">
        <v>18</v>
      </c>
      <c r="M1106" s="0" t="n">
        <v>15</v>
      </c>
      <c r="N1106" s="0" t="n">
        <v>6</v>
      </c>
      <c r="O1106" s="0" t="n">
        <v>108</v>
      </c>
      <c r="P1106" s="0" t="n">
        <v>90</v>
      </c>
      <c r="Q1106" s="0" t="n">
        <v>18</v>
      </c>
      <c r="R1106" s="0" t="n">
        <v>8</v>
      </c>
      <c r="S1106" s="0" t="s">
        <v>1184</v>
      </c>
    </row>
    <row r="1107" customFormat="false" ht="12.8" hidden="false" customHeight="false" outlineLevel="0" collapsed="false">
      <c r="A1107" s="0" t="n">
        <v>88065566460</v>
      </c>
      <c r="B1107" s="0" t="n">
        <v>44072</v>
      </c>
      <c r="C1107" s="0" t="s">
        <v>1061</v>
      </c>
      <c r="D1107" s="0" t="s">
        <v>20</v>
      </c>
      <c r="E1107" s="0" t="s">
        <v>149</v>
      </c>
      <c r="F1107" s="0" t="s">
        <v>38</v>
      </c>
      <c r="G1107" s="0" t="s">
        <v>952</v>
      </c>
      <c r="H1107" s="0" t="s">
        <v>39</v>
      </c>
      <c r="I1107" s="0" t="s">
        <v>25</v>
      </c>
      <c r="J1107" s="0" t="s">
        <v>70</v>
      </c>
      <c r="K1107" s="0" t="s">
        <v>27</v>
      </c>
      <c r="L1107" s="0" t="n">
        <v>10</v>
      </c>
      <c r="M1107" s="0" t="n">
        <v>7</v>
      </c>
      <c r="N1107" s="0" t="n">
        <v>3</v>
      </c>
      <c r="O1107" s="0" t="n">
        <v>30</v>
      </c>
      <c r="P1107" s="0" t="n">
        <v>21</v>
      </c>
      <c r="Q1107" s="0" t="n">
        <v>9</v>
      </c>
      <c r="R1107" s="0" t="n">
        <v>8</v>
      </c>
      <c r="S1107" s="0" t="s">
        <v>1184</v>
      </c>
    </row>
    <row r="1108" customFormat="false" ht="12.8" hidden="false" customHeight="false" outlineLevel="0" collapsed="false">
      <c r="A1108" s="0" t="n">
        <v>88065566461</v>
      </c>
      <c r="B1108" s="0" t="n">
        <v>44071</v>
      </c>
      <c r="C1108" s="0" t="s">
        <v>942</v>
      </c>
      <c r="D1108" s="0" t="s">
        <v>29</v>
      </c>
      <c r="E1108" s="0" t="s">
        <v>81</v>
      </c>
      <c r="F1108" s="0" t="s">
        <v>43</v>
      </c>
      <c r="G1108" s="0" t="s">
        <v>952</v>
      </c>
      <c r="H1108" s="0" t="s">
        <v>44</v>
      </c>
      <c r="I1108" s="0" t="s">
        <v>25</v>
      </c>
      <c r="J1108" s="0" t="s">
        <v>73</v>
      </c>
      <c r="K1108" s="0" t="s">
        <v>27</v>
      </c>
      <c r="L1108" s="0" t="n">
        <v>15</v>
      </c>
      <c r="M1108" s="0" t="n">
        <v>12</v>
      </c>
      <c r="N1108" s="0" t="n">
        <v>7</v>
      </c>
      <c r="O1108" s="0" t="n">
        <v>105</v>
      </c>
      <c r="P1108" s="0" t="n">
        <v>84</v>
      </c>
      <c r="Q1108" s="0" t="n">
        <v>21</v>
      </c>
      <c r="R1108" s="0" t="n">
        <v>8</v>
      </c>
      <c r="S1108" s="0" t="s">
        <v>1184</v>
      </c>
    </row>
    <row r="1109" customFormat="false" ht="12.8" hidden="false" customHeight="false" outlineLevel="0" collapsed="false">
      <c r="A1109" s="0" t="n">
        <v>88065566462</v>
      </c>
      <c r="B1109" s="0" t="n">
        <v>44071</v>
      </c>
      <c r="C1109" s="0" t="s">
        <v>943</v>
      </c>
      <c r="D1109" s="0" t="s">
        <v>29</v>
      </c>
      <c r="E1109" s="0" t="s">
        <v>69</v>
      </c>
      <c r="F1109" s="0" t="s">
        <v>22</v>
      </c>
      <c r="G1109" s="0" t="s">
        <v>952</v>
      </c>
      <c r="H1109" s="0" t="s">
        <v>24</v>
      </c>
      <c r="I1109" s="0" t="s">
        <v>25</v>
      </c>
      <c r="J1109" s="0" t="s">
        <v>76</v>
      </c>
      <c r="K1109" s="0" t="s">
        <v>27</v>
      </c>
      <c r="L1109" s="0" t="n">
        <v>15</v>
      </c>
      <c r="M1109" s="0" t="n">
        <v>12</v>
      </c>
      <c r="N1109" s="0" t="n">
        <v>5</v>
      </c>
      <c r="O1109" s="0" t="n">
        <v>75</v>
      </c>
      <c r="P1109" s="0" t="n">
        <v>60</v>
      </c>
      <c r="Q1109" s="0" t="n">
        <v>15</v>
      </c>
      <c r="R1109" s="0" t="n">
        <v>8</v>
      </c>
      <c r="S1109" s="0" t="s">
        <v>1184</v>
      </c>
    </row>
    <row r="1110" customFormat="false" ht="12.8" hidden="false" customHeight="false" outlineLevel="0" collapsed="false">
      <c r="A1110" s="0" t="n">
        <v>88065566463</v>
      </c>
      <c r="B1110" s="0" t="n">
        <v>44072</v>
      </c>
      <c r="C1110" s="0" t="s">
        <v>944</v>
      </c>
      <c r="D1110" s="0" t="s">
        <v>29</v>
      </c>
      <c r="E1110" s="0" t="s">
        <v>21</v>
      </c>
      <c r="F1110" s="0" t="s">
        <v>31</v>
      </c>
      <c r="G1110" s="0" t="s">
        <v>952</v>
      </c>
      <c r="H1110" s="0" t="s">
        <v>33</v>
      </c>
      <c r="I1110" s="0" t="s">
        <v>25</v>
      </c>
      <c r="J1110" s="0" t="s">
        <v>79</v>
      </c>
      <c r="K1110" s="0" t="s">
        <v>35</v>
      </c>
      <c r="L1110" s="0" t="n">
        <v>23</v>
      </c>
      <c r="M1110" s="0" t="n">
        <v>20</v>
      </c>
      <c r="N1110" s="0" t="n">
        <v>8</v>
      </c>
      <c r="O1110" s="0" t="n">
        <v>184</v>
      </c>
      <c r="P1110" s="0" t="n">
        <v>160</v>
      </c>
      <c r="Q1110" s="0" t="n">
        <v>24</v>
      </c>
      <c r="R1110" s="0" t="n">
        <v>8</v>
      </c>
      <c r="S1110" s="0" t="s">
        <v>1184</v>
      </c>
    </row>
    <row r="1111" customFormat="false" ht="12.8" hidden="false" customHeight="false" outlineLevel="0" collapsed="false">
      <c r="A1111" s="0" t="n">
        <v>88065566464</v>
      </c>
      <c r="B1111" s="0" t="n">
        <v>44073</v>
      </c>
      <c r="C1111" s="0" t="s">
        <v>1062</v>
      </c>
      <c r="D1111" s="0" t="s">
        <v>20</v>
      </c>
      <c r="E1111" s="0" t="s">
        <v>156</v>
      </c>
      <c r="F1111" s="0" t="s">
        <v>38</v>
      </c>
      <c r="G1111" s="0" t="s">
        <v>952</v>
      </c>
      <c r="H1111" s="0" t="s">
        <v>39</v>
      </c>
      <c r="I1111" s="0" t="s">
        <v>25</v>
      </c>
      <c r="J1111" s="0" t="s">
        <v>82</v>
      </c>
      <c r="K1111" s="0" t="s">
        <v>35</v>
      </c>
      <c r="L1111" s="0" t="n">
        <v>9</v>
      </c>
      <c r="M1111" s="0" t="n">
        <v>6</v>
      </c>
      <c r="N1111" s="0" t="n">
        <v>9</v>
      </c>
      <c r="O1111" s="0" t="n">
        <v>81</v>
      </c>
      <c r="P1111" s="0" t="n">
        <v>54</v>
      </c>
      <c r="Q1111" s="0" t="n">
        <v>27</v>
      </c>
      <c r="R1111" s="0" t="n">
        <v>8</v>
      </c>
      <c r="S1111" s="0" t="s">
        <v>1184</v>
      </c>
    </row>
    <row r="1112" customFormat="false" ht="12.8" hidden="false" customHeight="false" outlineLevel="0" collapsed="false">
      <c r="A1112" s="0" t="n">
        <v>88065566465</v>
      </c>
      <c r="B1112" s="0" t="n">
        <v>44074</v>
      </c>
      <c r="C1112" s="0" t="s">
        <v>1063</v>
      </c>
      <c r="D1112" s="0" t="s">
        <v>20</v>
      </c>
      <c r="E1112" s="0" t="s">
        <v>66</v>
      </c>
      <c r="F1112" s="0" t="s">
        <v>43</v>
      </c>
      <c r="G1112" s="0" t="s">
        <v>952</v>
      </c>
      <c r="H1112" s="0" t="s">
        <v>44</v>
      </c>
      <c r="I1112" s="0" t="s">
        <v>25</v>
      </c>
      <c r="J1112" s="0" t="s">
        <v>85</v>
      </c>
      <c r="K1112" s="0" t="s">
        <v>35</v>
      </c>
      <c r="L1112" s="0" t="n">
        <v>18</v>
      </c>
      <c r="M1112" s="0" t="n">
        <v>15</v>
      </c>
      <c r="N1112" s="0" t="n">
        <v>2</v>
      </c>
      <c r="O1112" s="0" t="n">
        <v>36</v>
      </c>
      <c r="P1112" s="0" t="n">
        <v>30</v>
      </c>
      <c r="Q1112" s="0" t="n">
        <v>6</v>
      </c>
      <c r="R1112" s="0" t="n">
        <v>8</v>
      </c>
      <c r="S1112" s="0" t="s">
        <v>1184</v>
      </c>
    </row>
    <row r="1113" customFormat="false" ht="12.8" hidden="false" customHeight="false" outlineLevel="0" collapsed="false">
      <c r="A1113" s="0" t="n">
        <v>88065566466</v>
      </c>
      <c r="B1113" s="0" t="n">
        <v>44044</v>
      </c>
      <c r="C1113" s="0" t="s">
        <v>1064</v>
      </c>
      <c r="D1113" s="0" t="s">
        <v>20</v>
      </c>
      <c r="E1113" s="0" t="s">
        <v>69</v>
      </c>
      <c r="F1113" s="0" t="s">
        <v>22</v>
      </c>
      <c r="G1113" s="0" t="s">
        <v>952</v>
      </c>
      <c r="H1113" s="0" t="s">
        <v>24</v>
      </c>
      <c r="I1113" s="0" t="s">
        <v>128</v>
      </c>
      <c r="J1113" s="0" t="s">
        <v>88</v>
      </c>
      <c r="K1113" s="0" t="s">
        <v>27</v>
      </c>
      <c r="L1113" s="0" t="n">
        <v>14</v>
      </c>
      <c r="M1113" s="0" t="n">
        <v>11</v>
      </c>
      <c r="N1113" s="0" t="n">
        <v>5</v>
      </c>
      <c r="O1113" s="0" t="n">
        <v>70</v>
      </c>
      <c r="P1113" s="0" t="n">
        <v>55</v>
      </c>
      <c r="Q1113" s="0" t="n">
        <v>15</v>
      </c>
      <c r="R1113" s="0" t="n">
        <v>8</v>
      </c>
      <c r="S1113" s="0" t="s">
        <v>1184</v>
      </c>
    </row>
    <row r="1114" customFormat="false" ht="12.8" hidden="false" customHeight="false" outlineLevel="0" collapsed="false">
      <c r="A1114" s="0" t="n">
        <v>88065566467</v>
      </c>
      <c r="B1114" s="0" t="n">
        <v>44045</v>
      </c>
      <c r="C1114" s="0" t="s">
        <v>1065</v>
      </c>
      <c r="D1114" s="0" t="s">
        <v>29</v>
      </c>
      <c r="E1114" s="0" t="s">
        <v>96</v>
      </c>
      <c r="F1114" s="0" t="s">
        <v>31</v>
      </c>
      <c r="G1114" s="0" t="s">
        <v>952</v>
      </c>
      <c r="H1114" s="0" t="s">
        <v>33</v>
      </c>
      <c r="I1114" s="0" t="s">
        <v>128</v>
      </c>
      <c r="J1114" s="0" t="s">
        <v>91</v>
      </c>
      <c r="K1114" s="0" t="s">
        <v>27</v>
      </c>
      <c r="L1114" s="0" t="n">
        <v>30</v>
      </c>
      <c r="M1114" s="0" t="n">
        <v>27</v>
      </c>
      <c r="N1114" s="0" t="n">
        <v>7</v>
      </c>
      <c r="O1114" s="0" t="n">
        <v>210</v>
      </c>
      <c r="P1114" s="0" t="n">
        <v>189</v>
      </c>
      <c r="Q1114" s="0" t="n">
        <v>21</v>
      </c>
      <c r="R1114" s="0" t="n">
        <v>8</v>
      </c>
      <c r="S1114" s="0" t="s">
        <v>1184</v>
      </c>
    </row>
    <row r="1115" customFormat="false" ht="12.8" hidden="false" customHeight="false" outlineLevel="0" collapsed="false">
      <c r="A1115" s="0" t="n">
        <v>88065566468</v>
      </c>
      <c r="B1115" s="0" t="n">
        <v>44046</v>
      </c>
      <c r="C1115" s="0" t="s">
        <v>1066</v>
      </c>
      <c r="D1115" s="0" t="s">
        <v>29</v>
      </c>
      <c r="E1115" s="0" t="s">
        <v>98</v>
      </c>
      <c r="F1115" s="0" t="s">
        <v>38</v>
      </c>
      <c r="G1115" s="0" t="s">
        <v>952</v>
      </c>
      <c r="H1115" s="0" t="s">
        <v>39</v>
      </c>
      <c r="I1115" s="0" t="s">
        <v>128</v>
      </c>
      <c r="J1115" s="0" t="s">
        <v>94</v>
      </c>
      <c r="K1115" s="0" t="s">
        <v>27</v>
      </c>
      <c r="L1115" s="0" t="n">
        <v>16</v>
      </c>
      <c r="M1115" s="0" t="n">
        <v>13</v>
      </c>
      <c r="N1115" s="0" t="n">
        <v>7</v>
      </c>
      <c r="O1115" s="0" t="n">
        <v>112</v>
      </c>
      <c r="P1115" s="0" t="n">
        <v>91</v>
      </c>
      <c r="Q1115" s="0" t="n">
        <v>21</v>
      </c>
      <c r="R1115" s="0" t="n">
        <v>8</v>
      </c>
      <c r="S1115" s="0" t="s">
        <v>1184</v>
      </c>
    </row>
    <row r="1116" customFormat="false" ht="12.8" hidden="false" customHeight="false" outlineLevel="0" collapsed="false">
      <c r="A1116" s="0" t="n">
        <v>88065566469</v>
      </c>
      <c r="B1116" s="0" t="n">
        <v>44047</v>
      </c>
      <c r="C1116" s="0" t="s">
        <v>1067</v>
      </c>
      <c r="D1116" s="0" t="s">
        <v>20</v>
      </c>
      <c r="E1116" s="0" t="s">
        <v>101</v>
      </c>
      <c r="F1116" s="0" t="s">
        <v>43</v>
      </c>
      <c r="G1116" s="0" t="s">
        <v>952</v>
      </c>
      <c r="H1116" s="0" t="s">
        <v>44</v>
      </c>
      <c r="I1116" s="0" t="s">
        <v>128</v>
      </c>
      <c r="J1116" s="0" t="s">
        <v>26</v>
      </c>
      <c r="K1116" s="0" t="s">
        <v>27</v>
      </c>
      <c r="L1116" s="0" t="n">
        <v>52</v>
      </c>
      <c r="M1116" s="0" t="n">
        <v>49</v>
      </c>
      <c r="N1116" s="0" t="n">
        <v>15</v>
      </c>
      <c r="O1116" s="0" t="n">
        <v>780</v>
      </c>
      <c r="P1116" s="0" t="n">
        <v>735</v>
      </c>
      <c r="Q1116" s="0" t="n">
        <v>45</v>
      </c>
      <c r="R1116" s="0" t="n">
        <v>8</v>
      </c>
      <c r="S1116" s="0" t="s">
        <v>1184</v>
      </c>
    </row>
    <row r="1117" customFormat="false" ht="12.8" hidden="false" customHeight="false" outlineLevel="0" collapsed="false">
      <c r="A1117" s="0" t="n">
        <v>88065566470</v>
      </c>
      <c r="B1117" s="0" t="n">
        <v>44048</v>
      </c>
      <c r="C1117" s="0" t="s">
        <v>1068</v>
      </c>
      <c r="D1117" s="0" t="s">
        <v>29</v>
      </c>
      <c r="E1117" s="0" t="s">
        <v>104</v>
      </c>
      <c r="F1117" s="0" t="s">
        <v>22</v>
      </c>
      <c r="G1117" s="0" t="s">
        <v>952</v>
      </c>
      <c r="H1117" s="0" t="s">
        <v>24</v>
      </c>
      <c r="I1117" s="0" t="s">
        <v>128</v>
      </c>
      <c r="J1117" s="0" t="s">
        <v>99</v>
      </c>
      <c r="K1117" s="0" t="s">
        <v>27</v>
      </c>
      <c r="L1117" s="0" t="n">
        <v>14</v>
      </c>
      <c r="M1117" s="0" t="n">
        <v>11</v>
      </c>
      <c r="N1117" s="0" t="n">
        <v>3</v>
      </c>
      <c r="O1117" s="0" t="n">
        <v>42</v>
      </c>
      <c r="P1117" s="0" t="n">
        <v>33</v>
      </c>
      <c r="Q1117" s="0" t="n">
        <v>9</v>
      </c>
      <c r="R1117" s="0" t="n">
        <v>8</v>
      </c>
      <c r="S1117" s="0" t="s">
        <v>1184</v>
      </c>
    </row>
    <row r="1118" customFormat="false" ht="12.8" hidden="false" customHeight="false" outlineLevel="0" collapsed="false">
      <c r="A1118" s="0" t="n">
        <v>88065566471</v>
      </c>
      <c r="B1118" s="0" t="n">
        <v>44052</v>
      </c>
      <c r="C1118" s="0" t="s">
        <v>1069</v>
      </c>
      <c r="D1118" s="0" t="s">
        <v>20</v>
      </c>
      <c r="E1118" s="0" t="s">
        <v>107</v>
      </c>
      <c r="F1118" s="0" t="s">
        <v>31</v>
      </c>
      <c r="G1118" s="0" t="s">
        <v>952</v>
      </c>
      <c r="H1118" s="0" t="s">
        <v>33</v>
      </c>
      <c r="I1118" s="0" t="s">
        <v>128</v>
      </c>
      <c r="J1118" s="0" t="s">
        <v>102</v>
      </c>
      <c r="K1118" s="0" t="s">
        <v>27</v>
      </c>
      <c r="L1118" s="0" t="n">
        <v>6</v>
      </c>
      <c r="M1118" s="0" t="n">
        <v>3</v>
      </c>
      <c r="N1118" s="0" t="n">
        <v>6</v>
      </c>
      <c r="O1118" s="0" t="n">
        <v>36</v>
      </c>
      <c r="P1118" s="0" t="n">
        <v>18</v>
      </c>
      <c r="Q1118" s="0" t="n">
        <v>18</v>
      </c>
      <c r="R1118" s="0" t="n">
        <v>8</v>
      </c>
      <c r="S1118" s="0" t="s">
        <v>1184</v>
      </c>
    </row>
    <row r="1119" customFormat="false" ht="12.8" hidden="false" customHeight="false" outlineLevel="0" collapsed="false">
      <c r="A1119" s="0" t="n">
        <v>88065566472</v>
      </c>
      <c r="B1119" s="0" t="n">
        <v>44051</v>
      </c>
      <c r="C1119" s="0" t="s">
        <v>1070</v>
      </c>
      <c r="D1119" s="0" t="s">
        <v>29</v>
      </c>
      <c r="E1119" s="0" t="s">
        <v>75</v>
      </c>
      <c r="F1119" s="0" t="s">
        <v>38</v>
      </c>
      <c r="G1119" s="0" t="s">
        <v>952</v>
      </c>
      <c r="H1119" s="0" t="s">
        <v>39</v>
      </c>
      <c r="I1119" s="0" t="s">
        <v>128</v>
      </c>
      <c r="J1119" s="0" t="s">
        <v>105</v>
      </c>
      <c r="K1119" s="0" t="s">
        <v>27</v>
      </c>
      <c r="L1119" s="0" t="n">
        <v>13</v>
      </c>
      <c r="M1119" s="0" t="n">
        <v>10</v>
      </c>
      <c r="N1119" s="0" t="n">
        <v>10</v>
      </c>
      <c r="O1119" s="0" t="n">
        <v>130</v>
      </c>
      <c r="P1119" s="0" t="n">
        <v>100</v>
      </c>
      <c r="Q1119" s="0" t="n">
        <v>30</v>
      </c>
      <c r="R1119" s="0" t="n">
        <v>8</v>
      </c>
      <c r="S1119" s="0" t="s">
        <v>1184</v>
      </c>
    </row>
    <row r="1120" customFormat="false" ht="12.8" hidden="false" customHeight="false" outlineLevel="0" collapsed="false">
      <c r="A1120" s="0" t="n">
        <v>88065566473</v>
      </c>
      <c r="B1120" s="0" t="n">
        <v>44051</v>
      </c>
      <c r="C1120" s="0" t="s">
        <v>1071</v>
      </c>
      <c r="D1120" s="0" t="s">
        <v>29</v>
      </c>
      <c r="E1120" s="0" t="s">
        <v>78</v>
      </c>
      <c r="F1120" s="0" t="s">
        <v>43</v>
      </c>
      <c r="G1120" s="0" t="s">
        <v>952</v>
      </c>
      <c r="H1120" s="0" t="s">
        <v>44</v>
      </c>
      <c r="I1120" s="0" t="s">
        <v>128</v>
      </c>
      <c r="J1120" s="0" t="s">
        <v>108</v>
      </c>
      <c r="K1120" s="0" t="s">
        <v>27</v>
      </c>
      <c r="L1120" s="0" t="n">
        <v>15</v>
      </c>
      <c r="M1120" s="0" t="n">
        <v>12</v>
      </c>
      <c r="N1120" s="0" t="n">
        <v>11</v>
      </c>
      <c r="O1120" s="0" t="n">
        <v>165</v>
      </c>
      <c r="P1120" s="0" t="n">
        <v>132</v>
      </c>
      <c r="Q1120" s="0" t="n">
        <v>33</v>
      </c>
      <c r="R1120" s="0" t="n">
        <v>8</v>
      </c>
      <c r="S1120" s="0" t="s">
        <v>1184</v>
      </c>
    </row>
    <row r="1121" customFormat="false" ht="12.8" hidden="false" customHeight="false" outlineLevel="0" collapsed="false">
      <c r="A1121" s="0" t="n">
        <v>88065566474</v>
      </c>
      <c r="B1121" s="0" t="n">
        <v>44052</v>
      </c>
      <c r="C1121" s="0" t="s">
        <v>1072</v>
      </c>
      <c r="D1121" s="0" t="s">
        <v>20</v>
      </c>
      <c r="E1121" s="0" t="s">
        <v>81</v>
      </c>
      <c r="F1121" s="0" t="s">
        <v>22</v>
      </c>
      <c r="G1121" s="0" t="s">
        <v>952</v>
      </c>
      <c r="H1121" s="0" t="s">
        <v>24</v>
      </c>
      <c r="I1121" s="0" t="s">
        <v>128</v>
      </c>
      <c r="J1121" s="0" t="s">
        <v>53</v>
      </c>
      <c r="K1121" s="0" t="s">
        <v>27</v>
      </c>
      <c r="L1121" s="0" t="n">
        <v>20</v>
      </c>
      <c r="M1121" s="0" t="n">
        <v>17</v>
      </c>
      <c r="N1121" s="0" t="n">
        <v>3</v>
      </c>
      <c r="O1121" s="0" t="n">
        <v>60</v>
      </c>
      <c r="P1121" s="0" t="n">
        <v>51</v>
      </c>
      <c r="Q1121" s="0" t="n">
        <v>9</v>
      </c>
      <c r="R1121" s="0" t="n">
        <v>8</v>
      </c>
      <c r="S1121" s="0" t="s">
        <v>1184</v>
      </c>
    </row>
    <row r="1122" customFormat="false" ht="12.8" hidden="false" customHeight="false" outlineLevel="0" collapsed="false">
      <c r="A1122" s="0" t="n">
        <v>88065566475</v>
      </c>
      <c r="B1122" s="0" t="n">
        <v>44053</v>
      </c>
      <c r="C1122" s="0" t="s">
        <v>1073</v>
      </c>
      <c r="D1122" s="0" t="s">
        <v>20</v>
      </c>
      <c r="E1122" s="0" t="s">
        <v>149</v>
      </c>
      <c r="F1122" s="0" t="s">
        <v>31</v>
      </c>
      <c r="G1122" s="0" t="s">
        <v>952</v>
      </c>
      <c r="H1122" s="0" t="s">
        <v>33</v>
      </c>
      <c r="I1122" s="0" t="s">
        <v>128</v>
      </c>
      <c r="J1122" s="0" t="s">
        <v>56</v>
      </c>
      <c r="K1122" s="0" t="s">
        <v>27</v>
      </c>
      <c r="L1122" s="0" t="n">
        <v>12</v>
      </c>
      <c r="M1122" s="0" t="n">
        <v>9</v>
      </c>
      <c r="N1122" s="0" t="n">
        <v>1</v>
      </c>
      <c r="O1122" s="0" t="n">
        <v>12</v>
      </c>
      <c r="P1122" s="0" t="n">
        <v>9</v>
      </c>
      <c r="Q1122" s="0" t="n">
        <v>3</v>
      </c>
      <c r="R1122" s="0" t="n">
        <v>8</v>
      </c>
      <c r="S1122" s="0" t="s">
        <v>1184</v>
      </c>
    </row>
    <row r="1123" customFormat="false" ht="12.8" hidden="false" customHeight="false" outlineLevel="0" collapsed="false">
      <c r="A1123" s="0" t="n">
        <v>88065566476</v>
      </c>
      <c r="B1123" s="0" t="n">
        <v>44054</v>
      </c>
      <c r="C1123" s="0" t="s">
        <v>1074</v>
      </c>
      <c r="D1123" s="0" t="s">
        <v>29</v>
      </c>
      <c r="E1123" s="0" t="s">
        <v>21</v>
      </c>
      <c r="F1123" s="0" t="s">
        <v>38</v>
      </c>
      <c r="G1123" s="0" t="s">
        <v>952</v>
      </c>
      <c r="H1123" s="0" t="s">
        <v>39</v>
      </c>
      <c r="I1123" s="0" t="s">
        <v>128</v>
      </c>
      <c r="J1123" s="0" t="s">
        <v>59</v>
      </c>
      <c r="K1123" s="0" t="s">
        <v>27</v>
      </c>
      <c r="L1123" s="0" t="n">
        <v>16</v>
      </c>
      <c r="M1123" s="0" t="n">
        <v>13</v>
      </c>
      <c r="N1123" s="0" t="n">
        <v>1</v>
      </c>
      <c r="O1123" s="0" t="n">
        <v>16</v>
      </c>
      <c r="P1123" s="0" t="n">
        <v>13</v>
      </c>
      <c r="Q1123" s="0" t="n">
        <v>3</v>
      </c>
      <c r="R1123" s="0" t="n">
        <v>8</v>
      </c>
      <c r="S1123" s="0" t="s">
        <v>1184</v>
      </c>
    </row>
    <row r="1124" customFormat="false" ht="12.8" hidden="false" customHeight="false" outlineLevel="0" collapsed="false">
      <c r="A1124" s="0" t="n">
        <v>88065566477</v>
      </c>
      <c r="B1124" s="0" t="n">
        <v>44055</v>
      </c>
      <c r="C1124" s="0" t="s">
        <v>1075</v>
      </c>
      <c r="D1124" s="0" t="s">
        <v>20</v>
      </c>
      <c r="E1124" s="0" t="s">
        <v>152</v>
      </c>
      <c r="F1124" s="0" t="s">
        <v>43</v>
      </c>
      <c r="G1124" s="0" t="s">
        <v>952</v>
      </c>
      <c r="H1124" s="0" t="s">
        <v>44</v>
      </c>
      <c r="I1124" s="0" t="s">
        <v>128</v>
      </c>
      <c r="J1124" s="0" t="s">
        <v>62</v>
      </c>
      <c r="K1124" s="0" t="s">
        <v>27</v>
      </c>
      <c r="L1124" s="0" t="n">
        <v>20</v>
      </c>
      <c r="M1124" s="0" t="n">
        <v>17</v>
      </c>
      <c r="N1124" s="0" t="n">
        <v>1</v>
      </c>
      <c r="O1124" s="0" t="n">
        <v>20</v>
      </c>
      <c r="P1124" s="0" t="n">
        <v>17</v>
      </c>
      <c r="Q1124" s="0" t="n">
        <v>3</v>
      </c>
      <c r="R1124" s="0" t="n">
        <v>8</v>
      </c>
      <c r="S1124" s="0" t="s">
        <v>1184</v>
      </c>
    </row>
    <row r="1125" customFormat="false" ht="12.8" hidden="false" customHeight="false" outlineLevel="0" collapsed="false">
      <c r="A1125" s="0" t="n">
        <v>88065566478</v>
      </c>
      <c r="B1125" s="0" t="n">
        <v>44056</v>
      </c>
      <c r="C1125" s="0" t="s">
        <v>1076</v>
      </c>
      <c r="D1125" s="0" t="s">
        <v>20</v>
      </c>
      <c r="E1125" s="0" t="s">
        <v>154</v>
      </c>
      <c r="F1125" s="0" t="s">
        <v>22</v>
      </c>
      <c r="G1125" s="0" t="s">
        <v>952</v>
      </c>
      <c r="H1125" s="0" t="s">
        <v>24</v>
      </c>
      <c r="I1125" s="0" t="s">
        <v>128</v>
      </c>
      <c r="J1125" s="0" t="s">
        <v>63</v>
      </c>
      <c r="K1125" s="0" t="s">
        <v>27</v>
      </c>
      <c r="L1125" s="0" t="n">
        <v>12</v>
      </c>
      <c r="M1125" s="0" t="n">
        <v>9</v>
      </c>
      <c r="N1125" s="0" t="n">
        <v>3</v>
      </c>
      <c r="O1125" s="0" t="n">
        <v>36</v>
      </c>
      <c r="P1125" s="0" t="n">
        <v>27</v>
      </c>
      <c r="Q1125" s="0" t="n">
        <v>9</v>
      </c>
      <c r="R1125" s="0" t="n">
        <v>8</v>
      </c>
      <c r="S1125" s="0" t="s">
        <v>1184</v>
      </c>
    </row>
    <row r="1126" customFormat="false" ht="12.8" hidden="false" customHeight="false" outlineLevel="0" collapsed="false">
      <c r="A1126" s="0" t="n">
        <v>88065566479</v>
      </c>
      <c r="B1126" s="0" t="n">
        <v>44057</v>
      </c>
      <c r="C1126" s="0" t="s">
        <v>1077</v>
      </c>
      <c r="D1126" s="0" t="s">
        <v>29</v>
      </c>
      <c r="E1126" s="0" t="s">
        <v>156</v>
      </c>
      <c r="F1126" s="0" t="s">
        <v>31</v>
      </c>
      <c r="G1126" s="0" t="s">
        <v>952</v>
      </c>
      <c r="H1126" s="0" t="s">
        <v>33</v>
      </c>
      <c r="I1126" s="0" t="s">
        <v>128</v>
      </c>
      <c r="J1126" s="0" t="s">
        <v>70</v>
      </c>
      <c r="K1126" s="0" t="s">
        <v>27</v>
      </c>
      <c r="L1126" s="0" t="n">
        <v>10</v>
      </c>
      <c r="M1126" s="0" t="n">
        <v>7</v>
      </c>
      <c r="N1126" s="0" t="n">
        <v>4</v>
      </c>
      <c r="O1126" s="0" t="n">
        <v>40</v>
      </c>
      <c r="P1126" s="0" t="n">
        <v>28</v>
      </c>
      <c r="Q1126" s="0" t="n">
        <v>12</v>
      </c>
      <c r="R1126" s="0" t="n">
        <v>8</v>
      </c>
      <c r="S1126" s="0" t="s">
        <v>1184</v>
      </c>
    </row>
    <row r="1127" customFormat="false" ht="12.8" hidden="false" customHeight="false" outlineLevel="0" collapsed="false">
      <c r="A1127" s="0" t="n">
        <v>88065566480</v>
      </c>
      <c r="B1127" s="0" t="n">
        <v>44058</v>
      </c>
      <c r="C1127" s="0" t="s">
        <v>1057</v>
      </c>
      <c r="D1127" s="0" t="s">
        <v>29</v>
      </c>
      <c r="E1127" s="0" t="s">
        <v>52</v>
      </c>
      <c r="F1127" s="0" t="s">
        <v>38</v>
      </c>
      <c r="G1127" s="0" t="s">
        <v>952</v>
      </c>
      <c r="H1127" s="0" t="s">
        <v>39</v>
      </c>
      <c r="I1127" s="0" t="s">
        <v>128</v>
      </c>
      <c r="J1127" s="0" t="s">
        <v>73</v>
      </c>
      <c r="K1127" s="0" t="s">
        <v>27</v>
      </c>
      <c r="L1127" s="0" t="n">
        <v>15</v>
      </c>
      <c r="M1127" s="0" t="n">
        <v>12</v>
      </c>
      <c r="N1127" s="0" t="n">
        <v>5</v>
      </c>
      <c r="O1127" s="0" t="n">
        <v>75</v>
      </c>
      <c r="P1127" s="0" t="n">
        <v>60</v>
      </c>
      <c r="Q1127" s="0" t="n">
        <v>15</v>
      </c>
      <c r="R1127" s="0" t="n">
        <v>8</v>
      </c>
      <c r="S1127" s="0" t="s">
        <v>1184</v>
      </c>
    </row>
    <row r="1128" customFormat="false" ht="12.8" hidden="false" customHeight="false" outlineLevel="0" collapsed="false">
      <c r="A1128" s="0" t="n">
        <v>88065566481</v>
      </c>
      <c r="B1128" s="0" t="n">
        <v>44062</v>
      </c>
      <c r="C1128" s="0" t="s">
        <v>1058</v>
      </c>
      <c r="D1128" s="0" t="s">
        <v>29</v>
      </c>
      <c r="E1128" s="0" t="s">
        <v>55</v>
      </c>
      <c r="F1128" s="0" t="s">
        <v>43</v>
      </c>
      <c r="G1128" s="0" t="s">
        <v>952</v>
      </c>
      <c r="H1128" s="0" t="s">
        <v>44</v>
      </c>
      <c r="I1128" s="0" t="s">
        <v>128</v>
      </c>
      <c r="J1128" s="0" t="s">
        <v>76</v>
      </c>
      <c r="K1128" s="0" t="s">
        <v>27</v>
      </c>
      <c r="L1128" s="0" t="n">
        <v>15</v>
      </c>
      <c r="M1128" s="0" t="n">
        <v>12</v>
      </c>
      <c r="N1128" s="0" t="n">
        <v>6</v>
      </c>
      <c r="O1128" s="0" t="n">
        <v>90</v>
      </c>
      <c r="P1128" s="0" t="n">
        <v>72</v>
      </c>
      <c r="Q1128" s="0" t="n">
        <v>18</v>
      </c>
      <c r="R1128" s="0" t="n">
        <v>8</v>
      </c>
      <c r="S1128" s="0" t="s">
        <v>1184</v>
      </c>
    </row>
    <row r="1129" customFormat="false" ht="12.8" hidden="false" customHeight="false" outlineLevel="0" collapsed="false">
      <c r="A1129" s="0" t="n">
        <v>88065566482</v>
      </c>
      <c r="B1129" s="0" t="n">
        <v>44061</v>
      </c>
      <c r="C1129" s="0" t="s">
        <v>1059</v>
      </c>
      <c r="D1129" s="0" t="s">
        <v>20</v>
      </c>
      <c r="E1129" s="0" t="s">
        <v>58</v>
      </c>
      <c r="F1129" s="0" t="s">
        <v>22</v>
      </c>
      <c r="G1129" s="0" t="s">
        <v>952</v>
      </c>
      <c r="H1129" s="0" t="s">
        <v>24</v>
      </c>
      <c r="I1129" s="0" t="s">
        <v>128</v>
      </c>
      <c r="J1129" s="0" t="s">
        <v>126</v>
      </c>
      <c r="K1129" s="0" t="s">
        <v>27</v>
      </c>
      <c r="L1129" s="0" t="n">
        <v>20</v>
      </c>
      <c r="M1129" s="0" t="n">
        <v>17</v>
      </c>
      <c r="N1129" s="0" t="n">
        <v>7</v>
      </c>
      <c r="O1129" s="0" t="n">
        <v>140</v>
      </c>
      <c r="P1129" s="0" t="n">
        <v>119</v>
      </c>
      <c r="Q1129" s="0" t="n">
        <v>21</v>
      </c>
      <c r="R1129" s="0" t="n">
        <v>8</v>
      </c>
      <c r="S1129" s="0" t="s">
        <v>1184</v>
      </c>
    </row>
    <row r="1130" customFormat="false" ht="12.8" hidden="false" customHeight="false" outlineLevel="0" collapsed="false">
      <c r="A1130" s="0" t="n">
        <v>88065566483</v>
      </c>
      <c r="B1130" s="0" t="n">
        <v>44061</v>
      </c>
      <c r="C1130" s="0" t="s">
        <v>1060</v>
      </c>
      <c r="D1130" s="0" t="s">
        <v>20</v>
      </c>
      <c r="E1130" s="0" t="s">
        <v>147</v>
      </c>
      <c r="F1130" s="0" t="s">
        <v>31</v>
      </c>
      <c r="G1130" s="0" t="s">
        <v>952</v>
      </c>
      <c r="H1130" s="0" t="s">
        <v>33</v>
      </c>
      <c r="I1130" s="0" t="s">
        <v>128</v>
      </c>
      <c r="J1130" s="0" t="s">
        <v>129</v>
      </c>
      <c r="K1130" s="0" t="s">
        <v>27</v>
      </c>
      <c r="L1130" s="0" t="n">
        <v>12</v>
      </c>
      <c r="M1130" s="0" t="n">
        <v>9</v>
      </c>
      <c r="N1130" s="0" t="n">
        <v>11</v>
      </c>
      <c r="O1130" s="0" t="n">
        <v>132</v>
      </c>
      <c r="P1130" s="0" t="n">
        <v>99</v>
      </c>
      <c r="Q1130" s="0" t="n">
        <v>33</v>
      </c>
      <c r="R1130" s="0" t="n">
        <v>8</v>
      </c>
      <c r="S1130" s="0" t="s">
        <v>1184</v>
      </c>
    </row>
    <row r="1131" customFormat="false" ht="12.8" hidden="false" customHeight="false" outlineLevel="0" collapsed="false">
      <c r="A1131" s="0" t="n">
        <v>88065566484</v>
      </c>
      <c r="B1131" s="0" t="n">
        <v>44062</v>
      </c>
      <c r="C1131" s="0" t="s">
        <v>1061</v>
      </c>
      <c r="D1131" s="0" t="s">
        <v>20</v>
      </c>
      <c r="E1131" s="0" t="s">
        <v>149</v>
      </c>
      <c r="F1131" s="0" t="s">
        <v>38</v>
      </c>
      <c r="G1131" s="0" t="s">
        <v>952</v>
      </c>
      <c r="H1131" s="0" t="s">
        <v>39</v>
      </c>
      <c r="I1131" s="0" t="s">
        <v>128</v>
      </c>
      <c r="J1131" s="0" t="s">
        <v>131</v>
      </c>
      <c r="K1131" s="0" t="s">
        <v>27</v>
      </c>
      <c r="L1131" s="0" t="n">
        <v>13</v>
      </c>
      <c r="M1131" s="0" t="n">
        <v>10</v>
      </c>
      <c r="N1131" s="0" t="n">
        <v>2</v>
      </c>
      <c r="O1131" s="0" t="n">
        <v>26</v>
      </c>
      <c r="P1131" s="0" t="n">
        <v>20</v>
      </c>
      <c r="Q1131" s="0" t="n">
        <v>6</v>
      </c>
      <c r="R1131" s="0" t="n">
        <v>8</v>
      </c>
      <c r="S1131" s="0" t="s">
        <v>1184</v>
      </c>
    </row>
    <row r="1132" customFormat="false" ht="12.8" hidden="false" customHeight="false" outlineLevel="0" collapsed="false">
      <c r="A1132" s="0" t="n">
        <v>88065566485</v>
      </c>
      <c r="B1132" s="0" t="n">
        <v>44063</v>
      </c>
      <c r="C1132" s="0" t="s">
        <v>942</v>
      </c>
      <c r="D1132" s="0" t="s">
        <v>29</v>
      </c>
      <c r="E1132" s="0" t="s">
        <v>81</v>
      </c>
      <c r="F1132" s="0" t="s">
        <v>43</v>
      </c>
      <c r="G1132" s="0" t="s">
        <v>952</v>
      </c>
      <c r="H1132" s="0" t="s">
        <v>44</v>
      </c>
      <c r="I1132" s="0" t="s">
        <v>128</v>
      </c>
      <c r="J1132" s="0" t="s">
        <v>133</v>
      </c>
      <c r="K1132" s="0" t="s">
        <v>27</v>
      </c>
      <c r="L1132" s="0" t="n">
        <v>15</v>
      </c>
      <c r="M1132" s="0" t="n">
        <v>12</v>
      </c>
      <c r="N1132" s="0" t="n">
        <v>3</v>
      </c>
      <c r="O1132" s="0" t="n">
        <v>45</v>
      </c>
      <c r="P1132" s="0" t="n">
        <v>36</v>
      </c>
      <c r="Q1132" s="0" t="n">
        <v>9</v>
      </c>
      <c r="R1132" s="0" t="n">
        <v>8</v>
      </c>
      <c r="S1132" s="0" t="s">
        <v>1184</v>
      </c>
    </row>
    <row r="1133" customFormat="false" ht="12.8" hidden="false" customHeight="false" outlineLevel="0" collapsed="false">
      <c r="A1133" s="0" t="n">
        <v>88065566486</v>
      </c>
      <c r="B1133" s="0" t="n">
        <v>44064</v>
      </c>
      <c r="C1133" s="0" t="s">
        <v>943</v>
      </c>
      <c r="D1133" s="0" t="s">
        <v>29</v>
      </c>
      <c r="E1133" s="0" t="s">
        <v>69</v>
      </c>
      <c r="F1133" s="0" t="s">
        <v>22</v>
      </c>
      <c r="G1133" s="0" t="s">
        <v>952</v>
      </c>
      <c r="H1133" s="0" t="s">
        <v>24</v>
      </c>
      <c r="I1133" s="0" t="s">
        <v>128</v>
      </c>
      <c r="J1133" s="0" t="s">
        <v>88</v>
      </c>
      <c r="K1133" s="0" t="s">
        <v>27</v>
      </c>
      <c r="L1133" s="0" t="n">
        <v>14</v>
      </c>
      <c r="M1133" s="0" t="n">
        <v>11</v>
      </c>
      <c r="N1133" s="0" t="n">
        <v>5</v>
      </c>
      <c r="O1133" s="0" t="n">
        <v>70</v>
      </c>
      <c r="P1133" s="0" t="n">
        <v>55</v>
      </c>
      <c r="Q1133" s="0" t="n">
        <v>15</v>
      </c>
      <c r="R1133" s="0" t="n">
        <v>8</v>
      </c>
      <c r="S1133" s="0" t="s">
        <v>1184</v>
      </c>
    </row>
    <row r="1134" customFormat="false" ht="12.8" hidden="false" customHeight="false" outlineLevel="0" collapsed="false">
      <c r="A1134" s="0" t="n">
        <v>88065566487</v>
      </c>
      <c r="B1134" s="0" t="n">
        <v>44065</v>
      </c>
      <c r="C1134" s="0" t="s">
        <v>944</v>
      </c>
      <c r="D1134" s="0" t="s">
        <v>29</v>
      </c>
      <c r="E1134" s="0" t="s">
        <v>21</v>
      </c>
      <c r="F1134" s="0" t="s">
        <v>31</v>
      </c>
      <c r="G1134" s="0" t="s">
        <v>952</v>
      </c>
      <c r="H1134" s="0" t="s">
        <v>33</v>
      </c>
      <c r="I1134" s="0" t="s">
        <v>128</v>
      </c>
      <c r="J1134" s="0" t="s">
        <v>91</v>
      </c>
      <c r="K1134" s="0" t="s">
        <v>27</v>
      </c>
      <c r="L1134" s="0" t="n">
        <v>30</v>
      </c>
      <c r="M1134" s="0" t="n">
        <v>27</v>
      </c>
      <c r="N1134" s="0" t="n">
        <v>2</v>
      </c>
      <c r="O1134" s="0" t="n">
        <v>60</v>
      </c>
      <c r="P1134" s="0" t="n">
        <v>54</v>
      </c>
      <c r="Q1134" s="0" t="n">
        <v>6</v>
      </c>
      <c r="R1134" s="0" t="n">
        <v>8</v>
      </c>
      <c r="S1134" s="0" t="s">
        <v>1184</v>
      </c>
    </row>
    <row r="1135" customFormat="false" ht="12.8" hidden="false" customHeight="false" outlineLevel="0" collapsed="false">
      <c r="A1135" s="0" t="n">
        <v>88065566488</v>
      </c>
      <c r="B1135" s="0" t="n">
        <v>44066</v>
      </c>
      <c r="C1135" s="0" t="s">
        <v>1062</v>
      </c>
      <c r="D1135" s="0" t="s">
        <v>20</v>
      </c>
      <c r="E1135" s="0" t="s">
        <v>156</v>
      </c>
      <c r="F1135" s="0" t="s">
        <v>38</v>
      </c>
      <c r="G1135" s="0" t="s">
        <v>952</v>
      </c>
      <c r="H1135" s="0" t="s">
        <v>39</v>
      </c>
      <c r="I1135" s="0" t="s">
        <v>128</v>
      </c>
      <c r="J1135" s="0" t="s">
        <v>94</v>
      </c>
      <c r="K1135" s="0" t="s">
        <v>27</v>
      </c>
      <c r="L1135" s="0" t="n">
        <v>16</v>
      </c>
      <c r="M1135" s="0" t="n">
        <v>13</v>
      </c>
      <c r="N1135" s="0" t="n">
        <v>1</v>
      </c>
      <c r="O1135" s="0" t="n">
        <v>16</v>
      </c>
      <c r="P1135" s="0" t="n">
        <v>13</v>
      </c>
      <c r="Q1135" s="0" t="n">
        <v>3</v>
      </c>
      <c r="R1135" s="0" t="n">
        <v>8</v>
      </c>
      <c r="S1135" s="0" t="s">
        <v>1184</v>
      </c>
    </row>
    <row r="1136" customFormat="false" ht="12.8" hidden="false" customHeight="false" outlineLevel="0" collapsed="false">
      <c r="A1136" s="0" t="n">
        <v>88065566489</v>
      </c>
      <c r="B1136" s="0" t="n">
        <v>44067</v>
      </c>
      <c r="C1136" s="0" t="s">
        <v>1063</v>
      </c>
      <c r="D1136" s="0" t="s">
        <v>20</v>
      </c>
      <c r="E1136" s="0" t="s">
        <v>66</v>
      </c>
      <c r="F1136" s="0" t="s">
        <v>43</v>
      </c>
      <c r="G1136" s="0" t="s">
        <v>952</v>
      </c>
      <c r="H1136" s="0" t="s">
        <v>44</v>
      </c>
      <c r="I1136" s="0" t="s">
        <v>128</v>
      </c>
      <c r="J1136" s="0" t="s">
        <v>34</v>
      </c>
      <c r="K1136" s="0" t="s">
        <v>35</v>
      </c>
      <c r="L1136" s="0" t="n">
        <v>9</v>
      </c>
      <c r="M1136" s="0" t="n">
        <v>6</v>
      </c>
      <c r="N1136" s="0" t="n">
        <v>6</v>
      </c>
      <c r="O1136" s="0" t="n">
        <v>54</v>
      </c>
      <c r="P1136" s="0" t="n">
        <v>36</v>
      </c>
      <c r="Q1136" s="0" t="n">
        <v>18</v>
      </c>
      <c r="R1136" s="0" t="n">
        <v>8</v>
      </c>
      <c r="S1136" s="0" t="s">
        <v>1184</v>
      </c>
    </row>
    <row r="1137" customFormat="false" ht="12.8" hidden="false" customHeight="false" outlineLevel="0" collapsed="false">
      <c r="A1137" s="0" t="n">
        <v>88065566490</v>
      </c>
      <c r="B1137" s="0" t="n">
        <v>44068</v>
      </c>
      <c r="C1137" s="0" t="s">
        <v>1064</v>
      </c>
      <c r="D1137" s="0" t="s">
        <v>20</v>
      </c>
      <c r="E1137" s="0" t="s">
        <v>69</v>
      </c>
      <c r="F1137" s="0" t="s">
        <v>22</v>
      </c>
      <c r="G1137" s="0" t="s">
        <v>952</v>
      </c>
      <c r="H1137" s="0" t="s">
        <v>24</v>
      </c>
      <c r="I1137" s="0" t="s">
        <v>128</v>
      </c>
      <c r="J1137" s="0" t="s">
        <v>40</v>
      </c>
      <c r="K1137" s="0" t="s">
        <v>35</v>
      </c>
      <c r="L1137" s="0" t="n">
        <v>5</v>
      </c>
      <c r="M1137" s="0" t="n">
        <v>2</v>
      </c>
      <c r="N1137" s="0" t="n">
        <v>9</v>
      </c>
      <c r="O1137" s="0" t="n">
        <v>45</v>
      </c>
      <c r="P1137" s="0" t="n">
        <v>18</v>
      </c>
      <c r="Q1137" s="0" t="n">
        <v>27</v>
      </c>
      <c r="R1137" s="0" t="n">
        <v>8</v>
      </c>
      <c r="S1137" s="0" t="s">
        <v>1184</v>
      </c>
    </row>
    <row r="1138" customFormat="false" ht="12.8" hidden="false" customHeight="false" outlineLevel="0" collapsed="false">
      <c r="A1138" s="0" t="n">
        <v>88065566491</v>
      </c>
      <c r="B1138" s="0" t="n">
        <v>44072</v>
      </c>
      <c r="C1138" s="0" t="s">
        <v>1065</v>
      </c>
      <c r="D1138" s="0" t="s">
        <v>29</v>
      </c>
      <c r="E1138" s="0" t="s">
        <v>96</v>
      </c>
      <c r="F1138" s="0" t="s">
        <v>31</v>
      </c>
      <c r="G1138" s="0" t="s">
        <v>952</v>
      </c>
      <c r="H1138" s="0" t="s">
        <v>33</v>
      </c>
      <c r="I1138" s="0" t="s">
        <v>128</v>
      </c>
      <c r="J1138" s="0" t="s">
        <v>140</v>
      </c>
      <c r="K1138" s="0" t="s">
        <v>35</v>
      </c>
      <c r="L1138" s="0" t="n">
        <v>18</v>
      </c>
      <c r="M1138" s="0" t="n">
        <v>15</v>
      </c>
      <c r="N1138" s="0" t="n">
        <v>10</v>
      </c>
      <c r="O1138" s="0" t="n">
        <v>180</v>
      </c>
      <c r="P1138" s="0" t="n">
        <v>150</v>
      </c>
      <c r="Q1138" s="0" t="n">
        <v>30</v>
      </c>
      <c r="R1138" s="0" t="n">
        <v>8</v>
      </c>
      <c r="S1138" s="0" t="s">
        <v>1184</v>
      </c>
    </row>
    <row r="1139" customFormat="false" ht="12.8" hidden="false" customHeight="false" outlineLevel="0" collapsed="false">
      <c r="A1139" s="0" t="n">
        <v>88065566492</v>
      </c>
      <c r="B1139" s="0" t="n">
        <v>44071</v>
      </c>
      <c r="C1139" s="0" t="s">
        <v>382</v>
      </c>
      <c r="D1139" s="0" t="s">
        <v>29</v>
      </c>
      <c r="E1139" s="0" t="s">
        <v>98</v>
      </c>
      <c r="F1139" s="0" t="s">
        <v>38</v>
      </c>
      <c r="G1139" s="0" t="s">
        <v>952</v>
      </c>
      <c r="H1139" s="0" t="s">
        <v>39</v>
      </c>
      <c r="I1139" s="0" t="s">
        <v>128</v>
      </c>
      <c r="J1139" s="0" t="s">
        <v>142</v>
      </c>
      <c r="K1139" s="0" t="s">
        <v>35</v>
      </c>
      <c r="L1139" s="0" t="n">
        <v>10</v>
      </c>
      <c r="M1139" s="0" t="n">
        <v>7</v>
      </c>
      <c r="N1139" s="0" t="n">
        <v>3</v>
      </c>
      <c r="O1139" s="0" t="n">
        <v>30</v>
      </c>
      <c r="P1139" s="0" t="n">
        <v>21</v>
      </c>
      <c r="Q1139" s="0" t="n">
        <v>9</v>
      </c>
      <c r="R1139" s="0" t="n">
        <v>8</v>
      </c>
      <c r="S1139" s="0" t="s">
        <v>1184</v>
      </c>
    </row>
    <row r="1140" customFormat="false" ht="12.8" hidden="false" customHeight="false" outlineLevel="0" collapsed="false">
      <c r="A1140" s="0" t="n">
        <v>88065566493</v>
      </c>
      <c r="B1140" s="0" t="n">
        <v>44071</v>
      </c>
      <c r="C1140" s="0" t="s">
        <v>1067</v>
      </c>
      <c r="D1140" s="0" t="s">
        <v>20</v>
      </c>
      <c r="E1140" s="0" t="s">
        <v>101</v>
      </c>
      <c r="F1140" s="0" t="s">
        <v>43</v>
      </c>
      <c r="G1140" s="0" t="s">
        <v>952</v>
      </c>
      <c r="H1140" s="0" t="s">
        <v>44</v>
      </c>
      <c r="I1140" s="0" t="s">
        <v>128</v>
      </c>
      <c r="J1140" s="0" t="s">
        <v>144</v>
      </c>
      <c r="K1140" s="0" t="s">
        <v>35</v>
      </c>
      <c r="L1140" s="0" t="n">
        <v>20</v>
      </c>
      <c r="M1140" s="0" t="n">
        <v>17</v>
      </c>
      <c r="N1140" s="0" t="n">
        <v>4</v>
      </c>
      <c r="O1140" s="0" t="n">
        <v>80</v>
      </c>
      <c r="P1140" s="0" t="n">
        <v>68</v>
      </c>
      <c r="Q1140" s="0" t="n">
        <v>12</v>
      </c>
      <c r="R1140" s="0" t="n">
        <v>8</v>
      </c>
      <c r="S1140" s="0" t="s">
        <v>1184</v>
      </c>
    </row>
    <row r="1141" customFormat="false" ht="12.8" hidden="false" customHeight="false" outlineLevel="0" collapsed="false">
      <c r="A1141" s="0" t="n">
        <v>88065566494</v>
      </c>
      <c r="B1141" s="0" t="n">
        <v>44072</v>
      </c>
      <c r="C1141" s="0" t="s">
        <v>1068</v>
      </c>
      <c r="D1141" s="0" t="s">
        <v>29</v>
      </c>
      <c r="E1141" s="0" t="s">
        <v>104</v>
      </c>
      <c r="F1141" s="0" t="s">
        <v>22</v>
      </c>
      <c r="G1141" s="0" t="s">
        <v>952</v>
      </c>
      <c r="H1141" s="0" t="s">
        <v>24</v>
      </c>
      <c r="I1141" s="0" t="s">
        <v>128</v>
      </c>
      <c r="J1141" s="0" t="s">
        <v>60</v>
      </c>
      <c r="K1141" s="0" t="s">
        <v>35</v>
      </c>
      <c r="L1141" s="0" t="n">
        <v>70</v>
      </c>
      <c r="M1141" s="0" t="n">
        <v>67</v>
      </c>
      <c r="N1141" s="0" t="n">
        <v>5</v>
      </c>
      <c r="O1141" s="0" t="n">
        <v>350</v>
      </c>
      <c r="P1141" s="0" t="n">
        <v>335</v>
      </c>
      <c r="Q1141" s="0" t="n">
        <v>15</v>
      </c>
      <c r="R1141" s="0" t="n">
        <v>8</v>
      </c>
      <c r="S1141" s="0" t="s">
        <v>1184</v>
      </c>
    </row>
    <row r="1142" customFormat="false" ht="12.8" hidden="false" customHeight="false" outlineLevel="0" collapsed="false">
      <c r="A1142" s="0" t="n">
        <v>88065566495</v>
      </c>
      <c r="B1142" s="0" t="n">
        <v>44073</v>
      </c>
      <c r="C1142" s="0" t="s">
        <v>1069</v>
      </c>
      <c r="D1142" s="0" t="s">
        <v>20</v>
      </c>
      <c r="E1142" s="0" t="s">
        <v>107</v>
      </c>
      <c r="F1142" s="0" t="s">
        <v>31</v>
      </c>
      <c r="G1142" s="0" t="s">
        <v>952</v>
      </c>
      <c r="H1142" s="0" t="s">
        <v>33</v>
      </c>
      <c r="I1142" s="0" t="s">
        <v>128</v>
      </c>
      <c r="J1142" s="0" t="s">
        <v>61</v>
      </c>
      <c r="K1142" s="0" t="s">
        <v>35</v>
      </c>
      <c r="L1142" s="0" t="n">
        <v>15</v>
      </c>
      <c r="M1142" s="0" t="n">
        <v>12</v>
      </c>
      <c r="N1142" s="0" t="n">
        <v>6</v>
      </c>
      <c r="O1142" s="0" t="n">
        <v>90</v>
      </c>
      <c r="P1142" s="0" t="n">
        <v>72</v>
      </c>
      <c r="Q1142" s="0" t="n">
        <v>18</v>
      </c>
      <c r="R1142" s="0" t="n">
        <v>8</v>
      </c>
      <c r="S1142" s="0" t="s">
        <v>1184</v>
      </c>
    </row>
    <row r="1143" customFormat="false" ht="12.8" hidden="false" customHeight="false" outlineLevel="0" collapsed="false">
      <c r="A1143" s="0" t="n">
        <v>88065566496</v>
      </c>
      <c r="B1143" s="0" t="n">
        <v>44074</v>
      </c>
      <c r="C1143" s="0" t="s">
        <v>1070</v>
      </c>
      <c r="D1143" s="0" t="s">
        <v>29</v>
      </c>
      <c r="E1143" s="0" t="s">
        <v>75</v>
      </c>
      <c r="F1143" s="0" t="s">
        <v>38</v>
      </c>
      <c r="G1143" s="0" t="s">
        <v>952</v>
      </c>
      <c r="H1143" s="0" t="s">
        <v>39</v>
      </c>
      <c r="I1143" s="0" t="s">
        <v>128</v>
      </c>
      <c r="J1143" s="0" t="s">
        <v>64</v>
      </c>
      <c r="K1143" s="0" t="s">
        <v>35</v>
      </c>
      <c r="L1143" s="0" t="n">
        <v>12</v>
      </c>
      <c r="M1143" s="0" t="n">
        <v>9</v>
      </c>
      <c r="N1143" s="0" t="n">
        <v>3</v>
      </c>
      <c r="O1143" s="0" t="n">
        <v>36</v>
      </c>
      <c r="P1143" s="0" t="n">
        <v>27</v>
      </c>
      <c r="Q1143" s="0" t="n">
        <v>9</v>
      </c>
      <c r="R1143" s="0" t="n">
        <v>8</v>
      </c>
      <c r="S1143" s="0" t="s">
        <v>1184</v>
      </c>
    </row>
    <row r="1144" customFormat="false" ht="12.8" hidden="false" customHeight="false" outlineLevel="0" collapsed="false">
      <c r="A1144" s="0" t="n">
        <v>88065566497</v>
      </c>
      <c r="B1144" s="0" t="n">
        <v>44075</v>
      </c>
      <c r="C1144" s="0" t="s">
        <v>1071</v>
      </c>
      <c r="D1144" s="0" t="s">
        <v>29</v>
      </c>
      <c r="E1144" s="0" t="s">
        <v>78</v>
      </c>
      <c r="F1144" s="0" t="s">
        <v>43</v>
      </c>
      <c r="G1144" s="0" t="s">
        <v>952</v>
      </c>
      <c r="H1144" s="0" t="s">
        <v>44</v>
      </c>
      <c r="I1144" s="0" t="s">
        <v>128</v>
      </c>
      <c r="J1144" s="0" t="s">
        <v>67</v>
      </c>
      <c r="K1144" s="0" t="s">
        <v>35</v>
      </c>
      <c r="L1144" s="0" t="n">
        <v>18</v>
      </c>
      <c r="M1144" s="0" t="n">
        <v>15</v>
      </c>
      <c r="N1144" s="0" t="n">
        <v>7</v>
      </c>
      <c r="O1144" s="0" t="n">
        <v>126</v>
      </c>
      <c r="P1144" s="0" t="n">
        <v>105</v>
      </c>
      <c r="Q1144" s="0" t="n">
        <v>21</v>
      </c>
      <c r="R1144" s="0" t="n">
        <v>9</v>
      </c>
      <c r="S1144" s="0" t="s">
        <v>1183</v>
      </c>
    </row>
    <row r="1145" customFormat="false" ht="12.8" hidden="false" customHeight="false" outlineLevel="0" collapsed="false">
      <c r="A1145" s="0" t="n">
        <v>88065566498</v>
      </c>
      <c r="B1145" s="0" t="n">
        <v>44076</v>
      </c>
      <c r="C1145" s="0" t="s">
        <v>1072</v>
      </c>
      <c r="D1145" s="0" t="s">
        <v>20</v>
      </c>
      <c r="E1145" s="0" t="s">
        <v>81</v>
      </c>
      <c r="F1145" s="0" t="s">
        <v>22</v>
      </c>
      <c r="G1145" s="0" t="s">
        <v>952</v>
      </c>
      <c r="H1145" s="0" t="s">
        <v>24</v>
      </c>
      <c r="I1145" s="0" t="s">
        <v>128</v>
      </c>
      <c r="J1145" s="0" t="s">
        <v>79</v>
      </c>
      <c r="K1145" s="0" t="s">
        <v>35</v>
      </c>
      <c r="L1145" s="0" t="n">
        <v>23</v>
      </c>
      <c r="M1145" s="0" t="n">
        <v>20</v>
      </c>
      <c r="N1145" s="0" t="n">
        <v>5</v>
      </c>
      <c r="O1145" s="0" t="n">
        <v>115</v>
      </c>
      <c r="P1145" s="0" t="n">
        <v>100</v>
      </c>
      <c r="Q1145" s="0" t="n">
        <v>15</v>
      </c>
      <c r="R1145" s="0" t="n">
        <v>9</v>
      </c>
      <c r="S1145" s="0" t="s">
        <v>1183</v>
      </c>
    </row>
    <row r="1146" customFormat="false" ht="12.8" hidden="false" customHeight="false" outlineLevel="0" collapsed="false">
      <c r="A1146" s="0" t="n">
        <v>88065566499</v>
      </c>
      <c r="B1146" s="0" t="n">
        <v>44077</v>
      </c>
      <c r="C1146" s="0" t="s">
        <v>1073</v>
      </c>
      <c r="D1146" s="0" t="s">
        <v>20</v>
      </c>
      <c r="E1146" s="0" t="s">
        <v>149</v>
      </c>
      <c r="F1146" s="0" t="s">
        <v>31</v>
      </c>
      <c r="G1146" s="0" t="s">
        <v>952</v>
      </c>
      <c r="H1146" s="0" t="s">
        <v>33</v>
      </c>
      <c r="I1146" s="0" t="s">
        <v>128</v>
      </c>
      <c r="J1146" s="0" t="s">
        <v>82</v>
      </c>
      <c r="K1146" s="0" t="s">
        <v>35</v>
      </c>
      <c r="L1146" s="0" t="n">
        <v>9</v>
      </c>
      <c r="M1146" s="0" t="n">
        <v>6</v>
      </c>
      <c r="N1146" s="0" t="n">
        <v>8</v>
      </c>
      <c r="O1146" s="0" t="n">
        <v>72</v>
      </c>
      <c r="P1146" s="0" t="n">
        <v>48</v>
      </c>
      <c r="Q1146" s="0" t="n">
        <v>24</v>
      </c>
      <c r="R1146" s="0" t="n">
        <v>9</v>
      </c>
      <c r="S1146" s="0" t="s">
        <v>1183</v>
      </c>
    </row>
    <row r="1147" customFormat="false" ht="12.8" hidden="false" customHeight="false" outlineLevel="0" collapsed="false">
      <c r="A1147" s="0" t="n">
        <v>88065566500</v>
      </c>
      <c r="B1147" s="0" t="n">
        <v>44078</v>
      </c>
      <c r="C1147" s="0" t="s">
        <v>1074</v>
      </c>
      <c r="D1147" s="0" t="s">
        <v>29</v>
      </c>
      <c r="E1147" s="0" t="s">
        <v>21</v>
      </c>
      <c r="F1147" s="0" t="s">
        <v>38</v>
      </c>
      <c r="G1147" s="0" t="s">
        <v>952</v>
      </c>
      <c r="H1147" s="0" t="s">
        <v>39</v>
      </c>
      <c r="I1147" s="0" t="s">
        <v>128</v>
      </c>
      <c r="J1147" s="0" t="s">
        <v>85</v>
      </c>
      <c r="K1147" s="0" t="s">
        <v>35</v>
      </c>
      <c r="L1147" s="0" t="n">
        <v>18</v>
      </c>
      <c r="M1147" s="0" t="n">
        <v>15</v>
      </c>
      <c r="N1147" s="0" t="n">
        <v>9</v>
      </c>
      <c r="O1147" s="0" t="n">
        <v>162</v>
      </c>
      <c r="P1147" s="0" t="n">
        <v>135</v>
      </c>
      <c r="Q1147" s="0" t="n">
        <v>27</v>
      </c>
      <c r="R1147" s="0" t="n">
        <v>9</v>
      </c>
      <c r="S1147" s="0" t="s">
        <v>1183</v>
      </c>
    </row>
    <row r="1148" customFormat="false" ht="12.8" hidden="false" customHeight="false" outlineLevel="0" collapsed="false">
      <c r="A1148" s="0" t="n">
        <v>88065566501</v>
      </c>
      <c r="B1148" s="0" t="n">
        <v>44079</v>
      </c>
      <c r="C1148" s="0" t="s">
        <v>1078</v>
      </c>
      <c r="D1148" s="0" t="s">
        <v>20</v>
      </c>
      <c r="E1148" s="0" t="s">
        <v>147</v>
      </c>
      <c r="F1148" s="0" t="s">
        <v>43</v>
      </c>
      <c r="G1148" s="0" t="s">
        <v>952</v>
      </c>
      <c r="H1148" s="0" t="s">
        <v>44</v>
      </c>
      <c r="I1148" s="0" t="s">
        <v>128</v>
      </c>
      <c r="J1148" s="0" t="s">
        <v>26</v>
      </c>
      <c r="K1148" s="0" t="s">
        <v>27</v>
      </c>
      <c r="L1148" s="0" t="n">
        <v>52</v>
      </c>
      <c r="M1148" s="0" t="n">
        <v>49</v>
      </c>
      <c r="N1148" s="0" t="n">
        <v>2</v>
      </c>
      <c r="O1148" s="0" t="n">
        <v>104</v>
      </c>
      <c r="P1148" s="0" t="n">
        <v>98</v>
      </c>
      <c r="Q1148" s="0" t="n">
        <v>6</v>
      </c>
      <c r="R1148" s="0" t="n">
        <v>9</v>
      </c>
      <c r="S1148" s="0" t="s">
        <v>1183</v>
      </c>
    </row>
    <row r="1149" customFormat="false" ht="12.8" hidden="false" customHeight="false" outlineLevel="0" collapsed="false">
      <c r="A1149" s="0" t="n">
        <v>88065566502</v>
      </c>
      <c r="B1149" s="0" t="n">
        <v>44083</v>
      </c>
      <c r="C1149" s="0" t="s">
        <v>1079</v>
      </c>
      <c r="D1149" s="0" t="s">
        <v>20</v>
      </c>
      <c r="E1149" s="0" t="s">
        <v>149</v>
      </c>
      <c r="F1149" s="0" t="s">
        <v>22</v>
      </c>
      <c r="G1149" s="0" t="s">
        <v>952</v>
      </c>
      <c r="H1149" s="0" t="s">
        <v>24</v>
      </c>
      <c r="I1149" s="0" t="s">
        <v>128</v>
      </c>
      <c r="J1149" s="0" t="s">
        <v>34</v>
      </c>
      <c r="K1149" s="0" t="s">
        <v>35</v>
      </c>
      <c r="L1149" s="0" t="n">
        <v>9</v>
      </c>
      <c r="M1149" s="0" t="n">
        <v>6</v>
      </c>
      <c r="N1149" s="0" t="n">
        <v>5</v>
      </c>
      <c r="O1149" s="0" t="n">
        <v>45</v>
      </c>
      <c r="P1149" s="0" t="n">
        <v>30</v>
      </c>
      <c r="Q1149" s="0" t="n">
        <v>15</v>
      </c>
      <c r="R1149" s="0" t="n">
        <v>9</v>
      </c>
      <c r="S1149" s="0" t="s">
        <v>1183</v>
      </c>
    </row>
    <row r="1150" customFormat="false" ht="12.8" hidden="false" customHeight="false" outlineLevel="0" collapsed="false">
      <c r="A1150" s="0" t="n">
        <v>88065566503</v>
      </c>
      <c r="B1150" s="0" t="n">
        <v>44082</v>
      </c>
      <c r="C1150" s="0" t="s">
        <v>1080</v>
      </c>
      <c r="D1150" s="0" t="s">
        <v>29</v>
      </c>
      <c r="E1150" s="0" t="s">
        <v>21</v>
      </c>
      <c r="F1150" s="0" t="s">
        <v>31</v>
      </c>
      <c r="G1150" s="0" t="s">
        <v>952</v>
      </c>
      <c r="H1150" s="0" t="s">
        <v>33</v>
      </c>
      <c r="I1150" s="0" t="s">
        <v>128</v>
      </c>
      <c r="J1150" s="0" t="s">
        <v>40</v>
      </c>
      <c r="K1150" s="0" t="s">
        <v>35</v>
      </c>
      <c r="L1150" s="0" t="n">
        <v>5</v>
      </c>
      <c r="M1150" s="0" t="n">
        <v>2</v>
      </c>
      <c r="N1150" s="0" t="n">
        <v>7</v>
      </c>
      <c r="O1150" s="0" t="n">
        <v>35</v>
      </c>
      <c r="P1150" s="0" t="n">
        <v>14</v>
      </c>
      <c r="Q1150" s="0" t="n">
        <v>21</v>
      </c>
      <c r="R1150" s="0" t="n">
        <v>9</v>
      </c>
      <c r="S1150" s="0" t="s">
        <v>1183</v>
      </c>
    </row>
    <row r="1151" customFormat="false" ht="12.8" hidden="false" customHeight="false" outlineLevel="0" collapsed="false">
      <c r="A1151" s="0" t="n">
        <v>88065566504</v>
      </c>
      <c r="B1151" s="0" t="n">
        <v>44082</v>
      </c>
      <c r="C1151" s="0" t="s">
        <v>1081</v>
      </c>
      <c r="D1151" s="0" t="s">
        <v>20</v>
      </c>
      <c r="E1151" s="0" t="s">
        <v>152</v>
      </c>
      <c r="F1151" s="0" t="s">
        <v>38</v>
      </c>
      <c r="G1151" s="0" t="s">
        <v>952</v>
      </c>
      <c r="H1151" s="0" t="s">
        <v>39</v>
      </c>
      <c r="I1151" s="0" t="s">
        <v>128</v>
      </c>
      <c r="J1151" s="0" t="s">
        <v>99</v>
      </c>
      <c r="K1151" s="0" t="s">
        <v>27</v>
      </c>
      <c r="L1151" s="0" t="n">
        <v>14</v>
      </c>
      <c r="M1151" s="0" t="n">
        <v>11</v>
      </c>
      <c r="N1151" s="0" t="n">
        <v>7</v>
      </c>
      <c r="O1151" s="0" t="n">
        <v>98</v>
      </c>
      <c r="P1151" s="0" t="n">
        <v>77</v>
      </c>
      <c r="Q1151" s="0" t="n">
        <v>21</v>
      </c>
      <c r="R1151" s="0" t="n">
        <v>9</v>
      </c>
      <c r="S1151" s="0" t="s">
        <v>1183</v>
      </c>
    </row>
    <row r="1152" customFormat="false" ht="12.8" hidden="false" customHeight="false" outlineLevel="0" collapsed="false">
      <c r="A1152" s="0" t="n">
        <v>88065566505</v>
      </c>
      <c r="B1152" s="0" t="n">
        <v>44083</v>
      </c>
      <c r="C1152" s="0" t="s">
        <v>1082</v>
      </c>
      <c r="D1152" s="0" t="s">
        <v>29</v>
      </c>
      <c r="E1152" s="0" t="s">
        <v>154</v>
      </c>
      <c r="F1152" s="0" t="s">
        <v>43</v>
      </c>
      <c r="G1152" s="0" t="s">
        <v>952</v>
      </c>
      <c r="H1152" s="0" t="s">
        <v>44</v>
      </c>
      <c r="I1152" s="0" t="s">
        <v>128</v>
      </c>
      <c r="J1152" s="0" t="s">
        <v>102</v>
      </c>
      <c r="K1152" s="0" t="s">
        <v>27</v>
      </c>
      <c r="L1152" s="0" t="n">
        <v>6</v>
      </c>
      <c r="M1152" s="0" t="n">
        <v>3</v>
      </c>
      <c r="N1152" s="0" t="n">
        <v>15</v>
      </c>
      <c r="O1152" s="0" t="n">
        <v>90</v>
      </c>
      <c r="P1152" s="0" t="n">
        <v>45</v>
      </c>
      <c r="Q1152" s="0" t="n">
        <v>45</v>
      </c>
      <c r="R1152" s="0" t="n">
        <v>9</v>
      </c>
      <c r="S1152" s="0" t="s">
        <v>1183</v>
      </c>
    </row>
    <row r="1153" customFormat="false" ht="12.8" hidden="false" customHeight="false" outlineLevel="0" collapsed="false">
      <c r="A1153" s="0" t="n">
        <v>88065566506</v>
      </c>
      <c r="B1153" s="0" t="n">
        <v>44084</v>
      </c>
      <c r="C1153" s="0" t="s">
        <v>1083</v>
      </c>
      <c r="D1153" s="0" t="s">
        <v>20</v>
      </c>
      <c r="E1153" s="0" t="s">
        <v>156</v>
      </c>
      <c r="F1153" s="0" t="s">
        <v>22</v>
      </c>
      <c r="G1153" s="0" t="s">
        <v>952</v>
      </c>
      <c r="H1153" s="0" t="s">
        <v>24</v>
      </c>
      <c r="I1153" s="0" t="s">
        <v>128</v>
      </c>
      <c r="J1153" s="0" t="s">
        <v>142</v>
      </c>
      <c r="K1153" s="0" t="s">
        <v>35</v>
      </c>
      <c r="L1153" s="0" t="n">
        <v>10</v>
      </c>
      <c r="M1153" s="0" t="n">
        <v>7</v>
      </c>
      <c r="N1153" s="0" t="n">
        <v>3</v>
      </c>
      <c r="O1153" s="0" t="n">
        <v>30</v>
      </c>
      <c r="P1153" s="0" t="n">
        <v>21</v>
      </c>
      <c r="Q1153" s="0" t="n">
        <v>9</v>
      </c>
      <c r="R1153" s="0" t="n">
        <v>9</v>
      </c>
      <c r="S1153" s="0" t="s">
        <v>1183</v>
      </c>
    </row>
    <row r="1154" customFormat="false" ht="12.8" hidden="false" customHeight="false" outlineLevel="0" collapsed="false">
      <c r="A1154" s="0" t="n">
        <v>88065566507</v>
      </c>
      <c r="B1154" s="0" t="n">
        <v>44085</v>
      </c>
      <c r="C1154" s="0" t="s">
        <v>1084</v>
      </c>
      <c r="D1154" s="0" t="s">
        <v>29</v>
      </c>
      <c r="E1154" s="0" t="s">
        <v>66</v>
      </c>
      <c r="F1154" s="0" t="s">
        <v>31</v>
      </c>
      <c r="G1154" s="0" t="s">
        <v>952</v>
      </c>
      <c r="H1154" s="0" t="s">
        <v>33</v>
      </c>
      <c r="I1154" s="0" t="s">
        <v>128</v>
      </c>
      <c r="J1154" s="0" t="s">
        <v>105</v>
      </c>
      <c r="K1154" s="0" t="s">
        <v>27</v>
      </c>
      <c r="L1154" s="0" t="n">
        <v>13</v>
      </c>
      <c r="M1154" s="0" t="n">
        <v>10</v>
      </c>
      <c r="N1154" s="0" t="n">
        <v>6</v>
      </c>
      <c r="O1154" s="0" t="n">
        <v>78</v>
      </c>
      <c r="P1154" s="0" t="n">
        <v>60</v>
      </c>
      <c r="Q1154" s="0" t="n">
        <v>18</v>
      </c>
      <c r="R1154" s="0" t="n">
        <v>9</v>
      </c>
      <c r="S1154" s="0" t="s">
        <v>1183</v>
      </c>
    </row>
    <row r="1155" customFormat="false" ht="12.8" hidden="false" customHeight="false" outlineLevel="0" collapsed="false">
      <c r="A1155" s="0" t="n">
        <v>88065566508</v>
      </c>
      <c r="B1155" s="0" t="n">
        <v>44086</v>
      </c>
      <c r="C1155" s="0" t="s">
        <v>1085</v>
      </c>
      <c r="D1155" s="0" t="s">
        <v>20</v>
      </c>
      <c r="E1155" s="0" t="s">
        <v>69</v>
      </c>
      <c r="F1155" s="0" t="s">
        <v>38</v>
      </c>
      <c r="G1155" s="0" t="s">
        <v>952</v>
      </c>
      <c r="H1155" s="0" t="s">
        <v>39</v>
      </c>
      <c r="I1155" s="0" t="s">
        <v>128</v>
      </c>
      <c r="J1155" s="0" t="s">
        <v>144</v>
      </c>
      <c r="K1155" s="0" t="s">
        <v>35</v>
      </c>
      <c r="L1155" s="0" t="n">
        <v>20</v>
      </c>
      <c r="M1155" s="0" t="n">
        <v>17</v>
      </c>
      <c r="N1155" s="0" t="n">
        <v>10</v>
      </c>
      <c r="O1155" s="0" t="n">
        <v>200</v>
      </c>
      <c r="P1155" s="0" t="n">
        <v>170</v>
      </c>
      <c r="Q1155" s="0" t="n">
        <v>30</v>
      </c>
      <c r="R1155" s="0" t="n">
        <v>9</v>
      </c>
      <c r="S1155" s="0" t="s">
        <v>1183</v>
      </c>
    </row>
    <row r="1156" customFormat="false" ht="12.8" hidden="false" customHeight="false" outlineLevel="0" collapsed="false">
      <c r="A1156" s="0" t="n">
        <v>88065566509</v>
      </c>
      <c r="B1156" s="0" t="n">
        <v>44087</v>
      </c>
      <c r="C1156" s="0" t="s">
        <v>1086</v>
      </c>
      <c r="D1156" s="0" t="s">
        <v>29</v>
      </c>
      <c r="E1156" s="0" t="s">
        <v>72</v>
      </c>
      <c r="F1156" s="0" t="s">
        <v>43</v>
      </c>
      <c r="G1156" s="0" t="s">
        <v>952</v>
      </c>
      <c r="H1156" s="0" t="s">
        <v>44</v>
      </c>
      <c r="I1156" s="0" t="s">
        <v>128</v>
      </c>
      <c r="J1156" s="0" t="s">
        <v>108</v>
      </c>
      <c r="K1156" s="0" t="s">
        <v>27</v>
      </c>
      <c r="L1156" s="0" t="n">
        <v>15</v>
      </c>
      <c r="M1156" s="0" t="n">
        <v>12</v>
      </c>
      <c r="N1156" s="0" t="n">
        <v>11</v>
      </c>
      <c r="O1156" s="0" t="n">
        <v>165</v>
      </c>
      <c r="P1156" s="0" t="n">
        <v>132</v>
      </c>
      <c r="Q1156" s="0" t="n">
        <v>33</v>
      </c>
      <c r="R1156" s="0" t="n">
        <v>9</v>
      </c>
      <c r="S1156" s="0" t="s">
        <v>1183</v>
      </c>
    </row>
    <row r="1157" customFormat="false" ht="12.8" hidden="false" customHeight="false" outlineLevel="0" collapsed="false">
      <c r="A1157" s="0" t="n">
        <v>88065566510</v>
      </c>
      <c r="B1157" s="0" t="n">
        <v>44088</v>
      </c>
      <c r="C1157" s="0" t="s">
        <v>1087</v>
      </c>
      <c r="D1157" s="0" t="s">
        <v>20</v>
      </c>
      <c r="E1157" s="0" t="s">
        <v>75</v>
      </c>
      <c r="F1157" s="0" t="s">
        <v>22</v>
      </c>
      <c r="G1157" s="0" t="s">
        <v>952</v>
      </c>
      <c r="H1157" s="0" t="s">
        <v>24</v>
      </c>
      <c r="I1157" s="0" t="s">
        <v>128</v>
      </c>
      <c r="J1157" s="0" t="s">
        <v>53</v>
      </c>
      <c r="K1157" s="0" t="s">
        <v>27</v>
      </c>
      <c r="L1157" s="0" t="n">
        <v>20</v>
      </c>
      <c r="M1157" s="0" t="n">
        <v>17</v>
      </c>
      <c r="N1157" s="0" t="n">
        <v>3</v>
      </c>
      <c r="O1157" s="0" t="n">
        <v>60</v>
      </c>
      <c r="P1157" s="0" t="n">
        <v>51</v>
      </c>
      <c r="Q1157" s="0" t="n">
        <v>9</v>
      </c>
      <c r="R1157" s="0" t="n">
        <v>9</v>
      </c>
      <c r="S1157" s="0" t="s">
        <v>1183</v>
      </c>
    </row>
    <row r="1158" customFormat="false" ht="12.8" hidden="false" customHeight="false" outlineLevel="0" collapsed="false">
      <c r="A1158" s="0" t="n">
        <v>88065566511</v>
      </c>
      <c r="B1158" s="0" t="n">
        <v>44089</v>
      </c>
      <c r="C1158" s="0" t="s">
        <v>1088</v>
      </c>
      <c r="D1158" s="0" t="s">
        <v>20</v>
      </c>
      <c r="E1158" s="0" t="s">
        <v>78</v>
      </c>
      <c r="F1158" s="0" t="s">
        <v>31</v>
      </c>
      <c r="G1158" s="0" t="s">
        <v>952</v>
      </c>
      <c r="H1158" s="0" t="s">
        <v>33</v>
      </c>
      <c r="I1158" s="0" t="s">
        <v>128</v>
      </c>
      <c r="J1158" s="0" t="s">
        <v>56</v>
      </c>
      <c r="K1158" s="0" t="s">
        <v>27</v>
      </c>
      <c r="L1158" s="0" t="n">
        <v>12</v>
      </c>
      <c r="M1158" s="0" t="n">
        <v>9</v>
      </c>
      <c r="N1158" s="0" t="n">
        <v>1</v>
      </c>
      <c r="O1158" s="0" t="n">
        <v>12</v>
      </c>
      <c r="P1158" s="0" t="n">
        <v>9</v>
      </c>
      <c r="Q1158" s="0" t="n">
        <v>3</v>
      </c>
      <c r="R1158" s="0" t="n">
        <v>9</v>
      </c>
      <c r="S1158" s="0" t="s">
        <v>1183</v>
      </c>
    </row>
    <row r="1159" customFormat="false" ht="12.8" hidden="false" customHeight="false" outlineLevel="0" collapsed="false">
      <c r="A1159" s="0" t="n">
        <v>88065566512</v>
      </c>
      <c r="B1159" s="0" t="n">
        <v>44093</v>
      </c>
      <c r="C1159" s="0" t="s">
        <v>1089</v>
      </c>
      <c r="D1159" s="0" t="s">
        <v>20</v>
      </c>
      <c r="E1159" s="0" t="s">
        <v>81</v>
      </c>
      <c r="F1159" s="0" t="s">
        <v>38</v>
      </c>
      <c r="G1159" s="0" t="s">
        <v>952</v>
      </c>
      <c r="H1159" s="0" t="s">
        <v>39</v>
      </c>
      <c r="I1159" s="0" t="s">
        <v>128</v>
      </c>
      <c r="J1159" s="0" t="s">
        <v>59</v>
      </c>
      <c r="K1159" s="0" t="s">
        <v>27</v>
      </c>
      <c r="L1159" s="0" t="n">
        <v>16</v>
      </c>
      <c r="M1159" s="0" t="n">
        <v>13</v>
      </c>
      <c r="N1159" s="0" t="n">
        <v>1</v>
      </c>
      <c r="O1159" s="0" t="n">
        <v>16</v>
      </c>
      <c r="P1159" s="0" t="n">
        <v>13</v>
      </c>
      <c r="Q1159" s="0" t="n">
        <v>3</v>
      </c>
      <c r="R1159" s="0" t="n">
        <v>9</v>
      </c>
      <c r="S1159" s="0" t="s">
        <v>1183</v>
      </c>
    </row>
    <row r="1160" customFormat="false" ht="12.8" hidden="false" customHeight="false" outlineLevel="0" collapsed="false">
      <c r="A1160" s="0" t="n">
        <v>88065566513</v>
      </c>
      <c r="B1160" s="0" t="n">
        <v>44092</v>
      </c>
      <c r="C1160" s="0" t="s">
        <v>1090</v>
      </c>
      <c r="D1160" s="0" t="s">
        <v>29</v>
      </c>
      <c r="E1160" s="0" t="s">
        <v>84</v>
      </c>
      <c r="F1160" s="0" t="s">
        <v>43</v>
      </c>
      <c r="G1160" s="0" t="s">
        <v>952</v>
      </c>
      <c r="H1160" s="0" t="s">
        <v>44</v>
      </c>
      <c r="I1160" s="0" t="s">
        <v>128</v>
      </c>
      <c r="J1160" s="0" t="s">
        <v>60</v>
      </c>
      <c r="K1160" s="0" t="s">
        <v>35</v>
      </c>
      <c r="L1160" s="0" t="n">
        <v>70</v>
      </c>
      <c r="M1160" s="0" t="n">
        <v>67</v>
      </c>
      <c r="N1160" s="0" t="n">
        <v>1</v>
      </c>
      <c r="O1160" s="0" t="n">
        <v>70</v>
      </c>
      <c r="P1160" s="0" t="n">
        <v>67</v>
      </c>
      <c r="Q1160" s="0" t="n">
        <v>3</v>
      </c>
      <c r="R1160" s="0" t="n">
        <v>9</v>
      </c>
      <c r="S1160" s="0" t="s">
        <v>1183</v>
      </c>
    </row>
    <row r="1161" customFormat="false" ht="12.8" hidden="false" customHeight="false" outlineLevel="0" collapsed="false">
      <c r="A1161" s="0" t="n">
        <v>88065566514</v>
      </c>
      <c r="B1161" s="0" t="n">
        <v>44092</v>
      </c>
      <c r="C1161" s="0" t="s">
        <v>1091</v>
      </c>
      <c r="D1161" s="0" t="s">
        <v>29</v>
      </c>
      <c r="E1161" s="0" t="s">
        <v>87</v>
      </c>
      <c r="F1161" s="0" t="s">
        <v>22</v>
      </c>
      <c r="G1161" s="0" t="s">
        <v>952</v>
      </c>
      <c r="H1161" s="0" t="s">
        <v>24</v>
      </c>
      <c r="I1161" s="0" t="s">
        <v>128</v>
      </c>
      <c r="J1161" s="0" t="s">
        <v>61</v>
      </c>
      <c r="K1161" s="0" t="s">
        <v>35</v>
      </c>
      <c r="L1161" s="0" t="n">
        <v>15</v>
      </c>
      <c r="M1161" s="0" t="n">
        <v>12</v>
      </c>
      <c r="N1161" s="0" t="n">
        <v>3</v>
      </c>
      <c r="O1161" s="0" t="n">
        <v>45</v>
      </c>
      <c r="P1161" s="0" t="n">
        <v>36</v>
      </c>
      <c r="Q1161" s="0" t="n">
        <v>9</v>
      </c>
      <c r="R1161" s="0" t="n">
        <v>9</v>
      </c>
      <c r="S1161" s="0" t="s">
        <v>1183</v>
      </c>
    </row>
    <row r="1162" customFormat="false" ht="12.8" hidden="false" customHeight="false" outlineLevel="0" collapsed="false">
      <c r="A1162" s="0" t="n">
        <v>88065566515</v>
      </c>
      <c r="B1162" s="0" t="n">
        <v>44093</v>
      </c>
      <c r="C1162" s="0" t="s">
        <v>1092</v>
      </c>
      <c r="D1162" s="0" t="s">
        <v>29</v>
      </c>
      <c r="E1162" s="0" t="s">
        <v>90</v>
      </c>
      <c r="F1162" s="0" t="s">
        <v>31</v>
      </c>
      <c r="G1162" s="0" t="s">
        <v>952</v>
      </c>
      <c r="H1162" s="0" t="s">
        <v>33</v>
      </c>
      <c r="I1162" s="0" t="s">
        <v>128</v>
      </c>
      <c r="J1162" s="0" t="s">
        <v>59</v>
      </c>
      <c r="K1162" s="0" t="s">
        <v>27</v>
      </c>
      <c r="L1162" s="0" t="n">
        <v>16</v>
      </c>
      <c r="M1162" s="0" t="n">
        <v>13</v>
      </c>
      <c r="N1162" s="0" t="n">
        <v>4</v>
      </c>
      <c r="O1162" s="0" t="n">
        <v>64</v>
      </c>
      <c r="P1162" s="0" t="n">
        <v>52</v>
      </c>
      <c r="Q1162" s="0" t="n">
        <v>12</v>
      </c>
      <c r="R1162" s="0" t="n">
        <v>9</v>
      </c>
      <c r="S1162" s="0" t="s">
        <v>1183</v>
      </c>
    </row>
    <row r="1163" customFormat="false" ht="12.8" hidden="false" customHeight="false" outlineLevel="0" collapsed="false">
      <c r="A1163" s="0" t="n">
        <v>88065566516</v>
      </c>
      <c r="B1163" s="0" t="n">
        <v>44094</v>
      </c>
      <c r="C1163" s="0" t="s">
        <v>1093</v>
      </c>
      <c r="D1163" s="0" t="s">
        <v>29</v>
      </c>
      <c r="E1163" s="0" t="s">
        <v>93</v>
      </c>
      <c r="F1163" s="0" t="s">
        <v>38</v>
      </c>
      <c r="G1163" s="0" t="s">
        <v>952</v>
      </c>
      <c r="H1163" s="0" t="s">
        <v>39</v>
      </c>
      <c r="I1163" s="0" t="s">
        <v>128</v>
      </c>
      <c r="J1163" s="0" t="s">
        <v>62</v>
      </c>
      <c r="K1163" s="0" t="s">
        <v>27</v>
      </c>
      <c r="L1163" s="0" t="n">
        <v>20</v>
      </c>
      <c r="M1163" s="0" t="n">
        <v>17</v>
      </c>
      <c r="N1163" s="0" t="n">
        <v>5</v>
      </c>
      <c r="O1163" s="0" t="n">
        <v>100</v>
      </c>
      <c r="P1163" s="0" t="n">
        <v>85</v>
      </c>
      <c r="Q1163" s="0" t="n">
        <v>15</v>
      </c>
      <c r="R1163" s="0" t="n">
        <v>9</v>
      </c>
      <c r="S1163" s="0" t="s">
        <v>1183</v>
      </c>
    </row>
    <row r="1164" customFormat="false" ht="12.8" hidden="false" customHeight="false" outlineLevel="0" collapsed="false">
      <c r="A1164" s="0" t="n">
        <v>88065566517</v>
      </c>
      <c r="B1164" s="0" t="n">
        <v>44095</v>
      </c>
      <c r="C1164" s="0" t="s">
        <v>1094</v>
      </c>
      <c r="D1164" s="0" t="s">
        <v>29</v>
      </c>
      <c r="E1164" s="0" t="s">
        <v>96</v>
      </c>
      <c r="F1164" s="0" t="s">
        <v>43</v>
      </c>
      <c r="G1164" s="0" t="s">
        <v>952</v>
      </c>
      <c r="H1164" s="0" t="s">
        <v>44</v>
      </c>
      <c r="I1164" s="0" t="s">
        <v>128</v>
      </c>
      <c r="J1164" s="0" t="s">
        <v>63</v>
      </c>
      <c r="K1164" s="0" t="s">
        <v>27</v>
      </c>
      <c r="L1164" s="0" t="n">
        <v>12</v>
      </c>
      <c r="M1164" s="0" t="n">
        <v>9</v>
      </c>
      <c r="N1164" s="0" t="n">
        <v>6</v>
      </c>
      <c r="O1164" s="0" t="n">
        <v>72</v>
      </c>
      <c r="P1164" s="0" t="n">
        <v>54</v>
      </c>
      <c r="Q1164" s="0" t="n">
        <v>18</v>
      </c>
      <c r="R1164" s="0" t="n">
        <v>9</v>
      </c>
      <c r="S1164" s="0" t="s">
        <v>1183</v>
      </c>
    </row>
    <row r="1165" customFormat="false" ht="12.8" hidden="false" customHeight="false" outlineLevel="0" collapsed="false">
      <c r="A1165" s="0" t="n">
        <v>88065566518</v>
      </c>
      <c r="B1165" s="0" t="n">
        <v>44096</v>
      </c>
      <c r="C1165" s="0" t="s">
        <v>1095</v>
      </c>
      <c r="D1165" s="0" t="s">
        <v>29</v>
      </c>
      <c r="E1165" s="0" t="s">
        <v>98</v>
      </c>
      <c r="F1165" s="0" t="s">
        <v>22</v>
      </c>
      <c r="G1165" s="0" t="s">
        <v>952</v>
      </c>
      <c r="H1165" s="0" t="s">
        <v>24</v>
      </c>
      <c r="I1165" s="0" t="s">
        <v>128</v>
      </c>
      <c r="J1165" s="0" t="s">
        <v>64</v>
      </c>
      <c r="K1165" s="0" t="s">
        <v>35</v>
      </c>
      <c r="L1165" s="0" t="n">
        <v>12</v>
      </c>
      <c r="M1165" s="0" t="n">
        <v>9</v>
      </c>
      <c r="N1165" s="0" t="n">
        <v>7</v>
      </c>
      <c r="O1165" s="0" t="n">
        <v>84</v>
      </c>
      <c r="P1165" s="0" t="n">
        <v>63</v>
      </c>
      <c r="Q1165" s="0" t="n">
        <v>21</v>
      </c>
      <c r="R1165" s="0" t="n">
        <v>9</v>
      </c>
      <c r="S1165" s="0" t="s">
        <v>1183</v>
      </c>
    </row>
    <row r="1166" customFormat="false" ht="12.8" hidden="false" customHeight="false" outlineLevel="0" collapsed="false">
      <c r="A1166" s="0" t="n">
        <v>88065566519</v>
      </c>
      <c r="B1166" s="0" t="n">
        <v>44097</v>
      </c>
      <c r="C1166" s="0" t="s">
        <v>1096</v>
      </c>
      <c r="D1166" s="0" t="s">
        <v>20</v>
      </c>
      <c r="E1166" s="0" t="s">
        <v>101</v>
      </c>
      <c r="F1166" s="0" t="s">
        <v>31</v>
      </c>
      <c r="G1166" s="0" t="s">
        <v>952</v>
      </c>
      <c r="H1166" s="0" t="s">
        <v>33</v>
      </c>
      <c r="I1166" s="0" t="s">
        <v>128</v>
      </c>
      <c r="J1166" s="0" t="s">
        <v>67</v>
      </c>
      <c r="K1166" s="0" t="s">
        <v>35</v>
      </c>
      <c r="L1166" s="0" t="n">
        <v>18</v>
      </c>
      <c r="M1166" s="0" t="n">
        <v>15</v>
      </c>
      <c r="N1166" s="0" t="n">
        <v>11</v>
      </c>
      <c r="O1166" s="0" t="n">
        <v>198</v>
      </c>
      <c r="P1166" s="0" t="n">
        <v>165</v>
      </c>
      <c r="Q1166" s="0" t="n">
        <v>33</v>
      </c>
      <c r="R1166" s="0" t="n">
        <v>9</v>
      </c>
      <c r="S1166" s="0" t="s">
        <v>1183</v>
      </c>
    </row>
    <row r="1167" customFormat="false" ht="12.8" hidden="false" customHeight="false" outlineLevel="0" collapsed="false">
      <c r="A1167" s="0" t="n">
        <v>88065566520</v>
      </c>
      <c r="B1167" s="0" t="n">
        <v>44098</v>
      </c>
      <c r="C1167" s="0" t="s">
        <v>1097</v>
      </c>
      <c r="D1167" s="0" t="s">
        <v>20</v>
      </c>
      <c r="E1167" s="0" t="s">
        <v>104</v>
      </c>
      <c r="F1167" s="0" t="s">
        <v>38</v>
      </c>
      <c r="G1167" s="0" t="s">
        <v>952</v>
      </c>
      <c r="H1167" s="0" t="s">
        <v>39</v>
      </c>
      <c r="I1167" s="0" t="s">
        <v>128</v>
      </c>
      <c r="J1167" s="0" t="s">
        <v>70</v>
      </c>
      <c r="K1167" s="0" t="s">
        <v>27</v>
      </c>
      <c r="L1167" s="0" t="n">
        <v>10</v>
      </c>
      <c r="M1167" s="0" t="n">
        <v>7</v>
      </c>
      <c r="N1167" s="0" t="n">
        <v>2</v>
      </c>
      <c r="O1167" s="0" t="n">
        <v>20</v>
      </c>
      <c r="P1167" s="0" t="n">
        <v>14</v>
      </c>
      <c r="Q1167" s="0" t="n">
        <v>6</v>
      </c>
      <c r="R1167" s="0" t="n">
        <v>9</v>
      </c>
      <c r="S1167" s="0" t="s">
        <v>1183</v>
      </c>
    </row>
    <row r="1168" customFormat="false" ht="12.8" hidden="false" customHeight="false" outlineLevel="0" collapsed="false">
      <c r="A1168" s="0" t="n">
        <v>88065566521</v>
      </c>
      <c r="B1168" s="0" t="n">
        <v>44099</v>
      </c>
      <c r="C1168" s="0" t="s">
        <v>1098</v>
      </c>
      <c r="D1168" s="0" t="s">
        <v>20</v>
      </c>
      <c r="E1168" s="0" t="s">
        <v>107</v>
      </c>
      <c r="F1168" s="0" t="s">
        <v>43</v>
      </c>
      <c r="G1168" s="0" t="s">
        <v>952</v>
      </c>
      <c r="H1168" s="0" t="s">
        <v>44</v>
      </c>
      <c r="I1168" s="0" t="s">
        <v>128</v>
      </c>
      <c r="J1168" s="0" t="s">
        <v>73</v>
      </c>
      <c r="K1168" s="0" t="s">
        <v>27</v>
      </c>
      <c r="L1168" s="0" t="n">
        <v>15</v>
      </c>
      <c r="M1168" s="0" t="n">
        <v>12</v>
      </c>
      <c r="N1168" s="0" t="n">
        <v>3</v>
      </c>
      <c r="O1168" s="0" t="n">
        <v>45</v>
      </c>
      <c r="P1168" s="0" t="n">
        <v>36</v>
      </c>
      <c r="Q1168" s="0" t="n">
        <v>9</v>
      </c>
      <c r="R1168" s="0" t="n">
        <v>9</v>
      </c>
      <c r="S1168" s="0" t="s">
        <v>1183</v>
      </c>
    </row>
    <row r="1169" customFormat="false" ht="12.8" hidden="false" customHeight="false" outlineLevel="0" collapsed="false">
      <c r="A1169" s="0" t="n">
        <v>88065566522</v>
      </c>
      <c r="B1169" s="0" t="n">
        <v>44103</v>
      </c>
      <c r="C1169" s="0" t="s">
        <v>1099</v>
      </c>
      <c r="D1169" s="0" t="s">
        <v>20</v>
      </c>
      <c r="E1169" s="0" t="s">
        <v>110</v>
      </c>
      <c r="F1169" s="0" t="s">
        <v>22</v>
      </c>
      <c r="G1169" s="0" t="s">
        <v>952</v>
      </c>
      <c r="H1169" s="0" t="s">
        <v>24</v>
      </c>
      <c r="I1169" s="0" t="s">
        <v>128</v>
      </c>
      <c r="J1169" s="0" t="s">
        <v>76</v>
      </c>
      <c r="K1169" s="0" t="s">
        <v>27</v>
      </c>
      <c r="L1169" s="0" t="n">
        <v>15</v>
      </c>
      <c r="M1169" s="0" t="n">
        <v>12</v>
      </c>
      <c r="N1169" s="0" t="n">
        <v>5</v>
      </c>
      <c r="O1169" s="0" t="n">
        <v>75</v>
      </c>
      <c r="P1169" s="0" t="n">
        <v>60</v>
      </c>
      <c r="Q1169" s="0" t="n">
        <v>15</v>
      </c>
      <c r="R1169" s="0" t="n">
        <v>9</v>
      </c>
      <c r="S1169" s="0" t="s">
        <v>1183</v>
      </c>
    </row>
    <row r="1170" customFormat="false" ht="12.8" hidden="false" customHeight="false" outlineLevel="0" collapsed="false">
      <c r="A1170" s="0" t="n">
        <v>88065566523</v>
      </c>
      <c r="B1170" s="0" t="n">
        <v>44102</v>
      </c>
      <c r="C1170" s="0" t="s">
        <v>1100</v>
      </c>
      <c r="D1170" s="0" t="s">
        <v>20</v>
      </c>
      <c r="E1170" s="0" t="s">
        <v>112</v>
      </c>
      <c r="F1170" s="0" t="s">
        <v>31</v>
      </c>
      <c r="G1170" s="0" t="s">
        <v>952</v>
      </c>
      <c r="H1170" s="0" t="s">
        <v>33</v>
      </c>
      <c r="I1170" s="0" t="s">
        <v>128</v>
      </c>
      <c r="J1170" s="0" t="s">
        <v>79</v>
      </c>
      <c r="K1170" s="0" t="s">
        <v>35</v>
      </c>
      <c r="L1170" s="0" t="n">
        <v>23</v>
      </c>
      <c r="M1170" s="0" t="n">
        <v>20</v>
      </c>
      <c r="N1170" s="0" t="n">
        <v>2</v>
      </c>
      <c r="O1170" s="0" t="n">
        <v>46</v>
      </c>
      <c r="P1170" s="0" t="n">
        <v>40</v>
      </c>
      <c r="Q1170" s="0" t="n">
        <v>6</v>
      </c>
      <c r="R1170" s="0" t="n">
        <v>9</v>
      </c>
      <c r="S1170" s="0" t="s">
        <v>1183</v>
      </c>
    </row>
    <row r="1171" customFormat="false" ht="12.8" hidden="false" customHeight="false" outlineLevel="0" collapsed="false">
      <c r="A1171" s="0" t="n">
        <v>88065566524</v>
      </c>
      <c r="B1171" s="0" t="n">
        <v>44102</v>
      </c>
      <c r="C1171" s="0" t="s">
        <v>1101</v>
      </c>
      <c r="D1171" s="0" t="s">
        <v>29</v>
      </c>
      <c r="E1171" s="0" t="s">
        <v>114</v>
      </c>
      <c r="F1171" s="0" t="s">
        <v>38</v>
      </c>
      <c r="G1171" s="0" t="s">
        <v>952</v>
      </c>
      <c r="H1171" s="0" t="s">
        <v>39</v>
      </c>
      <c r="I1171" s="0" t="s">
        <v>128</v>
      </c>
      <c r="J1171" s="0" t="s">
        <v>82</v>
      </c>
      <c r="K1171" s="0" t="s">
        <v>35</v>
      </c>
      <c r="L1171" s="0" t="n">
        <v>9</v>
      </c>
      <c r="M1171" s="0" t="n">
        <v>6</v>
      </c>
      <c r="N1171" s="0" t="n">
        <v>1</v>
      </c>
      <c r="O1171" s="0" t="n">
        <v>9</v>
      </c>
      <c r="P1171" s="0" t="n">
        <v>6</v>
      </c>
      <c r="Q1171" s="0" t="n">
        <v>3</v>
      </c>
      <c r="R1171" s="0" t="n">
        <v>9</v>
      </c>
      <c r="S1171" s="0" t="s">
        <v>1183</v>
      </c>
    </row>
    <row r="1172" customFormat="false" ht="12.8" hidden="false" customHeight="false" outlineLevel="0" collapsed="false">
      <c r="A1172" s="0" t="n">
        <v>88065566525</v>
      </c>
      <c r="B1172" s="0" t="n">
        <v>44103</v>
      </c>
      <c r="C1172" s="0" t="s">
        <v>1102</v>
      </c>
      <c r="D1172" s="0" t="s">
        <v>29</v>
      </c>
      <c r="E1172" s="0" t="s">
        <v>69</v>
      </c>
      <c r="F1172" s="0" t="s">
        <v>43</v>
      </c>
      <c r="G1172" s="0" t="s">
        <v>952</v>
      </c>
      <c r="H1172" s="0" t="s">
        <v>44</v>
      </c>
      <c r="I1172" s="0" t="s">
        <v>128</v>
      </c>
      <c r="J1172" s="0" t="s">
        <v>85</v>
      </c>
      <c r="K1172" s="0" t="s">
        <v>35</v>
      </c>
      <c r="L1172" s="0" t="n">
        <v>18</v>
      </c>
      <c r="M1172" s="0" t="n">
        <v>15</v>
      </c>
      <c r="N1172" s="0" t="n">
        <v>6</v>
      </c>
      <c r="O1172" s="0" t="n">
        <v>108</v>
      </c>
      <c r="P1172" s="0" t="n">
        <v>90</v>
      </c>
      <c r="Q1172" s="0" t="n">
        <v>18</v>
      </c>
      <c r="R1172" s="0" t="n">
        <v>9</v>
      </c>
      <c r="S1172" s="0" t="s">
        <v>1183</v>
      </c>
    </row>
    <row r="1173" customFormat="false" ht="12.8" hidden="false" customHeight="false" outlineLevel="0" collapsed="false">
      <c r="A1173" s="0" t="n">
        <v>88065566526</v>
      </c>
      <c r="B1173" s="0" t="n">
        <v>44104</v>
      </c>
      <c r="C1173" s="0" t="s">
        <v>1072</v>
      </c>
      <c r="D1173" s="0" t="s">
        <v>20</v>
      </c>
      <c r="E1173" s="0" t="s">
        <v>81</v>
      </c>
      <c r="F1173" s="0" t="s">
        <v>22</v>
      </c>
      <c r="G1173" s="0" t="s">
        <v>952</v>
      </c>
      <c r="H1173" s="0" t="s">
        <v>24</v>
      </c>
      <c r="I1173" s="0" t="s">
        <v>128</v>
      </c>
      <c r="J1173" s="0" t="s">
        <v>88</v>
      </c>
      <c r="K1173" s="0" t="s">
        <v>27</v>
      </c>
      <c r="L1173" s="0" t="n">
        <v>14</v>
      </c>
      <c r="M1173" s="0" t="n">
        <v>11</v>
      </c>
      <c r="N1173" s="0" t="n">
        <v>9</v>
      </c>
      <c r="O1173" s="0" t="n">
        <v>126</v>
      </c>
      <c r="P1173" s="0" t="n">
        <v>99</v>
      </c>
      <c r="Q1173" s="0" t="n">
        <v>27</v>
      </c>
      <c r="R1173" s="0" t="n">
        <v>9</v>
      </c>
      <c r="S1173" s="0" t="s">
        <v>1183</v>
      </c>
    </row>
    <row r="1174" customFormat="false" ht="12.8" hidden="false" customHeight="false" outlineLevel="0" collapsed="false">
      <c r="A1174" s="0" t="n">
        <v>88065566527</v>
      </c>
      <c r="B1174" s="0" t="n">
        <v>44094</v>
      </c>
      <c r="C1174" s="0" t="s">
        <v>1073</v>
      </c>
      <c r="D1174" s="0" t="s">
        <v>20</v>
      </c>
      <c r="E1174" s="0" t="s">
        <v>149</v>
      </c>
      <c r="F1174" s="0" t="s">
        <v>31</v>
      </c>
      <c r="G1174" s="0" t="s">
        <v>952</v>
      </c>
      <c r="H1174" s="0" t="s">
        <v>33</v>
      </c>
      <c r="I1174" s="0" t="s">
        <v>25</v>
      </c>
      <c r="J1174" s="0" t="s">
        <v>91</v>
      </c>
      <c r="K1174" s="0" t="s">
        <v>27</v>
      </c>
      <c r="L1174" s="0" t="n">
        <v>30</v>
      </c>
      <c r="M1174" s="0" t="n">
        <v>27</v>
      </c>
      <c r="N1174" s="0" t="n">
        <v>10</v>
      </c>
      <c r="O1174" s="0" t="n">
        <v>300</v>
      </c>
      <c r="P1174" s="0" t="n">
        <v>270</v>
      </c>
      <c r="Q1174" s="0" t="n">
        <v>30</v>
      </c>
      <c r="R1174" s="0" t="n">
        <v>9</v>
      </c>
      <c r="S1174" s="0" t="s">
        <v>1183</v>
      </c>
    </row>
    <row r="1175" customFormat="false" ht="12.8" hidden="false" customHeight="false" outlineLevel="0" collapsed="false">
      <c r="A1175" s="0" t="n">
        <v>88065566528</v>
      </c>
      <c r="B1175" s="0" t="n">
        <v>44095</v>
      </c>
      <c r="C1175" s="0" t="s">
        <v>1074</v>
      </c>
      <c r="D1175" s="0" t="s">
        <v>29</v>
      </c>
      <c r="E1175" s="0" t="s">
        <v>21</v>
      </c>
      <c r="F1175" s="0" t="s">
        <v>38</v>
      </c>
      <c r="G1175" s="0" t="s">
        <v>952</v>
      </c>
      <c r="H1175" s="0" t="s">
        <v>39</v>
      </c>
      <c r="I1175" s="0" t="s">
        <v>25</v>
      </c>
      <c r="J1175" s="0" t="s">
        <v>94</v>
      </c>
      <c r="K1175" s="0" t="s">
        <v>27</v>
      </c>
      <c r="L1175" s="0" t="n">
        <v>16</v>
      </c>
      <c r="M1175" s="0" t="n">
        <v>13</v>
      </c>
      <c r="N1175" s="0" t="n">
        <v>3</v>
      </c>
      <c r="O1175" s="0" t="n">
        <v>48</v>
      </c>
      <c r="P1175" s="0" t="n">
        <v>39</v>
      </c>
      <c r="Q1175" s="0" t="n">
        <v>9</v>
      </c>
      <c r="R1175" s="0" t="n">
        <v>9</v>
      </c>
      <c r="S1175" s="0" t="s">
        <v>1183</v>
      </c>
    </row>
    <row r="1176" customFormat="false" ht="12.8" hidden="false" customHeight="false" outlineLevel="0" collapsed="false">
      <c r="A1176" s="0" t="n">
        <v>88065566529</v>
      </c>
      <c r="B1176" s="0" t="n">
        <v>44096</v>
      </c>
      <c r="C1176" s="0" t="s">
        <v>1078</v>
      </c>
      <c r="D1176" s="0" t="s">
        <v>20</v>
      </c>
      <c r="E1176" s="0" t="s">
        <v>147</v>
      </c>
      <c r="F1176" s="0" t="s">
        <v>43</v>
      </c>
      <c r="G1176" s="0" t="s">
        <v>952</v>
      </c>
      <c r="H1176" s="0" t="s">
        <v>44</v>
      </c>
      <c r="I1176" s="0" t="s">
        <v>25</v>
      </c>
      <c r="J1176" s="0" t="s">
        <v>26</v>
      </c>
      <c r="K1176" s="0" t="s">
        <v>27</v>
      </c>
      <c r="L1176" s="0" t="n">
        <v>52</v>
      </c>
      <c r="M1176" s="0" t="n">
        <v>49</v>
      </c>
      <c r="N1176" s="0" t="n">
        <v>4</v>
      </c>
      <c r="O1176" s="0" t="n">
        <v>208</v>
      </c>
      <c r="P1176" s="0" t="n">
        <v>196</v>
      </c>
      <c r="Q1176" s="0" t="n">
        <v>12</v>
      </c>
      <c r="R1176" s="0" t="n">
        <v>9</v>
      </c>
      <c r="S1176" s="0" t="s">
        <v>1183</v>
      </c>
    </row>
    <row r="1177" customFormat="false" ht="12.8" hidden="false" customHeight="false" outlineLevel="0" collapsed="false">
      <c r="A1177" s="0" t="n">
        <v>88065566530</v>
      </c>
      <c r="B1177" s="0" t="n">
        <v>44097</v>
      </c>
      <c r="C1177" s="0" t="s">
        <v>1079</v>
      </c>
      <c r="D1177" s="0" t="s">
        <v>20</v>
      </c>
      <c r="E1177" s="0" t="s">
        <v>149</v>
      </c>
      <c r="F1177" s="0" t="s">
        <v>22</v>
      </c>
      <c r="G1177" s="0" t="s">
        <v>952</v>
      </c>
      <c r="H1177" s="0" t="s">
        <v>24</v>
      </c>
      <c r="I1177" s="0" t="s">
        <v>25</v>
      </c>
      <c r="J1177" s="0" t="s">
        <v>99</v>
      </c>
      <c r="K1177" s="0" t="s">
        <v>27</v>
      </c>
      <c r="L1177" s="0" t="n">
        <v>14</v>
      </c>
      <c r="M1177" s="0" t="n">
        <v>11</v>
      </c>
      <c r="N1177" s="0" t="n">
        <v>5</v>
      </c>
      <c r="O1177" s="0" t="n">
        <v>70</v>
      </c>
      <c r="P1177" s="0" t="n">
        <v>55</v>
      </c>
      <c r="Q1177" s="0" t="n">
        <v>15</v>
      </c>
      <c r="R1177" s="0" t="n">
        <v>9</v>
      </c>
      <c r="S1177" s="0" t="s">
        <v>1183</v>
      </c>
    </row>
    <row r="1178" customFormat="false" ht="12.8" hidden="false" customHeight="false" outlineLevel="0" collapsed="false">
      <c r="A1178" s="0" t="n">
        <v>88065566531</v>
      </c>
      <c r="B1178" s="0" t="n">
        <v>44098</v>
      </c>
      <c r="C1178" s="0" t="s">
        <v>1080</v>
      </c>
      <c r="D1178" s="0" t="s">
        <v>29</v>
      </c>
      <c r="E1178" s="0" t="s">
        <v>21</v>
      </c>
      <c r="F1178" s="0" t="s">
        <v>31</v>
      </c>
      <c r="G1178" s="0" t="s">
        <v>952</v>
      </c>
      <c r="H1178" s="0" t="s">
        <v>33</v>
      </c>
      <c r="I1178" s="0" t="s">
        <v>25</v>
      </c>
      <c r="J1178" s="0" t="s">
        <v>102</v>
      </c>
      <c r="K1178" s="0" t="s">
        <v>27</v>
      </c>
      <c r="L1178" s="0" t="n">
        <v>6</v>
      </c>
      <c r="M1178" s="0" t="n">
        <v>3</v>
      </c>
      <c r="N1178" s="0" t="n">
        <v>6</v>
      </c>
      <c r="O1178" s="0" t="n">
        <v>36</v>
      </c>
      <c r="P1178" s="0" t="n">
        <v>18</v>
      </c>
      <c r="Q1178" s="0" t="n">
        <v>18</v>
      </c>
      <c r="R1178" s="0" t="n">
        <v>9</v>
      </c>
      <c r="S1178" s="0" t="s">
        <v>1183</v>
      </c>
    </row>
    <row r="1179" customFormat="false" ht="12.8" hidden="false" customHeight="false" outlineLevel="0" collapsed="false">
      <c r="A1179" s="0" t="n">
        <v>88065566532</v>
      </c>
      <c r="B1179" s="0" t="n">
        <v>44099</v>
      </c>
      <c r="C1179" s="0" t="s">
        <v>1081</v>
      </c>
      <c r="D1179" s="0" t="s">
        <v>20</v>
      </c>
      <c r="E1179" s="0" t="s">
        <v>152</v>
      </c>
      <c r="F1179" s="0" t="s">
        <v>38</v>
      </c>
      <c r="G1179" s="0" t="s">
        <v>952</v>
      </c>
      <c r="H1179" s="0" t="s">
        <v>39</v>
      </c>
      <c r="I1179" s="0" t="s">
        <v>25</v>
      </c>
      <c r="J1179" s="0" t="s">
        <v>105</v>
      </c>
      <c r="K1179" s="0" t="s">
        <v>27</v>
      </c>
      <c r="L1179" s="0" t="n">
        <v>13</v>
      </c>
      <c r="M1179" s="0" t="n">
        <v>10</v>
      </c>
      <c r="N1179" s="0" t="n">
        <v>3</v>
      </c>
      <c r="O1179" s="0" t="n">
        <v>39</v>
      </c>
      <c r="P1179" s="0" t="n">
        <v>30</v>
      </c>
      <c r="Q1179" s="0" t="n">
        <v>9</v>
      </c>
      <c r="R1179" s="0" t="n">
        <v>9</v>
      </c>
      <c r="S1179" s="0" t="s">
        <v>1183</v>
      </c>
    </row>
    <row r="1180" customFormat="false" ht="12.8" hidden="false" customHeight="false" outlineLevel="0" collapsed="false">
      <c r="A1180" s="0" t="n">
        <v>88065566533</v>
      </c>
      <c r="B1180" s="0" t="n">
        <v>44103</v>
      </c>
      <c r="C1180" s="0" t="s">
        <v>1082</v>
      </c>
      <c r="D1180" s="0" t="s">
        <v>29</v>
      </c>
      <c r="E1180" s="0" t="s">
        <v>154</v>
      </c>
      <c r="F1180" s="0" t="s">
        <v>43</v>
      </c>
      <c r="G1180" s="0" t="s">
        <v>952</v>
      </c>
      <c r="H1180" s="0" t="s">
        <v>44</v>
      </c>
      <c r="I1180" s="0" t="s">
        <v>25</v>
      </c>
      <c r="J1180" s="0" t="s">
        <v>108</v>
      </c>
      <c r="K1180" s="0" t="s">
        <v>27</v>
      </c>
      <c r="L1180" s="0" t="n">
        <v>15</v>
      </c>
      <c r="M1180" s="0" t="n">
        <v>12</v>
      </c>
      <c r="N1180" s="0" t="n">
        <v>7</v>
      </c>
      <c r="O1180" s="0" t="n">
        <v>105</v>
      </c>
      <c r="P1180" s="0" t="n">
        <v>84</v>
      </c>
      <c r="Q1180" s="0" t="n">
        <v>21</v>
      </c>
      <c r="R1180" s="0" t="n">
        <v>9</v>
      </c>
      <c r="S1180" s="0" t="s">
        <v>1183</v>
      </c>
    </row>
    <row r="1181" customFormat="false" ht="12.8" hidden="false" customHeight="false" outlineLevel="0" collapsed="false">
      <c r="A1181" s="0" t="n">
        <v>88065566534</v>
      </c>
      <c r="B1181" s="0" t="n">
        <v>44102</v>
      </c>
      <c r="C1181" s="0" t="s">
        <v>1083</v>
      </c>
      <c r="D1181" s="0" t="s">
        <v>20</v>
      </c>
      <c r="E1181" s="0" t="s">
        <v>156</v>
      </c>
      <c r="F1181" s="0" t="s">
        <v>22</v>
      </c>
      <c r="G1181" s="0" t="s">
        <v>952</v>
      </c>
      <c r="H1181" s="0" t="s">
        <v>24</v>
      </c>
      <c r="I1181" s="0" t="s">
        <v>25</v>
      </c>
      <c r="J1181" s="0" t="s">
        <v>53</v>
      </c>
      <c r="K1181" s="0" t="s">
        <v>27</v>
      </c>
      <c r="L1181" s="0" t="n">
        <v>20</v>
      </c>
      <c r="M1181" s="0" t="n">
        <v>17</v>
      </c>
      <c r="N1181" s="0" t="n">
        <v>5</v>
      </c>
      <c r="O1181" s="0" t="n">
        <v>100</v>
      </c>
      <c r="P1181" s="0" t="n">
        <v>85</v>
      </c>
      <c r="Q1181" s="0" t="n">
        <v>15</v>
      </c>
      <c r="R1181" s="0" t="n">
        <v>9</v>
      </c>
      <c r="S1181" s="0" t="s">
        <v>1183</v>
      </c>
    </row>
    <row r="1182" customFormat="false" ht="12.8" hidden="false" customHeight="false" outlineLevel="0" collapsed="false">
      <c r="A1182" s="0" t="n">
        <v>88065566535</v>
      </c>
      <c r="B1182" s="0" t="n">
        <v>44102</v>
      </c>
      <c r="C1182" s="0" t="s">
        <v>1084</v>
      </c>
      <c r="D1182" s="0" t="s">
        <v>29</v>
      </c>
      <c r="E1182" s="0" t="s">
        <v>66</v>
      </c>
      <c r="F1182" s="0" t="s">
        <v>31</v>
      </c>
      <c r="G1182" s="0" t="s">
        <v>952</v>
      </c>
      <c r="H1182" s="0" t="s">
        <v>33</v>
      </c>
      <c r="I1182" s="0" t="s">
        <v>25</v>
      </c>
      <c r="J1182" s="0" t="s">
        <v>56</v>
      </c>
      <c r="K1182" s="0" t="s">
        <v>27</v>
      </c>
      <c r="L1182" s="0" t="n">
        <v>12</v>
      </c>
      <c r="M1182" s="0" t="n">
        <v>9</v>
      </c>
      <c r="N1182" s="0" t="n">
        <v>8</v>
      </c>
      <c r="O1182" s="0" t="n">
        <v>96</v>
      </c>
      <c r="P1182" s="0" t="n">
        <v>72</v>
      </c>
      <c r="Q1182" s="0" t="n">
        <v>24</v>
      </c>
      <c r="R1182" s="0" t="n">
        <v>9</v>
      </c>
      <c r="S1182" s="0" t="s">
        <v>1183</v>
      </c>
    </row>
    <row r="1183" customFormat="false" ht="12.8" hidden="false" customHeight="false" outlineLevel="0" collapsed="false">
      <c r="A1183" s="0" t="n">
        <v>88065566536</v>
      </c>
      <c r="B1183" s="0" t="n">
        <v>44103</v>
      </c>
      <c r="C1183" s="0" t="s">
        <v>1085</v>
      </c>
      <c r="D1183" s="0" t="s">
        <v>20</v>
      </c>
      <c r="E1183" s="0" t="s">
        <v>69</v>
      </c>
      <c r="F1183" s="0" t="s">
        <v>38</v>
      </c>
      <c r="G1183" s="0" t="s">
        <v>952</v>
      </c>
      <c r="H1183" s="0" t="s">
        <v>39</v>
      </c>
      <c r="I1183" s="0" t="s">
        <v>25</v>
      </c>
      <c r="J1183" s="0" t="s">
        <v>59</v>
      </c>
      <c r="K1183" s="0" t="s">
        <v>27</v>
      </c>
      <c r="L1183" s="0" t="n">
        <v>16</v>
      </c>
      <c r="M1183" s="0" t="n">
        <v>13</v>
      </c>
      <c r="N1183" s="0" t="n">
        <v>9</v>
      </c>
      <c r="O1183" s="0" t="n">
        <v>144</v>
      </c>
      <c r="P1183" s="0" t="n">
        <v>117</v>
      </c>
      <c r="Q1183" s="0" t="n">
        <v>27</v>
      </c>
      <c r="R1183" s="0" t="n">
        <v>9</v>
      </c>
      <c r="S1183" s="0" t="s">
        <v>1183</v>
      </c>
    </row>
    <row r="1184" customFormat="false" ht="12.8" hidden="false" customHeight="false" outlineLevel="0" collapsed="false">
      <c r="A1184" s="0" t="n">
        <v>88065566537</v>
      </c>
      <c r="B1184" s="0" t="n">
        <v>44104</v>
      </c>
      <c r="C1184" s="0" t="s">
        <v>1103</v>
      </c>
      <c r="D1184" s="0" t="s">
        <v>20</v>
      </c>
      <c r="E1184" s="0" t="s">
        <v>117</v>
      </c>
      <c r="F1184" s="0" t="s">
        <v>43</v>
      </c>
      <c r="G1184" s="0" t="s">
        <v>952</v>
      </c>
      <c r="H1184" s="0" t="s">
        <v>44</v>
      </c>
      <c r="I1184" s="0" t="s">
        <v>25</v>
      </c>
      <c r="J1184" s="0" t="s">
        <v>62</v>
      </c>
      <c r="K1184" s="0" t="s">
        <v>27</v>
      </c>
      <c r="L1184" s="0" t="n">
        <v>20</v>
      </c>
      <c r="M1184" s="0" t="n">
        <v>17</v>
      </c>
      <c r="N1184" s="0" t="n">
        <v>2</v>
      </c>
      <c r="O1184" s="0" t="n">
        <v>40</v>
      </c>
      <c r="P1184" s="0" t="n">
        <v>34</v>
      </c>
      <c r="Q1184" s="0" t="n">
        <v>6</v>
      </c>
      <c r="R1184" s="0" t="n">
        <v>9</v>
      </c>
      <c r="S1184" s="0" t="s">
        <v>1183</v>
      </c>
    </row>
    <row r="1185" customFormat="false" ht="12.8" hidden="false" customHeight="false" outlineLevel="0" collapsed="false">
      <c r="A1185" s="0" t="n">
        <v>88065566538</v>
      </c>
      <c r="B1185" s="0" t="n">
        <v>44044</v>
      </c>
      <c r="C1185" s="0" t="s">
        <v>1104</v>
      </c>
      <c r="D1185" s="0" t="s">
        <v>29</v>
      </c>
      <c r="E1185" s="0" t="s">
        <v>119</v>
      </c>
      <c r="F1185" s="0" t="s">
        <v>22</v>
      </c>
      <c r="G1185" s="0" t="s">
        <v>952</v>
      </c>
      <c r="H1185" s="0" t="s">
        <v>24</v>
      </c>
      <c r="I1185" s="0" t="s">
        <v>25</v>
      </c>
      <c r="J1185" s="0" t="s">
        <v>63</v>
      </c>
      <c r="K1185" s="0" t="s">
        <v>27</v>
      </c>
      <c r="L1185" s="0" t="n">
        <v>12</v>
      </c>
      <c r="M1185" s="0" t="n">
        <v>9</v>
      </c>
      <c r="N1185" s="0" t="n">
        <v>5</v>
      </c>
      <c r="O1185" s="0" t="n">
        <v>60</v>
      </c>
      <c r="P1185" s="0" t="n">
        <v>45</v>
      </c>
      <c r="Q1185" s="0" t="n">
        <v>15</v>
      </c>
      <c r="R1185" s="0" t="n">
        <v>8</v>
      </c>
      <c r="S1185" s="0" t="s">
        <v>1184</v>
      </c>
    </row>
    <row r="1186" customFormat="false" ht="12.8" hidden="false" customHeight="false" outlineLevel="0" collapsed="false">
      <c r="A1186" s="0" t="n">
        <v>88065566539</v>
      </c>
      <c r="B1186" s="0" t="n">
        <v>44045</v>
      </c>
      <c r="C1186" s="0" t="s">
        <v>1105</v>
      </c>
      <c r="D1186" s="0" t="s">
        <v>20</v>
      </c>
      <c r="E1186" s="0" t="s">
        <v>50</v>
      </c>
      <c r="F1186" s="0" t="s">
        <v>31</v>
      </c>
      <c r="G1186" s="0" t="s">
        <v>952</v>
      </c>
      <c r="H1186" s="0" t="s">
        <v>33</v>
      </c>
      <c r="I1186" s="0" t="s">
        <v>25</v>
      </c>
      <c r="J1186" s="0" t="s">
        <v>70</v>
      </c>
      <c r="K1186" s="0" t="s">
        <v>27</v>
      </c>
      <c r="L1186" s="0" t="n">
        <v>10</v>
      </c>
      <c r="M1186" s="0" t="n">
        <v>7</v>
      </c>
      <c r="N1186" s="0" t="n">
        <v>7</v>
      </c>
      <c r="O1186" s="0" t="n">
        <v>70</v>
      </c>
      <c r="P1186" s="0" t="n">
        <v>49</v>
      </c>
      <c r="Q1186" s="0" t="n">
        <v>21</v>
      </c>
      <c r="R1186" s="0" t="n">
        <v>8</v>
      </c>
      <c r="S1186" s="0" t="s">
        <v>1184</v>
      </c>
    </row>
    <row r="1187" customFormat="false" ht="12.8" hidden="false" customHeight="false" outlineLevel="0" collapsed="false">
      <c r="A1187" s="0" t="n">
        <v>88065566540</v>
      </c>
      <c r="B1187" s="0" t="n">
        <v>44046</v>
      </c>
      <c r="C1187" s="0" t="s">
        <v>1106</v>
      </c>
      <c r="D1187" s="0" t="s">
        <v>29</v>
      </c>
      <c r="E1187" s="0" t="s">
        <v>52</v>
      </c>
      <c r="F1187" s="0" t="s">
        <v>38</v>
      </c>
      <c r="G1187" s="0" t="s">
        <v>952</v>
      </c>
      <c r="H1187" s="0" t="s">
        <v>39</v>
      </c>
      <c r="I1187" s="0" t="s">
        <v>25</v>
      </c>
      <c r="J1187" s="0" t="s">
        <v>73</v>
      </c>
      <c r="K1187" s="0" t="s">
        <v>27</v>
      </c>
      <c r="L1187" s="0" t="n">
        <v>15</v>
      </c>
      <c r="M1187" s="0" t="n">
        <v>12</v>
      </c>
      <c r="N1187" s="0" t="n">
        <v>7</v>
      </c>
      <c r="O1187" s="0" t="n">
        <v>105</v>
      </c>
      <c r="P1187" s="0" t="n">
        <v>84</v>
      </c>
      <c r="Q1187" s="0" t="n">
        <v>21</v>
      </c>
      <c r="R1187" s="0" t="n">
        <v>8</v>
      </c>
      <c r="S1187" s="0" t="s">
        <v>1184</v>
      </c>
    </row>
    <row r="1188" customFormat="false" ht="12.8" hidden="false" customHeight="false" outlineLevel="0" collapsed="false">
      <c r="A1188" s="0" t="n">
        <v>88065566541</v>
      </c>
      <c r="B1188" s="0" t="n">
        <v>44047</v>
      </c>
      <c r="C1188" s="0" t="s">
        <v>1107</v>
      </c>
      <c r="D1188" s="0" t="s">
        <v>29</v>
      </c>
      <c r="E1188" s="0" t="s">
        <v>55</v>
      </c>
      <c r="F1188" s="0" t="s">
        <v>43</v>
      </c>
      <c r="G1188" s="0" t="s">
        <v>952</v>
      </c>
      <c r="H1188" s="0" t="s">
        <v>44</v>
      </c>
      <c r="I1188" s="0" t="s">
        <v>25</v>
      </c>
      <c r="J1188" s="0" t="s">
        <v>76</v>
      </c>
      <c r="K1188" s="0" t="s">
        <v>27</v>
      </c>
      <c r="L1188" s="0" t="n">
        <v>15</v>
      </c>
      <c r="M1188" s="0" t="n">
        <v>12</v>
      </c>
      <c r="N1188" s="0" t="n">
        <v>15</v>
      </c>
      <c r="O1188" s="0" t="n">
        <v>225</v>
      </c>
      <c r="P1188" s="0" t="n">
        <v>180</v>
      </c>
      <c r="Q1188" s="0" t="n">
        <v>45</v>
      </c>
      <c r="R1188" s="0" t="n">
        <v>8</v>
      </c>
      <c r="S1188" s="0" t="s">
        <v>1184</v>
      </c>
    </row>
    <row r="1189" customFormat="false" ht="12.8" hidden="false" customHeight="false" outlineLevel="0" collapsed="false">
      <c r="A1189" s="0" t="n">
        <v>88065566542</v>
      </c>
      <c r="B1189" s="0" t="n">
        <v>44048</v>
      </c>
      <c r="C1189" s="0" t="s">
        <v>1108</v>
      </c>
      <c r="D1189" s="0" t="s">
        <v>20</v>
      </c>
      <c r="E1189" s="0" t="s">
        <v>58</v>
      </c>
      <c r="F1189" s="0" t="s">
        <v>22</v>
      </c>
      <c r="G1189" s="0" t="s">
        <v>952</v>
      </c>
      <c r="H1189" s="0" t="s">
        <v>24</v>
      </c>
      <c r="I1189" s="0" t="s">
        <v>25</v>
      </c>
      <c r="J1189" s="0" t="s">
        <v>126</v>
      </c>
      <c r="K1189" s="0" t="s">
        <v>27</v>
      </c>
      <c r="L1189" s="0" t="n">
        <v>20</v>
      </c>
      <c r="M1189" s="0" t="n">
        <v>17</v>
      </c>
      <c r="N1189" s="0" t="n">
        <v>3</v>
      </c>
      <c r="O1189" s="0" t="n">
        <v>60</v>
      </c>
      <c r="P1189" s="0" t="n">
        <v>51</v>
      </c>
      <c r="Q1189" s="0" t="n">
        <v>9</v>
      </c>
      <c r="R1189" s="0" t="n">
        <v>8</v>
      </c>
      <c r="S1189" s="0" t="s">
        <v>1184</v>
      </c>
    </row>
    <row r="1190" customFormat="false" ht="12.8" hidden="false" customHeight="false" outlineLevel="0" collapsed="false">
      <c r="A1190" s="0" t="n">
        <v>88065566543</v>
      </c>
      <c r="B1190" s="0" t="n">
        <v>44052</v>
      </c>
      <c r="C1190" s="0" t="s">
        <v>1109</v>
      </c>
      <c r="D1190" s="0" t="s">
        <v>29</v>
      </c>
      <c r="E1190" s="0" t="s">
        <v>147</v>
      </c>
      <c r="F1190" s="0" t="s">
        <v>31</v>
      </c>
      <c r="G1190" s="0" t="s">
        <v>952</v>
      </c>
      <c r="H1190" s="0" t="s">
        <v>33</v>
      </c>
      <c r="I1190" s="0" t="s">
        <v>25</v>
      </c>
      <c r="J1190" s="0" t="s">
        <v>129</v>
      </c>
      <c r="K1190" s="0" t="s">
        <v>27</v>
      </c>
      <c r="L1190" s="0" t="n">
        <v>12</v>
      </c>
      <c r="M1190" s="0" t="n">
        <v>9</v>
      </c>
      <c r="N1190" s="0" t="n">
        <v>6</v>
      </c>
      <c r="O1190" s="0" t="n">
        <v>72</v>
      </c>
      <c r="P1190" s="0" t="n">
        <v>54</v>
      </c>
      <c r="Q1190" s="0" t="n">
        <v>18</v>
      </c>
      <c r="R1190" s="0" t="n">
        <v>8</v>
      </c>
      <c r="S1190" s="0" t="s">
        <v>1184</v>
      </c>
    </row>
    <row r="1191" customFormat="false" ht="12.8" hidden="false" customHeight="false" outlineLevel="0" collapsed="false">
      <c r="A1191" s="0" t="n">
        <v>88065566544</v>
      </c>
      <c r="B1191" s="0" t="n">
        <v>44051</v>
      </c>
      <c r="C1191" s="0" t="s">
        <v>1110</v>
      </c>
      <c r="D1191" s="0" t="s">
        <v>20</v>
      </c>
      <c r="E1191" s="0" t="s">
        <v>149</v>
      </c>
      <c r="F1191" s="0" t="s">
        <v>38</v>
      </c>
      <c r="G1191" s="0" t="s">
        <v>952</v>
      </c>
      <c r="H1191" s="0" t="s">
        <v>39</v>
      </c>
      <c r="I1191" s="0" t="s">
        <v>25</v>
      </c>
      <c r="J1191" s="0" t="s">
        <v>131</v>
      </c>
      <c r="K1191" s="0" t="s">
        <v>27</v>
      </c>
      <c r="L1191" s="0" t="n">
        <v>13</v>
      </c>
      <c r="M1191" s="0" t="n">
        <v>10</v>
      </c>
      <c r="N1191" s="0" t="n">
        <v>10</v>
      </c>
      <c r="O1191" s="0" t="n">
        <v>130</v>
      </c>
      <c r="P1191" s="0" t="n">
        <v>100</v>
      </c>
      <c r="Q1191" s="0" t="n">
        <v>30</v>
      </c>
      <c r="R1191" s="0" t="n">
        <v>8</v>
      </c>
      <c r="S1191" s="0" t="s">
        <v>1184</v>
      </c>
    </row>
    <row r="1192" customFormat="false" ht="12.8" hidden="false" customHeight="false" outlineLevel="0" collapsed="false">
      <c r="A1192" s="0" t="n">
        <v>88065566545</v>
      </c>
      <c r="B1192" s="0" t="n">
        <v>44051</v>
      </c>
      <c r="C1192" s="0" t="s">
        <v>1072</v>
      </c>
      <c r="D1192" s="0" t="s">
        <v>20</v>
      </c>
      <c r="E1192" s="0" t="s">
        <v>81</v>
      </c>
      <c r="F1192" s="0" t="s">
        <v>43</v>
      </c>
      <c r="G1192" s="0" t="s">
        <v>952</v>
      </c>
      <c r="H1192" s="0" t="s">
        <v>44</v>
      </c>
      <c r="I1192" s="0" t="s">
        <v>25</v>
      </c>
      <c r="J1192" s="0" t="s">
        <v>133</v>
      </c>
      <c r="K1192" s="0" t="s">
        <v>27</v>
      </c>
      <c r="L1192" s="0" t="n">
        <v>15</v>
      </c>
      <c r="M1192" s="0" t="n">
        <v>12</v>
      </c>
      <c r="N1192" s="0" t="n">
        <v>11</v>
      </c>
      <c r="O1192" s="0" t="n">
        <v>165</v>
      </c>
      <c r="P1192" s="0" t="n">
        <v>132</v>
      </c>
      <c r="Q1192" s="0" t="n">
        <v>33</v>
      </c>
      <c r="R1192" s="0" t="n">
        <v>8</v>
      </c>
      <c r="S1192" s="0" t="s">
        <v>1184</v>
      </c>
    </row>
    <row r="1193" customFormat="false" ht="12.8" hidden="false" customHeight="false" outlineLevel="0" collapsed="false">
      <c r="A1193" s="0" t="n">
        <v>88065566546</v>
      </c>
      <c r="B1193" s="0" t="n">
        <v>44052</v>
      </c>
      <c r="C1193" s="0" t="s">
        <v>1073</v>
      </c>
      <c r="D1193" s="0" t="s">
        <v>20</v>
      </c>
      <c r="E1193" s="0" t="s">
        <v>149</v>
      </c>
      <c r="F1193" s="0" t="s">
        <v>22</v>
      </c>
      <c r="G1193" s="0" t="s">
        <v>952</v>
      </c>
      <c r="H1193" s="0" t="s">
        <v>24</v>
      </c>
      <c r="I1193" s="0" t="s">
        <v>25</v>
      </c>
      <c r="J1193" s="0" t="s">
        <v>88</v>
      </c>
      <c r="K1193" s="0" t="s">
        <v>27</v>
      </c>
      <c r="L1193" s="0" t="n">
        <v>14</v>
      </c>
      <c r="M1193" s="0" t="n">
        <v>11</v>
      </c>
      <c r="N1193" s="0" t="n">
        <v>3</v>
      </c>
      <c r="O1193" s="0" t="n">
        <v>42</v>
      </c>
      <c r="P1193" s="0" t="n">
        <v>33</v>
      </c>
      <c r="Q1193" s="0" t="n">
        <v>9</v>
      </c>
      <c r="R1193" s="0" t="n">
        <v>8</v>
      </c>
      <c r="S1193" s="0" t="s">
        <v>1184</v>
      </c>
    </row>
    <row r="1194" customFormat="false" ht="12.8" hidden="false" customHeight="false" outlineLevel="0" collapsed="false">
      <c r="A1194" s="0" t="n">
        <v>88065566547</v>
      </c>
      <c r="B1194" s="0" t="n">
        <v>44053</v>
      </c>
      <c r="C1194" s="0" t="s">
        <v>1074</v>
      </c>
      <c r="D1194" s="0" t="s">
        <v>29</v>
      </c>
      <c r="E1194" s="0" t="s">
        <v>21</v>
      </c>
      <c r="F1194" s="0" t="s">
        <v>31</v>
      </c>
      <c r="G1194" s="0" t="s">
        <v>952</v>
      </c>
      <c r="H1194" s="0" t="s">
        <v>33</v>
      </c>
      <c r="I1194" s="0" t="s">
        <v>25</v>
      </c>
      <c r="J1194" s="0" t="s">
        <v>91</v>
      </c>
      <c r="K1194" s="0" t="s">
        <v>27</v>
      </c>
      <c r="L1194" s="0" t="n">
        <v>30</v>
      </c>
      <c r="M1194" s="0" t="n">
        <v>27</v>
      </c>
      <c r="N1194" s="0" t="n">
        <v>1</v>
      </c>
      <c r="O1194" s="0" t="n">
        <v>30</v>
      </c>
      <c r="P1194" s="0" t="n">
        <v>27</v>
      </c>
      <c r="Q1194" s="0" t="n">
        <v>3</v>
      </c>
      <c r="R1194" s="0" t="n">
        <v>8</v>
      </c>
      <c r="S1194" s="0" t="s">
        <v>1184</v>
      </c>
    </row>
    <row r="1195" customFormat="false" ht="12.8" hidden="false" customHeight="false" outlineLevel="0" collapsed="false">
      <c r="A1195" s="0" t="n">
        <v>88065566548</v>
      </c>
      <c r="B1195" s="0" t="n">
        <v>44054</v>
      </c>
      <c r="C1195" s="0" t="s">
        <v>1078</v>
      </c>
      <c r="D1195" s="0" t="s">
        <v>20</v>
      </c>
      <c r="E1195" s="0" t="s">
        <v>147</v>
      </c>
      <c r="F1195" s="0" t="s">
        <v>38</v>
      </c>
      <c r="G1195" s="0" t="s">
        <v>952</v>
      </c>
      <c r="H1195" s="0" t="s">
        <v>39</v>
      </c>
      <c r="I1195" s="0" t="s">
        <v>25</v>
      </c>
      <c r="J1195" s="0" t="s">
        <v>94</v>
      </c>
      <c r="K1195" s="0" t="s">
        <v>27</v>
      </c>
      <c r="L1195" s="0" t="n">
        <v>16</v>
      </c>
      <c r="M1195" s="0" t="n">
        <v>13</v>
      </c>
      <c r="N1195" s="0" t="n">
        <v>1</v>
      </c>
      <c r="O1195" s="0" t="n">
        <v>16</v>
      </c>
      <c r="P1195" s="0" t="n">
        <v>13</v>
      </c>
      <c r="Q1195" s="0" t="n">
        <v>3</v>
      </c>
      <c r="R1195" s="0" t="n">
        <v>8</v>
      </c>
      <c r="S1195" s="0" t="s">
        <v>1184</v>
      </c>
    </row>
    <row r="1196" customFormat="false" ht="12.8" hidden="false" customHeight="false" outlineLevel="0" collapsed="false">
      <c r="A1196" s="0" t="n">
        <v>88065566549</v>
      </c>
      <c r="B1196" s="0" t="n">
        <v>44055</v>
      </c>
      <c r="C1196" s="0" t="s">
        <v>1079</v>
      </c>
      <c r="D1196" s="0" t="s">
        <v>20</v>
      </c>
      <c r="E1196" s="0" t="s">
        <v>149</v>
      </c>
      <c r="F1196" s="0" t="s">
        <v>43</v>
      </c>
      <c r="G1196" s="0" t="s">
        <v>952</v>
      </c>
      <c r="H1196" s="0" t="s">
        <v>44</v>
      </c>
      <c r="I1196" s="0" t="s">
        <v>25</v>
      </c>
      <c r="J1196" s="0" t="s">
        <v>34</v>
      </c>
      <c r="K1196" s="0" t="s">
        <v>35</v>
      </c>
      <c r="L1196" s="0" t="n">
        <v>9</v>
      </c>
      <c r="M1196" s="0" t="n">
        <v>6</v>
      </c>
      <c r="N1196" s="0" t="n">
        <v>1</v>
      </c>
      <c r="O1196" s="0" t="n">
        <v>9</v>
      </c>
      <c r="P1196" s="0" t="n">
        <v>6</v>
      </c>
      <c r="Q1196" s="0" t="n">
        <v>3</v>
      </c>
      <c r="R1196" s="0" t="n">
        <v>8</v>
      </c>
      <c r="S1196" s="0" t="s">
        <v>1184</v>
      </c>
    </row>
    <row r="1197" customFormat="false" ht="12.8" hidden="false" customHeight="false" outlineLevel="0" collapsed="false">
      <c r="A1197" s="0" t="n">
        <v>88065566550</v>
      </c>
      <c r="B1197" s="0" t="n">
        <v>44056</v>
      </c>
      <c r="C1197" s="0" t="s">
        <v>1080</v>
      </c>
      <c r="D1197" s="0" t="s">
        <v>29</v>
      </c>
      <c r="E1197" s="0" t="s">
        <v>21</v>
      </c>
      <c r="F1197" s="0" t="s">
        <v>22</v>
      </c>
      <c r="G1197" s="0" t="s">
        <v>952</v>
      </c>
      <c r="H1197" s="0" t="s">
        <v>24</v>
      </c>
      <c r="I1197" s="0" t="s">
        <v>25</v>
      </c>
      <c r="J1197" s="0" t="s">
        <v>40</v>
      </c>
      <c r="K1197" s="0" t="s">
        <v>35</v>
      </c>
      <c r="L1197" s="0" t="n">
        <v>5</v>
      </c>
      <c r="M1197" s="0" t="n">
        <v>2</v>
      </c>
      <c r="N1197" s="0" t="n">
        <v>3</v>
      </c>
      <c r="O1197" s="0" t="n">
        <v>15</v>
      </c>
      <c r="P1197" s="0" t="n">
        <v>6</v>
      </c>
      <c r="Q1197" s="0" t="n">
        <v>9</v>
      </c>
      <c r="R1197" s="0" t="n">
        <v>8</v>
      </c>
      <c r="S1197" s="0" t="s">
        <v>1184</v>
      </c>
    </row>
    <row r="1198" customFormat="false" ht="12.8" hidden="false" customHeight="false" outlineLevel="0" collapsed="false">
      <c r="A1198" s="0" t="n">
        <v>88065566551</v>
      </c>
      <c r="B1198" s="0" t="n">
        <v>44057</v>
      </c>
      <c r="C1198" s="0" t="s">
        <v>1081</v>
      </c>
      <c r="D1198" s="0" t="s">
        <v>20</v>
      </c>
      <c r="E1198" s="0" t="s">
        <v>152</v>
      </c>
      <c r="F1198" s="0" t="s">
        <v>31</v>
      </c>
      <c r="G1198" s="0" t="s">
        <v>952</v>
      </c>
      <c r="H1198" s="0" t="s">
        <v>33</v>
      </c>
      <c r="I1198" s="0" t="s">
        <v>25</v>
      </c>
      <c r="J1198" s="0" t="s">
        <v>140</v>
      </c>
      <c r="K1198" s="0" t="s">
        <v>35</v>
      </c>
      <c r="L1198" s="0" t="n">
        <v>18</v>
      </c>
      <c r="M1198" s="0" t="n">
        <v>15</v>
      </c>
      <c r="N1198" s="0" t="n">
        <v>4</v>
      </c>
      <c r="O1198" s="0" t="n">
        <v>72</v>
      </c>
      <c r="P1198" s="0" t="n">
        <v>60</v>
      </c>
      <c r="Q1198" s="0" t="n">
        <v>12</v>
      </c>
      <c r="R1198" s="0" t="n">
        <v>8</v>
      </c>
      <c r="S1198" s="0" t="s">
        <v>1184</v>
      </c>
    </row>
    <row r="1199" customFormat="false" ht="12.8" hidden="false" customHeight="false" outlineLevel="0" collapsed="false">
      <c r="A1199" s="0" t="n">
        <v>88065566552</v>
      </c>
      <c r="B1199" s="0" t="n">
        <v>44058</v>
      </c>
      <c r="C1199" s="0" t="s">
        <v>1082</v>
      </c>
      <c r="D1199" s="0" t="s">
        <v>29</v>
      </c>
      <c r="E1199" s="0" t="s">
        <v>154</v>
      </c>
      <c r="F1199" s="0" t="s">
        <v>38</v>
      </c>
      <c r="G1199" s="0" t="s">
        <v>952</v>
      </c>
      <c r="H1199" s="0" t="s">
        <v>39</v>
      </c>
      <c r="I1199" s="0" t="s">
        <v>25</v>
      </c>
      <c r="J1199" s="0" t="s">
        <v>142</v>
      </c>
      <c r="K1199" s="0" t="s">
        <v>35</v>
      </c>
      <c r="L1199" s="0" t="n">
        <v>10</v>
      </c>
      <c r="M1199" s="0" t="n">
        <v>7</v>
      </c>
      <c r="N1199" s="0" t="n">
        <v>5</v>
      </c>
      <c r="O1199" s="0" t="n">
        <v>50</v>
      </c>
      <c r="P1199" s="0" t="n">
        <v>35</v>
      </c>
      <c r="Q1199" s="0" t="n">
        <v>15</v>
      </c>
      <c r="R1199" s="0" t="n">
        <v>8</v>
      </c>
      <c r="S1199" s="0" t="s">
        <v>1184</v>
      </c>
    </row>
    <row r="1200" customFormat="false" ht="12.8" hidden="false" customHeight="false" outlineLevel="0" collapsed="false">
      <c r="A1200" s="0" t="n">
        <v>88065566553</v>
      </c>
      <c r="B1200" s="0" t="n">
        <v>44062</v>
      </c>
      <c r="C1200" s="0" t="s">
        <v>1083</v>
      </c>
      <c r="D1200" s="0" t="s">
        <v>20</v>
      </c>
      <c r="E1200" s="0" t="s">
        <v>156</v>
      </c>
      <c r="F1200" s="0" t="s">
        <v>43</v>
      </c>
      <c r="G1200" s="0" t="s">
        <v>952</v>
      </c>
      <c r="H1200" s="0" t="s">
        <v>44</v>
      </c>
      <c r="I1200" s="0" t="s">
        <v>25</v>
      </c>
      <c r="J1200" s="0" t="s">
        <v>144</v>
      </c>
      <c r="K1200" s="0" t="s">
        <v>35</v>
      </c>
      <c r="L1200" s="0" t="n">
        <v>20</v>
      </c>
      <c r="M1200" s="0" t="n">
        <v>17</v>
      </c>
      <c r="N1200" s="0" t="n">
        <v>6</v>
      </c>
      <c r="O1200" s="0" t="n">
        <v>120</v>
      </c>
      <c r="P1200" s="0" t="n">
        <v>102</v>
      </c>
      <c r="Q1200" s="0" t="n">
        <v>18</v>
      </c>
      <c r="R1200" s="0" t="n">
        <v>8</v>
      </c>
      <c r="S1200" s="0" t="s">
        <v>1184</v>
      </c>
    </row>
    <row r="1201" customFormat="false" ht="12.8" hidden="false" customHeight="false" outlineLevel="0" collapsed="false">
      <c r="A1201" s="0" t="n">
        <v>88065566554</v>
      </c>
      <c r="B1201" s="0" t="n">
        <v>44061</v>
      </c>
      <c r="C1201" s="0" t="s">
        <v>1084</v>
      </c>
      <c r="D1201" s="0" t="s">
        <v>29</v>
      </c>
      <c r="E1201" s="0" t="s">
        <v>66</v>
      </c>
      <c r="F1201" s="0" t="s">
        <v>22</v>
      </c>
      <c r="G1201" s="0" t="s">
        <v>952</v>
      </c>
      <c r="H1201" s="0" t="s">
        <v>24</v>
      </c>
      <c r="I1201" s="0" t="s">
        <v>25</v>
      </c>
      <c r="J1201" s="0" t="s">
        <v>60</v>
      </c>
      <c r="K1201" s="0" t="s">
        <v>35</v>
      </c>
      <c r="L1201" s="0" t="n">
        <v>70</v>
      </c>
      <c r="M1201" s="0" t="n">
        <v>67</v>
      </c>
      <c r="N1201" s="0" t="n">
        <v>7</v>
      </c>
      <c r="O1201" s="0" t="n">
        <v>490</v>
      </c>
      <c r="P1201" s="0" t="n">
        <v>469</v>
      </c>
      <c r="Q1201" s="0" t="n">
        <v>21</v>
      </c>
      <c r="R1201" s="0" t="n">
        <v>8</v>
      </c>
      <c r="S1201" s="0" t="s">
        <v>1184</v>
      </c>
    </row>
    <row r="1202" customFormat="false" ht="12.8" hidden="false" customHeight="false" outlineLevel="0" collapsed="false">
      <c r="A1202" s="0" t="n">
        <v>88065566555</v>
      </c>
      <c r="B1202" s="0" t="n">
        <v>44061</v>
      </c>
      <c r="C1202" s="0" t="s">
        <v>1085</v>
      </c>
      <c r="D1202" s="0" t="s">
        <v>20</v>
      </c>
      <c r="E1202" s="0" t="s">
        <v>69</v>
      </c>
      <c r="F1202" s="0" t="s">
        <v>31</v>
      </c>
      <c r="G1202" s="0" t="s">
        <v>952</v>
      </c>
      <c r="H1202" s="0" t="s">
        <v>33</v>
      </c>
      <c r="I1202" s="0" t="s">
        <v>25</v>
      </c>
      <c r="J1202" s="0" t="s">
        <v>61</v>
      </c>
      <c r="K1202" s="0" t="s">
        <v>35</v>
      </c>
      <c r="L1202" s="0" t="n">
        <v>15</v>
      </c>
      <c r="M1202" s="0" t="n">
        <v>12</v>
      </c>
      <c r="N1202" s="0" t="n">
        <v>11</v>
      </c>
      <c r="O1202" s="0" t="n">
        <v>165</v>
      </c>
      <c r="P1202" s="0" t="n">
        <v>132</v>
      </c>
      <c r="Q1202" s="0" t="n">
        <v>33</v>
      </c>
      <c r="R1202" s="0" t="n">
        <v>8</v>
      </c>
      <c r="S1202" s="0" t="s">
        <v>1184</v>
      </c>
    </row>
    <row r="1203" customFormat="false" ht="12.8" hidden="false" customHeight="false" outlineLevel="0" collapsed="false">
      <c r="A1203" s="0" t="n">
        <v>88065566556</v>
      </c>
      <c r="B1203" s="0" t="n">
        <v>44062</v>
      </c>
      <c r="C1203" s="0" t="s">
        <v>1111</v>
      </c>
      <c r="D1203" s="0" t="s">
        <v>29</v>
      </c>
      <c r="E1203" s="0" t="s">
        <v>75</v>
      </c>
      <c r="F1203" s="0" t="s">
        <v>38</v>
      </c>
      <c r="G1203" s="0" t="s">
        <v>952</v>
      </c>
      <c r="H1203" s="0" t="s">
        <v>39</v>
      </c>
      <c r="I1203" s="0" t="s">
        <v>25</v>
      </c>
      <c r="J1203" s="0" t="s">
        <v>64</v>
      </c>
      <c r="K1203" s="0" t="s">
        <v>35</v>
      </c>
      <c r="L1203" s="0" t="n">
        <v>12</v>
      </c>
      <c r="M1203" s="0" t="n">
        <v>9</v>
      </c>
      <c r="N1203" s="0" t="n">
        <v>50</v>
      </c>
      <c r="O1203" s="0" t="n">
        <v>600</v>
      </c>
      <c r="P1203" s="0" t="n">
        <v>450</v>
      </c>
      <c r="Q1203" s="0" t="n">
        <v>150</v>
      </c>
      <c r="R1203" s="0" t="n">
        <v>8</v>
      </c>
      <c r="S1203" s="0" t="s">
        <v>1184</v>
      </c>
    </row>
    <row r="1204" customFormat="false" ht="12.8" hidden="false" customHeight="false" outlineLevel="0" collapsed="false">
      <c r="A1204" s="0" t="n">
        <v>88065566557</v>
      </c>
      <c r="B1204" s="0" t="n">
        <v>44063</v>
      </c>
      <c r="C1204" s="0" t="s">
        <v>1112</v>
      </c>
      <c r="D1204" s="0" t="s">
        <v>20</v>
      </c>
      <c r="E1204" s="0" t="s">
        <v>78</v>
      </c>
      <c r="F1204" s="0" t="s">
        <v>43</v>
      </c>
      <c r="G1204" s="0" t="s">
        <v>952</v>
      </c>
      <c r="H1204" s="0" t="s">
        <v>44</v>
      </c>
      <c r="I1204" s="0" t="s">
        <v>25</v>
      </c>
      <c r="J1204" s="0" t="s">
        <v>67</v>
      </c>
      <c r="K1204" s="0" t="s">
        <v>35</v>
      </c>
      <c r="L1204" s="0" t="n">
        <v>18</v>
      </c>
      <c r="M1204" s="0" t="n">
        <v>15</v>
      </c>
      <c r="N1204" s="0" t="n">
        <v>3</v>
      </c>
      <c r="O1204" s="0" t="n">
        <v>54</v>
      </c>
      <c r="P1204" s="0" t="n">
        <v>45</v>
      </c>
      <c r="Q1204" s="0" t="n">
        <v>9</v>
      </c>
      <c r="R1204" s="0" t="n">
        <v>8</v>
      </c>
      <c r="S1204" s="0" t="s">
        <v>1184</v>
      </c>
    </row>
    <row r="1205" customFormat="false" ht="12.8" hidden="false" customHeight="false" outlineLevel="0" collapsed="false">
      <c r="A1205" s="0" t="n">
        <v>88065566558</v>
      </c>
      <c r="B1205" s="0" t="n">
        <v>44064</v>
      </c>
      <c r="C1205" s="0" t="s">
        <v>1113</v>
      </c>
      <c r="D1205" s="0" t="s">
        <v>29</v>
      </c>
      <c r="E1205" s="0" t="s">
        <v>81</v>
      </c>
      <c r="F1205" s="0" t="s">
        <v>22</v>
      </c>
      <c r="G1205" s="0" t="s">
        <v>952</v>
      </c>
      <c r="H1205" s="0" t="s">
        <v>24</v>
      </c>
      <c r="I1205" s="0" t="s">
        <v>25</v>
      </c>
      <c r="J1205" s="0" t="s">
        <v>79</v>
      </c>
      <c r="K1205" s="0" t="s">
        <v>35</v>
      </c>
      <c r="L1205" s="0" t="n">
        <v>23</v>
      </c>
      <c r="M1205" s="0" t="n">
        <v>20</v>
      </c>
      <c r="N1205" s="0" t="n">
        <v>7</v>
      </c>
      <c r="O1205" s="0" t="n">
        <v>161</v>
      </c>
      <c r="P1205" s="0" t="n">
        <v>140</v>
      </c>
      <c r="Q1205" s="0" t="n">
        <v>21</v>
      </c>
      <c r="R1205" s="0" t="n">
        <v>8</v>
      </c>
      <c r="S1205" s="0" t="s">
        <v>1184</v>
      </c>
    </row>
    <row r="1206" customFormat="false" ht="12.8" hidden="false" customHeight="false" outlineLevel="0" collapsed="false">
      <c r="A1206" s="0" t="n">
        <v>88065566559</v>
      </c>
      <c r="B1206" s="0" t="n">
        <v>44065</v>
      </c>
      <c r="C1206" s="0" t="s">
        <v>1114</v>
      </c>
      <c r="D1206" s="0" t="s">
        <v>20</v>
      </c>
      <c r="E1206" s="0" t="s">
        <v>149</v>
      </c>
      <c r="F1206" s="0" t="s">
        <v>31</v>
      </c>
      <c r="G1206" s="0" t="s">
        <v>952</v>
      </c>
      <c r="H1206" s="0" t="s">
        <v>33</v>
      </c>
      <c r="I1206" s="0" t="s">
        <v>25</v>
      </c>
      <c r="J1206" s="0" t="s">
        <v>82</v>
      </c>
      <c r="K1206" s="0" t="s">
        <v>35</v>
      </c>
      <c r="L1206" s="0" t="n">
        <v>9</v>
      </c>
      <c r="M1206" s="0" t="n">
        <v>6</v>
      </c>
      <c r="N1206" s="0" t="n">
        <v>2</v>
      </c>
      <c r="O1206" s="0" t="n">
        <v>18</v>
      </c>
      <c r="P1206" s="0" t="n">
        <v>12</v>
      </c>
      <c r="Q1206" s="0" t="n">
        <v>6</v>
      </c>
      <c r="R1206" s="0" t="n">
        <v>8</v>
      </c>
      <c r="S1206" s="0" t="s">
        <v>1184</v>
      </c>
    </row>
    <row r="1207" customFormat="false" ht="12.8" hidden="false" customHeight="false" outlineLevel="0" collapsed="false">
      <c r="A1207" s="0" t="n">
        <v>88065566560</v>
      </c>
      <c r="B1207" s="0" t="n">
        <v>44066</v>
      </c>
      <c r="C1207" s="0" t="s">
        <v>1115</v>
      </c>
      <c r="D1207" s="0" t="s">
        <v>20</v>
      </c>
      <c r="E1207" s="0" t="s">
        <v>21</v>
      </c>
      <c r="F1207" s="0" t="s">
        <v>38</v>
      </c>
      <c r="G1207" s="0" t="s">
        <v>952</v>
      </c>
      <c r="H1207" s="0" t="s">
        <v>39</v>
      </c>
      <c r="I1207" s="0" t="s">
        <v>25</v>
      </c>
      <c r="J1207" s="0" t="s">
        <v>85</v>
      </c>
      <c r="K1207" s="0" t="s">
        <v>35</v>
      </c>
      <c r="L1207" s="0" t="n">
        <v>18</v>
      </c>
      <c r="M1207" s="0" t="n">
        <v>15</v>
      </c>
      <c r="N1207" s="0" t="n">
        <v>1</v>
      </c>
      <c r="O1207" s="0" t="n">
        <v>18</v>
      </c>
      <c r="P1207" s="0" t="n">
        <v>15</v>
      </c>
      <c r="Q1207" s="0" t="n">
        <v>3</v>
      </c>
      <c r="R1207" s="0" t="n">
        <v>8</v>
      </c>
      <c r="S1207" s="0" t="s">
        <v>1184</v>
      </c>
    </row>
    <row r="1208" customFormat="false" ht="12.8" hidden="false" customHeight="false" outlineLevel="0" collapsed="false">
      <c r="A1208" s="0" t="n">
        <v>88065566561</v>
      </c>
      <c r="B1208" s="0" t="n">
        <v>44067</v>
      </c>
      <c r="C1208" s="0" t="s">
        <v>1116</v>
      </c>
      <c r="D1208" s="0" t="s">
        <v>20</v>
      </c>
      <c r="E1208" s="0" t="s">
        <v>152</v>
      </c>
      <c r="F1208" s="0" t="s">
        <v>43</v>
      </c>
      <c r="G1208" s="0" t="s">
        <v>952</v>
      </c>
      <c r="H1208" s="0" t="s">
        <v>44</v>
      </c>
      <c r="I1208" s="0" t="s">
        <v>25</v>
      </c>
      <c r="J1208" s="0" t="s">
        <v>26</v>
      </c>
      <c r="K1208" s="0" t="s">
        <v>27</v>
      </c>
      <c r="L1208" s="0" t="n">
        <v>52</v>
      </c>
      <c r="M1208" s="0" t="n">
        <v>49</v>
      </c>
      <c r="N1208" s="0" t="n">
        <v>6</v>
      </c>
      <c r="O1208" s="0" t="n">
        <v>312</v>
      </c>
      <c r="P1208" s="0" t="n">
        <v>294</v>
      </c>
      <c r="Q1208" s="0" t="n">
        <v>18</v>
      </c>
      <c r="R1208" s="0" t="n">
        <v>8</v>
      </c>
      <c r="S1208" s="0" t="s">
        <v>1184</v>
      </c>
    </row>
    <row r="1209" customFormat="false" ht="12.8" hidden="false" customHeight="false" outlineLevel="0" collapsed="false">
      <c r="A1209" s="0" t="n">
        <v>88065566562</v>
      </c>
      <c r="B1209" s="0" t="n">
        <v>44068</v>
      </c>
      <c r="C1209" s="0" t="s">
        <v>1117</v>
      </c>
      <c r="D1209" s="0" t="s">
        <v>29</v>
      </c>
      <c r="E1209" s="0" t="s">
        <v>154</v>
      </c>
      <c r="F1209" s="0" t="s">
        <v>22</v>
      </c>
      <c r="G1209" s="0" t="s">
        <v>952</v>
      </c>
      <c r="H1209" s="0" t="s">
        <v>24</v>
      </c>
      <c r="I1209" s="0" t="s">
        <v>25</v>
      </c>
      <c r="J1209" s="0" t="s">
        <v>34</v>
      </c>
      <c r="K1209" s="0" t="s">
        <v>35</v>
      </c>
      <c r="L1209" s="0" t="n">
        <v>9</v>
      </c>
      <c r="M1209" s="0" t="n">
        <v>6</v>
      </c>
      <c r="N1209" s="0" t="n">
        <v>40</v>
      </c>
      <c r="O1209" s="0" t="n">
        <v>360</v>
      </c>
      <c r="P1209" s="0" t="n">
        <v>240</v>
      </c>
      <c r="Q1209" s="0" t="n">
        <v>120</v>
      </c>
      <c r="R1209" s="0" t="n">
        <v>8</v>
      </c>
      <c r="S1209" s="0" t="s">
        <v>1184</v>
      </c>
    </row>
    <row r="1210" customFormat="false" ht="12.8" hidden="false" customHeight="false" outlineLevel="0" collapsed="false">
      <c r="A1210" s="0" t="n">
        <v>88065566563</v>
      </c>
      <c r="B1210" s="0" t="n">
        <v>44072</v>
      </c>
      <c r="C1210" s="0" t="s">
        <v>1118</v>
      </c>
      <c r="D1210" s="0" t="s">
        <v>29</v>
      </c>
      <c r="E1210" s="0" t="s">
        <v>156</v>
      </c>
      <c r="F1210" s="0" t="s">
        <v>31</v>
      </c>
      <c r="G1210" s="0" t="s">
        <v>952</v>
      </c>
      <c r="H1210" s="0" t="s">
        <v>33</v>
      </c>
      <c r="I1210" s="0" t="s">
        <v>25</v>
      </c>
      <c r="J1210" s="0" t="s">
        <v>40</v>
      </c>
      <c r="K1210" s="0" t="s">
        <v>35</v>
      </c>
      <c r="L1210" s="0" t="n">
        <v>5</v>
      </c>
      <c r="M1210" s="0" t="n">
        <v>2</v>
      </c>
      <c r="N1210" s="0" t="n">
        <v>10</v>
      </c>
      <c r="O1210" s="0" t="n">
        <v>50</v>
      </c>
      <c r="P1210" s="0" t="n">
        <v>20</v>
      </c>
      <c r="Q1210" s="0" t="n">
        <v>30</v>
      </c>
      <c r="R1210" s="0" t="n">
        <v>8</v>
      </c>
      <c r="S1210" s="0" t="s">
        <v>1184</v>
      </c>
    </row>
    <row r="1211" customFormat="false" ht="12.8" hidden="false" customHeight="false" outlineLevel="0" collapsed="false">
      <c r="A1211" s="0" t="n">
        <v>88065566564</v>
      </c>
      <c r="B1211" s="0" t="n">
        <v>44071</v>
      </c>
      <c r="C1211" s="0" t="s">
        <v>1119</v>
      </c>
      <c r="D1211" s="0" t="s">
        <v>20</v>
      </c>
      <c r="E1211" s="0" t="s">
        <v>112</v>
      </c>
      <c r="F1211" s="0" t="s">
        <v>38</v>
      </c>
      <c r="G1211" s="0" t="s">
        <v>952</v>
      </c>
      <c r="H1211" s="0" t="s">
        <v>39</v>
      </c>
      <c r="I1211" s="0" t="s">
        <v>25</v>
      </c>
      <c r="J1211" s="0" t="s">
        <v>99</v>
      </c>
      <c r="K1211" s="0" t="s">
        <v>27</v>
      </c>
      <c r="L1211" s="0" t="n">
        <v>14</v>
      </c>
      <c r="M1211" s="0" t="n">
        <v>11</v>
      </c>
      <c r="N1211" s="0" t="n">
        <v>3</v>
      </c>
      <c r="O1211" s="0" t="n">
        <v>42</v>
      </c>
      <c r="P1211" s="0" t="n">
        <v>33</v>
      </c>
      <c r="Q1211" s="0" t="n">
        <v>9</v>
      </c>
      <c r="R1211" s="0" t="n">
        <v>8</v>
      </c>
      <c r="S1211" s="0" t="s">
        <v>1184</v>
      </c>
    </row>
    <row r="1212" customFormat="false" ht="12.8" hidden="false" customHeight="false" outlineLevel="0" collapsed="false">
      <c r="A1212" s="0" t="n">
        <v>88065566565</v>
      </c>
      <c r="B1212" s="0" t="n">
        <v>44071</v>
      </c>
      <c r="C1212" s="0" t="s">
        <v>1072</v>
      </c>
      <c r="D1212" s="0" t="s">
        <v>20</v>
      </c>
      <c r="E1212" s="0" t="s">
        <v>81</v>
      </c>
      <c r="F1212" s="0" t="s">
        <v>43</v>
      </c>
      <c r="G1212" s="0" t="s">
        <v>952</v>
      </c>
      <c r="H1212" s="0" t="s">
        <v>44</v>
      </c>
      <c r="I1212" s="0" t="s">
        <v>25</v>
      </c>
      <c r="J1212" s="0" t="s">
        <v>102</v>
      </c>
      <c r="K1212" s="0" t="s">
        <v>27</v>
      </c>
      <c r="L1212" s="0" t="n">
        <v>6</v>
      </c>
      <c r="M1212" s="0" t="n">
        <v>3</v>
      </c>
      <c r="N1212" s="0" t="n">
        <v>4</v>
      </c>
      <c r="O1212" s="0" t="n">
        <v>24</v>
      </c>
      <c r="P1212" s="0" t="n">
        <v>12</v>
      </c>
      <c r="Q1212" s="0" t="n">
        <v>12</v>
      </c>
      <c r="R1212" s="0" t="n">
        <v>8</v>
      </c>
      <c r="S1212" s="0" t="s">
        <v>1184</v>
      </c>
    </row>
    <row r="1213" customFormat="false" ht="12.8" hidden="false" customHeight="false" outlineLevel="0" collapsed="false">
      <c r="A1213" s="0" t="n">
        <v>88065566566</v>
      </c>
      <c r="B1213" s="0" t="n">
        <v>44072</v>
      </c>
      <c r="C1213" s="0" t="s">
        <v>1073</v>
      </c>
      <c r="D1213" s="0" t="s">
        <v>20</v>
      </c>
      <c r="E1213" s="0" t="s">
        <v>149</v>
      </c>
      <c r="F1213" s="0" t="s">
        <v>22</v>
      </c>
      <c r="G1213" s="0" t="s">
        <v>952</v>
      </c>
      <c r="H1213" s="0" t="s">
        <v>24</v>
      </c>
      <c r="I1213" s="0" t="s">
        <v>25</v>
      </c>
      <c r="J1213" s="0" t="s">
        <v>142</v>
      </c>
      <c r="K1213" s="0" t="s">
        <v>35</v>
      </c>
      <c r="L1213" s="0" t="n">
        <v>10</v>
      </c>
      <c r="M1213" s="0" t="n">
        <v>7</v>
      </c>
      <c r="N1213" s="0" t="n">
        <v>5</v>
      </c>
      <c r="O1213" s="0" t="n">
        <v>50</v>
      </c>
      <c r="P1213" s="0" t="n">
        <v>35</v>
      </c>
      <c r="Q1213" s="0" t="n">
        <v>15</v>
      </c>
      <c r="R1213" s="0" t="n">
        <v>8</v>
      </c>
      <c r="S1213" s="0" t="s">
        <v>1184</v>
      </c>
    </row>
    <row r="1214" customFormat="false" ht="12.8" hidden="false" customHeight="false" outlineLevel="0" collapsed="false">
      <c r="A1214" s="0" t="n">
        <v>88065566567</v>
      </c>
      <c r="B1214" s="0" t="n">
        <v>44073</v>
      </c>
      <c r="C1214" s="0" t="s">
        <v>1074</v>
      </c>
      <c r="D1214" s="0" t="s">
        <v>29</v>
      </c>
      <c r="E1214" s="0" t="s">
        <v>21</v>
      </c>
      <c r="F1214" s="0" t="s">
        <v>31</v>
      </c>
      <c r="G1214" s="0" t="s">
        <v>952</v>
      </c>
      <c r="H1214" s="0" t="s">
        <v>33</v>
      </c>
      <c r="I1214" s="0" t="s">
        <v>25</v>
      </c>
      <c r="J1214" s="0" t="s">
        <v>105</v>
      </c>
      <c r="K1214" s="0" t="s">
        <v>27</v>
      </c>
      <c r="L1214" s="0" t="n">
        <v>13</v>
      </c>
      <c r="M1214" s="0" t="n">
        <v>10</v>
      </c>
      <c r="N1214" s="0" t="n">
        <v>80</v>
      </c>
      <c r="O1214" s="0" t="n">
        <v>1040</v>
      </c>
      <c r="P1214" s="0" t="n">
        <v>800</v>
      </c>
      <c r="Q1214" s="0" t="n">
        <v>240</v>
      </c>
      <c r="R1214" s="0" t="n">
        <v>8</v>
      </c>
      <c r="S1214" s="0" t="s">
        <v>1184</v>
      </c>
    </row>
    <row r="1215" customFormat="false" ht="12.8" hidden="false" customHeight="false" outlineLevel="0" collapsed="false">
      <c r="A1215" s="0" t="n">
        <v>88065566568</v>
      </c>
      <c r="B1215" s="0" t="n">
        <v>44074</v>
      </c>
      <c r="C1215" s="0" t="s">
        <v>1078</v>
      </c>
      <c r="D1215" s="0" t="s">
        <v>20</v>
      </c>
      <c r="E1215" s="0" t="s">
        <v>147</v>
      </c>
      <c r="F1215" s="0" t="s">
        <v>38</v>
      </c>
      <c r="G1215" s="0" t="s">
        <v>952</v>
      </c>
      <c r="H1215" s="0" t="s">
        <v>39</v>
      </c>
      <c r="I1215" s="0" t="s">
        <v>25</v>
      </c>
      <c r="J1215" s="0" t="s">
        <v>144</v>
      </c>
      <c r="K1215" s="0" t="s">
        <v>35</v>
      </c>
      <c r="L1215" s="0" t="n">
        <v>20</v>
      </c>
      <c r="M1215" s="0" t="n">
        <v>17</v>
      </c>
      <c r="N1215" s="0" t="n">
        <v>3</v>
      </c>
      <c r="O1215" s="0" t="n">
        <v>60</v>
      </c>
      <c r="P1215" s="0" t="n">
        <v>51</v>
      </c>
      <c r="Q1215" s="0" t="n">
        <v>9</v>
      </c>
      <c r="R1215" s="0" t="n">
        <v>8</v>
      </c>
      <c r="S1215" s="0" t="s">
        <v>1184</v>
      </c>
    </row>
    <row r="1216" customFormat="false" ht="12.8" hidden="false" customHeight="false" outlineLevel="0" collapsed="false">
      <c r="A1216" s="0" t="n">
        <v>88065566569</v>
      </c>
      <c r="B1216" s="0" t="n">
        <v>44044</v>
      </c>
      <c r="C1216" s="0" t="s">
        <v>1079</v>
      </c>
      <c r="D1216" s="0" t="s">
        <v>20</v>
      </c>
      <c r="E1216" s="0" t="s">
        <v>149</v>
      </c>
      <c r="F1216" s="0" t="s">
        <v>43</v>
      </c>
      <c r="G1216" s="0" t="s">
        <v>952</v>
      </c>
      <c r="H1216" s="0" t="s">
        <v>44</v>
      </c>
      <c r="I1216" s="0" t="s">
        <v>128</v>
      </c>
      <c r="J1216" s="0" t="s">
        <v>108</v>
      </c>
      <c r="K1216" s="0" t="s">
        <v>27</v>
      </c>
      <c r="L1216" s="0" t="n">
        <v>15</v>
      </c>
      <c r="M1216" s="0" t="n">
        <v>12</v>
      </c>
      <c r="N1216" s="0" t="n">
        <v>7</v>
      </c>
      <c r="O1216" s="0" t="n">
        <v>105</v>
      </c>
      <c r="P1216" s="0" t="n">
        <v>84</v>
      </c>
      <c r="Q1216" s="0" t="n">
        <v>21</v>
      </c>
      <c r="R1216" s="0" t="n">
        <v>8</v>
      </c>
      <c r="S1216" s="0" t="s">
        <v>1184</v>
      </c>
    </row>
    <row r="1217" customFormat="false" ht="12.8" hidden="false" customHeight="false" outlineLevel="0" collapsed="false">
      <c r="A1217" s="0" t="n">
        <v>88065566570</v>
      </c>
      <c r="B1217" s="0" t="n">
        <v>44045</v>
      </c>
      <c r="C1217" s="0" t="s">
        <v>1080</v>
      </c>
      <c r="D1217" s="0" t="s">
        <v>29</v>
      </c>
      <c r="E1217" s="0" t="s">
        <v>21</v>
      </c>
      <c r="F1217" s="0" t="s">
        <v>22</v>
      </c>
      <c r="G1217" s="0" t="s">
        <v>952</v>
      </c>
      <c r="H1217" s="0" t="s">
        <v>24</v>
      </c>
      <c r="I1217" s="0" t="s">
        <v>128</v>
      </c>
      <c r="J1217" s="0" t="s">
        <v>53</v>
      </c>
      <c r="K1217" s="0" t="s">
        <v>27</v>
      </c>
      <c r="L1217" s="0" t="n">
        <v>20</v>
      </c>
      <c r="M1217" s="0" t="n">
        <v>17</v>
      </c>
      <c r="N1217" s="0" t="n">
        <v>10</v>
      </c>
      <c r="O1217" s="0" t="n">
        <v>200</v>
      </c>
      <c r="P1217" s="0" t="n">
        <v>170</v>
      </c>
      <c r="Q1217" s="0" t="n">
        <v>30</v>
      </c>
      <c r="R1217" s="0" t="n">
        <v>8</v>
      </c>
      <c r="S1217" s="0" t="s">
        <v>1184</v>
      </c>
    </row>
    <row r="1218" customFormat="false" ht="12.8" hidden="false" customHeight="false" outlineLevel="0" collapsed="false">
      <c r="A1218" s="0" t="n">
        <v>88065566571</v>
      </c>
      <c r="B1218" s="0" t="n">
        <v>44046</v>
      </c>
      <c r="C1218" s="0" t="s">
        <v>1081</v>
      </c>
      <c r="D1218" s="0" t="s">
        <v>20</v>
      </c>
      <c r="E1218" s="0" t="s">
        <v>152</v>
      </c>
      <c r="F1218" s="0" t="s">
        <v>31</v>
      </c>
      <c r="G1218" s="0" t="s">
        <v>952</v>
      </c>
      <c r="H1218" s="0" t="s">
        <v>33</v>
      </c>
      <c r="I1218" s="0" t="s">
        <v>128</v>
      </c>
      <c r="J1218" s="0" t="s">
        <v>56</v>
      </c>
      <c r="K1218" s="0" t="s">
        <v>27</v>
      </c>
      <c r="L1218" s="0" t="n">
        <v>12</v>
      </c>
      <c r="M1218" s="0" t="n">
        <v>9</v>
      </c>
      <c r="N1218" s="0" t="n">
        <v>8</v>
      </c>
      <c r="O1218" s="0" t="n">
        <v>96</v>
      </c>
      <c r="P1218" s="0" t="n">
        <v>72</v>
      </c>
      <c r="Q1218" s="0" t="n">
        <v>24</v>
      </c>
      <c r="R1218" s="0" t="n">
        <v>8</v>
      </c>
      <c r="S1218" s="0" t="s">
        <v>1184</v>
      </c>
    </row>
    <row r="1219" customFormat="false" ht="12.8" hidden="false" customHeight="false" outlineLevel="0" collapsed="false">
      <c r="A1219" s="0" t="n">
        <v>88065566572</v>
      </c>
      <c r="B1219" s="0" t="n">
        <v>44047</v>
      </c>
      <c r="C1219" s="0" t="s">
        <v>1082</v>
      </c>
      <c r="D1219" s="0" t="s">
        <v>29</v>
      </c>
      <c r="E1219" s="0" t="s">
        <v>154</v>
      </c>
      <c r="F1219" s="0" t="s">
        <v>38</v>
      </c>
      <c r="G1219" s="0" t="s">
        <v>952</v>
      </c>
      <c r="H1219" s="0" t="s">
        <v>39</v>
      </c>
      <c r="I1219" s="0" t="s">
        <v>128</v>
      </c>
      <c r="J1219" s="0" t="s">
        <v>59</v>
      </c>
      <c r="K1219" s="0" t="s">
        <v>27</v>
      </c>
      <c r="L1219" s="0" t="n">
        <v>16</v>
      </c>
      <c r="M1219" s="0" t="n">
        <v>13</v>
      </c>
      <c r="N1219" s="0" t="n">
        <v>9</v>
      </c>
      <c r="O1219" s="0" t="n">
        <v>144</v>
      </c>
      <c r="P1219" s="0" t="n">
        <v>117</v>
      </c>
      <c r="Q1219" s="0" t="n">
        <v>27</v>
      </c>
      <c r="R1219" s="0" t="n">
        <v>8</v>
      </c>
      <c r="S1219" s="0" t="s">
        <v>1184</v>
      </c>
    </row>
    <row r="1220" customFormat="false" ht="12.8" hidden="false" customHeight="false" outlineLevel="0" collapsed="false">
      <c r="A1220" s="0" t="n">
        <v>88065566573</v>
      </c>
      <c r="B1220" s="0" t="n">
        <v>44048</v>
      </c>
      <c r="C1220" s="0" t="s">
        <v>1083</v>
      </c>
      <c r="D1220" s="0" t="s">
        <v>20</v>
      </c>
      <c r="E1220" s="0" t="s">
        <v>156</v>
      </c>
      <c r="F1220" s="0" t="s">
        <v>43</v>
      </c>
      <c r="G1220" s="0" t="s">
        <v>952</v>
      </c>
      <c r="H1220" s="0" t="s">
        <v>44</v>
      </c>
      <c r="I1220" s="0" t="s">
        <v>128</v>
      </c>
      <c r="J1220" s="0" t="s">
        <v>60</v>
      </c>
      <c r="K1220" s="0" t="s">
        <v>35</v>
      </c>
      <c r="L1220" s="0" t="n">
        <v>70</v>
      </c>
      <c r="M1220" s="0" t="n">
        <v>67</v>
      </c>
      <c r="N1220" s="0" t="n">
        <v>12</v>
      </c>
      <c r="O1220" s="0" t="n">
        <v>840</v>
      </c>
      <c r="P1220" s="0" t="n">
        <v>804</v>
      </c>
      <c r="Q1220" s="0" t="n">
        <v>36</v>
      </c>
      <c r="R1220" s="0" t="n">
        <v>8</v>
      </c>
      <c r="S1220" s="0" t="s">
        <v>1184</v>
      </c>
    </row>
    <row r="1221" customFormat="false" ht="12.8" hidden="false" customHeight="false" outlineLevel="0" collapsed="false">
      <c r="A1221" s="0" t="n">
        <v>88065566574</v>
      </c>
      <c r="B1221" s="0" t="n">
        <v>44052</v>
      </c>
      <c r="C1221" s="0" t="s">
        <v>1084</v>
      </c>
      <c r="D1221" s="0" t="s">
        <v>29</v>
      </c>
      <c r="E1221" s="0" t="s">
        <v>66</v>
      </c>
      <c r="F1221" s="0" t="s">
        <v>22</v>
      </c>
      <c r="G1221" s="0" t="s">
        <v>952</v>
      </c>
      <c r="H1221" s="0" t="s">
        <v>24</v>
      </c>
      <c r="I1221" s="0" t="s">
        <v>128</v>
      </c>
      <c r="J1221" s="0" t="s">
        <v>61</v>
      </c>
      <c r="K1221" s="0" t="s">
        <v>35</v>
      </c>
      <c r="L1221" s="0" t="n">
        <v>15</v>
      </c>
      <c r="M1221" s="0" t="n">
        <v>12</v>
      </c>
      <c r="N1221" s="0" t="n">
        <v>5</v>
      </c>
      <c r="O1221" s="0" t="n">
        <v>75</v>
      </c>
      <c r="P1221" s="0" t="n">
        <v>60</v>
      </c>
      <c r="Q1221" s="0" t="n">
        <v>15</v>
      </c>
      <c r="R1221" s="0" t="n">
        <v>8</v>
      </c>
      <c r="S1221" s="0" t="s">
        <v>1184</v>
      </c>
    </row>
    <row r="1222" customFormat="false" ht="12.8" hidden="false" customHeight="false" outlineLevel="0" collapsed="false">
      <c r="A1222" s="0" t="n">
        <v>88065566575</v>
      </c>
      <c r="B1222" s="0" t="n">
        <v>44051</v>
      </c>
      <c r="C1222" s="0" t="s">
        <v>1085</v>
      </c>
      <c r="D1222" s="0" t="s">
        <v>20</v>
      </c>
      <c r="E1222" s="0" t="s">
        <v>69</v>
      </c>
      <c r="F1222" s="0" t="s">
        <v>31</v>
      </c>
      <c r="G1222" s="0" t="s">
        <v>952</v>
      </c>
      <c r="H1222" s="0" t="s">
        <v>33</v>
      </c>
      <c r="I1222" s="0" t="s">
        <v>128</v>
      </c>
      <c r="J1222" s="0" t="s">
        <v>59</v>
      </c>
      <c r="K1222" s="0" t="s">
        <v>27</v>
      </c>
      <c r="L1222" s="0" t="n">
        <v>16</v>
      </c>
      <c r="M1222" s="0" t="n">
        <v>13</v>
      </c>
      <c r="N1222" s="0" t="n">
        <v>32</v>
      </c>
      <c r="O1222" s="0" t="n">
        <v>512</v>
      </c>
      <c r="P1222" s="0" t="n">
        <v>416</v>
      </c>
      <c r="Q1222" s="0" t="n">
        <v>96</v>
      </c>
      <c r="R1222" s="0" t="n">
        <v>8</v>
      </c>
      <c r="S1222" s="0" t="s">
        <v>1184</v>
      </c>
    </row>
    <row r="1223" customFormat="false" ht="12.8" hidden="false" customHeight="false" outlineLevel="0" collapsed="false">
      <c r="A1223" s="0" t="n">
        <v>88065566576</v>
      </c>
      <c r="B1223" s="0" t="n">
        <v>44051</v>
      </c>
      <c r="C1223" s="0" t="s">
        <v>1120</v>
      </c>
      <c r="D1223" s="0" t="s">
        <v>29</v>
      </c>
      <c r="E1223" s="0" t="s">
        <v>42</v>
      </c>
      <c r="F1223" s="0" t="s">
        <v>38</v>
      </c>
      <c r="G1223" s="0" t="s">
        <v>952</v>
      </c>
      <c r="H1223" s="0" t="s">
        <v>39</v>
      </c>
      <c r="I1223" s="0" t="s">
        <v>128</v>
      </c>
      <c r="J1223" s="0" t="s">
        <v>62</v>
      </c>
      <c r="K1223" s="0" t="s">
        <v>27</v>
      </c>
      <c r="L1223" s="0" t="n">
        <v>20</v>
      </c>
      <c r="M1223" s="0" t="n">
        <v>17</v>
      </c>
      <c r="N1223" s="0" t="n">
        <v>7</v>
      </c>
      <c r="O1223" s="0" t="n">
        <v>140</v>
      </c>
      <c r="P1223" s="0" t="n">
        <v>119</v>
      </c>
      <c r="Q1223" s="0" t="n">
        <v>21</v>
      </c>
      <c r="R1223" s="0" t="n">
        <v>8</v>
      </c>
      <c r="S1223" s="0" t="s">
        <v>1184</v>
      </c>
    </row>
    <row r="1224" customFormat="false" ht="12.8" hidden="false" customHeight="false" outlineLevel="0" collapsed="false">
      <c r="A1224" s="0" t="n">
        <v>88065566577</v>
      </c>
      <c r="B1224" s="0" t="n">
        <v>44052</v>
      </c>
      <c r="C1224" s="0" t="s">
        <v>1121</v>
      </c>
      <c r="D1224" s="0" t="s">
        <v>29</v>
      </c>
      <c r="E1224" s="0" t="s">
        <v>186</v>
      </c>
      <c r="F1224" s="0" t="s">
        <v>43</v>
      </c>
      <c r="G1224" s="0" t="s">
        <v>952</v>
      </c>
      <c r="H1224" s="0" t="s">
        <v>44</v>
      </c>
      <c r="I1224" s="0" t="s">
        <v>128</v>
      </c>
      <c r="J1224" s="0" t="s">
        <v>63</v>
      </c>
      <c r="K1224" s="0" t="s">
        <v>27</v>
      </c>
      <c r="L1224" s="0" t="n">
        <v>12</v>
      </c>
      <c r="M1224" s="0" t="n">
        <v>9</v>
      </c>
      <c r="N1224" s="0" t="n">
        <v>15</v>
      </c>
      <c r="O1224" s="0" t="n">
        <v>180</v>
      </c>
      <c r="P1224" s="0" t="n">
        <v>135</v>
      </c>
      <c r="Q1224" s="0" t="n">
        <v>45</v>
      </c>
      <c r="R1224" s="0" t="n">
        <v>8</v>
      </c>
      <c r="S1224" s="0" t="s">
        <v>1184</v>
      </c>
    </row>
    <row r="1225" customFormat="false" ht="12.8" hidden="false" customHeight="false" outlineLevel="0" collapsed="false">
      <c r="A1225" s="0" t="n">
        <v>88065566578</v>
      </c>
      <c r="B1225" s="0" t="n">
        <v>44053</v>
      </c>
      <c r="C1225" s="0" t="s">
        <v>1122</v>
      </c>
      <c r="D1225" s="0" t="s">
        <v>20</v>
      </c>
      <c r="E1225" s="0" t="s">
        <v>188</v>
      </c>
      <c r="F1225" s="0" t="s">
        <v>22</v>
      </c>
      <c r="G1225" s="0" t="s">
        <v>952</v>
      </c>
      <c r="H1225" s="0" t="s">
        <v>24</v>
      </c>
      <c r="I1225" s="0" t="s">
        <v>128</v>
      </c>
      <c r="J1225" s="0" t="s">
        <v>64</v>
      </c>
      <c r="K1225" s="0" t="s">
        <v>35</v>
      </c>
      <c r="L1225" s="0" t="n">
        <v>12</v>
      </c>
      <c r="M1225" s="0" t="n">
        <v>9</v>
      </c>
      <c r="N1225" s="0" t="n">
        <v>3</v>
      </c>
      <c r="O1225" s="0" t="n">
        <v>36</v>
      </c>
      <c r="P1225" s="0" t="n">
        <v>27</v>
      </c>
      <c r="Q1225" s="0" t="n">
        <v>9</v>
      </c>
      <c r="R1225" s="0" t="n">
        <v>8</v>
      </c>
      <c r="S1225" s="0" t="s">
        <v>1184</v>
      </c>
    </row>
    <row r="1226" customFormat="false" ht="12.8" hidden="false" customHeight="false" outlineLevel="0" collapsed="false">
      <c r="A1226" s="0" t="n">
        <v>88065566579</v>
      </c>
      <c r="B1226" s="0" t="n">
        <v>44054</v>
      </c>
      <c r="C1226" s="0" t="s">
        <v>1123</v>
      </c>
      <c r="D1226" s="0" t="s">
        <v>29</v>
      </c>
      <c r="E1226" s="0" t="s">
        <v>46</v>
      </c>
      <c r="F1226" s="0" t="s">
        <v>31</v>
      </c>
      <c r="G1226" s="0" t="s">
        <v>952</v>
      </c>
      <c r="H1226" s="0" t="s">
        <v>33</v>
      </c>
      <c r="I1226" s="0" t="s">
        <v>128</v>
      </c>
      <c r="J1226" s="0" t="s">
        <v>67</v>
      </c>
      <c r="K1226" s="0" t="s">
        <v>35</v>
      </c>
      <c r="L1226" s="0" t="n">
        <v>18</v>
      </c>
      <c r="M1226" s="0" t="n">
        <v>15</v>
      </c>
      <c r="N1226" s="0" t="n">
        <v>16</v>
      </c>
      <c r="O1226" s="0" t="n">
        <v>288</v>
      </c>
      <c r="P1226" s="0" t="n">
        <v>240</v>
      </c>
      <c r="Q1226" s="0" t="n">
        <v>48</v>
      </c>
      <c r="R1226" s="0" t="n">
        <v>8</v>
      </c>
      <c r="S1226" s="0" t="s">
        <v>1184</v>
      </c>
    </row>
    <row r="1227" customFormat="false" ht="12.8" hidden="false" customHeight="false" outlineLevel="0" collapsed="false">
      <c r="A1227" s="0" t="n">
        <v>88065566580</v>
      </c>
      <c r="B1227" s="0" t="n">
        <v>44055</v>
      </c>
      <c r="C1227" s="0" t="s">
        <v>358</v>
      </c>
      <c r="D1227" s="0" t="s">
        <v>29</v>
      </c>
      <c r="E1227" s="0" t="s">
        <v>48</v>
      </c>
      <c r="F1227" s="0" t="s">
        <v>38</v>
      </c>
      <c r="G1227" s="0" t="s">
        <v>952</v>
      </c>
      <c r="H1227" s="0" t="s">
        <v>39</v>
      </c>
      <c r="I1227" s="0" t="s">
        <v>128</v>
      </c>
      <c r="J1227" s="0" t="s">
        <v>70</v>
      </c>
      <c r="K1227" s="0" t="s">
        <v>27</v>
      </c>
      <c r="L1227" s="0" t="n">
        <v>10</v>
      </c>
      <c r="M1227" s="0" t="n">
        <v>7</v>
      </c>
      <c r="N1227" s="0" t="n">
        <v>10</v>
      </c>
      <c r="O1227" s="0" t="n">
        <v>100</v>
      </c>
      <c r="P1227" s="0" t="n">
        <v>70</v>
      </c>
      <c r="Q1227" s="0" t="n">
        <v>30</v>
      </c>
      <c r="R1227" s="0" t="n">
        <v>8</v>
      </c>
      <c r="S1227" s="0" t="s">
        <v>1184</v>
      </c>
    </row>
    <row r="1228" customFormat="false" ht="12.8" hidden="false" customHeight="false" outlineLevel="0" collapsed="false">
      <c r="A1228" s="0" t="n">
        <v>88065566581</v>
      </c>
      <c r="B1228" s="0" t="n">
        <v>44056</v>
      </c>
      <c r="C1228" s="0" t="s">
        <v>359</v>
      </c>
      <c r="D1228" s="0" t="s">
        <v>29</v>
      </c>
      <c r="E1228" s="0" t="s">
        <v>50</v>
      </c>
      <c r="F1228" s="0" t="s">
        <v>43</v>
      </c>
      <c r="G1228" s="0" t="s">
        <v>952</v>
      </c>
      <c r="H1228" s="0" t="s">
        <v>44</v>
      </c>
      <c r="I1228" s="0" t="s">
        <v>128</v>
      </c>
      <c r="J1228" s="0" t="s">
        <v>73</v>
      </c>
      <c r="K1228" s="0" t="s">
        <v>27</v>
      </c>
      <c r="L1228" s="0" t="n">
        <v>15</v>
      </c>
      <c r="M1228" s="0" t="n">
        <v>12</v>
      </c>
      <c r="N1228" s="0" t="n">
        <v>11</v>
      </c>
      <c r="O1228" s="0" t="n">
        <v>165</v>
      </c>
      <c r="P1228" s="0" t="n">
        <v>132</v>
      </c>
      <c r="Q1228" s="0" t="n">
        <v>33</v>
      </c>
      <c r="R1228" s="0" t="n">
        <v>8</v>
      </c>
      <c r="S1228" s="0" t="s">
        <v>1184</v>
      </c>
    </row>
    <row r="1229" customFormat="false" ht="12.8" hidden="false" customHeight="false" outlineLevel="0" collapsed="false">
      <c r="A1229" s="0" t="n">
        <v>88065566582</v>
      </c>
      <c r="B1229" s="0" t="n">
        <v>44057</v>
      </c>
      <c r="C1229" s="0" t="s">
        <v>360</v>
      </c>
      <c r="D1229" s="0" t="s">
        <v>20</v>
      </c>
      <c r="E1229" s="0" t="s">
        <v>52</v>
      </c>
      <c r="F1229" s="0" t="s">
        <v>22</v>
      </c>
      <c r="G1229" s="0" t="s">
        <v>952</v>
      </c>
      <c r="H1229" s="0" t="s">
        <v>24</v>
      </c>
      <c r="I1229" s="0" t="s">
        <v>128</v>
      </c>
      <c r="J1229" s="0" t="s">
        <v>76</v>
      </c>
      <c r="K1229" s="0" t="s">
        <v>27</v>
      </c>
      <c r="L1229" s="0" t="n">
        <v>15</v>
      </c>
      <c r="M1229" s="0" t="n">
        <v>12</v>
      </c>
      <c r="N1229" s="0" t="n">
        <v>3</v>
      </c>
      <c r="O1229" s="0" t="n">
        <v>45</v>
      </c>
      <c r="P1229" s="0" t="n">
        <v>36</v>
      </c>
      <c r="Q1229" s="0" t="n">
        <v>9</v>
      </c>
      <c r="R1229" s="0" t="n">
        <v>8</v>
      </c>
      <c r="S1229" s="0" t="s">
        <v>1184</v>
      </c>
    </row>
    <row r="1230" customFormat="false" ht="12.8" hidden="false" customHeight="false" outlineLevel="0" collapsed="false">
      <c r="A1230" s="0" t="n">
        <v>88065566583</v>
      </c>
      <c r="B1230" s="0" t="n">
        <v>44058</v>
      </c>
      <c r="C1230" s="0" t="s">
        <v>361</v>
      </c>
      <c r="D1230" s="0" t="s">
        <v>20</v>
      </c>
      <c r="E1230" s="0" t="s">
        <v>55</v>
      </c>
      <c r="F1230" s="0" t="s">
        <v>31</v>
      </c>
      <c r="G1230" s="0" t="s">
        <v>952</v>
      </c>
      <c r="H1230" s="0" t="s">
        <v>33</v>
      </c>
      <c r="I1230" s="0" t="s">
        <v>128</v>
      </c>
      <c r="J1230" s="0" t="s">
        <v>79</v>
      </c>
      <c r="K1230" s="0" t="s">
        <v>35</v>
      </c>
      <c r="L1230" s="0" t="n">
        <v>23</v>
      </c>
      <c r="M1230" s="0" t="n">
        <v>20</v>
      </c>
      <c r="N1230" s="0" t="n">
        <v>17</v>
      </c>
      <c r="O1230" s="0" t="n">
        <v>391</v>
      </c>
      <c r="P1230" s="0" t="n">
        <v>340</v>
      </c>
      <c r="Q1230" s="0" t="n">
        <v>51</v>
      </c>
      <c r="R1230" s="0" t="n">
        <v>8</v>
      </c>
      <c r="S1230" s="0" t="s">
        <v>1184</v>
      </c>
    </row>
    <row r="1231" customFormat="false" ht="12.8" hidden="false" customHeight="false" outlineLevel="0" collapsed="false">
      <c r="A1231" s="0" t="n">
        <v>88065566584</v>
      </c>
      <c r="B1231" s="0" t="n">
        <v>44062</v>
      </c>
      <c r="C1231" s="0" t="s">
        <v>362</v>
      </c>
      <c r="D1231" s="0" t="s">
        <v>29</v>
      </c>
      <c r="E1231" s="0" t="s">
        <v>58</v>
      </c>
      <c r="F1231" s="0" t="s">
        <v>38</v>
      </c>
      <c r="G1231" s="0" t="s">
        <v>952</v>
      </c>
      <c r="H1231" s="0" t="s">
        <v>39</v>
      </c>
      <c r="I1231" s="0" t="s">
        <v>128</v>
      </c>
      <c r="J1231" s="0" t="s">
        <v>82</v>
      </c>
      <c r="K1231" s="0" t="s">
        <v>35</v>
      </c>
      <c r="L1231" s="0" t="n">
        <v>9</v>
      </c>
      <c r="M1231" s="0" t="n">
        <v>6</v>
      </c>
      <c r="N1231" s="0" t="n">
        <v>70</v>
      </c>
      <c r="O1231" s="0" t="n">
        <v>630</v>
      </c>
      <c r="P1231" s="0" t="n">
        <v>420</v>
      </c>
      <c r="Q1231" s="0" t="n">
        <v>210</v>
      </c>
      <c r="R1231" s="0" t="n">
        <v>8</v>
      </c>
      <c r="S1231" s="0" t="s">
        <v>1184</v>
      </c>
    </row>
    <row r="1232" customFormat="false" ht="12.8" hidden="false" customHeight="false" outlineLevel="0" collapsed="false">
      <c r="A1232" s="0" t="n">
        <v>88065566585</v>
      </c>
      <c r="B1232" s="0" t="n">
        <v>44061</v>
      </c>
      <c r="C1232" s="0" t="s">
        <v>363</v>
      </c>
      <c r="D1232" s="0" t="s">
        <v>20</v>
      </c>
      <c r="E1232" s="0" t="s">
        <v>147</v>
      </c>
      <c r="F1232" s="0" t="s">
        <v>43</v>
      </c>
      <c r="G1232" s="0" t="s">
        <v>952</v>
      </c>
      <c r="H1232" s="0" t="s">
        <v>44</v>
      </c>
      <c r="I1232" s="0" t="s">
        <v>128</v>
      </c>
      <c r="J1232" s="0" t="s">
        <v>85</v>
      </c>
      <c r="K1232" s="0" t="s">
        <v>35</v>
      </c>
      <c r="L1232" s="0" t="n">
        <v>18</v>
      </c>
      <c r="M1232" s="0" t="n">
        <v>15</v>
      </c>
      <c r="N1232" s="0" t="n">
        <v>68</v>
      </c>
      <c r="O1232" s="0" t="n">
        <v>1224</v>
      </c>
      <c r="P1232" s="0" t="n">
        <v>1020</v>
      </c>
      <c r="Q1232" s="0" t="n">
        <v>204</v>
      </c>
      <c r="R1232" s="0" t="n">
        <v>8</v>
      </c>
      <c r="S1232" s="0" t="s">
        <v>1184</v>
      </c>
    </row>
    <row r="1233" customFormat="false" ht="12.8" hidden="false" customHeight="false" outlineLevel="0" collapsed="false">
      <c r="A1233" s="0" t="n">
        <v>88065566586</v>
      </c>
      <c r="B1233" s="0" t="n">
        <v>44061</v>
      </c>
      <c r="C1233" s="0" t="s">
        <v>364</v>
      </c>
      <c r="D1233" s="0" t="s">
        <v>20</v>
      </c>
      <c r="E1233" s="0" t="s">
        <v>149</v>
      </c>
      <c r="F1233" s="0" t="s">
        <v>22</v>
      </c>
      <c r="G1233" s="0" t="s">
        <v>952</v>
      </c>
      <c r="H1233" s="0" t="s">
        <v>24</v>
      </c>
      <c r="I1233" s="0" t="s">
        <v>128</v>
      </c>
      <c r="J1233" s="0" t="s">
        <v>88</v>
      </c>
      <c r="K1233" s="0" t="s">
        <v>27</v>
      </c>
      <c r="L1233" s="0" t="n">
        <v>14</v>
      </c>
      <c r="M1233" s="0" t="n">
        <v>11</v>
      </c>
      <c r="N1233" s="0" t="n">
        <v>17</v>
      </c>
      <c r="O1233" s="0" t="n">
        <v>238</v>
      </c>
      <c r="P1233" s="0" t="n">
        <v>187</v>
      </c>
      <c r="Q1233" s="0" t="n">
        <v>51</v>
      </c>
      <c r="R1233" s="0" t="n">
        <v>8</v>
      </c>
      <c r="S1233" s="0" t="s">
        <v>1184</v>
      </c>
    </row>
    <row r="1234" customFormat="false" ht="12.8" hidden="false" customHeight="false" outlineLevel="0" collapsed="false">
      <c r="A1234" s="0" t="n">
        <v>88065566587</v>
      </c>
      <c r="B1234" s="0" t="n">
        <v>44062</v>
      </c>
      <c r="C1234" s="0" t="s">
        <v>365</v>
      </c>
      <c r="D1234" s="0" t="s">
        <v>29</v>
      </c>
      <c r="E1234" s="0" t="s">
        <v>21</v>
      </c>
      <c r="F1234" s="0" t="s">
        <v>31</v>
      </c>
      <c r="G1234" s="0" t="s">
        <v>952</v>
      </c>
      <c r="H1234" s="0" t="s">
        <v>33</v>
      </c>
      <c r="I1234" s="0" t="s">
        <v>128</v>
      </c>
      <c r="J1234" s="0" t="s">
        <v>91</v>
      </c>
      <c r="K1234" s="0" t="s">
        <v>27</v>
      </c>
      <c r="L1234" s="0" t="n">
        <v>30</v>
      </c>
      <c r="M1234" s="0" t="n">
        <v>27</v>
      </c>
      <c r="N1234" s="0" t="n">
        <v>25</v>
      </c>
      <c r="O1234" s="0" t="n">
        <v>750</v>
      </c>
      <c r="P1234" s="0" t="n">
        <v>675</v>
      </c>
      <c r="Q1234" s="0" t="n">
        <v>75</v>
      </c>
      <c r="R1234" s="0" t="n">
        <v>8</v>
      </c>
      <c r="S1234" s="0" t="s">
        <v>1184</v>
      </c>
    </row>
    <row r="1235" customFormat="false" ht="12.8" hidden="false" customHeight="false" outlineLevel="0" collapsed="false">
      <c r="A1235" s="0" t="n">
        <v>88065566588</v>
      </c>
      <c r="B1235" s="0" t="n">
        <v>44063</v>
      </c>
      <c r="C1235" s="0" t="s">
        <v>366</v>
      </c>
      <c r="D1235" s="0" t="s">
        <v>29</v>
      </c>
      <c r="E1235" s="0" t="s">
        <v>152</v>
      </c>
      <c r="F1235" s="0" t="s">
        <v>38</v>
      </c>
      <c r="G1235" s="0" t="s">
        <v>952</v>
      </c>
      <c r="H1235" s="0" t="s">
        <v>39</v>
      </c>
      <c r="I1235" s="0" t="s">
        <v>128</v>
      </c>
      <c r="J1235" s="0" t="s">
        <v>94</v>
      </c>
      <c r="K1235" s="0" t="s">
        <v>27</v>
      </c>
      <c r="L1235" s="0" t="n">
        <v>16</v>
      </c>
      <c r="M1235" s="0" t="n">
        <v>13</v>
      </c>
      <c r="N1235" s="0" t="n">
        <v>5</v>
      </c>
      <c r="O1235" s="0" t="n">
        <v>80</v>
      </c>
      <c r="P1235" s="0" t="n">
        <v>65</v>
      </c>
      <c r="Q1235" s="0" t="n">
        <v>15</v>
      </c>
      <c r="R1235" s="0" t="n">
        <v>8</v>
      </c>
      <c r="S1235" s="0" t="s">
        <v>1184</v>
      </c>
    </row>
    <row r="1236" customFormat="false" ht="12.8" hidden="false" customHeight="false" outlineLevel="0" collapsed="false">
      <c r="A1236" s="0" t="n">
        <v>88065566589</v>
      </c>
      <c r="B1236" s="0" t="n">
        <v>44064</v>
      </c>
      <c r="C1236" s="0" t="s">
        <v>367</v>
      </c>
      <c r="D1236" s="0" t="s">
        <v>29</v>
      </c>
      <c r="E1236" s="0" t="s">
        <v>154</v>
      </c>
      <c r="F1236" s="0" t="s">
        <v>43</v>
      </c>
      <c r="G1236" s="0" t="s">
        <v>952</v>
      </c>
      <c r="H1236" s="0" t="s">
        <v>44</v>
      </c>
      <c r="I1236" s="0" t="s">
        <v>128</v>
      </c>
      <c r="J1236" s="0" t="s">
        <v>26</v>
      </c>
      <c r="K1236" s="0" t="s">
        <v>27</v>
      </c>
      <c r="L1236" s="0" t="n">
        <v>52</v>
      </c>
      <c r="M1236" s="0" t="n">
        <v>49</v>
      </c>
      <c r="N1236" s="0" t="n">
        <v>6</v>
      </c>
      <c r="O1236" s="0" t="n">
        <v>312</v>
      </c>
      <c r="P1236" s="0" t="n">
        <v>294</v>
      </c>
      <c r="Q1236" s="0" t="n">
        <v>18</v>
      </c>
      <c r="R1236" s="0" t="n">
        <v>8</v>
      </c>
      <c r="S1236" s="0" t="s">
        <v>1184</v>
      </c>
    </row>
    <row r="1237" customFormat="false" ht="12.8" hidden="false" customHeight="false" outlineLevel="0" collapsed="false">
      <c r="A1237" s="0" t="n">
        <v>88065566590</v>
      </c>
      <c r="B1237" s="0" t="n">
        <v>44065</v>
      </c>
      <c r="C1237" s="0" t="s">
        <v>368</v>
      </c>
      <c r="D1237" s="0" t="s">
        <v>29</v>
      </c>
      <c r="E1237" s="0" t="s">
        <v>156</v>
      </c>
      <c r="F1237" s="0" t="s">
        <v>22</v>
      </c>
      <c r="G1237" s="0" t="s">
        <v>952</v>
      </c>
      <c r="H1237" s="0" t="s">
        <v>24</v>
      </c>
      <c r="I1237" s="0" t="s">
        <v>128</v>
      </c>
      <c r="J1237" s="0" t="s">
        <v>99</v>
      </c>
      <c r="K1237" s="0" t="s">
        <v>27</v>
      </c>
      <c r="L1237" s="0" t="n">
        <v>14</v>
      </c>
      <c r="M1237" s="0" t="n">
        <v>11</v>
      </c>
      <c r="N1237" s="0" t="n">
        <v>7</v>
      </c>
      <c r="O1237" s="0" t="n">
        <v>98</v>
      </c>
      <c r="P1237" s="0" t="n">
        <v>77</v>
      </c>
      <c r="Q1237" s="0" t="n">
        <v>21</v>
      </c>
      <c r="R1237" s="0" t="n">
        <v>8</v>
      </c>
      <c r="S1237" s="0" t="s">
        <v>1184</v>
      </c>
    </row>
    <row r="1238" customFormat="false" ht="12.8" hidden="false" customHeight="false" outlineLevel="0" collapsed="false">
      <c r="A1238" s="0" t="n">
        <v>88065566591</v>
      </c>
      <c r="B1238" s="0" t="n">
        <v>44066</v>
      </c>
      <c r="C1238" s="0" t="s">
        <v>369</v>
      </c>
      <c r="D1238" s="0" t="s">
        <v>20</v>
      </c>
      <c r="E1238" s="0" t="s">
        <v>66</v>
      </c>
      <c r="F1238" s="0" t="s">
        <v>31</v>
      </c>
      <c r="G1238" s="0" t="s">
        <v>952</v>
      </c>
      <c r="H1238" s="0" t="s">
        <v>33</v>
      </c>
      <c r="I1238" s="0" t="s">
        <v>128</v>
      </c>
      <c r="J1238" s="0" t="s">
        <v>102</v>
      </c>
      <c r="K1238" s="0" t="s">
        <v>27</v>
      </c>
      <c r="L1238" s="0" t="n">
        <v>6</v>
      </c>
      <c r="M1238" s="0" t="n">
        <v>3</v>
      </c>
      <c r="N1238" s="0" t="n">
        <v>11</v>
      </c>
      <c r="O1238" s="0" t="n">
        <v>66</v>
      </c>
      <c r="P1238" s="0" t="n">
        <v>33</v>
      </c>
      <c r="Q1238" s="0" t="n">
        <v>33</v>
      </c>
      <c r="R1238" s="0" t="n">
        <v>8</v>
      </c>
      <c r="S1238" s="0" t="s">
        <v>1184</v>
      </c>
    </row>
    <row r="1239" customFormat="false" ht="12.8" hidden="false" customHeight="false" outlineLevel="0" collapsed="false">
      <c r="A1239" s="0" t="n">
        <v>88065566592</v>
      </c>
      <c r="B1239" s="0" t="n">
        <v>44067</v>
      </c>
      <c r="C1239" s="0" t="s">
        <v>370</v>
      </c>
      <c r="D1239" s="0" t="s">
        <v>29</v>
      </c>
      <c r="E1239" s="0" t="s">
        <v>69</v>
      </c>
      <c r="F1239" s="0" t="s">
        <v>38</v>
      </c>
      <c r="G1239" s="0" t="s">
        <v>952</v>
      </c>
      <c r="H1239" s="0" t="s">
        <v>39</v>
      </c>
      <c r="I1239" s="0" t="s">
        <v>128</v>
      </c>
      <c r="J1239" s="0" t="s">
        <v>105</v>
      </c>
      <c r="K1239" s="0" t="s">
        <v>27</v>
      </c>
      <c r="L1239" s="0" t="n">
        <v>13</v>
      </c>
      <c r="M1239" s="0" t="n">
        <v>10</v>
      </c>
      <c r="N1239" s="0" t="n">
        <v>18</v>
      </c>
      <c r="O1239" s="0" t="n">
        <v>234</v>
      </c>
      <c r="P1239" s="0" t="n">
        <v>180</v>
      </c>
      <c r="Q1239" s="0" t="n">
        <v>54</v>
      </c>
      <c r="R1239" s="0" t="n">
        <v>8</v>
      </c>
      <c r="S1239" s="0" t="s">
        <v>1184</v>
      </c>
    </row>
    <row r="1240" customFormat="false" ht="12.8" hidden="false" customHeight="false" outlineLevel="0" collapsed="false">
      <c r="A1240" s="0" t="n">
        <v>88065566593</v>
      </c>
      <c r="B1240" s="0" t="n">
        <v>44068</v>
      </c>
      <c r="C1240" s="0" t="s">
        <v>371</v>
      </c>
      <c r="D1240" s="0" t="s">
        <v>29</v>
      </c>
      <c r="E1240" s="0" t="s">
        <v>72</v>
      </c>
      <c r="F1240" s="0" t="s">
        <v>43</v>
      </c>
      <c r="G1240" s="0" t="s">
        <v>952</v>
      </c>
      <c r="H1240" s="0" t="s">
        <v>44</v>
      </c>
      <c r="I1240" s="0" t="s">
        <v>128</v>
      </c>
      <c r="J1240" s="0" t="s">
        <v>108</v>
      </c>
      <c r="K1240" s="0" t="s">
        <v>27</v>
      </c>
      <c r="L1240" s="0" t="n">
        <v>15</v>
      </c>
      <c r="M1240" s="0" t="n">
        <v>12</v>
      </c>
      <c r="N1240" s="0" t="n">
        <v>3</v>
      </c>
      <c r="O1240" s="0" t="n">
        <v>45</v>
      </c>
      <c r="P1240" s="0" t="n">
        <v>36</v>
      </c>
      <c r="Q1240" s="0" t="n">
        <v>9</v>
      </c>
      <c r="R1240" s="0" t="n">
        <v>8</v>
      </c>
      <c r="S1240" s="0" t="s">
        <v>1184</v>
      </c>
    </row>
    <row r="1241" customFormat="false" ht="12.8" hidden="false" customHeight="false" outlineLevel="0" collapsed="false">
      <c r="A1241" s="0" t="n">
        <v>88065566594</v>
      </c>
      <c r="B1241" s="0" t="n">
        <v>44072</v>
      </c>
      <c r="C1241" s="0" t="s">
        <v>372</v>
      </c>
      <c r="D1241" s="0" t="s">
        <v>20</v>
      </c>
      <c r="E1241" s="0" t="s">
        <v>75</v>
      </c>
      <c r="F1241" s="0" t="s">
        <v>22</v>
      </c>
      <c r="G1241" s="0" t="s">
        <v>952</v>
      </c>
      <c r="H1241" s="0" t="s">
        <v>24</v>
      </c>
      <c r="I1241" s="0" t="s">
        <v>128</v>
      </c>
      <c r="J1241" s="0" t="s">
        <v>53</v>
      </c>
      <c r="K1241" s="0" t="s">
        <v>27</v>
      </c>
      <c r="L1241" s="0" t="n">
        <v>20</v>
      </c>
      <c r="M1241" s="0" t="n">
        <v>17</v>
      </c>
      <c r="N1241" s="0" t="n">
        <v>16</v>
      </c>
      <c r="O1241" s="0" t="n">
        <v>320</v>
      </c>
      <c r="P1241" s="0" t="n">
        <v>272</v>
      </c>
      <c r="Q1241" s="0" t="n">
        <v>48</v>
      </c>
      <c r="R1241" s="0" t="n">
        <v>8</v>
      </c>
      <c r="S1241" s="0" t="s">
        <v>1184</v>
      </c>
    </row>
    <row r="1242" customFormat="false" ht="12.8" hidden="false" customHeight="false" outlineLevel="0" collapsed="false">
      <c r="A1242" s="0" t="n">
        <v>88065566595</v>
      </c>
      <c r="B1242" s="0" t="n">
        <v>44071</v>
      </c>
      <c r="C1242" s="0" t="s">
        <v>373</v>
      </c>
      <c r="D1242" s="0" t="s">
        <v>29</v>
      </c>
      <c r="E1242" s="0" t="s">
        <v>78</v>
      </c>
      <c r="F1242" s="0" t="s">
        <v>31</v>
      </c>
      <c r="G1242" s="0" t="s">
        <v>952</v>
      </c>
      <c r="H1242" s="0" t="s">
        <v>33</v>
      </c>
      <c r="I1242" s="0" t="s">
        <v>128</v>
      </c>
      <c r="J1242" s="0" t="s">
        <v>56</v>
      </c>
      <c r="K1242" s="0" t="s">
        <v>27</v>
      </c>
      <c r="L1242" s="0" t="n">
        <v>12</v>
      </c>
      <c r="M1242" s="0" t="n">
        <v>9</v>
      </c>
      <c r="N1242" s="0" t="n">
        <v>2</v>
      </c>
      <c r="O1242" s="0" t="n">
        <v>24</v>
      </c>
      <c r="P1242" s="0" t="n">
        <v>18</v>
      </c>
      <c r="Q1242" s="0" t="n">
        <v>6</v>
      </c>
      <c r="R1242" s="0" t="n">
        <v>8</v>
      </c>
      <c r="S1242" s="0" t="s">
        <v>1184</v>
      </c>
    </row>
    <row r="1243" customFormat="false" ht="12.8" hidden="false" customHeight="false" outlineLevel="0" collapsed="false">
      <c r="A1243" s="0" t="n">
        <v>88065566596</v>
      </c>
      <c r="B1243" s="0" t="n">
        <v>44071</v>
      </c>
      <c r="C1243" s="0" t="s">
        <v>374</v>
      </c>
      <c r="D1243" s="0" t="s">
        <v>29</v>
      </c>
      <c r="E1243" s="0" t="s">
        <v>81</v>
      </c>
      <c r="F1243" s="0" t="s">
        <v>38</v>
      </c>
      <c r="G1243" s="0" t="s">
        <v>952</v>
      </c>
      <c r="H1243" s="0" t="s">
        <v>39</v>
      </c>
      <c r="I1243" s="0" t="s">
        <v>128</v>
      </c>
      <c r="J1243" s="0" t="s">
        <v>59</v>
      </c>
      <c r="K1243" s="0" t="s">
        <v>27</v>
      </c>
      <c r="L1243" s="0" t="n">
        <v>16</v>
      </c>
      <c r="M1243" s="0" t="n">
        <v>13</v>
      </c>
      <c r="N1243" s="0" t="n">
        <v>70</v>
      </c>
      <c r="O1243" s="0" t="n">
        <v>1120</v>
      </c>
      <c r="P1243" s="0" t="n">
        <v>910</v>
      </c>
      <c r="Q1243" s="0" t="n">
        <v>210</v>
      </c>
      <c r="R1243" s="0" t="n">
        <v>8</v>
      </c>
      <c r="S1243" s="0" t="s">
        <v>1184</v>
      </c>
    </row>
    <row r="1244" customFormat="false" ht="12.8" hidden="false" customHeight="false" outlineLevel="0" collapsed="false">
      <c r="A1244" s="0" t="n">
        <v>88065566597</v>
      </c>
      <c r="B1244" s="0" t="n">
        <v>44072</v>
      </c>
      <c r="C1244" s="0" t="s">
        <v>375</v>
      </c>
      <c r="D1244" s="0" t="s">
        <v>29</v>
      </c>
      <c r="E1244" s="0" t="s">
        <v>84</v>
      </c>
      <c r="F1244" s="0" t="s">
        <v>43</v>
      </c>
      <c r="G1244" s="0" t="s">
        <v>952</v>
      </c>
      <c r="H1244" s="0" t="s">
        <v>44</v>
      </c>
      <c r="I1244" s="0" t="s">
        <v>128</v>
      </c>
      <c r="J1244" s="0" t="s">
        <v>62</v>
      </c>
      <c r="K1244" s="0" t="s">
        <v>27</v>
      </c>
      <c r="L1244" s="0" t="n">
        <v>20</v>
      </c>
      <c r="M1244" s="0" t="n">
        <v>17</v>
      </c>
      <c r="N1244" s="0" t="n">
        <v>6</v>
      </c>
      <c r="O1244" s="0" t="n">
        <v>120</v>
      </c>
      <c r="P1244" s="0" t="n">
        <v>102</v>
      </c>
      <c r="Q1244" s="0" t="n">
        <v>18</v>
      </c>
      <c r="R1244" s="0" t="n">
        <v>8</v>
      </c>
      <c r="S1244" s="0" t="s">
        <v>1184</v>
      </c>
    </row>
    <row r="1245" customFormat="false" ht="12.8" hidden="false" customHeight="false" outlineLevel="0" collapsed="false">
      <c r="A1245" s="0" t="n">
        <v>88065566598</v>
      </c>
      <c r="B1245" s="0" t="n">
        <v>44073</v>
      </c>
      <c r="C1245" s="0" t="s">
        <v>376</v>
      </c>
      <c r="D1245" s="0" t="s">
        <v>20</v>
      </c>
      <c r="E1245" s="0" t="s">
        <v>87</v>
      </c>
      <c r="F1245" s="0" t="s">
        <v>22</v>
      </c>
      <c r="G1245" s="0" t="s">
        <v>952</v>
      </c>
      <c r="H1245" s="0" t="s">
        <v>24</v>
      </c>
      <c r="I1245" s="0" t="s">
        <v>128</v>
      </c>
      <c r="J1245" s="0" t="s">
        <v>63</v>
      </c>
      <c r="K1245" s="0" t="s">
        <v>27</v>
      </c>
      <c r="L1245" s="0" t="n">
        <v>12</v>
      </c>
      <c r="M1245" s="0" t="n">
        <v>9</v>
      </c>
      <c r="N1245" s="0" t="n">
        <v>9</v>
      </c>
      <c r="O1245" s="0" t="n">
        <v>108</v>
      </c>
      <c r="P1245" s="0" t="n">
        <v>81</v>
      </c>
      <c r="Q1245" s="0" t="n">
        <v>27</v>
      </c>
      <c r="R1245" s="0" t="n">
        <v>8</v>
      </c>
      <c r="S1245" s="0" t="s">
        <v>1184</v>
      </c>
    </row>
    <row r="1246" customFormat="false" ht="12.8" hidden="false" customHeight="false" outlineLevel="0" collapsed="false">
      <c r="A1246" s="0" t="n">
        <v>88065566599</v>
      </c>
      <c r="B1246" s="0" t="n">
        <v>44074</v>
      </c>
      <c r="C1246" s="0" t="s">
        <v>377</v>
      </c>
      <c r="D1246" s="0" t="s">
        <v>29</v>
      </c>
      <c r="E1246" s="0" t="s">
        <v>90</v>
      </c>
      <c r="F1246" s="0" t="s">
        <v>31</v>
      </c>
      <c r="G1246" s="0" t="s">
        <v>952</v>
      </c>
      <c r="H1246" s="0" t="s">
        <v>33</v>
      </c>
      <c r="I1246" s="0" t="s">
        <v>128</v>
      </c>
      <c r="J1246" s="0" t="s">
        <v>70</v>
      </c>
      <c r="K1246" s="0" t="s">
        <v>27</v>
      </c>
      <c r="L1246" s="0" t="n">
        <v>10</v>
      </c>
      <c r="M1246" s="0" t="n">
        <v>7</v>
      </c>
      <c r="N1246" s="0" t="n">
        <v>10</v>
      </c>
      <c r="O1246" s="0" t="n">
        <v>100</v>
      </c>
      <c r="P1246" s="0" t="n">
        <v>70</v>
      </c>
      <c r="Q1246" s="0" t="n">
        <v>30</v>
      </c>
      <c r="R1246" s="0" t="n">
        <v>8</v>
      </c>
      <c r="S1246" s="0" t="s">
        <v>1184</v>
      </c>
    </row>
    <row r="1247" customFormat="false" ht="12.8" hidden="false" customHeight="false" outlineLevel="0" collapsed="false">
      <c r="A1247" s="0" t="n">
        <v>88065566600</v>
      </c>
      <c r="B1247" s="0" t="n">
        <v>44075</v>
      </c>
      <c r="C1247" s="0" t="s">
        <v>378</v>
      </c>
      <c r="D1247" s="0" t="s">
        <v>29</v>
      </c>
      <c r="E1247" s="0" t="s">
        <v>93</v>
      </c>
      <c r="F1247" s="0" t="s">
        <v>38</v>
      </c>
      <c r="G1247" s="0" t="s">
        <v>952</v>
      </c>
      <c r="H1247" s="0" t="s">
        <v>39</v>
      </c>
      <c r="I1247" s="0" t="s">
        <v>128</v>
      </c>
      <c r="J1247" s="0" t="s">
        <v>73</v>
      </c>
      <c r="K1247" s="0" t="s">
        <v>27</v>
      </c>
      <c r="L1247" s="0" t="n">
        <v>15</v>
      </c>
      <c r="M1247" s="0" t="n">
        <v>12</v>
      </c>
      <c r="N1247" s="0" t="n">
        <v>68</v>
      </c>
      <c r="O1247" s="0" t="n">
        <v>1020</v>
      </c>
      <c r="P1247" s="0" t="n">
        <v>816</v>
      </c>
      <c r="Q1247" s="0" t="n">
        <v>204</v>
      </c>
      <c r="R1247" s="0" t="n">
        <v>9</v>
      </c>
      <c r="S1247" s="0" t="s">
        <v>1183</v>
      </c>
    </row>
    <row r="1248" customFormat="false" ht="12.8" hidden="false" customHeight="false" outlineLevel="0" collapsed="false">
      <c r="A1248" s="0" t="n">
        <v>88065566601</v>
      </c>
      <c r="B1248" s="0" t="n">
        <v>44076</v>
      </c>
      <c r="C1248" s="0" t="s">
        <v>379</v>
      </c>
      <c r="D1248" s="0" t="s">
        <v>29</v>
      </c>
      <c r="E1248" s="0" t="s">
        <v>96</v>
      </c>
      <c r="F1248" s="0" t="s">
        <v>43</v>
      </c>
      <c r="G1248" s="0" t="s">
        <v>952</v>
      </c>
      <c r="H1248" s="0" t="s">
        <v>44</v>
      </c>
      <c r="I1248" s="0" t="s">
        <v>128</v>
      </c>
      <c r="J1248" s="0" t="s">
        <v>76</v>
      </c>
      <c r="K1248" s="0" t="s">
        <v>27</v>
      </c>
      <c r="L1248" s="0" t="n">
        <v>15</v>
      </c>
      <c r="M1248" s="0" t="n">
        <v>12</v>
      </c>
      <c r="N1248" s="0" t="n">
        <v>4</v>
      </c>
      <c r="O1248" s="0" t="n">
        <v>60</v>
      </c>
      <c r="P1248" s="0" t="n">
        <v>48</v>
      </c>
      <c r="Q1248" s="0" t="n">
        <v>12</v>
      </c>
      <c r="R1248" s="0" t="n">
        <v>9</v>
      </c>
      <c r="S1248" s="0" t="s">
        <v>1183</v>
      </c>
    </row>
    <row r="1249" customFormat="false" ht="12.8" hidden="false" customHeight="false" outlineLevel="0" collapsed="false">
      <c r="A1249" s="0" t="n">
        <v>88065566602</v>
      </c>
      <c r="B1249" s="0" t="n">
        <v>44077</v>
      </c>
      <c r="C1249" s="0" t="s">
        <v>380</v>
      </c>
      <c r="D1249" s="0" t="s">
        <v>20</v>
      </c>
      <c r="E1249" s="0" t="s">
        <v>98</v>
      </c>
      <c r="F1249" s="0" t="s">
        <v>22</v>
      </c>
      <c r="G1249" s="0" t="s">
        <v>952</v>
      </c>
      <c r="H1249" s="0" t="s">
        <v>24</v>
      </c>
      <c r="I1249" s="0" t="s">
        <v>128</v>
      </c>
      <c r="J1249" s="0" t="s">
        <v>126</v>
      </c>
      <c r="K1249" s="0" t="s">
        <v>27</v>
      </c>
      <c r="L1249" s="0" t="n">
        <v>20</v>
      </c>
      <c r="M1249" s="0" t="n">
        <v>17</v>
      </c>
      <c r="N1249" s="0" t="n">
        <v>67</v>
      </c>
      <c r="O1249" s="0" t="n">
        <v>1340</v>
      </c>
      <c r="P1249" s="0" t="n">
        <v>1139</v>
      </c>
      <c r="Q1249" s="0" t="n">
        <v>201</v>
      </c>
      <c r="R1249" s="0" t="n">
        <v>9</v>
      </c>
      <c r="S1249" s="0" t="s">
        <v>1183</v>
      </c>
    </row>
    <row r="1250" customFormat="false" ht="12.8" hidden="false" customHeight="false" outlineLevel="0" collapsed="false">
      <c r="A1250" s="0" t="n">
        <v>88065566603</v>
      </c>
      <c r="B1250" s="0" t="n">
        <v>44078</v>
      </c>
      <c r="C1250" s="0" t="s">
        <v>381</v>
      </c>
      <c r="D1250" s="0" t="s">
        <v>29</v>
      </c>
      <c r="E1250" s="0" t="s">
        <v>101</v>
      </c>
      <c r="F1250" s="0" t="s">
        <v>31</v>
      </c>
      <c r="G1250" s="0" t="s">
        <v>952</v>
      </c>
      <c r="H1250" s="0" t="s">
        <v>33</v>
      </c>
      <c r="I1250" s="0" t="s">
        <v>128</v>
      </c>
      <c r="J1250" s="0" t="s">
        <v>129</v>
      </c>
      <c r="K1250" s="0" t="s">
        <v>27</v>
      </c>
      <c r="L1250" s="0" t="n">
        <v>12</v>
      </c>
      <c r="M1250" s="0" t="n">
        <v>9</v>
      </c>
      <c r="N1250" s="0" t="n">
        <v>6</v>
      </c>
      <c r="O1250" s="0" t="n">
        <v>72</v>
      </c>
      <c r="P1250" s="0" t="n">
        <v>54</v>
      </c>
      <c r="Q1250" s="0" t="n">
        <v>18</v>
      </c>
      <c r="R1250" s="0" t="n">
        <v>9</v>
      </c>
      <c r="S1250" s="0" t="s">
        <v>1183</v>
      </c>
    </row>
    <row r="1251" customFormat="false" ht="12.8" hidden="false" customHeight="false" outlineLevel="0" collapsed="false">
      <c r="A1251" s="0" t="n">
        <v>88065566604</v>
      </c>
      <c r="B1251" s="0" t="n">
        <v>44079</v>
      </c>
      <c r="C1251" s="0" t="s">
        <v>382</v>
      </c>
      <c r="D1251" s="0" t="s">
        <v>29</v>
      </c>
      <c r="E1251" s="0" t="s">
        <v>104</v>
      </c>
      <c r="F1251" s="0" t="s">
        <v>38</v>
      </c>
      <c r="G1251" s="0" t="s">
        <v>952</v>
      </c>
      <c r="H1251" s="0" t="s">
        <v>39</v>
      </c>
      <c r="I1251" s="0" t="s">
        <v>128</v>
      </c>
      <c r="J1251" s="0" t="s">
        <v>131</v>
      </c>
      <c r="K1251" s="0" t="s">
        <v>27</v>
      </c>
      <c r="L1251" s="0" t="n">
        <v>13</v>
      </c>
      <c r="M1251" s="0" t="n">
        <v>10</v>
      </c>
      <c r="N1251" s="0" t="n">
        <v>3</v>
      </c>
      <c r="O1251" s="0" t="n">
        <v>39</v>
      </c>
      <c r="P1251" s="0" t="n">
        <v>30</v>
      </c>
      <c r="Q1251" s="0" t="n">
        <v>9</v>
      </c>
      <c r="R1251" s="0" t="n">
        <v>9</v>
      </c>
      <c r="S1251" s="0" t="s">
        <v>1183</v>
      </c>
    </row>
    <row r="1252" customFormat="false" ht="12.8" hidden="false" customHeight="false" outlineLevel="0" collapsed="false">
      <c r="A1252" s="0" t="n">
        <v>88065566605</v>
      </c>
      <c r="B1252" s="0" t="n">
        <v>44083</v>
      </c>
      <c r="C1252" s="0" t="s">
        <v>383</v>
      </c>
      <c r="D1252" s="0" t="s">
        <v>20</v>
      </c>
      <c r="E1252" s="0" t="s">
        <v>107</v>
      </c>
      <c r="F1252" s="0" t="s">
        <v>43</v>
      </c>
      <c r="G1252" s="0" t="s">
        <v>952</v>
      </c>
      <c r="H1252" s="0" t="s">
        <v>44</v>
      </c>
      <c r="I1252" s="0" t="s">
        <v>128</v>
      </c>
      <c r="J1252" s="0" t="s">
        <v>133</v>
      </c>
      <c r="K1252" s="0" t="s">
        <v>27</v>
      </c>
      <c r="L1252" s="0" t="n">
        <v>15</v>
      </c>
      <c r="M1252" s="0" t="n">
        <v>12</v>
      </c>
      <c r="N1252" s="0" t="n">
        <v>7</v>
      </c>
      <c r="O1252" s="0" t="n">
        <v>105</v>
      </c>
      <c r="P1252" s="0" t="n">
        <v>84</v>
      </c>
      <c r="Q1252" s="0" t="n">
        <v>21</v>
      </c>
      <c r="R1252" s="0" t="n">
        <v>9</v>
      </c>
      <c r="S1252" s="0" t="s">
        <v>1183</v>
      </c>
    </row>
    <row r="1253" customFormat="false" ht="12.8" hidden="false" customHeight="false" outlineLevel="0" collapsed="false">
      <c r="A1253" s="0" t="n">
        <v>88065566606</v>
      </c>
      <c r="B1253" s="0" t="n">
        <v>44082</v>
      </c>
      <c r="C1253" s="0" t="s">
        <v>384</v>
      </c>
      <c r="D1253" s="0" t="s">
        <v>29</v>
      </c>
      <c r="E1253" s="0" t="s">
        <v>110</v>
      </c>
      <c r="F1253" s="0" t="s">
        <v>22</v>
      </c>
      <c r="G1253" s="0" t="s">
        <v>952</v>
      </c>
      <c r="H1253" s="0" t="s">
        <v>24</v>
      </c>
      <c r="I1253" s="0" t="s">
        <v>128</v>
      </c>
      <c r="J1253" s="0" t="s">
        <v>88</v>
      </c>
      <c r="K1253" s="0" t="s">
        <v>27</v>
      </c>
      <c r="L1253" s="0" t="n">
        <v>14</v>
      </c>
      <c r="M1253" s="0" t="n">
        <v>11</v>
      </c>
      <c r="N1253" s="0" t="n">
        <v>5</v>
      </c>
      <c r="O1253" s="0" t="n">
        <v>70</v>
      </c>
      <c r="P1253" s="0" t="n">
        <v>55</v>
      </c>
      <c r="Q1253" s="0" t="n">
        <v>15</v>
      </c>
      <c r="R1253" s="0" t="n">
        <v>9</v>
      </c>
      <c r="S1253" s="0" t="s">
        <v>1183</v>
      </c>
    </row>
    <row r="1254" customFormat="false" ht="12.8" hidden="false" customHeight="false" outlineLevel="0" collapsed="false">
      <c r="A1254" s="0" t="n">
        <v>88065566607</v>
      </c>
      <c r="B1254" s="0" t="n">
        <v>44082</v>
      </c>
      <c r="C1254" s="0" t="s">
        <v>385</v>
      </c>
      <c r="D1254" s="0" t="s">
        <v>20</v>
      </c>
      <c r="E1254" s="0" t="s">
        <v>112</v>
      </c>
      <c r="F1254" s="0" t="s">
        <v>31</v>
      </c>
      <c r="G1254" s="0" t="s">
        <v>952</v>
      </c>
      <c r="H1254" s="0" t="s">
        <v>33</v>
      </c>
      <c r="I1254" s="0" t="s">
        <v>128</v>
      </c>
      <c r="J1254" s="0" t="s">
        <v>91</v>
      </c>
      <c r="K1254" s="0" t="s">
        <v>27</v>
      </c>
      <c r="L1254" s="0" t="n">
        <v>30</v>
      </c>
      <c r="M1254" s="0" t="n">
        <v>27</v>
      </c>
      <c r="N1254" s="0" t="n">
        <v>8</v>
      </c>
      <c r="O1254" s="0" t="n">
        <v>240</v>
      </c>
      <c r="P1254" s="0" t="n">
        <v>216</v>
      </c>
      <c r="Q1254" s="0" t="n">
        <v>24</v>
      </c>
      <c r="R1254" s="0" t="n">
        <v>9</v>
      </c>
      <c r="S1254" s="0" t="s">
        <v>1183</v>
      </c>
    </row>
    <row r="1255" customFormat="false" ht="12.8" hidden="false" customHeight="false" outlineLevel="0" collapsed="false">
      <c r="A1255" s="0" t="n">
        <v>88065566608</v>
      </c>
      <c r="B1255" s="0" t="n">
        <v>44083</v>
      </c>
      <c r="C1255" s="0" t="s">
        <v>386</v>
      </c>
      <c r="D1255" s="0" t="s">
        <v>20</v>
      </c>
      <c r="E1255" s="0" t="s">
        <v>114</v>
      </c>
      <c r="F1255" s="0" t="s">
        <v>22</v>
      </c>
      <c r="G1255" s="0" t="s">
        <v>952</v>
      </c>
      <c r="H1255" s="0" t="s">
        <v>24</v>
      </c>
      <c r="I1255" s="0" t="s">
        <v>128</v>
      </c>
      <c r="J1255" s="0" t="s">
        <v>94</v>
      </c>
      <c r="K1255" s="0" t="s">
        <v>27</v>
      </c>
      <c r="L1255" s="0" t="n">
        <v>16</v>
      </c>
      <c r="M1255" s="0" t="n">
        <v>13</v>
      </c>
      <c r="N1255" s="0" t="n">
        <v>9</v>
      </c>
      <c r="O1255" s="0" t="n">
        <v>144</v>
      </c>
      <c r="P1255" s="0" t="n">
        <v>117</v>
      </c>
      <c r="Q1255" s="0" t="n">
        <v>27</v>
      </c>
      <c r="R1255" s="0" t="n">
        <v>9</v>
      </c>
      <c r="S1255" s="0" t="s">
        <v>1183</v>
      </c>
    </row>
    <row r="1256" customFormat="false" ht="12.8" hidden="false" customHeight="false" outlineLevel="0" collapsed="false">
      <c r="A1256" s="0" t="n">
        <v>88065566609</v>
      </c>
      <c r="B1256" s="0" t="n">
        <v>44084</v>
      </c>
      <c r="C1256" s="0" t="s">
        <v>387</v>
      </c>
      <c r="D1256" s="0" t="s">
        <v>20</v>
      </c>
      <c r="E1256" s="0" t="s">
        <v>69</v>
      </c>
      <c r="F1256" s="0" t="s">
        <v>31</v>
      </c>
      <c r="G1256" s="0" t="s">
        <v>952</v>
      </c>
      <c r="H1256" s="0" t="s">
        <v>33</v>
      </c>
      <c r="I1256" s="0" t="s">
        <v>128</v>
      </c>
      <c r="J1256" s="0" t="s">
        <v>34</v>
      </c>
      <c r="K1256" s="0" t="s">
        <v>35</v>
      </c>
      <c r="L1256" s="0" t="n">
        <v>9</v>
      </c>
      <c r="M1256" s="0" t="n">
        <v>6</v>
      </c>
      <c r="N1256" s="0" t="n">
        <v>2</v>
      </c>
      <c r="O1256" s="0" t="n">
        <v>18</v>
      </c>
      <c r="P1256" s="0" t="n">
        <v>12</v>
      </c>
      <c r="Q1256" s="0" t="n">
        <v>6</v>
      </c>
      <c r="R1256" s="0" t="n">
        <v>9</v>
      </c>
      <c r="S1256" s="0" t="s">
        <v>1183</v>
      </c>
    </row>
    <row r="1257" customFormat="false" ht="12.8" hidden="false" customHeight="false" outlineLevel="0" collapsed="false">
      <c r="A1257" s="0" t="n">
        <v>88065566610</v>
      </c>
      <c r="B1257" s="0" t="n">
        <v>44085</v>
      </c>
      <c r="C1257" s="0" t="s">
        <v>388</v>
      </c>
      <c r="D1257" s="0" t="s">
        <v>29</v>
      </c>
      <c r="E1257" s="0" t="s">
        <v>117</v>
      </c>
      <c r="F1257" s="0" t="s">
        <v>22</v>
      </c>
      <c r="G1257" s="0" t="s">
        <v>952</v>
      </c>
      <c r="H1257" s="0" t="s">
        <v>24</v>
      </c>
      <c r="I1257" s="0" t="s">
        <v>128</v>
      </c>
      <c r="J1257" s="0" t="s">
        <v>40</v>
      </c>
      <c r="K1257" s="0" t="s">
        <v>35</v>
      </c>
      <c r="L1257" s="0" t="n">
        <v>5</v>
      </c>
      <c r="M1257" s="0" t="n">
        <v>2</v>
      </c>
      <c r="N1257" s="0" t="n">
        <v>5</v>
      </c>
      <c r="O1257" s="0" t="n">
        <v>25</v>
      </c>
      <c r="P1257" s="0" t="n">
        <v>10</v>
      </c>
      <c r="Q1257" s="0" t="n">
        <v>15</v>
      </c>
      <c r="R1257" s="0" t="n">
        <v>9</v>
      </c>
      <c r="S1257" s="0" t="s">
        <v>1183</v>
      </c>
    </row>
    <row r="1258" customFormat="false" ht="12.8" hidden="false" customHeight="false" outlineLevel="0" collapsed="false">
      <c r="A1258" s="0" t="n">
        <v>88065566611</v>
      </c>
      <c r="B1258" s="0" t="n">
        <v>44086</v>
      </c>
      <c r="C1258" s="0" t="s">
        <v>389</v>
      </c>
      <c r="D1258" s="0" t="s">
        <v>20</v>
      </c>
      <c r="E1258" s="0" t="s">
        <v>119</v>
      </c>
      <c r="F1258" s="0" t="s">
        <v>31</v>
      </c>
      <c r="G1258" s="0" t="s">
        <v>952</v>
      </c>
      <c r="H1258" s="0" t="s">
        <v>33</v>
      </c>
      <c r="I1258" s="0" t="s">
        <v>128</v>
      </c>
      <c r="J1258" s="0" t="s">
        <v>140</v>
      </c>
      <c r="K1258" s="0" t="s">
        <v>35</v>
      </c>
      <c r="L1258" s="0" t="n">
        <v>18</v>
      </c>
      <c r="M1258" s="0" t="n">
        <v>15</v>
      </c>
      <c r="N1258" s="0" t="n">
        <v>7</v>
      </c>
      <c r="O1258" s="0" t="n">
        <v>126</v>
      </c>
      <c r="P1258" s="0" t="n">
        <v>105</v>
      </c>
      <c r="Q1258" s="0" t="n">
        <v>21</v>
      </c>
      <c r="R1258" s="0" t="n">
        <v>9</v>
      </c>
      <c r="S1258" s="0" t="s">
        <v>1183</v>
      </c>
    </row>
    <row r="1259" customFormat="false" ht="12.8" hidden="false" customHeight="false" outlineLevel="0" collapsed="false">
      <c r="A1259" s="0" t="n">
        <v>88065566612</v>
      </c>
      <c r="B1259" s="0" t="n">
        <v>44087</v>
      </c>
      <c r="C1259" s="0" t="s">
        <v>390</v>
      </c>
      <c r="D1259" s="0" t="s">
        <v>29</v>
      </c>
      <c r="E1259" s="0" t="s">
        <v>121</v>
      </c>
      <c r="F1259" s="0" t="s">
        <v>22</v>
      </c>
      <c r="G1259" s="0" t="s">
        <v>952</v>
      </c>
      <c r="H1259" s="0" t="s">
        <v>24</v>
      </c>
      <c r="I1259" s="0" t="s">
        <v>128</v>
      </c>
      <c r="J1259" s="0" t="s">
        <v>142</v>
      </c>
      <c r="K1259" s="0" t="s">
        <v>35</v>
      </c>
      <c r="L1259" s="0" t="n">
        <v>10</v>
      </c>
      <c r="M1259" s="0" t="n">
        <v>7</v>
      </c>
      <c r="N1259" s="0" t="n">
        <v>7</v>
      </c>
      <c r="O1259" s="0" t="n">
        <v>70</v>
      </c>
      <c r="P1259" s="0" t="n">
        <v>49</v>
      </c>
      <c r="Q1259" s="0" t="n">
        <v>21</v>
      </c>
      <c r="R1259" s="0" t="n">
        <v>9</v>
      </c>
      <c r="S1259" s="0" t="s">
        <v>1183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LibreOffice/7.4.2.3$Linux_X86_64 LibreOffice_project/40$Build-3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2020-09-23T14:56:59Z</dcterms:created>
  <dc:creator>Data With Decision: Brings data to life</dc:creator>
  <dc:description/>
  <dc:language>en-US</dc:language>
  <cp:lastModifiedBy/>
  <dcterms:modified xsi:type="dcterms:W3CDTF">2022-12-07T06:11:26Z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