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ai-assignment1\ai-assignment1\Assignment1\"/>
    </mc:Choice>
  </mc:AlternateContent>
  <xr:revisionPtr revIDLastSave="0" documentId="8_{C7E9FDA9-FEF2-4822-942B-B2BBE188A8CA}" xr6:coauthVersionLast="47" xr6:coauthVersionMax="47" xr10:uidLastSave="{00000000-0000-0000-0000-000000000000}"/>
  <bookViews>
    <workbookView xWindow="-108" yWindow="-108" windowWidth="23256" windowHeight="12456" activeTab="3"/>
  </bookViews>
  <sheets>
    <sheet name="bfs" sheetId="1" r:id="rId1"/>
    <sheet name="dls" sheetId="2" r:id="rId2"/>
    <sheet name="Manhattan" sheetId="3" r:id="rId3"/>
    <sheet name="misplace" sheetId="4" r:id="rId4"/>
  </sheets>
  <calcPr calcId="0"/>
</workbook>
</file>

<file path=xl/calcChain.xml><?xml version="1.0" encoding="utf-8"?>
<calcChain xmlns="http://schemas.openxmlformats.org/spreadsheetml/2006/main">
  <c r="K18" i="4" l="1"/>
  <c r="K17" i="4"/>
  <c r="K16" i="4"/>
  <c r="K15" i="4"/>
  <c r="K14" i="4"/>
  <c r="K13" i="4"/>
  <c r="K12" i="4"/>
  <c r="K11" i="4"/>
  <c r="L18" i="4"/>
  <c r="L17" i="4"/>
  <c r="L16" i="4"/>
  <c r="L15" i="4"/>
  <c r="L14" i="4"/>
  <c r="L13" i="4"/>
  <c r="L12" i="4"/>
  <c r="L11" i="4"/>
  <c r="J13" i="3"/>
  <c r="J20" i="3"/>
  <c r="J19" i="3"/>
  <c r="J18" i="3"/>
  <c r="J17" i="3"/>
  <c r="J16" i="3"/>
  <c r="J15" i="3"/>
  <c r="J14" i="3"/>
  <c r="K20" i="3"/>
  <c r="K19" i="3"/>
  <c r="K18" i="3"/>
  <c r="K17" i="3"/>
  <c r="K16" i="3"/>
  <c r="K15" i="3"/>
  <c r="K14" i="3"/>
  <c r="K13" i="3"/>
  <c r="J9" i="1"/>
  <c r="I13" i="1"/>
  <c r="I12" i="1"/>
  <c r="I11" i="1"/>
  <c r="I10" i="1"/>
  <c r="I9" i="1"/>
  <c r="J16" i="2"/>
  <c r="J15" i="2"/>
  <c r="J14" i="2"/>
  <c r="J13" i="2"/>
  <c r="I16" i="2"/>
  <c r="I15" i="2"/>
  <c r="I14" i="2"/>
  <c r="I13" i="2"/>
  <c r="J17" i="1"/>
  <c r="J16" i="1"/>
  <c r="J15" i="1"/>
  <c r="J14" i="1"/>
  <c r="J13" i="1"/>
  <c r="J12" i="1"/>
  <c r="J11" i="1"/>
  <c r="J10" i="1"/>
  <c r="I17" i="1"/>
  <c r="I16" i="1"/>
  <c r="I15" i="1"/>
  <c r="I14" i="1"/>
</calcChain>
</file>

<file path=xl/sharedStrings.xml><?xml version="1.0" encoding="utf-8"?>
<sst xmlns="http://schemas.openxmlformats.org/spreadsheetml/2006/main" count="24" uniqueCount="3">
  <si>
    <t>solution size</t>
  </si>
  <si>
    <t>time use(s)</t>
  </si>
  <si>
    <t>space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</si>
</sst>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7" formatCode="0.000_ "/>
    <numFmt numFmtId="178" formatCode="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BFS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bfs!$I$8</c:f>
              <c:strCache>
                <c:ptCount val="1"/>
                <c:pt idx="0">
                  <c:v>time use(s)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bfs!$H$9:$H$17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bfs!$I$9:$I$17</c:f>
              <c:numCache>
                <c:formatCode>0.000_ </c:formatCode>
                <c:ptCount val="9"/>
                <c:pt idx="0">
                  <c:v>1.5000000000000002E-3</c:v>
                </c:pt>
                <c:pt idx="1">
                  <c:v>4.2222222222222227E-3</c:v>
                </c:pt>
                <c:pt idx="2">
                  <c:v>1.0428571428571429E-2</c:v>
                </c:pt>
                <c:pt idx="3">
                  <c:v>3.2714285714285717E-2</c:v>
                </c:pt>
                <c:pt idx="4">
                  <c:v>9.4E-2</c:v>
                </c:pt>
                <c:pt idx="5">
                  <c:v>0.27374999999999999</c:v>
                </c:pt>
                <c:pt idx="6">
                  <c:v>0.52500000000000002</c:v>
                </c:pt>
                <c:pt idx="7">
                  <c:v>1.6579999999999999</c:v>
                </c:pt>
                <c:pt idx="8">
                  <c:v>4.1995000000000005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C-4062-BC2F-8C2B7B0BB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453775"/>
        <c:axId val="592454191"/>
      </c:lineChart>
      <c:lineChart>
        <c:grouping val="standard"/>
        <c:varyColors val="0"/>
        <c:ser>
          <c:idx val="2"/>
          <c:order val="1"/>
          <c:tx>
            <c:strRef>
              <c:f>bfs!$J$8</c:f>
              <c:strCache>
                <c:ptCount val="1"/>
                <c:pt idx="0">
                  <c:v>space use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bfs!$J$9:$J$17</c:f>
              <c:numCache>
                <c:formatCode>0_ </c:formatCode>
                <c:ptCount val="9"/>
                <c:pt idx="0">
                  <c:v>42</c:v>
                </c:pt>
                <c:pt idx="1">
                  <c:v>144.66666666666666</c:v>
                </c:pt>
                <c:pt idx="2">
                  <c:v>322.07142857142856</c:v>
                </c:pt>
                <c:pt idx="3">
                  <c:v>975.57142857142856</c:v>
                </c:pt>
                <c:pt idx="4">
                  <c:v>2559.6</c:v>
                </c:pt>
                <c:pt idx="5">
                  <c:v>6557.75</c:v>
                </c:pt>
                <c:pt idx="6">
                  <c:v>13886</c:v>
                </c:pt>
                <c:pt idx="7">
                  <c:v>41113</c:v>
                </c:pt>
                <c:pt idx="8">
                  <c:v>90493.5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8C-4062-BC2F-8C2B7B0BB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460015"/>
        <c:axId val="900450031"/>
      </c:lineChart>
      <c:catAx>
        <c:axId val="59245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454191"/>
        <c:crosses val="autoZero"/>
        <c:auto val="1"/>
        <c:lblAlgn val="ctr"/>
        <c:lblOffset val="100"/>
        <c:noMultiLvlLbl val="0"/>
      </c:catAx>
      <c:valAx>
        <c:axId val="59245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453775"/>
        <c:crosses val="autoZero"/>
        <c:crossBetween val="between"/>
      </c:valAx>
      <c:valAx>
        <c:axId val="900450031"/>
        <c:scaling>
          <c:orientation val="minMax"/>
        </c:scaling>
        <c:delete val="0"/>
        <c:axPos val="r"/>
        <c:numFmt formatCode="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0460015"/>
        <c:crosses val="max"/>
        <c:crossBetween val="between"/>
      </c:valAx>
      <c:catAx>
        <c:axId val="900460015"/>
        <c:scaling>
          <c:orientation val="minMax"/>
        </c:scaling>
        <c:delete val="1"/>
        <c:axPos val="b"/>
        <c:majorTickMark val="out"/>
        <c:minorTickMark val="none"/>
        <c:tickLblPos val="nextTo"/>
        <c:crossAx val="90045003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DLS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dls!$J$12</c:f>
              <c:strCache>
                <c:ptCount val="1"/>
                <c:pt idx="0">
                  <c:v>space use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dls!$H$13:$H$16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</c:numCache>
            </c:numRef>
          </c:cat>
          <c:val>
            <c:numRef>
              <c:f>dls!$J$13:$J$16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27-4B31-956B-0D4873AEB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768175"/>
        <c:axId val="688753199"/>
      </c:lineChart>
      <c:lineChart>
        <c:grouping val="standard"/>
        <c:varyColors val="0"/>
        <c:ser>
          <c:idx val="1"/>
          <c:order val="0"/>
          <c:tx>
            <c:strRef>
              <c:f>dls!$I$12</c:f>
              <c:strCache>
                <c:ptCount val="1"/>
                <c:pt idx="0">
                  <c:v>time use(s)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dls!$H$13:$H$16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</c:numCache>
            </c:numRef>
          </c:cat>
          <c:val>
            <c:numRef>
              <c:f>dls!$I$13:$I$16</c:f>
              <c:numCache>
                <c:formatCode>0.000_ </c:formatCode>
                <c:ptCount val="4"/>
                <c:pt idx="0">
                  <c:v>0.85276470588235298</c:v>
                </c:pt>
                <c:pt idx="1">
                  <c:v>0</c:v>
                </c:pt>
                <c:pt idx="2">
                  <c:v>0</c:v>
                </c:pt>
                <c:pt idx="3">
                  <c:v>0.1727241379310345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27-4B31-956B-0D4873AEB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5567103"/>
        <c:axId val="895566271"/>
      </c:lineChart>
      <c:catAx>
        <c:axId val="68876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8753199"/>
        <c:crosses val="autoZero"/>
        <c:auto val="1"/>
        <c:lblAlgn val="ctr"/>
        <c:lblOffset val="100"/>
        <c:noMultiLvlLbl val="0"/>
      </c:catAx>
      <c:valAx>
        <c:axId val="68875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8768175"/>
        <c:crosses val="autoZero"/>
        <c:crossBetween val="between"/>
      </c:valAx>
      <c:valAx>
        <c:axId val="895566271"/>
        <c:scaling>
          <c:orientation val="minMax"/>
        </c:scaling>
        <c:delete val="0"/>
        <c:axPos val="r"/>
        <c:numFmt formatCode="0.0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5567103"/>
        <c:crosses val="max"/>
        <c:crossBetween val="between"/>
      </c:valAx>
      <c:catAx>
        <c:axId val="8955671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556627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A*</a:t>
            </a:r>
            <a:r>
              <a:rPr lang="en-US" altLang="zh-CN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Manhattan!$K$12</c:f>
              <c:strCache>
                <c:ptCount val="1"/>
                <c:pt idx="0">
                  <c:v>space use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Manhattan!$I$13:$I$20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Manhattan!$K$13:$K$20</c:f>
              <c:numCache>
                <c:formatCode>0_ </c:formatCode>
                <c:ptCount val="8"/>
                <c:pt idx="0">
                  <c:v>21.857142857142858</c:v>
                </c:pt>
                <c:pt idx="1">
                  <c:v>69.333333333333329</c:v>
                </c:pt>
                <c:pt idx="2">
                  <c:v>197</c:v>
                </c:pt>
                <c:pt idx="3">
                  <c:v>658.81818181818187</c:v>
                </c:pt>
                <c:pt idx="4">
                  <c:v>2082.3333333333335</c:v>
                </c:pt>
                <c:pt idx="5">
                  <c:v>4089.4</c:v>
                </c:pt>
                <c:pt idx="6">
                  <c:v>11102.25</c:v>
                </c:pt>
                <c:pt idx="7">
                  <c:v>27811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88-4C9C-A96A-41B93C7F3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079359"/>
        <c:axId val="908081439"/>
      </c:lineChart>
      <c:lineChart>
        <c:grouping val="standard"/>
        <c:varyColors val="0"/>
        <c:ser>
          <c:idx val="1"/>
          <c:order val="0"/>
          <c:tx>
            <c:strRef>
              <c:f>Manhattan!$J$12</c:f>
              <c:strCache>
                <c:ptCount val="1"/>
                <c:pt idx="0">
                  <c:v>time use(s)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Manhattan!$I$13:$I$20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Manhattan!$J$13:$J$20</c:f>
              <c:numCache>
                <c:formatCode>0.000_ </c:formatCode>
                <c:ptCount val="8"/>
                <c:pt idx="0">
                  <c:v>5.7142857142857147E-4</c:v>
                </c:pt>
                <c:pt idx="1">
                  <c:v>2.0000000000000005E-3</c:v>
                </c:pt>
                <c:pt idx="2">
                  <c:v>6.2000000000000006E-3</c:v>
                </c:pt>
                <c:pt idx="3">
                  <c:v>2.1454545454545452E-2</c:v>
                </c:pt>
                <c:pt idx="4">
                  <c:v>7.0666666666666669E-2</c:v>
                </c:pt>
                <c:pt idx="5">
                  <c:v>0.14900000000000002</c:v>
                </c:pt>
                <c:pt idx="6">
                  <c:v>0.42812499999999998</c:v>
                </c:pt>
                <c:pt idx="7">
                  <c:v>1.15025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88-4C9C-A96A-41B93C7F3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342303"/>
        <c:axId val="896341887"/>
      </c:lineChart>
      <c:catAx>
        <c:axId val="90807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8081439"/>
        <c:crosses val="autoZero"/>
        <c:auto val="1"/>
        <c:lblAlgn val="ctr"/>
        <c:lblOffset val="100"/>
        <c:noMultiLvlLbl val="0"/>
      </c:catAx>
      <c:valAx>
        <c:axId val="90808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8079359"/>
        <c:crosses val="autoZero"/>
        <c:crossBetween val="between"/>
      </c:valAx>
      <c:valAx>
        <c:axId val="896341887"/>
        <c:scaling>
          <c:orientation val="minMax"/>
        </c:scaling>
        <c:delete val="0"/>
        <c:axPos val="r"/>
        <c:numFmt formatCode="0.0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6342303"/>
        <c:crosses val="max"/>
        <c:crossBetween val="between"/>
      </c:valAx>
      <c:catAx>
        <c:axId val="8963423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634188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A*</a:t>
            </a:r>
            <a:r>
              <a:rPr lang="en-US" altLang="zh-CN" baseline="0"/>
              <a:t> misplace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misplace!$L$10</c:f>
              <c:strCache>
                <c:ptCount val="1"/>
                <c:pt idx="0">
                  <c:v>space use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misplace!$J$11:$J$18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misplace!$L$11:$L$18</c:f>
              <c:numCache>
                <c:formatCode>0_ </c:formatCode>
                <c:ptCount val="8"/>
                <c:pt idx="0">
                  <c:v>7.6</c:v>
                </c:pt>
                <c:pt idx="1">
                  <c:v>23</c:v>
                </c:pt>
                <c:pt idx="2">
                  <c:v>59.583333333333336</c:v>
                </c:pt>
                <c:pt idx="3">
                  <c:v>128.33333333333334</c:v>
                </c:pt>
                <c:pt idx="4">
                  <c:v>312.5</c:v>
                </c:pt>
                <c:pt idx="5">
                  <c:v>949.375</c:v>
                </c:pt>
                <c:pt idx="6">
                  <c:v>1727</c:v>
                </c:pt>
                <c:pt idx="7">
                  <c:v>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77-47F4-A76A-6B46FB06B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987711"/>
        <c:axId val="814991455"/>
      </c:lineChart>
      <c:lineChart>
        <c:grouping val="standard"/>
        <c:varyColors val="0"/>
        <c:ser>
          <c:idx val="1"/>
          <c:order val="0"/>
          <c:tx>
            <c:strRef>
              <c:f>misplace!$K$10</c:f>
              <c:strCache>
                <c:ptCount val="1"/>
                <c:pt idx="0">
                  <c:v>time use(s)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misplace!$J$11:$J$18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misplace!$K$11:$K$18</c:f>
              <c:numCache>
                <c:formatCode>0.000_ </c:formatCode>
                <c:ptCount val="8"/>
                <c:pt idx="0">
                  <c:v>0</c:v>
                </c:pt>
                <c:pt idx="1">
                  <c:v>2.5000000000000001E-4</c:v>
                </c:pt>
                <c:pt idx="2">
                  <c:v>1.9166666666666672E-3</c:v>
                </c:pt>
                <c:pt idx="3">
                  <c:v>3.7777777777777779E-3</c:v>
                </c:pt>
                <c:pt idx="4">
                  <c:v>0.01</c:v>
                </c:pt>
                <c:pt idx="5">
                  <c:v>3.4250000000000003E-2</c:v>
                </c:pt>
                <c:pt idx="6">
                  <c:v>6.4500000000000002E-2</c:v>
                </c:pt>
                <c:pt idx="7">
                  <c:v>0.254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77-47F4-A76A-6B46FB06B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988543"/>
        <c:axId val="814986879"/>
      </c:lineChart>
      <c:catAx>
        <c:axId val="81498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4991455"/>
        <c:crosses val="autoZero"/>
        <c:auto val="1"/>
        <c:lblAlgn val="ctr"/>
        <c:lblOffset val="100"/>
        <c:noMultiLvlLbl val="0"/>
      </c:catAx>
      <c:valAx>
        <c:axId val="81499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4987711"/>
        <c:crosses val="autoZero"/>
        <c:crossBetween val="between"/>
      </c:valAx>
      <c:valAx>
        <c:axId val="814986879"/>
        <c:scaling>
          <c:orientation val="minMax"/>
        </c:scaling>
        <c:delete val="0"/>
        <c:axPos val="r"/>
        <c:numFmt formatCode="0.0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4988543"/>
        <c:crosses val="max"/>
        <c:crossBetween val="between"/>
      </c:valAx>
      <c:catAx>
        <c:axId val="8149885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498687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243840</xdr:colOff>
      <xdr:row>4</xdr:row>
      <xdr:rowOff>118110</xdr:rowOff>
    </xdr:from>
    <xdr:to>
      <xdr:col>17</xdr:col>
      <xdr:colOff>548640</xdr:colOff>
      <xdr:row>20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76467C2-D117-75ED-74A2-ADDBE67F1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83820</xdr:colOff>
      <xdr:row>9</xdr:row>
      <xdr:rowOff>102870</xdr:rowOff>
    </xdr:from>
    <xdr:to>
      <xdr:col>19</xdr:col>
      <xdr:colOff>388620</xdr:colOff>
      <xdr:row>25</xdr:row>
      <xdr:rowOff>41910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F6E3243-8A15-4C1B-72BC-D9F169C0D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373380</xdr:colOff>
      <xdr:row>6</xdr:row>
      <xdr:rowOff>41910</xdr:rowOff>
    </xdr:from>
    <xdr:to>
      <xdr:col>21</xdr:col>
      <xdr:colOff>68580</xdr:colOff>
      <xdr:row>21</xdr:row>
      <xdr:rowOff>156210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7E2E5A0-4B4C-6851-A5BD-B384769B3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426720</xdr:colOff>
      <xdr:row>6</xdr:row>
      <xdr:rowOff>148590</xdr:rowOff>
    </xdr:from>
    <xdr:to>
      <xdr:col>20</xdr:col>
      <xdr:colOff>121920</xdr:colOff>
      <xdr:row>22</xdr:row>
      <xdr:rowOff>87630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AF395D5-5A62-CFCA-7101-3C83107A5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H8" sqref="H8:J17"/>
    </sheetView>
  </sheetViews>
  <sheetFormatPr defaultRowHeight="13.8" x14ac:dyDescent="0.25"/>
  <cols>
    <col min="8" max="8" width="12.21875" bestFit="1" customWidth="1"/>
    <col min="9" max="10" width="12.77734375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4</v>
      </c>
      <c r="B2">
        <v>2E-3</v>
      </c>
      <c r="C2">
        <v>37</v>
      </c>
    </row>
    <row r="3" spans="1:10" x14ac:dyDescent="0.25">
      <c r="A3">
        <v>4</v>
      </c>
      <c r="B3">
        <v>1E-3</v>
      </c>
      <c r="C3">
        <v>37</v>
      </c>
    </row>
    <row r="4" spans="1:10" x14ac:dyDescent="0.25">
      <c r="A4">
        <v>4</v>
      </c>
      <c r="B4">
        <v>1E-3</v>
      </c>
      <c r="C4">
        <v>37</v>
      </c>
    </row>
    <row r="5" spans="1:10" x14ac:dyDescent="0.25">
      <c r="A5">
        <v>4</v>
      </c>
      <c r="B5">
        <v>2E-3</v>
      </c>
      <c r="C5">
        <v>52</v>
      </c>
    </row>
    <row r="6" spans="1:10" x14ac:dyDescent="0.25">
      <c r="A6">
        <v>4</v>
      </c>
      <c r="B6">
        <v>1E-3</v>
      </c>
      <c r="C6">
        <v>37</v>
      </c>
    </row>
    <row r="7" spans="1:10" x14ac:dyDescent="0.25">
      <c r="A7">
        <v>4</v>
      </c>
      <c r="B7">
        <v>2E-3</v>
      </c>
      <c r="C7">
        <v>52</v>
      </c>
    </row>
    <row r="8" spans="1:10" x14ac:dyDescent="0.25">
      <c r="A8">
        <v>6</v>
      </c>
      <c r="B8">
        <v>7.0000000000000001E-3</v>
      </c>
      <c r="C8">
        <v>193</v>
      </c>
      <c r="H8" s="1" t="s">
        <v>0</v>
      </c>
      <c r="I8" s="1" t="s">
        <v>1</v>
      </c>
      <c r="J8" s="1" t="s">
        <v>2</v>
      </c>
    </row>
    <row r="9" spans="1:10" x14ac:dyDescent="0.25">
      <c r="A9">
        <v>6</v>
      </c>
      <c r="B9">
        <v>3.0000000000000001E-3</v>
      </c>
      <c r="C9">
        <v>106</v>
      </c>
      <c r="H9" s="1">
        <v>4</v>
      </c>
      <c r="I9" s="2">
        <f>AVERAGEIF(A$2:A$50,"=4", B$2:B$50)</f>
        <v>1.5000000000000002E-3</v>
      </c>
      <c r="J9" s="3">
        <f>AVERAGEIF(A$2:A$50,"=4", C$2:C$50)</f>
        <v>42</v>
      </c>
    </row>
    <row r="10" spans="1:10" x14ac:dyDescent="0.25">
      <c r="A10">
        <v>6</v>
      </c>
      <c r="B10">
        <v>4.0000000000000001E-3</v>
      </c>
      <c r="C10">
        <v>142</v>
      </c>
      <c r="H10" s="1">
        <v>6</v>
      </c>
      <c r="I10" s="2">
        <f>AVERAGEIF(A$2:A$50,"=6", B$2:B$50)</f>
        <v>4.2222222222222227E-3</v>
      </c>
      <c r="J10" s="3">
        <f>AVERAGEIF(A$2:A$50,"=6", C$2:C$50)</f>
        <v>144.66666666666666</v>
      </c>
    </row>
    <row r="11" spans="1:10" x14ac:dyDescent="0.25">
      <c r="A11">
        <v>6</v>
      </c>
      <c r="B11">
        <v>4.0000000000000001E-3</v>
      </c>
      <c r="C11">
        <v>145</v>
      </c>
      <c r="H11" s="1">
        <v>8</v>
      </c>
      <c r="I11" s="2">
        <f>AVERAGEIF(A$2:A$50,"=8", B$2:B$50)</f>
        <v>1.0428571428571429E-2</v>
      </c>
      <c r="J11" s="3">
        <f>AVERAGEIF(A$2:A$50,"=8", C$2:C$50)</f>
        <v>322.07142857142856</v>
      </c>
    </row>
    <row r="12" spans="1:10" x14ac:dyDescent="0.25">
      <c r="A12">
        <v>6</v>
      </c>
      <c r="B12">
        <v>4.0000000000000001E-3</v>
      </c>
      <c r="C12">
        <v>172</v>
      </c>
      <c r="H12" s="1">
        <v>10</v>
      </c>
      <c r="I12" s="2">
        <f>AVERAGEIF(A$2:A$50,"=10", B$2:B$50)</f>
        <v>3.2714285714285717E-2</v>
      </c>
      <c r="J12" s="3">
        <f>AVERAGEIF(A$2:A$50,"=10", C$2:C$50)</f>
        <v>975.57142857142856</v>
      </c>
    </row>
    <row r="13" spans="1:10" x14ac:dyDescent="0.25">
      <c r="A13">
        <v>6</v>
      </c>
      <c r="B13">
        <v>3.0000000000000001E-3</v>
      </c>
      <c r="C13">
        <v>100</v>
      </c>
      <c r="H13" s="1">
        <v>12</v>
      </c>
      <c r="I13" s="2">
        <f>AVERAGEIF(A$2:A$50,"=12", B$2:B$50)</f>
        <v>9.4E-2</v>
      </c>
      <c r="J13" s="3">
        <f>AVERAGEIF(A$2:A$50,"=12", C$2:C$50)</f>
        <v>2559.6</v>
      </c>
    </row>
    <row r="14" spans="1:10" x14ac:dyDescent="0.25">
      <c r="A14">
        <v>6</v>
      </c>
      <c r="B14">
        <v>4.0000000000000001E-3</v>
      </c>
      <c r="C14">
        <v>145</v>
      </c>
      <c r="H14" s="1">
        <v>14</v>
      </c>
      <c r="I14" s="2">
        <f>AVERAGEIF(A$2:A$50,"=14", B$2:B$50)</f>
        <v>0.27374999999999999</v>
      </c>
      <c r="J14" s="3">
        <f>AVERAGEIF(A$2:A$50,"=14", C$2:C$50)</f>
        <v>6557.75</v>
      </c>
    </row>
    <row r="15" spans="1:10" x14ac:dyDescent="0.25">
      <c r="A15">
        <v>6</v>
      </c>
      <c r="B15">
        <v>5.0000000000000001E-3</v>
      </c>
      <c r="C15">
        <v>166</v>
      </c>
      <c r="H15" s="1">
        <v>16</v>
      </c>
      <c r="I15" s="2">
        <f>AVERAGEIF(A$2:A$50,"=16", B$2:B$50)</f>
        <v>0.52500000000000002</v>
      </c>
      <c r="J15" s="3">
        <f>AVERAGEIF(A$2:A$50,"=16", C$2:C$50)</f>
        <v>13886</v>
      </c>
    </row>
    <row r="16" spans="1:10" x14ac:dyDescent="0.25">
      <c r="A16">
        <v>6</v>
      </c>
      <c r="B16">
        <v>4.0000000000000001E-3</v>
      </c>
      <c r="C16">
        <v>133</v>
      </c>
      <c r="H16" s="1">
        <v>18</v>
      </c>
      <c r="I16" s="2">
        <f>AVERAGEIF(A$2:A$50,"=18", B$2:B$50)</f>
        <v>1.6579999999999999</v>
      </c>
      <c r="J16" s="3">
        <f>AVERAGEIF(A$2:A$50,"=18", C$2:C$50)</f>
        <v>41113</v>
      </c>
    </row>
    <row r="17" spans="1:10" x14ac:dyDescent="0.25">
      <c r="A17">
        <v>8</v>
      </c>
      <c r="B17">
        <v>1.0999999999999999E-2</v>
      </c>
      <c r="C17">
        <v>315</v>
      </c>
      <c r="H17" s="1">
        <v>20</v>
      </c>
      <c r="I17" s="2">
        <f>AVERAGEIF(A$2:A$50,"=20", B$2:B$50)</f>
        <v>4.1995000000000005</v>
      </c>
      <c r="J17" s="3">
        <f>AVERAGEIF(A$2:A$50,"=20", C$2:C$50)</f>
        <v>90493.5</v>
      </c>
    </row>
    <row r="18" spans="1:10" x14ac:dyDescent="0.25">
      <c r="A18">
        <v>8</v>
      </c>
      <c r="B18">
        <v>1.7999999999999999E-2</v>
      </c>
      <c r="C18">
        <v>396</v>
      </c>
    </row>
    <row r="19" spans="1:10" x14ac:dyDescent="0.25">
      <c r="A19">
        <v>8</v>
      </c>
      <c r="B19">
        <v>8.9999999999999993E-3</v>
      </c>
      <c r="C19">
        <v>285</v>
      </c>
    </row>
    <row r="20" spans="1:10" x14ac:dyDescent="0.25">
      <c r="A20">
        <v>8</v>
      </c>
      <c r="B20">
        <v>1.2E-2</v>
      </c>
      <c r="C20">
        <v>312</v>
      </c>
    </row>
    <row r="21" spans="1:10" x14ac:dyDescent="0.25">
      <c r="A21">
        <v>8</v>
      </c>
      <c r="B21">
        <v>0.01</v>
      </c>
      <c r="C21">
        <v>285</v>
      </c>
    </row>
    <row r="22" spans="1:10" x14ac:dyDescent="0.25">
      <c r="A22">
        <v>8</v>
      </c>
      <c r="B22">
        <v>1.0999999999999999E-2</v>
      </c>
      <c r="C22">
        <v>354</v>
      </c>
    </row>
    <row r="23" spans="1:10" x14ac:dyDescent="0.25">
      <c r="A23">
        <v>8</v>
      </c>
      <c r="B23">
        <v>0.01</v>
      </c>
      <c r="C23">
        <v>339</v>
      </c>
    </row>
    <row r="24" spans="1:10" x14ac:dyDescent="0.25">
      <c r="A24">
        <v>8</v>
      </c>
      <c r="B24">
        <v>1.0999999999999999E-2</v>
      </c>
      <c r="C24">
        <v>357</v>
      </c>
    </row>
    <row r="25" spans="1:10" x14ac:dyDescent="0.25">
      <c r="A25">
        <v>8</v>
      </c>
      <c r="B25">
        <v>1.0999999999999999E-2</v>
      </c>
      <c r="C25">
        <v>384</v>
      </c>
    </row>
    <row r="26" spans="1:10" x14ac:dyDescent="0.25">
      <c r="A26">
        <v>8</v>
      </c>
      <c r="B26">
        <v>7.0000000000000001E-3</v>
      </c>
      <c r="C26">
        <v>246</v>
      </c>
    </row>
    <row r="27" spans="1:10" x14ac:dyDescent="0.25">
      <c r="A27">
        <v>8</v>
      </c>
      <c r="B27">
        <v>0.01</v>
      </c>
      <c r="C27">
        <v>339</v>
      </c>
    </row>
    <row r="28" spans="1:10" x14ac:dyDescent="0.25">
      <c r="A28">
        <v>8</v>
      </c>
      <c r="B28">
        <v>8.0000000000000002E-3</v>
      </c>
      <c r="C28">
        <v>264</v>
      </c>
    </row>
    <row r="29" spans="1:10" x14ac:dyDescent="0.25">
      <c r="A29">
        <v>8</v>
      </c>
      <c r="B29">
        <v>8.0000000000000002E-3</v>
      </c>
      <c r="C29">
        <v>279</v>
      </c>
    </row>
    <row r="30" spans="1:10" x14ac:dyDescent="0.25">
      <c r="A30">
        <v>8</v>
      </c>
      <c r="B30">
        <v>0.01</v>
      </c>
      <c r="C30">
        <v>354</v>
      </c>
    </row>
    <row r="31" spans="1:10" x14ac:dyDescent="0.25">
      <c r="A31">
        <v>10</v>
      </c>
      <c r="B31">
        <v>2.5000000000000001E-2</v>
      </c>
      <c r="C31">
        <v>733</v>
      </c>
    </row>
    <row r="32" spans="1:10" x14ac:dyDescent="0.25">
      <c r="A32">
        <v>10</v>
      </c>
      <c r="B32">
        <v>2.5000000000000001E-2</v>
      </c>
      <c r="C32">
        <v>754</v>
      </c>
    </row>
    <row r="33" spans="1:3" x14ac:dyDescent="0.25">
      <c r="A33">
        <v>10</v>
      </c>
      <c r="B33">
        <v>5.3999999999999999E-2</v>
      </c>
      <c r="C33">
        <v>1368</v>
      </c>
    </row>
    <row r="34" spans="1:3" x14ac:dyDescent="0.25">
      <c r="A34">
        <v>10</v>
      </c>
      <c r="B34">
        <v>3.7999999999999999E-2</v>
      </c>
      <c r="C34">
        <v>1152</v>
      </c>
    </row>
    <row r="35" spans="1:3" x14ac:dyDescent="0.25">
      <c r="A35">
        <v>10</v>
      </c>
      <c r="B35">
        <v>2.8000000000000001E-2</v>
      </c>
      <c r="C35">
        <v>930</v>
      </c>
    </row>
    <row r="36" spans="1:3" x14ac:dyDescent="0.25">
      <c r="A36">
        <v>10</v>
      </c>
      <c r="B36">
        <v>3.4000000000000002E-2</v>
      </c>
      <c r="C36">
        <v>1090</v>
      </c>
    </row>
    <row r="37" spans="1:3" x14ac:dyDescent="0.25">
      <c r="A37">
        <v>10</v>
      </c>
      <c r="B37">
        <v>2.5000000000000001E-2</v>
      </c>
      <c r="C37">
        <v>802</v>
      </c>
    </row>
    <row r="38" spans="1:3" x14ac:dyDescent="0.25">
      <c r="A38">
        <v>12</v>
      </c>
      <c r="B38">
        <v>0.126</v>
      </c>
      <c r="C38">
        <v>2853</v>
      </c>
    </row>
    <row r="39" spans="1:3" x14ac:dyDescent="0.25">
      <c r="A39">
        <v>12</v>
      </c>
      <c r="B39">
        <v>6.8000000000000005E-2</v>
      </c>
      <c r="C39">
        <v>1989</v>
      </c>
    </row>
    <row r="40" spans="1:3" x14ac:dyDescent="0.25">
      <c r="A40">
        <v>12</v>
      </c>
      <c r="B40">
        <v>0.112</v>
      </c>
      <c r="C40">
        <v>2988</v>
      </c>
    </row>
    <row r="41" spans="1:3" x14ac:dyDescent="0.25">
      <c r="A41">
        <v>12</v>
      </c>
      <c r="B41">
        <v>7.0999999999999994E-2</v>
      </c>
      <c r="C41">
        <v>2166</v>
      </c>
    </row>
    <row r="42" spans="1:3" x14ac:dyDescent="0.25">
      <c r="A42">
        <v>12</v>
      </c>
      <c r="B42">
        <v>9.2999999999999999E-2</v>
      </c>
      <c r="C42">
        <v>2802</v>
      </c>
    </row>
    <row r="43" spans="1:3" x14ac:dyDescent="0.25">
      <c r="A43">
        <v>14</v>
      </c>
      <c r="B43">
        <v>0.40699999999999997</v>
      </c>
      <c r="C43">
        <v>7661</v>
      </c>
    </row>
    <row r="44" spans="1:3" x14ac:dyDescent="0.25">
      <c r="A44">
        <v>14</v>
      </c>
      <c r="B44">
        <v>0.183</v>
      </c>
      <c r="C44">
        <v>5084</v>
      </c>
    </row>
    <row r="45" spans="1:3" x14ac:dyDescent="0.25">
      <c r="A45">
        <v>14</v>
      </c>
      <c r="B45">
        <v>0.255</v>
      </c>
      <c r="C45">
        <v>6536</v>
      </c>
    </row>
    <row r="46" spans="1:3" x14ac:dyDescent="0.25">
      <c r="A46">
        <v>14</v>
      </c>
      <c r="B46">
        <v>0.25</v>
      </c>
      <c r="C46">
        <v>6950</v>
      </c>
    </row>
    <row r="47" spans="1:3" x14ac:dyDescent="0.25">
      <c r="A47">
        <v>16</v>
      </c>
      <c r="B47">
        <v>0.52500000000000002</v>
      </c>
      <c r="C47">
        <v>13886</v>
      </c>
    </row>
    <row r="48" spans="1:3" x14ac:dyDescent="0.25">
      <c r="A48">
        <v>18</v>
      </c>
      <c r="B48">
        <v>1.6579999999999999</v>
      </c>
      <c r="C48">
        <v>41113</v>
      </c>
    </row>
    <row r="49" spans="1:3" x14ac:dyDescent="0.25">
      <c r="A49">
        <v>20</v>
      </c>
      <c r="B49">
        <v>4.2370000000000001</v>
      </c>
      <c r="C49">
        <v>86097</v>
      </c>
    </row>
    <row r="50" spans="1:3" x14ac:dyDescent="0.25">
      <c r="A50">
        <v>20</v>
      </c>
      <c r="B50">
        <v>4.1619999999999999</v>
      </c>
      <c r="C50">
        <v>94890</v>
      </c>
    </row>
  </sheetData>
  <sortState xmlns:xlrd2="http://schemas.microsoft.com/office/spreadsheetml/2017/richdata2" ref="A2:C50">
    <sortCondition ref="A2:A50"/>
  </sortState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4" workbookViewId="0">
      <selection activeCell="H12" sqref="H12:J16"/>
    </sheetView>
  </sheetViews>
  <sheetFormatPr defaultRowHeight="13.8" x14ac:dyDescent="0.25"/>
  <cols>
    <col min="8" max="8" width="12.21875" bestFit="1" customWidth="1"/>
    <col min="9" max="9" width="10.6640625" bestFit="1" customWidth="1"/>
    <col min="10" max="10" width="9.77734375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1</v>
      </c>
      <c r="B2">
        <v>1.2829999999999999</v>
      </c>
      <c r="C2">
        <v>0</v>
      </c>
    </row>
    <row r="3" spans="1:10" x14ac:dyDescent="0.25">
      <c r="A3">
        <v>1</v>
      </c>
      <c r="B3">
        <v>1.2110000000000001</v>
      </c>
      <c r="C3">
        <v>0</v>
      </c>
    </row>
    <row r="4" spans="1:10" x14ac:dyDescent="0.25">
      <c r="A4">
        <v>1</v>
      </c>
      <c r="B4">
        <v>1.2090000000000001</v>
      </c>
      <c r="C4">
        <v>0</v>
      </c>
    </row>
    <row r="5" spans="1:10" x14ac:dyDescent="0.25">
      <c r="A5">
        <v>1</v>
      </c>
      <c r="B5">
        <v>1.2070000000000001</v>
      </c>
      <c r="C5">
        <v>0</v>
      </c>
    </row>
    <row r="6" spans="1:10" x14ac:dyDescent="0.25">
      <c r="A6">
        <v>1</v>
      </c>
      <c r="B6">
        <v>0.60299999999999998</v>
      </c>
      <c r="C6">
        <v>0</v>
      </c>
    </row>
    <row r="7" spans="1:10" x14ac:dyDescent="0.25">
      <c r="A7">
        <v>1</v>
      </c>
      <c r="B7">
        <v>1.2</v>
      </c>
      <c r="C7">
        <v>0</v>
      </c>
    </row>
    <row r="8" spans="1:10" x14ac:dyDescent="0.25">
      <c r="A8">
        <v>1</v>
      </c>
      <c r="B8">
        <v>1.2</v>
      </c>
      <c r="C8">
        <v>0</v>
      </c>
    </row>
    <row r="9" spans="1:10" x14ac:dyDescent="0.25">
      <c r="A9">
        <v>1</v>
      </c>
      <c r="B9">
        <v>0.59899999999999998</v>
      </c>
      <c r="C9">
        <v>0</v>
      </c>
    </row>
    <row r="10" spans="1:10" x14ac:dyDescent="0.25">
      <c r="A10">
        <v>1</v>
      </c>
      <c r="B10">
        <v>0.59699999999999998</v>
      </c>
      <c r="C10">
        <v>0</v>
      </c>
    </row>
    <row r="11" spans="1:10" x14ac:dyDescent="0.25">
      <c r="A11">
        <v>1</v>
      </c>
      <c r="B11">
        <v>0.6</v>
      </c>
      <c r="C11">
        <v>0</v>
      </c>
    </row>
    <row r="12" spans="1:10" x14ac:dyDescent="0.25">
      <c r="A12">
        <v>1</v>
      </c>
      <c r="B12">
        <v>0.59699999999999998</v>
      </c>
      <c r="C12">
        <v>0</v>
      </c>
      <c r="H12" s="1" t="s">
        <v>0</v>
      </c>
      <c r="I12" s="1" t="s">
        <v>1</v>
      </c>
      <c r="J12" s="1" t="s">
        <v>2</v>
      </c>
    </row>
    <row r="13" spans="1:10" x14ac:dyDescent="0.25">
      <c r="A13">
        <v>1</v>
      </c>
      <c r="B13">
        <v>1.1950000000000001</v>
      </c>
      <c r="C13">
        <v>0</v>
      </c>
      <c r="H13" s="1">
        <v>1</v>
      </c>
      <c r="I13" s="2">
        <f>AVERAGEIF(A$2:A$50,"=1", B$2:B$50)</f>
        <v>0.85276470588235298</v>
      </c>
      <c r="J13" s="1">
        <f>AVERAGEIF(A$2:A$50,"=1", C$2:C$50)</f>
        <v>0</v>
      </c>
    </row>
    <row r="14" spans="1:10" x14ac:dyDescent="0.25">
      <c r="A14">
        <v>1</v>
      </c>
      <c r="B14">
        <v>0.60099999999999998</v>
      </c>
      <c r="C14">
        <v>0</v>
      </c>
      <c r="H14" s="1">
        <v>2</v>
      </c>
      <c r="I14" s="2">
        <f>AVERAGEIF(A$2:A$50,"=2", B$2:B$50)</f>
        <v>0</v>
      </c>
      <c r="J14" s="1">
        <f>AVERAGEIF(A$2:A$50,"=2", C$2:C$50)</f>
        <v>2</v>
      </c>
    </row>
    <row r="15" spans="1:10" x14ac:dyDescent="0.25">
      <c r="A15">
        <v>1</v>
      </c>
      <c r="B15">
        <v>0.59599999999999997</v>
      </c>
      <c r="C15">
        <v>0</v>
      </c>
      <c r="H15" s="1">
        <v>4</v>
      </c>
      <c r="I15" s="2">
        <f>AVERAGEIF(A$2:A$50,"=4", B$2:B$50)</f>
        <v>0</v>
      </c>
      <c r="J15" s="1">
        <f>AVERAGEIF(A$2:A$50,"=4", C$2:C$50)</f>
        <v>4</v>
      </c>
    </row>
    <row r="16" spans="1:10" x14ac:dyDescent="0.25">
      <c r="A16">
        <v>1</v>
      </c>
      <c r="B16">
        <v>0.60099999999999998</v>
      </c>
      <c r="C16">
        <v>0</v>
      </c>
      <c r="H16" s="1">
        <v>10</v>
      </c>
      <c r="I16" s="2">
        <f>AVERAGEIF(A$2:A$50,"=10", B$2:B$50)</f>
        <v>0.1727241379310345</v>
      </c>
      <c r="J16" s="1">
        <f>AVERAGEIF(A$2:A$50,"=10", C$2:C$50)</f>
        <v>10</v>
      </c>
    </row>
    <row r="17" spans="1:3" x14ac:dyDescent="0.25">
      <c r="A17">
        <v>1</v>
      </c>
      <c r="B17">
        <v>0.6</v>
      </c>
      <c r="C17">
        <v>0</v>
      </c>
    </row>
    <row r="18" spans="1:3" x14ac:dyDescent="0.25">
      <c r="A18">
        <v>1</v>
      </c>
      <c r="B18">
        <v>0.59799999999999998</v>
      </c>
      <c r="C18">
        <v>0</v>
      </c>
    </row>
    <row r="19" spans="1:3" x14ac:dyDescent="0.25">
      <c r="A19">
        <v>2</v>
      </c>
      <c r="B19">
        <v>0</v>
      </c>
      <c r="C19">
        <v>2</v>
      </c>
    </row>
    <row r="20" spans="1:3" x14ac:dyDescent="0.25">
      <c r="A20">
        <v>4</v>
      </c>
      <c r="B20">
        <v>0</v>
      </c>
      <c r="C20">
        <v>4</v>
      </c>
    </row>
    <row r="21" spans="1:3" x14ac:dyDescent="0.25">
      <c r="A21">
        <v>4</v>
      </c>
      <c r="B21">
        <v>0</v>
      </c>
      <c r="C21">
        <v>4</v>
      </c>
    </row>
    <row r="22" spans="1:3" x14ac:dyDescent="0.25">
      <c r="A22">
        <v>10</v>
      </c>
      <c r="B22">
        <v>0.121</v>
      </c>
      <c r="C22">
        <v>10</v>
      </c>
    </row>
    <row r="23" spans="1:3" x14ac:dyDescent="0.25">
      <c r="A23">
        <v>10</v>
      </c>
      <c r="B23">
        <v>0.28699999999999998</v>
      </c>
      <c r="C23">
        <v>10</v>
      </c>
    </row>
    <row r="24" spans="1:3" x14ac:dyDescent="0.25">
      <c r="A24">
        <v>10</v>
      </c>
      <c r="B24">
        <v>3.2000000000000001E-2</v>
      </c>
      <c r="C24">
        <v>10</v>
      </c>
    </row>
    <row r="25" spans="1:3" x14ac:dyDescent="0.25">
      <c r="A25">
        <v>10</v>
      </c>
      <c r="B25">
        <v>0</v>
      </c>
      <c r="C25">
        <v>10</v>
      </c>
    </row>
    <row r="26" spans="1:3" x14ac:dyDescent="0.25">
      <c r="A26">
        <v>10</v>
      </c>
      <c r="B26">
        <v>0.26800000000000002</v>
      </c>
      <c r="C26">
        <v>10</v>
      </c>
    </row>
    <row r="27" spans="1:3" x14ac:dyDescent="0.25">
      <c r="A27">
        <v>10</v>
      </c>
      <c r="B27">
        <v>7.5999999999999998E-2</v>
      </c>
      <c r="C27">
        <v>10</v>
      </c>
    </row>
    <row r="28" spans="1:3" x14ac:dyDescent="0.25">
      <c r="A28">
        <v>10</v>
      </c>
      <c r="B28">
        <v>5.8000000000000003E-2</v>
      </c>
      <c r="C28">
        <v>10</v>
      </c>
    </row>
    <row r="29" spans="1:3" x14ac:dyDescent="0.25">
      <c r="A29">
        <v>10</v>
      </c>
      <c r="B29">
        <v>2E-3</v>
      </c>
      <c r="C29">
        <v>10</v>
      </c>
    </row>
    <row r="30" spans="1:3" x14ac:dyDescent="0.25">
      <c r="A30">
        <v>10</v>
      </c>
      <c r="B30">
        <v>3.6999999999999998E-2</v>
      </c>
      <c r="C30">
        <v>10</v>
      </c>
    </row>
    <row r="31" spans="1:3" x14ac:dyDescent="0.25">
      <c r="A31">
        <v>10</v>
      </c>
      <c r="B31">
        <v>2E-3</v>
      </c>
      <c r="C31">
        <v>10</v>
      </c>
    </row>
    <row r="32" spans="1:3" x14ac:dyDescent="0.25">
      <c r="A32">
        <v>10</v>
      </c>
      <c r="B32">
        <v>8.9999999999999993E-3</v>
      </c>
      <c r="C32">
        <v>10</v>
      </c>
    </row>
    <row r="33" spans="1:3" x14ac:dyDescent="0.25">
      <c r="A33">
        <v>10</v>
      </c>
      <c r="B33">
        <v>0.57199999999999995</v>
      </c>
      <c r="C33">
        <v>10</v>
      </c>
    </row>
    <row r="34" spans="1:3" x14ac:dyDescent="0.25">
      <c r="A34">
        <v>10</v>
      </c>
      <c r="B34">
        <v>0.35399999999999998</v>
      </c>
      <c r="C34">
        <v>10</v>
      </c>
    </row>
    <row r="35" spans="1:3" x14ac:dyDescent="0.25">
      <c r="A35">
        <v>10</v>
      </c>
      <c r="B35">
        <v>0.60199999999999998</v>
      </c>
      <c r="C35">
        <v>10</v>
      </c>
    </row>
    <row r="36" spans="1:3" x14ac:dyDescent="0.25">
      <c r="A36">
        <v>10</v>
      </c>
      <c r="B36">
        <v>0.13100000000000001</v>
      </c>
      <c r="C36">
        <v>10</v>
      </c>
    </row>
    <row r="37" spans="1:3" x14ac:dyDescent="0.25">
      <c r="A37">
        <v>10</v>
      </c>
      <c r="B37">
        <v>7.3999999999999996E-2</v>
      </c>
      <c r="C37">
        <v>10</v>
      </c>
    </row>
    <row r="38" spans="1:3" x14ac:dyDescent="0.25">
      <c r="A38">
        <v>10</v>
      </c>
      <c r="B38">
        <v>6.0999999999999999E-2</v>
      </c>
      <c r="C38">
        <v>10</v>
      </c>
    </row>
    <row r="39" spans="1:3" x14ac:dyDescent="0.25">
      <c r="A39">
        <v>10</v>
      </c>
      <c r="B39">
        <v>2E-3</v>
      </c>
      <c r="C39">
        <v>10</v>
      </c>
    </row>
    <row r="40" spans="1:3" x14ac:dyDescent="0.25">
      <c r="A40">
        <v>10</v>
      </c>
      <c r="B40">
        <v>0.42499999999999999</v>
      </c>
      <c r="C40">
        <v>10</v>
      </c>
    </row>
    <row r="41" spans="1:3" x14ac:dyDescent="0.25">
      <c r="A41">
        <v>10</v>
      </c>
      <c r="B41">
        <v>0.28100000000000003</v>
      </c>
      <c r="C41">
        <v>10</v>
      </c>
    </row>
    <row r="42" spans="1:3" x14ac:dyDescent="0.25">
      <c r="A42">
        <v>10</v>
      </c>
      <c r="B42">
        <v>0.35199999999999998</v>
      </c>
      <c r="C42">
        <v>10</v>
      </c>
    </row>
    <row r="43" spans="1:3" x14ac:dyDescent="0.25">
      <c r="A43">
        <v>10</v>
      </c>
      <c r="B43">
        <v>3.1E-2</v>
      </c>
      <c r="C43">
        <v>10</v>
      </c>
    </row>
    <row r="44" spans="1:3" x14ac:dyDescent="0.25">
      <c r="A44">
        <v>10</v>
      </c>
      <c r="B44">
        <v>0.114</v>
      </c>
      <c r="C44">
        <v>10</v>
      </c>
    </row>
    <row r="45" spans="1:3" x14ac:dyDescent="0.25">
      <c r="A45">
        <v>10</v>
      </c>
      <c r="B45">
        <v>0.222</v>
      </c>
      <c r="C45">
        <v>10</v>
      </c>
    </row>
    <row r="46" spans="1:3" x14ac:dyDescent="0.25">
      <c r="A46">
        <v>10</v>
      </c>
      <c r="B46">
        <v>0.34499999999999997</v>
      </c>
      <c r="C46">
        <v>10</v>
      </c>
    </row>
    <row r="47" spans="1:3" x14ac:dyDescent="0.25">
      <c r="A47">
        <v>10</v>
      </c>
      <c r="B47">
        <v>7.1999999999999995E-2</v>
      </c>
      <c r="C47">
        <v>10</v>
      </c>
    </row>
    <row r="48" spans="1:3" x14ac:dyDescent="0.25">
      <c r="A48">
        <v>10</v>
      </c>
      <c r="B48">
        <v>6.5000000000000002E-2</v>
      </c>
      <c r="C48">
        <v>10</v>
      </c>
    </row>
    <row r="49" spans="1:3" x14ac:dyDescent="0.25">
      <c r="A49">
        <v>10</v>
      </c>
      <c r="B49">
        <v>0.41299999999999998</v>
      </c>
      <c r="C49">
        <v>10</v>
      </c>
    </row>
    <row r="50" spans="1:3" x14ac:dyDescent="0.25">
      <c r="A50">
        <v>10</v>
      </c>
      <c r="B50">
        <v>1E-3</v>
      </c>
      <c r="C50">
        <v>10</v>
      </c>
    </row>
    <row r="51" spans="1:3" x14ac:dyDescent="0.25">
      <c r="A51">
        <v>10</v>
      </c>
      <c r="B51">
        <v>0.28499999999999998</v>
      </c>
      <c r="C51">
        <v>10</v>
      </c>
    </row>
  </sheetData>
  <sortState xmlns:xlrd2="http://schemas.microsoft.com/office/spreadsheetml/2017/richdata2" ref="A2:C51">
    <sortCondition ref="A2:A51"/>
  </sortState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I12" sqref="I12:K20"/>
    </sheetView>
  </sheetViews>
  <sheetFormatPr defaultRowHeight="13.8" x14ac:dyDescent="0.25"/>
  <cols>
    <col min="9" max="9" width="12.21875" bestFit="1" customWidth="1"/>
    <col min="10" max="10" width="10.6640625" bestFit="1" customWidth="1"/>
    <col min="11" max="11" width="9.77734375" bestFit="1" customWidth="1"/>
  </cols>
  <sheetData>
    <row r="1" spans="1:11" x14ac:dyDescent="0.25">
      <c r="A1" t="s">
        <v>0</v>
      </c>
      <c r="B1" t="s">
        <v>1</v>
      </c>
      <c r="C1" t="s">
        <v>2</v>
      </c>
    </row>
    <row r="2" spans="1:11" x14ac:dyDescent="0.25">
      <c r="A2">
        <v>2</v>
      </c>
      <c r="B2">
        <v>0</v>
      </c>
      <c r="C2">
        <v>21</v>
      </c>
    </row>
    <row r="3" spans="1:11" x14ac:dyDescent="0.25">
      <c r="A3">
        <v>2</v>
      </c>
      <c r="B3">
        <v>1E-3</v>
      </c>
      <c r="C3">
        <v>31</v>
      </c>
    </row>
    <row r="4" spans="1:11" x14ac:dyDescent="0.25">
      <c r="A4">
        <v>2</v>
      </c>
      <c r="B4">
        <v>0</v>
      </c>
      <c r="C4">
        <v>9</v>
      </c>
    </row>
    <row r="5" spans="1:11" x14ac:dyDescent="0.25">
      <c r="A5">
        <v>2</v>
      </c>
      <c r="B5">
        <v>2E-3</v>
      </c>
      <c r="C5">
        <v>31</v>
      </c>
    </row>
    <row r="6" spans="1:11" x14ac:dyDescent="0.25">
      <c r="A6">
        <v>2</v>
      </c>
      <c r="B6">
        <v>0</v>
      </c>
      <c r="C6">
        <v>21</v>
      </c>
    </row>
    <row r="7" spans="1:11" x14ac:dyDescent="0.25">
      <c r="A7">
        <v>2</v>
      </c>
      <c r="B7">
        <v>1E-3</v>
      </c>
      <c r="C7">
        <v>31</v>
      </c>
    </row>
    <row r="8" spans="1:11" x14ac:dyDescent="0.25">
      <c r="A8">
        <v>2</v>
      </c>
      <c r="B8">
        <v>0</v>
      </c>
      <c r="C8">
        <v>9</v>
      </c>
    </row>
    <row r="9" spans="1:11" x14ac:dyDescent="0.25">
      <c r="A9">
        <v>4</v>
      </c>
      <c r="B9">
        <v>2E-3</v>
      </c>
      <c r="C9">
        <v>63</v>
      </c>
    </row>
    <row r="10" spans="1:11" x14ac:dyDescent="0.25">
      <c r="A10">
        <v>4</v>
      </c>
      <c r="B10">
        <v>3.0000000000000001E-3</v>
      </c>
      <c r="C10">
        <v>81</v>
      </c>
    </row>
    <row r="11" spans="1:11" x14ac:dyDescent="0.25">
      <c r="A11">
        <v>4</v>
      </c>
      <c r="B11">
        <v>2E-3</v>
      </c>
      <c r="C11">
        <v>75</v>
      </c>
    </row>
    <row r="12" spans="1:11" x14ac:dyDescent="0.25">
      <c r="A12">
        <v>4</v>
      </c>
      <c r="B12">
        <v>2E-3</v>
      </c>
      <c r="C12">
        <v>73</v>
      </c>
      <c r="I12" s="1" t="s">
        <v>0</v>
      </c>
      <c r="J12" s="1" t="s">
        <v>1</v>
      </c>
      <c r="K12" s="1" t="s">
        <v>2</v>
      </c>
    </row>
    <row r="13" spans="1:11" x14ac:dyDescent="0.25">
      <c r="A13">
        <v>4</v>
      </c>
      <c r="B13">
        <v>1E-3</v>
      </c>
      <c r="C13">
        <v>61</v>
      </c>
      <c r="I13" s="1">
        <v>2</v>
      </c>
      <c r="J13" s="2">
        <f>AVERAGEIF(A$2:A$50,"=2", B$2:B$50)</f>
        <v>5.7142857142857147E-4</v>
      </c>
      <c r="K13" s="3">
        <f>AVERAGEIF(A$2:A$50,"=2", C$2:C$50)</f>
        <v>21.857142857142858</v>
      </c>
    </row>
    <row r="14" spans="1:11" x14ac:dyDescent="0.25">
      <c r="A14">
        <v>4</v>
      </c>
      <c r="B14">
        <v>2E-3</v>
      </c>
      <c r="C14">
        <v>63</v>
      </c>
      <c r="I14" s="1">
        <v>4</v>
      </c>
      <c r="J14" s="2">
        <f>AVERAGEIF(A$2:A$50,"=4", B$2:B$50)</f>
        <v>2.0000000000000005E-3</v>
      </c>
      <c r="K14" s="3">
        <f>AVERAGEIF(A$2:A$50,"=4", C$2:C$50)</f>
        <v>69.333333333333329</v>
      </c>
    </row>
    <row r="15" spans="1:11" x14ac:dyDescent="0.25">
      <c r="A15">
        <v>6</v>
      </c>
      <c r="B15">
        <v>6.0000000000000001E-3</v>
      </c>
      <c r="C15">
        <v>205</v>
      </c>
      <c r="I15" s="1">
        <v>6</v>
      </c>
      <c r="J15" s="2">
        <f>AVERAGEIF(A$2:A$50,"=6", B$2:B$50)</f>
        <v>6.2000000000000006E-3</v>
      </c>
      <c r="K15" s="3">
        <f>AVERAGEIF(A$2:A$50,"=6", C$2:C$50)</f>
        <v>197</v>
      </c>
    </row>
    <row r="16" spans="1:11" x14ac:dyDescent="0.25">
      <c r="A16">
        <v>6</v>
      </c>
      <c r="B16">
        <v>6.0000000000000001E-3</v>
      </c>
      <c r="C16">
        <v>199</v>
      </c>
      <c r="I16" s="1">
        <v>8</v>
      </c>
      <c r="J16" s="2">
        <f>AVERAGEIF(A$2:A$50,"=8", B$2:B$50)</f>
        <v>2.1454545454545452E-2</v>
      </c>
      <c r="K16" s="3">
        <f>AVERAGEIF(A$2:A$50,"=8", C$2:C$50)</f>
        <v>658.81818181818187</v>
      </c>
    </row>
    <row r="17" spans="1:11" x14ac:dyDescent="0.25">
      <c r="A17">
        <v>6</v>
      </c>
      <c r="B17">
        <v>6.0000000000000001E-3</v>
      </c>
      <c r="C17">
        <v>203</v>
      </c>
      <c r="I17" s="1">
        <v>10</v>
      </c>
      <c r="J17" s="2">
        <f>AVERAGEIF(A$2:A$50,"=10", B$2:B$50)</f>
        <v>7.0666666666666669E-2</v>
      </c>
      <c r="K17" s="3">
        <f>AVERAGEIF(A$2:A$50,"=10", C$2:C$50)</f>
        <v>2082.3333333333335</v>
      </c>
    </row>
    <row r="18" spans="1:11" x14ac:dyDescent="0.25">
      <c r="A18">
        <v>6</v>
      </c>
      <c r="B18">
        <v>8.0000000000000002E-3</v>
      </c>
      <c r="C18">
        <v>223</v>
      </c>
      <c r="I18" s="1">
        <v>12</v>
      </c>
      <c r="J18" s="2">
        <f>AVERAGEIF(A$2:A$50,"=12", B$2:B$50)</f>
        <v>0.14900000000000002</v>
      </c>
      <c r="K18" s="3">
        <f>AVERAGEIF(A$2:A$50,"=12", C$2:C$50)</f>
        <v>4089.4</v>
      </c>
    </row>
    <row r="19" spans="1:11" x14ac:dyDescent="0.25">
      <c r="A19">
        <v>6</v>
      </c>
      <c r="B19">
        <v>5.0000000000000001E-3</v>
      </c>
      <c r="C19">
        <v>155</v>
      </c>
      <c r="I19" s="1">
        <v>14</v>
      </c>
      <c r="J19" s="2">
        <f>AVERAGEIF(A$2:A$50,"=14", B$2:B$50)</f>
        <v>0.42812499999999998</v>
      </c>
      <c r="K19" s="3">
        <f>AVERAGEIF(A$2:A$50,"=14", C$2:C$50)</f>
        <v>11102.25</v>
      </c>
    </row>
    <row r="20" spans="1:11" x14ac:dyDescent="0.25">
      <c r="A20">
        <v>8</v>
      </c>
      <c r="B20">
        <v>2.1999999999999999E-2</v>
      </c>
      <c r="C20">
        <v>683</v>
      </c>
      <c r="I20" s="1">
        <v>16</v>
      </c>
      <c r="J20" s="2">
        <f>AVERAGEIF(A$2:A$50,"=16", B$2:B$50)</f>
        <v>1.15025</v>
      </c>
      <c r="K20" s="3">
        <f>AVERAGEIF(A$2:A$50,"=16", C$2:C$50)</f>
        <v>27811</v>
      </c>
    </row>
    <row r="21" spans="1:11" x14ac:dyDescent="0.25">
      <c r="A21">
        <v>8</v>
      </c>
      <c r="B21">
        <v>1.7000000000000001E-2</v>
      </c>
      <c r="C21">
        <v>553</v>
      </c>
      <c r="I21" s="1"/>
      <c r="J21" s="2"/>
      <c r="K21" s="3"/>
    </row>
    <row r="22" spans="1:11" x14ac:dyDescent="0.25">
      <c r="A22">
        <v>8</v>
      </c>
      <c r="B22">
        <v>2.5999999999999999E-2</v>
      </c>
      <c r="C22">
        <v>699</v>
      </c>
    </row>
    <row r="23" spans="1:11" x14ac:dyDescent="0.25">
      <c r="A23">
        <v>8</v>
      </c>
      <c r="B23">
        <v>1.9E-2</v>
      </c>
      <c r="C23">
        <v>585</v>
      </c>
    </row>
    <row r="24" spans="1:11" x14ac:dyDescent="0.25">
      <c r="A24">
        <v>8</v>
      </c>
      <c r="B24">
        <v>0.02</v>
      </c>
      <c r="C24">
        <v>605</v>
      </c>
    </row>
    <row r="25" spans="1:11" x14ac:dyDescent="0.25">
      <c r="A25">
        <v>8</v>
      </c>
      <c r="B25">
        <v>1.9E-2</v>
      </c>
      <c r="C25">
        <v>583</v>
      </c>
    </row>
    <row r="26" spans="1:11" x14ac:dyDescent="0.25">
      <c r="A26">
        <v>8</v>
      </c>
      <c r="B26">
        <v>2.5000000000000001E-2</v>
      </c>
      <c r="C26">
        <v>797</v>
      </c>
    </row>
    <row r="27" spans="1:11" x14ac:dyDescent="0.25">
      <c r="A27">
        <v>8</v>
      </c>
      <c r="B27">
        <v>2.1999999999999999E-2</v>
      </c>
      <c r="C27">
        <v>693</v>
      </c>
    </row>
    <row r="28" spans="1:11" x14ac:dyDescent="0.25">
      <c r="A28">
        <v>8</v>
      </c>
      <c r="B28">
        <v>2.7E-2</v>
      </c>
      <c r="C28">
        <v>841</v>
      </c>
    </row>
    <row r="29" spans="1:11" x14ac:dyDescent="0.25">
      <c r="A29">
        <v>8</v>
      </c>
      <c r="B29">
        <v>2.1000000000000001E-2</v>
      </c>
      <c r="C29">
        <v>671</v>
      </c>
    </row>
    <row r="30" spans="1:11" x14ac:dyDescent="0.25">
      <c r="A30">
        <v>8</v>
      </c>
      <c r="B30">
        <v>1.7999999999999999E-2</v>
      </c>
      <c r="C30">
        <v>537</v>
      </c>
    </row>
    <row r="31" spans="1:11" x14ac:dyDescent="0.25">
      <c r="A31">
        <v>10</v>
      </c>
      <c r="B31">
        <v>5.5E-2</v>
      </c>
      <c r="C31">
        <v>1651</v>
      </c>
    </row>
    <row r="32" spans="1:11" x14ac:dyDescent="0.25">
      <c r="A32">
        <v>10</v>
      </c>
      <c r="B32">
        <v>7.5999999999999998E-2</v>
      </c>
      <c r="C32">
        <v>2217</v>
      </c>
    </row>
    <row r="33" spans="1:3" x14ac:dyDescent="0.25">
      <c r="A33">
        <v>10</v>
      </c>
      <c r="B33">
        <v>8.1000000000000003E-2</v>
      </c>
      <c r="C33">
        <v>2379</v>
      </c>
    </row>
    <row r="34" spans="1:3" x14ac:dyDescent="0.25">
      <c r="A34">
        <v>12</v>
      </c>
      <c r="B34">
        <v>0.16300000000000001</v>
      </c>
      <c r="C34">
        <v>4213</v>
      </c>
    </row>
    <row r="35" spans="1:3" x14ac:dyDescent="0.25">
      <c r="A35">
        <v>12</v>
      </c>
      <c r="B35">
        <v>0.129</v>
      </c>
      <c r="C35">
        <v>3627</v>
      </c>
    </row>
    <row r="36" spans="1:3" x14ac:dyDescent="0.25">
      <c r="A36">
        <v>12</v>
      </c>
      <c r="B36">
        <v>0.14499999999999999</v>
      </c>
      <c r="C36">
        <v>4101</v>
      </c>
    </row>
    <row r="37" spans="1:3" x14ac:dyDescent="0.25">
      <c r="A37">
        <v>12</v>
      </c>
      <c r="B37">
        <v>0.16800000000000001</v>
      </c>
      <c r="C37">
        <v>4611</v>
      </c>
    </row>
    <row r="38" spans="1:3" x14ac:dyDescent="0.25">
      <c r="A38">
        <v>12</v>
      </c>
      <c r="B38">
        <v>0.14000000000000001</v>
      </c>
      <c r="C38">
        <v>3895</v>
      </c>
    </row>
    <row r="39" spans="1:3" x14ac:dyDescent="0.25">
      <c r="A39">
        <v>14</v>
      </c>
      <c r="B39">
        <v>0.41299999999999998</v>
      </c>
      <c r="C39">
        <v>10295</v>
      </c>
    </row>
    <row r="40" spans="1:3" x14ac:dyDescent="0.25">
      <c r="A40">
        <v>14</v>
      </c>
      <c r="B40">
        <v>0.56499999999999995</v>
      </c>
      <c r="C40">
        <v>14543</v>
      </c>
    </row>
    <row r="41" spans="1:3" x14ac:dyDescent="0.25">
      <c r="A41">
        <v>14</v>
      </c>
      <c r="B41">
        <v>0.32500000000000001</v>
      </c>
      <c r="C41">
        <v>8717</v>
      </c>
    </row>
    <row r="42" spans="1:3" x14ac:dyDescent="0.25">
      <c r="A42">
        <v>14</v>
      </c>
      <c r="B42">
        <v>0.45100000000000001</v>
      </c>
      <c r="C42">
        <v>11635</v>
      </c>
    </row>
    <row r="43" spans="1:3" x14ac:dyDescent="0.25">
      <c r="A43">
        <v>14</v>
      </c>
      <c r="B43">
        <v>0.39800000000000002</v>
      </c>
      <c r="C43">
        <v>10455</v>
      </c>
    </row>
    <row r="44" spans="1:3" x14ac:dyDescent="0.25">
      <c r="A44">
        <v>14</v>
      </c>
      <c r="B44">
        <v>0.42099999999999999</v>
      </c>
      <c r="C44">
        <v>10937</v>
      </c>
    </row>
    <row r="45" spans="1:3" x14ac:dyDescent="0.25">
      <c r="A45">
        <v>14</v>
      </c>
      <c r="B45">
        <v>0.32200000000000001</v>
      </c>
      <c r="C45">
        <v>8617</v>
      </c>
    </row>
    <row r="46" spans="1:3" x14ac:dyDescent="0.25">
      <c r="A46">
        <v>14</v>
      </c>
      <c r="B46">
        <v>0.53</v>
      </c>
      <c r="C46">
        <v>13619</v>
      </c>
    </row>
    <row r="47" spans="1:3" x14ac:dyDescent="0.25">
      <c r="A47">
        <v>16</v>
      </c>
      <c r="B47">
        <v>1.1919999999999999</v>
      </c>
      <c r="C47">
        <v>27917</v>
      </c>
    </row>
    <row r="48" spans="1:3" x14ac:dyDescent="0.25">
      <c r="A48">
        <v>16</v>
      </c>
      <c r="B48">
        <v>0.97</v>
      </c>
      <c r="C48">
        <v>23913</v>
      </c>
    </row>
    <row r="49" spans="1:3" x14ac:dyDescent="0.25">
      <c r="A49">
        <v>16</v>
      </c>
      <c r="B49">
        <v>1.5249999999999999</v>
      </c>
      <c r="C49">
        <v>36607</v>
      </c>
    </row>
    <row r="50" spans="1:3" x14ac:dyDescent="0.25">
      <c r="A50">
        <v>16</v>
      </c>
      <c r="B50">
        <v>0.91400000000000003</v>
      </c>
      <c r="C50">
        <v>22807</v>
      </c>
    </row>
    <row r="51" spans="1:3" x14ac:dyDescent="0.25">
      <c r="A51">
        <v>16</v>
      </c>
      <c r="B51">
        <v>1.044</v>
      </c>
      <c r="C51">
        <v>25081</v>
      </c>
    </row>
  </sheetData>
  <sortState xmlns:xlrd2="http://schemas.microsoft.com/office/spreadsheetml/2017/richdata2" ref="A2:C51">
    <sortCondition ref="A2:A51"/>
  </sortState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workbookViewId="0">
      <selection activeCell="J10" sqref="J10:L18"/>
    </sheetView>
  </sheetViews>
  <sheetFormatPr defaultRowHeight="13.8" x14ac:dyDescent="0.25"/>
  <cols>
    <col min="10" max="10" width="12.21875" bestFit="1" customWidth="1"/>
    <col min="11" max="11" width="10.6640625" bestFit="1" customWidth="1"/>
    <col min="12" max="12" width="9.77734375" bestFit="1" customWidth="1"/>
  </cols>
  <sheetData>
    <row r="1" spans="1:12" x14ac:dyDescent="0.25">
      <c r="A1" t="s">
        <v>0</v>
      </c>
      <c r="B1" t="s">
        <v>1</v>
      </c>
      <c r="C1" t="s">
        <v>2</v>
      </c>
    </row>
    <row r="2" spans="1:12" x14ac:dyDescent="0.25">
      <c r="A2">
        <v>2</v>
      </c>
      <c r="B2">
        <v>0</v>
      </c>
      <c r="C2">
        <v>8</v>
      </c>
    </row>
    <row r="3" spans="1:12" x14ac:dyDescent="0.25">
      <c r="A3">
        <v>2</v>
      </c>
      <c r="B3">
        <v>0</v>
      </c>
      <c r="C3">
        <v>8</v>
      </c>
    </row>
    <row r="4" spans="1:12" x14ac:dyDescent="0.25">
      <c r="A4">
        <v>2</v>
      </c>
      <c r="B4">
        <v>0</v>
      </c>
      <c r="C4">
        <v>8</v>
      </c>
    </row>
    <row r="5" spans="1:12" x14ac:dyDescent="0.25">
      <c r="A5">
        <v>2</v>
      </c>
      <c r="B5">
        <v>0</v>
      </c>
      <c r="C5">
        <v>6</v>
      </c>
    </row>
    <row r="6" spans="1:12" x14ac:dyDescent="0.25">
      <c r="A6">
        <v>2</v>
      </c>
      <c r="B6">
        <v>0</v>
      </c>
      <c r="C6">
        <v>8</v>
      </c>
    </row>
    <row r="7" spans="1:12" x14ac:dyDescent="0.25">
      <c r="A7">
        <v>4</v>
      </c>
      <c r="B7">
        <v>0</v>
      </c>
      <c r="C7">
        <v>28</v>
      </c>
    </row>
    <row r="8" spans="1:12" x14ac:dyDescent="0.25">
      <c r="A8">
        <v>4</v>
      </c>
      <c r="B8">
        <v>0</v>
      </c>
      <c r="C8">
        <v>18</v>
      </c>
    </row>
    <row r="9" spans="1:12" x14ac:dyDescent="0.25">
      <c r="A9">
        <v>4</v>
      </c>
      <c r="B9">
        <v>1E-3</v>
      </c>
      <c r="C9">
        <v>28</v>
      </c>
    </row>
    <row r="10" spans="1:12" x14ac:dyDescent="0.25">
      <c r="A10">
        <v>4</v>
      </c>
      <c r="B10">
        <v>0</v>
      </c>
      <c r="C10">
        <v>18</v>
      </c>
      <c r="J10" s="1" t="s">
        <v>0</v>
      </c>
      <c r="K10" s="1" t="s">
        <v>1</v>
      </c>
      <c r="L10" s="1" t="s">
        <v>2</v>
      </c>
    </row>
    <row r="11" spans="1:12" x14ac:dyDescent="0.25">
      <c r="A11">
        <v>6</v>
      </c>
      <c r="B11">
        <v>2E-3</v>
      </c>
      <c r="C11">
        <v>72</v>
      </c>
      <c r="J11" s="1">
        <v>2</v>
      </c>
      <c r="K11" s="2">
        <f>AVERAGEIF(A$2:A$50,"=2", B$2:B$50)</f>
        <v>0</v>
      </c>
      <c r="L11" s="3">
        <f>AVERAGEIF(A$2:A$50,"=2", C$2:C$50)</f>
        <v>7.6</v>
      </c>
    </row>
    <row r="12" spans="1:12" x14ac:dyDescent="0.25">
      <c r="A12">
        <v>6</v>
      </c>
      <c r="B12">
        <v>2E-3</v>
      </c>
      <c r="C12">
        <v>66</v>
      </c>
      <c r="J12" s="1">
        <v>4</v>
      </c>
      <c r="K12" s="2">
        <f>AVERAGEIF(A$2:A$50,"=4", B$2:B$50)</f>
        <v>2.5000000000000001E-4</v>
      </c>
      <c r="L12" s="3">
        <f>AVERAGEIF(A$2:A$50,"=4", C$2:C$50)</f>
        <v>23</v>
      </c>
    </row>
    <row r="13" spans="1:12" x14ac:dyDescent="0.25">
      <c r="A13">
        <v>6</v>
      </c>
      <c r="B13">
        <v>2E-3</v>
      </c>
      <c r="C13">
        <v>75</v>
      </c>
      <c r="J13" s="1">
        <v>6</v>
      </c>
      <c r="K13" s="2">
        <f>AVERAGEIF(A$2:A$50,"=6", B$2:B$50)</f>
        <v>1.9166666666666672E-3</v>
      </c>
      <c r="L13" s="3">
        <f>AVERAGEIF(A$2:A$50,"=6", C$2:C$50)</f>
        <v>59.583333333333336</v>
      </c>
    </row>
    <row r="14" spans="1:12" x14ac:dyDescent="0.25">
      <c r="A14">
        <v>6</v>
      </c>
      <c r="B14">
        <v>1E-3</v>
      </c>
      <c r="C14">
        <v>44</v>
      </c>
      <c r="J14" s="1">
        <v>8</v>
      </c>
      <c r="K14" s="2">
        <f>AVERAGEIF(A$2:A$50,"=8", B$2:B$50)</f>
        <v>3.7777777777777779E-3</v>
      </c>
      <c r="L14" s="3">
        <f>AVERAGEIF(A$2:A$50,"=8", C$2:C$50)</f>
        <v>128.33333333333334</v>
      </c>
    </row>
    <row r="15" spans="1:12" x14ac:dyDescent="0.25">
      <c r="A15">
        <v>6</v>
      </c>
      <c r="B15">
        <v>2E-3</v>
      </c>
      <c r="C15">
        <v>47</v>
      </c>
      <c r="J15" s="1">
        <v>10</v>
      </c>
      <c r="K15" s="2">
        <f>AVERAGEIF(A$2:A$50,"=10", B$2:B$50)</f>
        <v>0.01</v>
      </c>
      <c r="L15" s="3">
        <f>AVERAGEIF(A$2:A$50,"=10", C$2:C$50)</f>
        <v>312.5</v>
      </c>
    </row>
    <row r="16" spans="1:12" x14ac:dyDescent="0.25">
      <c r="A16">
        <v>6</v>
      </c>
      <c r="B16">
        <v>2E-3</v>
      </c>
      <c r="C16">
        <v>69</v>
      </c>
      <c r="J16" s="1">
        <v>12</v>
      </c>
      <c r="K16" s="2">
        <f>AVERAGEIF(A$2:A$50,"=12", B$2:B$50)</f>
        <v>3.4250000000000003E-2</v>
      </c>
      <c r="L16" s="3">
        <f>AVERAGEIF(A$2:A$50,"=12", C$2:C$50)</f>
        <v>949.375</v>
      </c>
    </row>
    <row r="17" spans="1:12" x14ac:dyDescent="0.25">
      <c r="A17">
        <v>6</v>
      </c>
      <c r="B17">
        <v>2E-3</v>
      </c>
      <c r="C17">
        <v>49</v>
      </c>
      <c r="J17" s="1">
        <v>14</v>
      </c>
      <c r="K17" s="2">
        <f>AVERAGEIF(A$2:A$50,"=14", B$2:B$50)</f>
        <v>6.4500000000000002E-2</v>
      </c>
      <c r="L17" s="3">
        <f>AVERAGEIF(A$2:A$50,"=14", C$2:C$50)</f>
        <v>1727</v>
      </c>
    </row>
    <row r="18" spans="1:12" x14ac:dyDescent="0.25">
      <c r="A18">
        <v>6</v>
      </c>
      <c r="B18">
        <v>1E-3</v>
      </c>
      <c r="C18">
        <v>54</v>
      </c>
      <c r="J18" s="1">
        <v>16</v>
      </c>
      <c r="K18" s="2">
        <f>AVERAGEIF(A$2:A$50,"=16", B$2:B$50)</f>
        <v>0.254</v>
      </c>
      <c r="L18" s="3">
        <f>AVERAGEIF(A$2:A$50,"=16", C$2:C$50)</f>
        <v>5601</v>
      </c>
    </row>
    <row r="19" spans="1:12" x14ac:dyDescent="0.25">
      <c r="A19">
        <v>6</v>
      </c>
      <c r="B19">
        <v>3.0000000000000001E-3</v>
      </c>
      <c r="C19">
        <v>69</v>
      </c>
    </row>
    <row r="20" spans="1:12" x14ac:dyDescent="0.25">
      <c r="A20">
        <v>6</v>
      </c>
      <c r="B20">
        <v>2E-3</v>
      </c>
      <c r="C20">
        <v>62</v>
      </c>
    </row>
    <row r="21" spans="1:12" x14ac:dyDescent="0.25">
      <c r="A21">
        <v>6</v>
      </c>
      <c r="B21">
        <v>2E-3</v>
      </c>
      <c r="C21">
        <v>66</v>
      </c>
    </row>
    <row r="22" spans="1:12" x14ac:dyDescent="0.25">
      <c r="A22">
        <v>6</v>
      </c>
      <c r="B22">
        <v>2E-3</v>
      </c>
      <c r="C22">
        <v>42</v>
      </c>
    </row>
    <row r="23" spans="1:12" x14ac:dyDescent="0.25">
      <c r="A23">
        <v>8</v>
      </c>
      <c r="B23">
        <v>4.0000000000000001E-3</v>
      </c>
      <c r="C23">
        <v>119</v>
      </c>
    </row>
    <row r="24" spans="1:12" x14ac:dyDescent="0.25">
      <c r="A24">
        <v>8</v>
      </c>
      <c r="B24">
        <v>4.0000000000000001E-3</v>
      </c>
      <c r="C24">
        <v>121</v>
      </c>
    </row>
    <row r="25" spans="1:12" x14ac:dyDescent="0.25">
      <c r="A25">
        <v>8</v>
      </c>
      <c r="B25">
        <v>4.0000000000000001E-3</v>
      </c>
      <c r="C25">
        <v>152</v>
      </c>
    </row>
    <row r="26" spans="1:12" x14ac:dyDescent="0.25">
      <c r="A26">
        <v>8</v>
      </c>
      <c r="B26">
        <v>4.0000000000000001E-3</v>
      </c>
      <c r="C26">
        <v>119</v>
      </c>
    </row>
    <row r="27" spans="1:12" x14ac:dyDescent="0.25">
      <c r="A27">
        <v>8</v>
      </c>
      <c r="B27">
        <v>3.0000000000000001E-3</v>
      </c>
      <c r="C27">
        <v>116</v>
      </c>
    </row>
    <row r="28" spans="1:12" x14ac:dyDescent="0.25">
      <c r="A28">
        <v>8</v>
      </c>
      <c r="B28">
        <v>3.0000000000000001E-3</v>
      </c>
      <c r="C28">
        <v>128</v>
      </c>
    </row>
    <row r="29" spans="1:12" x14ac:dyDescent="0.25">
      <c r="A29">
        <v>8</v>
      </c>
      <c r="B29">
        <v>4.0000000000000001E-3</v>
      </c>
      <c r="C29">
        <v>123</v>
      </c>
    </row>
    <row r="30" spans="1:12" x14ac:dyDescent="0.25">
      <c r="A30">
        <v>8</v>
      </c>
      <c r="B30">
        <v>5.0000000000000001E-3</v>
      </c>
      <c r="C30">
        <v>163</v>
      </c>
    </row>
    <row r="31" spans="1:12" x14ac:dyDescent="0.25">
      <c r="A31">
        <v>8</v>
      </c>
      <c r="B31">
        <v>3.0000000000000001E-3</v>
      </c>
      <c r="C31">
        <v>114</v>
      </c>
    </row>
    <row r="32" spans="1:12" x14ac:dyDescent="0.25">
      <c r="A32">
        <v>10</v>
      </c>
      <c r="B32">
        <v>1.4E-2</v>
      </c>
      <c r="C32">
        <v>435</v>
      </c>
    </row>
    <row r="33" spans="1:3" x14ac:dyDescent="0.25">
      <c r="A33">
        <v>10</v>
      </c>
      <c r="B33">
        <v>8.9999999999999993E-3</v>
      </c>
      <c r="C33">
        <v>296</v>
      </c>
    </row>
    <row r="34" spans="1:3" x14ac:dyDescent="0.25">
      <c r="A34">
        <v>10</v>
      </c>
      <c r="B34">
        <v>6.0000000000000001E-3</v>
      </c>
      <c r="C34">
        <v>199</v>
      </c>
    </row>
    <row r="35" spans="1:3" x14ac:dyDescent="0.25">
      <c r="A35">
        <v>10</v>
      </c>
      <c r="B35">
        <v>8.0000000000000002E-3</v>
      </c>
      <c r="C35">
        <v>267</v>
      </c>
    </row>
    <row r="36" spans="1:3" x14ac:dyDescent="0.25">
      <c r="A36">
        <v>10</v>
      </c>
      <c r="B36">
        <v>1.6E-2</v>
      </c>
      <c r="C36">
        <v>460</v>
      </c>
    </row>
    <row r="37" spans="1:3" x14ac:dyDescent="0.25">
      <c r="A37">
        <v>10</v>
      </c>
      <c r="B37">
        <v>7.0000000000000001E-3</v>
      </c>
      <c r="C37">
        <v>218</v>
      </c>
    </row>
    <row r="38" spans="1:3" x14ac:dyDescent="0.25">
      <c r="A38">
        <v>12</v>
      </c>
      <c r="B38">
        <v>3.1E-2</v>
      </c>
      <c r="C38">
        <v>922</v>
      </c>
    </row>
    <row r="39" spans="1:3" x14ac:dyDescent="0.25">
      <c r="A39">
        <v>12</v>
      </c>
      <c r="B39">
        <v>2.1000000000000001E-2</v>
      </c>
      <c r="C39">
        <v>612</v>
      </c>
    </row>
    <row r="40" spans="1:3" x14ac:dyDescent="0.25">
      <c r="A40">
        <v>12</v>
      </c>
      <c r="B40">
        <v>7.0000000000000007E-2</v>
      </c>
      <c r="C40">
        <v>1774</v>
      </c>
    </row>
    <row r="41" spans="1:3" x14ac:dyDescent="0.25">
      <c r="A41">
        <v>12</v>
      </c>
      <c r="B41">
        <v>6.8000000000000005E-2</v>
      </c>
      <c r="C41">
        <v>1838</v>
      </c>
    </row>
    <row r="42" spans="1:3" x14ac:dyDescent="0.25">
      <c r="A42">
        <v>12</v>
      </c>
      <c r="B42">
        <v>2.5999999999999999E-2</v>
      </c>
      <c r="C42">
        <v>697</v>
      </c>
    </row>
    <row r="43" spans="1:3" x14ac:dyDescent="0.25">
      <c r="A43">
        <v>12</v>
      </c>
      <c r="B43">
        <v>1.7999999999999999E-2</v>
      </c>
      <c r="C43">
        <v>537</v>
      </c>
    </row>
    <row r="44" spans="1:3" x14ac:dyDescent="0.25">
      <c r="A44">
        <v>12</v>
      </c>
      <c r="B44">
        <v>1.7999999999999999E-2</v>
      </c>
      <c r="C44">
        <v>519</v>
      </c>
    </row>
    <row r="45" spans="1:3" x14ac:dyDescent="0.25">
      <c r="A45">
        <v>12</v>
      </c>
      <c r="B45">
        <v>2.1999999999999999E-2</v>
      </c>
      <c r="C45">
        <v>696</v>
      </c>
    </row>
    <row r="46" spans="1:3" x14ac:dyDescent="0.25">
      <c r="A46">
        <v>14</v>
      </c>
      <c r="B46">
        <v>3.3000000000000002E-2</v>
      </c>
      <c r="C46">
        <v>980</v>
      </c>
    </row>
    <row r="47" spans="1:3" x14ac:dyDescent="0.25">
      <c r="A47">
        <v>14</v>
      </c>
      <c r="B47">
        <v>3.3000000000000002E-2</v>
      </c>
      <c r="C47">
        <v>1005</v>
      </c>
    </row>
    <row r="48" spans="1:3" x14ac:dyDescent="0.25">
      <c r="A48">
        <v>14</v>
      </c>
      <c r="B48">
        <v>0.13</v>
      </c>
      <c r="C48">
        <v>3288</v>
      </c>
    </row>
    <row r="49" spans="1:3" x14ac:dyDescent="0.25">
      <c r="A49">
        <v>14</v>
      </c>
      <c r="B49">
        <v>6.2E-2</v>
      </c>
      <c r="C49">
        <v>1635</v>
      </c>
    </row>
    <row r="50" spans="1:3" x14ac:dyDescent="0.25">
      <c r="A50">
        <v>16</v>
      </c>
      <c r="B50">
        <v>0.254</v>
      </c>
      <c r="C50">
        <v>5601</v>
      </c>
    </row>
    <row r="51" spans="1:3" x14ac:dyDescent="0.25">
      <c r="A51">
        <v>16</v>
      </c>
      <c r="B51">
        <v>0.24399999999999999</v>
      </c>
      <c r="C51">
        <v>5640</v>
      </c>
    </row>
  </sheetData>
  <sortState xmlns:xlrd2="http://schemas.microsoft.com/office/spreadsheetml/2017/richdata2" ref="A2:C51">
    <sortCondition ref="A2:A51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bfs</vt:lpstr>
      <vt:lpstr>dls</vt:lpstr>
      <vt:lpstr>Manhattan</vt:lpstr>
      <vt:lpstr>misplace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Jiang</dc:creator>
  <cp:lastModifiedBy>Geoffrey Jiang</cp:lastModifiedBy>
  <dcterms:modified xsi:type="dcterms:W3CDTF">2022-10-11T07:01:30Z</dcterms:modified>
</cp:coreProperties>
</file>