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EFDE5253-2E5A-45B2-8067-2259EE0E8A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tal sales for ranges" sheetId="1" r:id="rId1"/>
    <sheet name="Differences" sheetId="3" r:id="rId2"/>
    <sheet name="2022-2021" sheetId="6" r:id="rId3"/>
    <sheet name="2023-2022" sheetId="5" r:id="rId4"/>
    <sheet name="2024-20223" sheetId="4" r:id="rId5"/>
    <sheet name="Query" sheetId="2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6" l="1"/>
  <c r="H33" i="6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31" i="6"/>
  <c r="H30" i="6"/>
  <c r="H4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3" i="6"/>
  <c r="H2" i="6"/>
  <c r="H48" i="5"/>
  <c r="H28" i="5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27" i="5"/>
  <c r="H26" i="5"/>
  <c r="H4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3" i="5"/>
  <c r="H2" i="5"/>
  <c r="H48" i="4"/>
  <c r="H8" i="4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7" i="4"/>
  <c r="H6" i="4"/>
  <c r="H4" i="4"/>
  <c r="H5" i="4" s="1"/>
  <c r="H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3" i="4"/>
  <c r="H2" i="4"/>
  <c r="E33" i="6"/>
  <c r="E4" i="6"/>
  <c r="E14" i="6"/>
  <c r="E28" i="6"/>
  <c r="E31" i="6"/>
  <c r="E42" i="6"/>
  <c r="E38" i="6"/>
  <c r="E8" i="6"/>
  <c r="E16" i="6"/>
  <c r="E15" i="6"/>
  <c r="E26" i="6"/>
  <c r="E44" i="6"/>
  <c r="E29" i="6"/>
  <c r="E46" i="6"/>
  <c r="E47" i="6"/>
  <c r="E18" i="6"/>
  <c r="E40" i="6"/>
  <c r="E9" i="6"/>
  <c r="E32" i="6"/>
  <c r="E34" i="6"/>
  <c r="E25" i="6"/>
  <c r="E43" i="6"/>
  <c r="E11" i="6"/>
  <c r="E39" i="6"/>
  <c r="E24" i="6"/>
  <c r="E27" i="6"/>
  <c r="E3" i="6"/>
  <c r="E21" i="6"/>
  <c r="E6" i="6"/>
  <c r="E12" i="6"/>
  <c r="E10" i="6"/>
  <c r="E35" i="6"/>
  <c r="E17" i="6"/>
  <c r="E45" i="6"/>
  <c r="E37" i="6"/>
  <c r="E30" i="6"/>
  <c r="E41" i="6"/>
  <c r="E22" i="6"/>
  <c r="E36" i="6"/>
  <c r="E23" i="6"/>
  <c r="E5" i="6"/>
  <c r="E13" i="6"/>
  <c r="E20" i="6"/>
  <c r="E7" i="6"/>
  <c r="E19" i="6"/>
  <c r="E24" i="5"/>
  <c r="E46" i="5"/>
  <c r="E44" i="5"/>
  <c r="E8" i="5"/>
  <c r="E21" i="5"/>
  <c r="E7" i="5"/>
  <c r="E13" i="5"/>
  <c r="E35" i="5"/>
  <c r="E5" i="5"/>
  <c r="E3" i="5"/>
  <c r="E26" i="5"/>
  <c r="E11" i="5"/>
  <c r="E25" i="5"/>
  <c r="E39" i="5"/>
  <c r="E41" i="5"/>
  <c r="E30" i="5"/>
  <c r="E6" i="5"/>
  <c r="E33" i="5"/>
  <c r="E32" i="5"/>
  <c r="E29" i="5"/>
  <c r="E31" i="5"/>
  <c r="E42" i="5"/>
  <c r="E23" i="5"/>
  <c r="E20" i="5"/>
  <c r="E28" i="5"/>
  <c r="E15" i="5"/>
  <c r="E47" i="5"/>
  <c r="E16" i="5"/>
  <c r="E45" i="5"/>
  <c r="E36" i="5"/>
  <c r="E43" i="5"/>
  <c r="E19" i="5"/>
  <c r="E10" i="5"/>
  <c r="E4" i="5"/>
  <c r="E40" i="5"/>
  <c r="E27" i="5"/>
  <c r="E14" i="5"/>
  <c r="E12" i="5"/>
  <c r="E18" i="5"/>
  <c r="E17" i="5"/>
  <c r="E34" i="5"/>
  <c r="E37" i="5"/>
  <c r="E22" i="5"/>
  <c r="E38" i="5"/>
  <c r="E9" i="5"/>
  <c r="E9" i="4"/>
  <c r="E14" i="4"/>
  <c r="E3" i="4"/>
  <c r="E21" i="4"/>
  <c r="E12" i="4"/>
  <c r="E28" i="4"/>
  <c r="E17" i="4"/>
  <c r="E37" i="4"/>
  <c r="E40" i="4"/>
  <c r="E39" i="4"/>
  <c r="E5" i="4"/>
  <c r="E32" i="4"/>
  <c r="E7" i="4"/>
  <c r="E42" i="4"/>
  <c r="E45" i="4"/>
  <c r="E10" i="4"/>
  <c r="E44" i="4"/>
  <c r="E24" i="4"/>
  <c r="E6" i="4"/>
  <c r="E16" i="4"/>
  <c r="E4" i="4"/>
  <c r="E31" i="4"/>
  <c r="E30" i="4"/>
  <c r="E29" i="4"/>
  <c r="E35" i="4"/>
  <c r="E11" i="4"/>
  <c r="E46" i="4"/>
  <c r="E13" i="4"/>
  <c r="E27" i="4"/>
  <c r="E18" i="4"/>
  <c r="E41" i="4"/>
  <c r="E20" i="4"/>
  <c r="E23" i="4"/>
  <c r="E38" i="4"/>
  <c r="E36" i="4"/>
  <c r="E8" i="4"/>
  <c r="E15" i="4"/>
  <c r="E22" i="4"/>
  <c r="E33" i="4"/>
  <c r="E19" i="4"/>
  <c r="E43" i="4"/>
  <c r="E26" i="4"/>
  <c r="E25" i="4"/>
  <c r="E34" i="4"/>
  <c r="E47" i="4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" i="3"/>
  <c r="J5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6" i="3"/>
  <c r="J7" i="3"/>
  <c r="J8" i="3"/>
  <c r="J9" i="3"/>
  <c r="J10" i="3"/>
</calcChain>
</file>

<file path=xl/sharedStrings.xml><?xml version="1.0" encoding="utf-8"?>
<sst xmlns="http://schemas.openxmlformats.org/spreadsheetml/2006/main" count="373" uniqueCount="62">
  <si>
    <t>SALE_YEAR</t>
  </si>
  <si>
    <t>RANGE_ID</t>
  </si>
  <si>
    <t>PRODUCT_RANGE_NAME</t>
  </si>
  <si>
    <t>TOTAL_SALES</t>
  </si>
  <si>
    <t>2024</t>
  </si>
  <si>
    <t>Robotyka, serwonapędy oraz sterowniki PLC do aplikacji maszynowych</t>
  </si>
  <si>
    <t>2023</t>
  </si>
  <si>
    <t>2022</t>
  </si>
  <si>
    <t>2021</t>
  </si>
  <si>
    <t>Automatyka budynkowa - regulatory i urządzenia obiektowe</t>
  </si>
  <si>
    <t>Wyłączniki i rozłączniki kompaktowe powyżej 630 A</t>
  </si>
  <si>
    <t>Rozdzielnice systemowe nN do 4000 A</t>
  </si>
  <si>
    <t>Trójfazowe urządzenie zasilania gwarantowanego UPS</t>
  </si>
  <si>
    <t>Osprzęt elektroinstalacyjny - oferta podstawowa</t>
  </si>
  <si>
    <t>Aparatura i obudowy modułowe - pozostałe</t>
  </si>
  <si>
    <t>Osprzęt elektroinstalacyjny - oferta projektowa i PREMIUM</t>
  </si>
  <si>
    <t>Kontrola dostępu</t>
  </si>
  <si>
    <t>Aparatura i obudowy modułowe dla budownictwa mieszkaniowego</t>
  </si>
  <si>
    <t>Sterowniki PLC/PAC</t>
  </si>
  <si>
    <t>Liczniki energii</t>
  </si>
  <si>
    <t>Automatyka zabezpieczeniowa SN</t>
  </si>
  <si>
    <t>Przekaźniki programowalne, elektromechaniczne i półprzewodnikowe RM,RS,RX,RU,S*, zasilacze i transformatory do szaf sterowniczych</t>
  </si>
  <si>
    <t>Wyłączniki i rozłączniki kompaktowe do 630 A</t>
  </si>
  <si>
    <t>Wyłączniki powietrzne do 6300 A</t>
  </si>
  <si>
    <t>Oprogramowanie do zarządzania i monitorowania (DCIM), systemy klimatyzacji precyzyjnej</t>
  </si>
  <si>
    <t>Monitoring stanu izolacji</t>
  </si>
  <si>
    <t>Kompensacja mocy biernej</t>
  </si>
  <si>
    <t>Gniazda przemysłowe</t>
  </si>
  <si>
    <t>Lampki i przyciski, kasetki sterujące, kolumny świetlne, manipulatory, łączniki nożne i cięgnowe</t>
  </si>
  <si>
    <t>Łączniki krańcowe, detekcja elektromechaniczna, detekcja elektroniczna, czujniki indukcyjne, foto, ciśnienia</t>
  </si>
  <si>
    <t>Detekcja elektromechaniczna, elektroniczna, wykonania aplikacyjne</t>
  </si>
  <si>
    <t>Jednofazowe urządzenie zasilania gwarantowanego UPS</t>
  </si>
  <si>
    <t>Analizatory sieci</t>
  </si>
  <si>
    <t>System sterowania</t>
  </si>
  <si>
    <t>Kompaktowe sterowniki PLC</t>
  </si>
  <si>
    <t>Sieci strukturalne dla budynków</t>
  </si>
  <si>
    <t>Obudowy uniwersalne</t>
  </si>
  <si>
    <t>Przemienniki częstotliwości, układy łagodnego rozruchu</t>
  </si>
  <si>
    <t>Zaawansowane przemienniki częstotliwości, układy łagodnego rozruchu</t>
  </si>
  <si>
    <t>Styczniki i wyłączniki silnikowe</t>
  </si>
  <si>
    <t>Czujniki ruchu i obecności</t>
  </si>
  <si>
    <t>Urządzenia i systemy bezpieczeństwa maszynowego</t>
  </si>
  <si>
    <t>Wykonania specjalne układów napędowych</t>
  </si>
  <si>
    <t>Systemy ładowania pojazdów elektrycznych</t>
  </si>
  <si>
    <t>Filtry aktywne</t>
  </si>
  <si>
    <t>Zaawansowane panele operatorskie i komputery przemysłowe</t>
  </si>
  <si>
    <t>Podstawowe panele operatorskie i komputery przemysłowe</t>
  </si>
  <si>
    <t>Automatyka budynkowa - sterowniki i oprogramowanie</t>
  </si>
  <si>
    <t>Szynoprzewody oświetleniowe</t>
  </si>
  <si>
    <t>Szynoprzewody średniej i dużej mocy</t>
  </si>
  <si>
    <t>Analizatory zaawansowne ION</t>
  </si>
  <si>
    <t>Systemy zarządzania energią</t>
  </si>
  <si>
    <t>Rozproszone systemy sterowania silnikami</t>
  </si>
  <si>
    <t>SELECT 
    TO_CHAR(sh.sale_date, 'YYYY') AS sale_year
    , p.range_id
    , pr.product_range_name
    , SUM(si.quantity * p.net_sale_price) AS total_sales
FROM sales_history sh
INNER JOIN sales_items si 
ON sh.sales_id = si.sales_id
INNER JOIN products p 
ON si.product_id = p.product_id
INNER JOIN product_ranges pr 
ON p.range_id = pr.product_range_id
GROUP BY TO_CHAR(sh.sale_date, 'YYYY'), p.range_id, pr.product_range_name
ORDER BY p.range_id, sale_year DESC</t>
  </si>
  <si>
    <t>Row Labels</t>
  </si>
  <si>
    <t>Grand Total</t>
  </si>
  <si>
    <t>Column Labels</t>
  </si>
  <si>
    <t>Sum of TOTAL_SALES</t>
  </si>
  <si>
    <t>(All)</t>
  </si>
  <si>
    <t>Difference '24 - '23</t>
  </si>
  <si>
    <t>Difference '23 - '22</t>
  </si>
  <si>
    <t>Difference '22 - 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</si>
</sst>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sz val="11"/>
      <name val="Dialog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49" fontId="0" fillId="0" borderId="0" xfId="0" applyNumberFormat="1"/>
    <xf numFmtId="14" fontId="0" fillId="0" borderId="0" xfId="0" applyNumberFormat="1"/>
    <xf numFmtId="1" fontId="1" fillId="0" borderId="0" xfId="0" applyNumberFormat="1" applyFont="1" applyAlignment="1">
      <alignment horizontal="right"/>
    </xf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2" fillId="0" borderId="0" xfId="0" applyFont="1"/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 b="0" i="0" u="none" strike="noStrike" kern="1200" spc="0" baseline="0">
                <a:solidFill>
                  <a:sysClr val="windowText" lastClr="000000"/>
                </a:solidFill>
              </a:rPr>
              <a:t>The difference in sales for each range in 2021 and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'2022-2021'!$G$2:$G$48</c:f>
              <c:numCache>
                <c:formatCode>0</c:formatCode>
                <c:ptCount val="47"/>
                <c:pt idx="0">
                  <c:v>2021</c:v>
                </c:pt>
                <c:pt idx="1">
                  <c:v>19</c:v>
                </c:pt>
                <c:pt idx="2">
                  <c:v>44</c:v>
                </c:pt>
                <c:pt idx="3">
                  <c:v>5</c:v>
                </c:pt>
                <c:pt idx="4">
                  <c:v>17</c:v>
                </c:pt>
                <c:pt idx="5">
                  <c:v>2</c:v>
                </c:pt>
                <c:pt idx="6">
                  <c:v>38</c:v>
                </c:pt>
                <c:pt idx="7">
                  <c:v>28</c:v>
                </c:pt>
                <c:pt idx="8">
                  <c:v>15</c:v>
                </c:pt>
                <c:pt idx="9">
                  <c:v>23</c:v>
                </c:pt>
                <c:pt idx="10">
                  <c:v>16</c:v>
                </c:pt>
                <c:pt idx="11">
                  <c:v>4</c:v>
                </c:pt>
                <c:pt idx="12">
                  <c:v>43</c:v>
                </c:pt>
                <c:pt idx="13">
                  <c:v>36</c:v>
                </c:pt>
                <c:pt idx="14">
                  <c:v>37</c:v>
                </c:pt>
                <c:pt idx="15">
                  <c:v>13</c:v>
                </c:pt>
                <c:pt idx="16">
                  <c:v>30</c:v>
                </c:pt>
                <c:pt idx="17">
                  <c:v>1</c:v>
                </c:pt>
                <c:pt idx="18">
                  <c:v>3</c:v>
                </c:pt>
                <c:pt idx="19">
                  <c:v>18</c:v>
                </c:pt>
                <c:pt idx="20">
                  <c:v>8</c:v>
                </c:pt>
                <c:pt idx="21">
                  <c:v>6</c:v>
                </c:pt>
                <c:pt idx="22">
                  <c:v>21</c:v>
                </c:pt>
                <c:pt idx="23">
                  <c:v>25</c:v>
                </c:pt>
                <c:pt idx="24">
                  <c:v>35</c:v>
                </c:pt>
                <c:pt idx="25">
                  <c:v>20</c:v>
                </c:pt>
                <c:pt idx="26">
                  <c:v>42</c:v>
                </c:pt>
                <c:pt idx="27">
                  <c:v>33</c:v>
                </c:pt>
                <c:pt idx="28">
                  <c:v>10</c:v>
                </c:pt>
                <c:pt idx="29">
                  <c:v>41</c:v>
                </c:pt>
                <c:pt idx="30">
                  <c:v>27</c:v>
                </c:pt>
                <c:pt idx="31">
                  <c:v>45</c:v>
                </c:pt>
                <c:pt idx="32">
                  <c:v>26</c:v>
                </c:pt>
                <c:pt idx="33">
                  <c:v>14</c:v>
                </c:pt>
                <c:pt idx="34">
                  <c:v>7</c:v>
                </c:pt>
                <c:pt idx="35">
                  <c:v>11</c:v>
                </c:pt>
                <c:pt idx="36">
                  <c:v>39</c:v>
                </c:pt>
                <c:pt idx="37">
                  <c:v>22</c:v>
                </c:pt>
                <c:pt idx="38">
                  <c:v>29</c:v>
                </c:pt>
                <c:pt idx="39">
                  <c:v>9</c:v>
                </c:pt>
                <c:pt idx="40">
                  <c:v>40</c:v>
                </c:pt>
                <c:pt idx="41">
                  <c:v>24</c:v>
                </c:pt>
                <c:pt idx="42">
                  <c:v>34</c:v>
                </c:pt>
                <c:pt idx="43">
                  <c:v>12</c:v>
                </c:pt>
                <c:pt idx="44">
                  <c:v>32</c:v>
                </c:pt>
                <c:pt idx="45">
                  <c:v>31</c:v>
                </c:pt>
                <c:pt idx="46">
                  <c:v>2022</c:v>
                </c:pt>
              </c:numCache>
            </c:numRef>
          </c:cat>
          <c:val>
            <c:numRef>
              <c:f>'2022-2021'!$G$2:$G$48</c:f>
              <c:numCache>
                <c:formatCode>0</c:formatCode>
                <c:ptCount val="47"/>
                <c:pt idx="0">
                  <c:v>2021</c:v>
                </c:pt>
                <c:pt idx="1">
                  <c:v>19</c:v>
                </c:pt>
                <c:pt idx="2">
                  <c:v>44</c:v>
                </c:pt>
                <c:pt idx="3">
                  <c:v>5</c:v>
                </c:pt>
                <c:pt idx="4">
                  <c:v>17</c:v>
                </c:pt>
                <c:pt idx="5">
                  <c:v>2</c:v>
                </c:pt>
                <c:pt idx="6">
                  <c:v>38</c:v>
                </c:pt>
                <c:pt idx="7">
                  <c:v>28</c:v>
                </c:pt>
                <c:pt idx="8">
                  <c:v>15</c:v>
                </c:pt>
                <c:pt idx="9">
                  <c:v>23</c:v>
                </c:pt>
                <c:pt idx="10">
                  <c:v>16</c:v>
                </c:pt>
                <c:pt idx="11">
                  <c:v>4</c:v>
                </c:pt>
                <c:pt idx="12">
                  <c:v>43</c:v>
                </c:pt>
                <c:pt idx="13">
                  <c:v>36</c:v>
                </c:pt>
                <c:pt idx="14">
                  <c:v>37</c:v>
                </c:pt>
                <c:pt idx="15">
                  <c:v>13</c:v>
                </c:pt>
                <c:pt idx="16">
                  <c:v>30</c:v>
                </c:pt>
                <c:pt idx="17">
                  <c:v>1</c:v>
                </c:pt>
                <c:pt idx="18">
                  <c:v>3</c:v>
                </c:pt>
                <c:pt idx="19">
                  <c:v>18</c:v>
                </c:pt>
                <c:pt idx="20">
                  <c:v>8</c:v>
                </c:pt>
                <c:pt idx="21">
                  <c:v>6</c:v>
                </c:pt>
                <c:pt idx="22">
                  <c:v>21</c:v>
                </c:pt>
                <c:pt idx="23">
                  <c:v>25</c:v>
                </c:pt>
                <c:pt idx="24">
                  <c:v>35</c:v>
                </c:pt>
                <c:pt idx="25">
                  <c:v>20</c:v>
                </c:pt>
                <c:pt idx="26">
                  <c:v>42</c:v>
                </c:pt>
                <c:pt idx="27">
                  <c:v>33</c:v>
                </c:pt>
                <c:pt idx="28">
                  <c:v>10</c:v>
                </c:pt>
                <c:pt idx="29">
                  <c:v>41</c:v>
                </c:pt>
                <c:pt idx="30">
                  <c:v>27</c:v>
                </c:pt>
                <c:pt idx="31">
                  <c:v>45</c:v>
                </c:pt>
                <c:pt idx="32">
                  <c:v>26</c:v>
                </c:pt>
                <c:pt idx="33">
                  <c:v>14</c:v>
                </c:pt>
                <c:pt idx="34">
                  <c:v>7</c:v>
                </c:pt>
                <c:pt idx="35">
                  <c:v>11</c:v>
                </c:pt>
                <c:pt idx="36">
                  <c:v>39</c:v>
                </c:pt>
                <c:pt idx="37">
                  <c:v>22</c:v>
                </c:pt>
                <c:pt idx="38">
                  <c:v>29</c:v>
                </c:pt>
                <c:pt idx="39">
                  <c:v>9</c:v>
                </c:pt>
                <c:pt idx="40">
                  <c:v>40</c:v>
                </c:pt>
                <c:pt idx="41">
                  <c:v>24</c:v>
                </c:pt>
                <c:pt idx="42">
                  <c:v>34</c:v>
                </c:pt>
                <c:pt idx="43">
                  <c:v>12</c:v>
                </c:pt>
                <c:pt idx="44">
                  <c:v>32</c:v>
                </c:pt>
                <c:pt idx="45">
                  <c:v>31</c:v>
                </c:pt>
                <c:pt idx="46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A-4DE7-9563-AC1638607F1E}"/>
            </c:ext>
          </c:extLst>
        </c:ser>
        <c:ser>
          <c:idx val="1"/>
          <c:order val="1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'2022-2021'!$G$2:$G$48</c:f>
              <c:numCache>
                <c:formatCode>0</c:formatCode>
                <c:ptCount val="47"/>
                <c:pt idx="0">
                  <c:v>2021</c:v>
                </c:pt>
                <c:pt idx="1">
                  <c:v>19</c:v>
                </c:pt>
                <c:pt idx="2">
                  <c:v>44</c:v>
                </c:pt>
                <c:pt idx="3">
                  <c:v>5</c:v>
                </c:pt>
                <c:pt idx="4">
                  <c:v>17</c:v>
                </c:pt>
                <c:pt idx="5">
                  <c:v>2</c:v>
                </c:pt>
                <c:pt idx="6">
                  <c:v>38</c:v>
                </c:pt>
                <c:pt idx="7">
                  <c:v>28</c:v>
                </c:pt>
                <c:pt idx="8">
                  <c:v>15</c:v>
                </c:pt>
                <c:pt idx="9">
                  <c:v>23</c:v>
                </c:pt>
                <c:pt idx="10">
                  <c:v>16</c:v>
                </c:pt>
                <c:pt idx="11">
                  <c:v>4</c:v>
                </c:pt>
                <c:pt idx="12">
                  <c:v>43</c:v>
                </c:pt>
                <c:pt idx="13">
                  <c:v>36</c:v>
                </c:pt>
                <c:pt idx="14">
                  <c:v>37</c:v>
                </c:pt>
                <c:pt idx="15">
                  <c:v>13</c:v>
                </c:pt>
                <c:pt idx="16">
                  <c:v>30</c:v>
                </c:pt>
                <c:pt idx="17">
                  <c:v>1</c:v>
                </c:pt>
                <c:pt idx="18">
                  <c:v>3</c:v>
                </c:pt>
                <c:pt idx="19">
                  <c:v>18</c:v>
                </c:pt>
                <c:pt idx="20">
                  <c:v>8</c:v>
                </c:pt>
                <c:pt idx="21">
                  <c:v>6</c:v>
                </c:pt>
                <c:pt idx="22">
                  <c:v>21</c:v>
                </c:pt>
                <c:pt idx="23">
                  <c:v>25</c:v>
                </c:pt>
                <c:pt idx="24">
                  <c:v>35</c:v>
                </c:pt>
                <c:pt idx="25">
                  <c:v>20</c:v>
                </c:pt>
                <c:pt idx="26">
                  <c:v>42</c:v>
                </c:pt>
                <c:pt idx="27">
                  <c:v>33</c:v>
                </c:pt>
                <c:pt idx="28">
                  <c:v>10</c:v>
                </c:pt>
                <c:pt idx="29">
                  <c:v>41</c:v>
                </c:pt>
                <c:pt idx="30">
                  <c:v>27</c:v>
                </c:pt>
                <c:pt idx="31">
                  <c:v>45</c:v>
                </c:pt>
                <c:pt idx="32">
                  <c:v>26</c:v>
                </c:pt>
                <c:pt idx="33">
                  <c:v>14</c:v>
                </c:pt>
                <c:pt idx="34">
                  <c:v>7</c:v>
                </c:pt>
                <c:pt idx="35">
                  <c:v>11</c:v>
                </c:pt>
                <c:pt idx="36">
                  <c:v>39</c:v>
                </c:pt>
                <c:pt idx="37">
                  <c:v>22</c:v>
                </c:pt>
                <c:pt idx="38">
                  <c:v>29</c:v>
                </c:pt>
                <c:pt idx="39">
                  <c:v>9</c:v>
                </c:pt>
                <c:pt idx="40">
                  <c:v>40</c:v>
                </c:pt>
                <c:pt idx="41">
                  <c:v>24</c:v>
                </c:pt>
                <c:pt idx="42">
                  <c:v>34</c:v>
                </c:pt>
                <c:pt idx="43">
                  <c:v>12</c:v>
                </c:pt>
                <c:pt idx="44">
                  <c:v>32</c:v>
                </c:pt>
                <c:pt idx="45">
                  <c:v>31</c:v>
                </c:pt>
                <c:pt idx="46">
                  <c:v>2022</c:v>
                </c:pt>
              </c:numCache>
            </c:numRef>
          </c:cat>
          <c:val>
            <c:numRef>
              <c:f>'2022-2021'!$H$2:$H$48</c:f>
              <c:numCache>
                <c:formatCode>0.00</c:formatCode>
                <c:ptCount val="47"/>
                <c:pt idx="0">
                  <c:v>12003709072.729998</c:v>
                </c:pt>
                <c:pt idx="1">
                  <c:v>12003709072.729998</c:v>
                </c:pt>
                <c:pt idx="2">
                  <c:v>12834290093.229998</c:v>
                </c:pt>
                <c:pt idx="3">
                  <c:v>13110056243.229998</c:v>
                </c:pt>
                <c:pt idx="4">
                  <c:v>13336421443.369997</c:v>
                </c:pt>
                <c:pt idx="5">
                  <c:v>13468528987.089996</c:v>
                </c:pt>
                <c:pt idx="6">
                  <c:v>13572833111.189997</c:v>
                </c:pt>
                <c:pt idx="7">
                  <c:v>13631385355.149996</c:v>
                </c:pt>
                <c:pt idx="8">
                  <c:v>13665544899.689997</c:v>
                </c:pt>
                <c:pt idx="9">
                  <c:v>13693400423.219997</c:v>
                </c:pt>
                <c:pt idx="10">
                  <c:v>13721220557.969997</c:v>
                </c:pt>
                <c:pt idx="11">
                  <c:v>13746150595.539997</c:v>
                </c:pt>
                <c:pt idx="12">
                  <c:v>13765725687.539997</c:v>
                </c:pt>
                <c:pt idx="13">
                  <c:v>13780700742.139997</c:v>
                </c:pt>
                <c:pt idx="14">
                  <c:v>13794500091.349997</c:v>
                </c:pt>
                <c:pt idx="15">
                  <c:v>13807220727.849997</c:v>
                </c:pt>
                <c:pt idx="16">
                  <c:v>13815963814.949997</c:v>
                </c:pt>
                <c:pt idx="17">
                  <c:v>13824070091.179996</c:v>
                </c:pt>
                <c:pt idx="18">
                  <c:v>13831870638.759996</c:v>
                </c:pt>
                <c:pt idx="19">
                  <c:v>13837083703.449997</c:v>
                </c:pt>
                <c:pt idx="20">
                  <c:v>13841014673.349997</c:v>
                </c:pt>
                <c:pt idx="21">
                  <c:v>13844898277.179996</c:v>
                </c:pt>
                <c:pt idx="22">
                  <c:v>13848750102.629997</c:v>
                </c:pt>
                <c:pt idx="23">
                  <c:v>13850269842.289997</c:v>
                </c:pt>
                <c:pt idx="24">
                  <c:v>13851424642.089996</c:v>
                </c:pt>
                <c:pt idx="25">
                  <c:v>13852169122.089996</c:v>
                </c:pt>
                <c:pt idx="26">
                  <c:v>13852521084.399996</c:v>
                </c:pt>
                <c:pt idx="27">
                  <c:v>13852832483.259996</c:v>
                </c:pt>
                <c:pt idx="28">
                  <c:v>13852848257.029997</c:v>
                </c:pt>
                <c:pt idx="29">
                  <c:v>13852483509.169996</c:v>
                </c:pt>
                <c:pt idx="30">
                  <c:v>13850533725.239996</c:v>
                </c:pt>
                <c:pt idx="31">
                  <c:v>13847401995.409996</c:v>
                </c:pt>
                <c:pt idx="32">
                  <c:v>13841688910.659996</c:v>
                </c:pt>
                <c:pt idx="33">
                  <c:v>13835707839.349997</c:v>
                </c:pt>
                <c:pt idx="34">
                  <c:v>13829343974.899996</c:v>
                </c:pt>
                <c:pt idx="35">
                  <c:v>13822152011.629995</c:v>
                </c:pt>
                <c:pt idx="36">
                  <c:v>13811158067.909996</c:v>
                </c:pt>
                <c:pt idx="37">
                  <c:v>13798237014.339996</c:v>
                </c:pt>
                <c:pt idx="38">
                  <c:v>13783440210.399996</c:v>
                </c:pt>
                <c:pt idx="39">
                  <c:v>13754747671.799995</c:v>
                </c:pt>
                <c:pt idx="40">
                  <c:v>13710091628.499996</c:v>
                </c:pt>
                <c:pt idx="41">
                  <c:v>13660502730.109997</c:v>
                </c:pt>
                <c:pt idx="42">
                  <c:v>13602076749.739996</c:v>
                </c:pt>
                <c:pt idx="43">
                  <c:v>13485813624.739996</c:v>
                </c:pt>
                <c:pt idx="44">
                  <c:v>13220848423.809996</c:v>
                </c:pt>
                <c:pt idx="45">
                  <c:v>12953762836.009996</c:v>
                </c:pt>
                <c:pt idx="46">
                  <c:v>12953762836.009996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A-4DE7-9563-AC1638607F1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2A-4DE7-9563-AC1638607F1E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2A-4DE7-9563-AC1638607F1E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2A-4DE7-9563-AC1638607F1E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2A-4DE7-9563-AC1638607F1E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2A-4DE7-9563-AC1638607F1E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72A-4DE7-9563-AC1638607F1E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72A-4DE7-9563-AC1638607F1E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72A-4DE7-9563-AC1638607F1E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72A-4DE7-9563-AC1638607F1E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72A-4DE7-9563-AC1638607F1E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72A-4DE7-9563-AC1638607F1E}"/>
              </c:ext>
            </c:extLst>
          </c:dPt>
          <c:dPt>
            <c:idx val="3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72A-4DE7-9563-AC1638607F1E}"/>
              </c:ext>
            </c:extLst>
          </c:dPt>
          <c:dPt>
            <c:idx val="4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72A-4DE7-9563-AC1638607F1E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72A-4DE7-9563-AC1638607F1E}"/>
              </c:ext>
            </c:extLst>
          </c:dPt>
          <c:dPt>
            <c:idx val="4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72A-4DE7-9563-AC1638607F1E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72A-4DE7-9563-AC1638607F1E}"/>
              </c:ext>
            </c:extLst>
          </c:dPt>
          <c:dPt>
            <c:idx val="4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72A-4DE7-9563-AC1638607F1E}"/>
              </c:ext>
            </c:extLst>
          </c:dPt>
          <c:dPt>
            <c:idx val="4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2A-4DE7-9563-AC1638607F1E}"/>
              </c:ext>
            </c:extLst>
          </c:dPt>
          <c:cat>
            <c:numRef>
              <c:f>'2022-2021'!$G$2:$G$48</c:f>
              <c:numCache>
                <c:formatCode>0</c:formatCode>
                <c:ptCount val="47"/>
                <c:pt idx="0">
                  <c:v>2021</c:v>
                </c:pt>
                <c:pt idx="1">
                  <c:v>19</c:v>
                </c:pt>
                <c:pt idx="2">
                  <c:v>44</c:v>
                </c:pt>
                <c:pt idx="3">
                  <c:v>5</c:v>
                </c:pt>
                <c:pt idx="4">
                  <c:v>17</c:v>
                </c:pt>
                <c:pt idx="5">
                  <c:v>2</c:v>
                </c:pt>
                <c:pt idx="6">
                  <c:v>38</c:v>
                </c:pt>
                <c:pt idx="7">
                  <c:v>28</c:v>
                </c:pt>
                <c:pt idx="8">
                  <c:v>15</c:v>
                </c:pt>
                <c:pt idx="9">
                  <c:v>23</c:v>
                </c:pt>
                <c:pt idx="10">
                  <c:v>16</c:v>
                </c:pt>
                <c:pt idx="11">
                  <c:v>4</c:v>
                </c:pt>
                <c:pt idx="12">
                  <c:v>43</c:v>
                </c:pt>
                <c:pt idx="13">
                  <c:v>36</c:v>
                </c:pt>
                <c:pt idx="14">
                  <c:v>37</c:v>
                </c:pt>
                <c:pt idx="15">
                  <c:v>13</c:v>
                </c:pt>
                <c:pt idx="16">
                  <c:v>30</c:v>
                </c:pt>
                <c:pt idx="17">
                  <c:v>1</c:v>
                </c:pt>
                <c:pt idx="18">
                  <c:v>3</c:v>
                </c:pt>
                <c:pt idx="19">
                  <c:v>18</c:v>
                </c:pt>
                <c:pt idx="20">
                  <c:v>8</c:v>
                </c:pt>
                <c:pt idx="21">
                  <c:v>6</c:v>
                </c:pt>
                <c:pt idx="22">
                  <c:v>21</c:v>
                </c:pt>
                <c:pt idx="23">
                  <c:v>25</c:v>
                </c:pt>
                <c:pt idx="24">
                  <c:v>35</c:v>
                </c:pt>
                <c:pt idx="25">
                  <c:v>20</c:v>
                </c:pt>
                <c:pt idx="26">
                  <c:v>42</c:v>
                </c:pt>
                <c:pt idx="27">
                  <c:v>33</c:v>
                </c:pt>
                <c:pt idx="28">
                  <c:v>10</c:v>
                </c:pt>
                <c:pt idx="29">
                  <c:v>41</c:v>
                </c:pt>
                <c:pt idx="30">
                  <c:v>27</c:v>
                </c:pt>
                <c:pt idx="31">
                  <c:v>45</c:v>
                </c:pt>
                <c:pt idx="32">
                  <c:v>26</c:v>
                </c:pt>
                <c:pt idx="33">
                  <c:v>14</c:v>
                </c:pt>
                <c:pt idx="34">
                  <c:v>7</c:v>
                </c:pt>
                <c:pt idx="35">
                  <c:v>11</c:v>
                </c:pt>
                <c:pt idx="36">
                  <c:v>39</c:v>
                </c:pt>
                <c:pt idx="37">
                  <c:v>22</c:v>
                </c:pt>
                <c:pt idx="38">
                  <c:v>29</c:v>
                </c:pt>
                <c:pt idx="39">
                  <c:v>9</c:v>
                </c:pt>
                <c:pt idx="40">
                  <c:v>40</c:v>
                </c:pt>
                <c:pt idx="41">
                  <c:v>24</c:v>
                </c:pt>
                <c:pt idx="42">
                  <c:v>34</c:v>
                </c:pt>
                <c:pt idx="43">
                  <c:v>12</c:v>
                </c:pt>
                <c:pt idx="44">
                  <c:v>32</c:v>
                </c:pt>
                <c:pt idx="45">
                  <c:v>31</c:v>
                </c:pt>
                <c:pt idx="46">
                  <c:v>2022</c:v>
                </c:pt>
              </c:numCache>
            </c:numRef>
          </c:cat>
          <c:val>
            <c:numRef>
              <c:f>'2022-2021'!$I$2:$I$48</c:f>
              <c:numCache>
                <c:formatCode>0.00</c:formatCode>
                <c:ptCount val="47"/>
                <c:pt idx="1">
                  <c:v>830581020.5</c:v>
                </c:pt>
                <c:pt idx="2">
                  <c:v>275766150</c:v>
                </c:pt>
                <c:pt idx="3">
                  <c:v>226365200.14000005</c:v>
                </c:pt>
                <c:pt idx="4">
                  <c:v>132107543.72000001</c:v>
                </c:pt>
                <c:pt idx="5">
                  <c:v>104304124.09999999</c:v>
                </c:pt>
                <c:pt idx="6">
                  <c:v>58552243.960000008</c:v>
                </c:pt>
                <c:pt idx="7">
                  <c:v>34159544.540000007</c:v>
                </c:pt>
                <c:pt idx="8">
                  <c:v>27855523.530000091</c:v>
                </c:pt>
                <c:pt idx="9">
                  <c:v>27820134.75</c:v>
                </c:pt>
                <c:pt idx="10">
                  <c:v>24930037.57</c:v>
                </c:pt>
                <c:pt idx="11">
                  <c:v>19575092</c:v>
                </c:pt>
                <c:pt idx="12">
                  <c:v>14975054.599999994</c:v>
                </c:pt>
                <c:pt idx="13">
                  <c:v>13799349.209999999</c:v>
                </c:pt>
                <c:pt idx="14">
                  <c:v>12720636.5</c:v>
                </c:pt>
                <c:pt idx="15">
                  <c:v>8743087.1000000015</c:v>
                </c:pt>
                <c:pt idx="16">
                  <c:v>8106276.2299999995</c:v>
                </c:pt>
                <c:pt idx="17">
                  <c:v>7800547.5799999237</c:v>
                </c:pt>
                <c:pt idx="18">
                  <c:v>5213064.6899999976</c:v>
                </c:pt>
                <c:pt idx="19">
                  <c:v>3930969.9000000004</c:v>
                </c:pt>
                <c:pt idx="20">
                  <c:v>3883603.8299999982</c:v>
                </c:pt>
                <c:pt idx="21">
                  <c:v>3851825.4499999993</c:v>
                </c:pt>
                <c:pt idx="22">
                  <c:v>1519739.6599999964</c:v>
                </c:pt>
                <c:pt idx="23">
                  <c:v>1154799.7999999998</c:v>
                </c:pt>
                <c:pt idx="24">
                  <c:v>744480</c:v>
                </c:pt>
                <c:pt idx="25">
                  <c:v>351962.31000000006</c:v>
                </c:pt>
                <c:pt idx="26">
                  <c:v>311398.8600000001</c:v>
                </c:pt>
                <c:pt idx="27">
                  <c:v>68833.080000000016</c:v>
                </c:pt>
                <c:pt idx="28">
                  <c:v>53059.310000000056</c:v>
                </c:pt>
                <c:pt idx="29">
                  <c:v>364747.86000000034</c:v>
                </c:pt>
                <c:pt idx="30">
                  <c:v>1949783.9299999997</c:v>
                </c:pt>
                <c:pt idx="31">
                  <c:v>3131729.83</c:v>
                </c:pt>
                <c:pt idx="32">
                  <c:v>5713084.75</c:v>
                </c:pt>
                <c:pt idx="33">
                  <c:v>5981071.3100000024</c:v>
                </c:pt>
                <c:pt idx="34">
                  <c:v>6363864.4500000179</c:v>
                </c:pt>
                <c:pt idx="35">
                  <c:v>7191963.2700000107</c:v>
                </c:pt>
                <c:pt idx="36">
                  <c:v>10993943.720000001</c:v>
                </c:pt>
                <c:pt idx="37">
                  <c:v>12921053.569999993</c:v>
                </c:pt>
                <c:pt idx="38">
                  <c:v>14796803.940000057</c:v>
                </c:pt>
                <c:pt idx="39">
                  <c:v>28692538.599999998</c:v>
                </c:pt>
                <c:pt idx="40">
                  <c:v>44656043.299999997</c:v>
                </c:pt>
                <c:pt idx="41">
                  <c:v>49588898.389999986</c:v>
                </c:pt>
                <c:pt idx="42">
                  <c:v>58425980.370000005</c:v>
                </c:pt>
                <c:pt idx="43">
                  <c:v>116263125</c:v>
                </c:pt>
                <c:pt idx="44">
                  <c:v>264965200.93000007</c:v>
                </c:pt>
                <c:pt idx="45">
                  <c:v>267085587.79999995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2A-4DE7-9563-AC1638607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554640"/>
        <c:axId val="1027549360"/>
      </c:barChart>
      <c:catAx>
        <c:axId val="10275546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7549360"/>
        <c:crosses val="autoZero"/>
        <c:auto val="1"/>
        <c:lblAlgn val="ctr"/>
        <c:lblOffset val="100"/>
        <c:noMultiLvlLbl val="0"/>
      </c:catAx>
      <c:valAx>
        <c:axId val="1027549360"/>
        <c:scaling>
          <c:orientation val="minMax"/>
          <c:max val="14000000000"/>
          <c:min val="11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75546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>
                <a:solidFill>
                  <a:sysClr val="windowText" lastClr="000000"/>
                </a:solidFill>
              </a:rPr>
              <a:t>The difference in sales for each range in 2022 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'2023-2022'!$G$2:$G$48</c:f>
              <c:numCache>
                <c:formatCode>0</c:formatCode>
                <c:ptCount val="47"/>
                <c:pt idx="0">
                  <c:v>2022</c:v>
                </c:pt>
                <c:pt idx="1">
                  <c:v>36</c:v>
                </c:pt>
                <c:pt idx="2">
                  <c:v>12</c:v>
                </c:pt>
                <c:pt idx="3">
                  <c:v>37</c:v>
                </c:pt>
                <c:pt idx="4">
                  <c:v>29</c:v>
                </c:pt>
                <c:pt idx="5">
                  <c:v>40</c:v>
                </c:pt>
                <c:pt idx="6">
                  <c:v>42</c:v>
                </c:pt>
                <c:pt idx="7">
                  <c:v>1</c:v>
                </c:pt>
                <c:pt idx="8">
                  <c:v>13</c:v>
                </c:pt>
                <c:pt idx="9">
                  <c:v>34</c:v>
                </c:pt>
                <c:pt idx="10">
                  <c:v>8</c:v>
                </c:pt>
                <c:pt idx="11">
                  <c:v>39</c:v>
                </c:pt>
                <c:pt idx="12">
                  <c:v>9</c:v>
                </c:pt>
                <c:pt idx="13">
                  <c:v>20</c:v>
                </c:pt>
                <c:pt idx="14">
                  <c:v>18</c:v>
                </c:pt>
                <c:pt idx="15">
                  <c:v>6</c:v>
                </c:pt>
                <c:pt idx="16">
                  <c:v>7</c:v>
                </c:pt>
                <c:pt idx="17">
                  <c:v>14</c:v>
                </c:pt>
                <c:pt idx="18">
                  <c:v>22</c:v>
                </c:pt>
                <c:pt idx="19">
                  <c:v>41</c:v>
                </c:pt>
                <c:pt idx="20">
                  <c:v>3</c:v>
                </c:pt>
                <c:pt idx="21">
                  <c:v>23</c:v>
                </c:pt>
                <c:pt idx="22">
                  <c:v>45</c:v>
                </c:pt>
                <c:pt idx="23">
                  <c:v>33</c:v>
                </c:pt>
                <c:pt idx="24">
                  <c:v>35</c:v>
                </c:pt>
                <c:pt idx="25">
                  <c:v>10</c:v>
                </c:pt>
                <c:pt idx="26">
                  <c:v>21</c:v>
                </c:pt>
                <c:pt idx="27">
                  <c:v>26</c:v>
                </c:pt>
                <c:pt idx="28">
                  <c:v>30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5</c:v>
                </c:pt>
                <c:pt idx="33">
                  <c:v>38</c:v>
                </c:pt>
                <c:pt idx="34">
                  <c:v>16</c:v>
                </c:pt>
                <c:pt idx="35">
                  <c:v>4</c:v>
                </c:pt>
                <c:pt idx="36">
                  <c:v>2</c:v>
                </c:pt>
                <c:pt idx="37">
                  <c:v>32</c:v>
                </c:pt>
                <c:pt idx="38">
                  <c:v>11</c:v>
                </c:pt>
                <c:pt idx="39">
                  <c:v>31</c:v>
                </c:pt>
                <c:pt idx="40">
                  <c:v>24</c:v>
                </c:pt>
                <c:pt idx="41">
                  <c:v>15</c:v>
                </c:pt>
                <c:pt idx="42">
                  <c:v>43</c:v>
                </c:pt>
                <c:pt idx="43">
                  <c:v>17</c:v>
                </c:pt>
                <c:pt idx="44">
                  <c:v>44</c:v>
                </c:pt>
                <c:pt idx="45">
                  <c:v>19</c:v>
                </c:pt>
                <c:pt idx="46">
                  <c:v>2023</c:v>
                </c:pt>
              </c:numCache>
            </c:numRef>
          </c:cat>
          <c:val>
            <c:numRef>
              <c:f>'2023-2022'!$G$2:$G$48</c:f>
              <c:numCache>
                <c:formatCode>0</c:formatCode>
                <c:ptCount val="47"/>
                <c:pt idx="0">
                  <c:v>2022</c:v>
                </c:pt>
                <c:pt idx="1">
                  <c:v>36</c:v>
                </c:pt>
                <c:pt idx="2">
                  <c:v>12</c:v>
                </c:pt>
                <c:pt idx="3">
                  <c:v>37</c:v>
                </c:pt>
                <c:pt idx="4">
                  <c:v>29</c:v>
                </c:pt>
                <c:pt idx="5">
                  <c:v>40</c:v>
                </c:pt>
                <c:pt idx="6">
                  <c:v>42</c:v>
                </c:pt>
                <c:pt idx="7">
                  <c:v>1</c:v>
                </c:pt>
                <c:pt idx="8">
                  <c:v>13</c:v>
                </c:pt>
                <c:pt idx="9">
                  <c:v>34</c:v>
                </c:pt>
                <c:pt idx="10">
                  <c:v>8</c:v>
                </c:pt>
                <c:pt idx="11">
                  <c:v>39</c:v>
                </c:pt>
                <c:pt idx="12">
                  <c:v>9</c:v>
                </c:pt>
                <c:pt idx="13">
                  <c:v>20</c:v>
                </c:pt>
                <c:pt idx="14">
                  <c:v>18</c:v>
                </c:pt>
                <c:pt idx="15">
                  <c:v>6</c:v>
                </c:pt>
                <c:pt idx="16">
                  <c:v>7</c:v>
                </c:pt>
                <c:pt idx="17">
                  <c:v>14</c:v>
                </c:pt>
                <c:pt idx="18">
                  <c:v>22</c:v>
                </c:pt>
                <c:pt idx="19">
                  <c:v>41</c:v>
                </c:pt>
                <c:pt idx="20">
                  <c:v>3</c:v>
                </c:pt>
                <c:pt idx="21">
                  <c:v>23</c:v>
                </c:pt>
                <c:pt idx="22">
                  <c:v>45</c:v>
                </c:pt>
                <c:pt idx="23">
                  <c:v>33</c:v>
                </c:pt>
                <c:pt idx="24">
                  <c:v>35</c:v>
                </c:pt>
                <c:pt idx="25">
                  <c:v>10</c:v>
                </c:pt>
                <c:pt idx="26">
                  <c:v>21</c:v>
                </c:pt>
                <c:pt idx="27">
                  <c:v>26</c:v>
                </c:pt>
                <c:pt idx="28">
                  <c:v>30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5</c:v>
                </c:pt>
                <c:pt idx="33">
                  <c:v>38</c:v>
                </c:pt>
                <c:pt idx="34">
                  <c:v>16</c:v>
                </c:pt>
                <c:pt idx="35">
                  <c:v>4</c:v>
                </c:pt>
                <c:pt idx="36">
                  <c:v>2</c:v>
                </c:pt>
                <c:pt idx="37">
                  <c:v>32</c:v>
                </c:pt>
                <c:pt idx="38">
                  <c:v>11</c:v>
                </c:pt>
                <c:pt idx="39">
                  <c:v>31</c:v>
                </c:pt>
                <c:pt idx="40">
                  <c:v>24</c:v>
                </c:pt>
                <c:pt idx="41">
                  <c:v>15</c:v>
                </c:pt>
                <c:pt idx="42">
                  <c:v>43</c:v>
                </c:pt>
                <c:pt idx="43">
                  <c:v>17</c:v>
                </c:pt>
                <c:pt idx="44">
                  <c:v>44</c:v>
                </c:pt>
                <c:pt idx="45">
                  <c:v>19</c:v>
                </c:pt>
                <c:pt idx="46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B-44BD-8A14-4332F923B530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065B-44BD-8A14-4332F923B530}"/>
              </c:ext>
            </c:extLst>
          </c:dPt>
          <c:dPt>
            <c:idx val="4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65B-44BD-8A14-4332F923B530}"/>
              </c:ext>
            </c:extLst>
          </c:dPt>
          <c:cat>
            <c:numRef>
              <c:f>'2023-2022'!$G$2:$G$48</c:f>
              <c:numCache>
                <c:formatCode>0</c:formatCode>
                <c:ptCount val="47"/>
                <c:pt idx="0">
                  <c:v>2022</c:v>
                </c:pt>
                <c:pt idx="1">
                  <c:v>36</c:v>
                </c:pt>
                <c:pt idx="2">
                  <c:v>12</c:v>
                </c:pt>
                <c:pt idx="3">
                  <c:v>37</c:v>
                </c:pt>
                <c:pt idx="4">
                  <c:v>29</c:v>
                </c:pt>
                <c:pt idx="5">
                  <c:v>40</c:v>
                </c:pt>
                <c:pt idx="6">
                  <c:v>42</c:v>
                </c:pt>
                <c:pt idx="7">
                  <c:v>1</c:v>
                </c:pt>
                <c:pt idx="8">
                  <c:v>13</c:v>
                </c:pt>
                <c:pt idx="9">
                  <c:v>34</c:v>
                </c:pt>
                <c:pt idx="10">
                  <c:v>8</c:v>
                </c:pt>
                <c:pt idx="11">
                  <c:v>39</c:v>
                </c:pt>
                <c:pt idx="12">
                  <c:v>9</c:v>
                </c:pt>
                <c:pt idx="13">
                  <c:v>20</c:v>
                </c:pt>
                <c:pt idx="14">
                  <c:v>18</c:v>
                </c:pt>
                <c:pt idx="15">
                  <c:v>6</c:v>
                </c:pt>
                <c:pt idx="16">
                  <c:v>7</c:v>
                </c:pt>
                <c:pt idx="17">
                  <c:v>14</c:v>
                </c:pt>
                <c:pt idx="18">
                  <c:v>22</c:v>
                </c:pt>
                <c:pt idx="19">
                  <c:v>41</c:v>
                </c:pt>
                <c:pt idx="20">
                  <c:v>3</c:v>
                </c:pt>
                <c:pt idx="21">
                  <c:v>23</c:v>
                </c:pt>
                <c:pt idx="22">
                  <c:v>45</c:v>
                </c:pt>
                <c:pt idx="23">
                  <c:v>33</c:v>
                </c:pt>
                <c:pt idx="24">
                  <c:v>35</c:v>
                </c:pt>
                <c:pt idx="25">
                  <c:v>10</c:v>
                </c:pt>
                <c:pt idx="26">
                  <c:v>21</c:v>
                </c:pt>
                <c:pt idx="27">
                  <c:v>26</c:v>
                </c:pt>
                <c:pt idx="28">
                  <c:v>30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5</c:v>
                </c:pt>
                <c:pt idx="33">
                  <c:v>38</c:v>
                </c:pt>
                <c:pt idx="34">
                  <c:v>16</c:v>
                </c:pt>
                <c:pt idx="35">
                  <c:v>4</c:v>
                </c:pt>
                <c:pt idx="36">
                  <c:v>2</c:v>
                </c:pt>
                <c:pt idx="37">
                  <c:v>32</c:v>
                </c:pt>
                <c:pt idx="38">
                  <c:v>11</c:v>
                </c:pt>
                <c:pt idx="39">
                  <c:v>31</c:v>
                </c:pt>
                <c:pt idx="40">
                  <c:v>24</c:v>
                </c:pt>
                <c:pt idx="41">
                  <c:v>15</c:v>
                </c:pt>
                <c:pt idx="42">
                  <c:v>43</c:v>
                </c:pt>
                <c:pt idx="43">
                  <c:v>17</c:v>
                </c:pt>
                <c:pt idx="44">
                  <c:v>44</c:v>
                </c:pt>
                <c:pt idx="45">
                  <c:v>19</c:v>
                </c:pt>
                <c:pt idx="46">
                  <c:v>2023</c:v>
                </c:pt>
              </c:numCache>
            </c:numRef>
          </c:cat>
          <c:val>
            <c:numRef>
              <c:f>'2023-2022'!$H$2:$H$48</c:f>
              <c:numCache>
                <c:formatCode>0.00</c:formatCode>
                <c:ptCount val="47"/>
                <c:pt idx="0">
                  <c:v>12953762836.009996</c:v>
                </c:pt>
                <c:pt idx="1">
                  <c:v>12953762836.009996</c:v>
                </c:pt>
                <c:pt idx="2">
                  <c:v>13225322535.499996</c:v>
                </c:pt>
                <c:pt idx="3">
                  <c:v>13446988377.699997</c:v>
                </c:pt>
                <c:pt idx="4">
                  <c:v>13616597492.099997</c:v>
                </c:pt>
                <c:pt idx="5">
                  <c:v>13670883284.119997</c:v>
                </c:pt>
                <c:pt idx="6">
                  <c:v>13705863904.519997</c:v>
                </c:pt>
                <c:pt idx="7">
                  <c:v>13732853718.139997</c:v>
                </c:pt>
                <c:pt idx="8">
                  <c:v>13748074740.749998</c:v>
                </c:pt>
                <c:pt idx="9">
                  <c:v>13762711108.649998</c:v>
                </c:pt>
                <c:pt idx="10">
                  <c:v>13774077534.629997</c:v>
                </c:pt>
                <c:pt idx="11">
                  <c:v>13782223091.849997</c:v>
                </c:pt>
                <c:pt idx="12">
                  <c:v>13789696418.419996</c:v>
                </c:pt>
                <c:pt idx="13">
                  <c:v>13795721978.619997</c:v>
                </c:pt>
                <c:pt idx="14">
                  <c:v>13801667901.629997</c:v>
                </c:pt>
                <c:pt idx="15">
                  <c:v>13806803940.229998</c:v>
                </c:pt>
                <c:pt idx="16">
                  <c:v>13810639510.619997</c:v>
                </c:pt>
                <c:pt idx="17">
                  <c:v>13814452651.499996</c:v>
                </c:pt>
                <c:pt idx="18">
                  <c:v>13818038153.579996</c:v>
                </c:pt>
                <c:pt idx="19">
                  <c:v>13821039500.209995</c:v>
                </c:pt>
                <c:pt idx="20">
                  <c:v>13823931885.979996</c:v>
                </c:pt>
                <c:pt idx="21">
                  <c:v>13825825888.389996</c:v>
                </c:pt>
                <c:pt idx="22">
                  <c:v>13827321956.949995</c:v>
                </c:pt>
                <c:pt idx="23">
                  <c:v>13828428786.649996</c:v>
                </c:pt>
                <c:pt idx="24">
                  <c:v>13828378890.649996</c:v>
                </c:pt>
                <c:pt idx="25">
                  <c:v>13827579457.499996</c:v>
                </c:pt>
                <c:pt idx="26">
                  <c:v>13826673206.769997</c:v>
                </c:pt>
                <c:pt idx="27">
                  <c:v>13825338100.339996</c:v>
                </c:pt>
                <c:pt idx="28">
                  <c:v>13821904586.179996</c:v>
                </c:pt>
                <c:pt idx="29">
                  <c:v>13818094698.779997</c:v>
                </c:pt>
                <c:pt idx="30">
                  <c:v>13814007037.149998</c:v>
                </c:pt>
                <c:pt idx="31">
                  <c:v>13799638389.449997</c:v>
                </c:pt>
                <c:pt idx="32">
                  <c:v>13784802031.929996</c:v>
                </c:pt>
                <c:pt idx="33">
                  <c:v>13769821922.959997</c:v>
                </c:pt>
                <c:pt idx="34">
                  <c:v>13749915234.869997</c:v>
                </c:pt>
                <c:pt idx="35">
                  <c:v>13719536681.899998</c:v>
                </c:pt>
                <c:pt idx="36">
                  <c:v>13681418899.999998</c:v>
                </c:pt>
                <c:pt idx="37">
                  <c:v>13639358686.779999</c:v>
                </c:pt>
                <c:pt idx="38">
                  <c:v>13597067602.779999</c:v>
                </c:pt>
                <c:pt idx="39">
                  <c:v>13548312726.109999</c:v>
                </c:pt>
                <c:pt idx="40">
                  <c:v>13490134046.279999</c:v>
                </c:pt>
                <c:pt idx="41">
                  <c:v>13410411305.469999</c:v>
                </c:pt>
                <c:pt idx="42">
                  <c:v>13325823347.07</c:v>
                </c:pt>
                <c:pt idx="43">
                  <c:v>13200093220.940001</c:v>
                </c:pt>
                <c:pt idx="44">
                  <c:v>12935056360.940001</c:v>
                </c:pt>
                <c:pt idx="45">
                  <c:v>11782171108.740002</c:v>
                </c:pt>
                <c:pt idx="46">
                  <c:v>11782171108.740002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B-44BD-8A14-4332F923B53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65B-44BD-8A14-4332F923B530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065B-44BD-8A14-4332F923B530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65B-44BD-8A14-4332F923B530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065B-44BD-8A14-4332F923B530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65B-44BD-8A14-4332F923B530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065B-44BD-8A14-4332F923B530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65B-44BD-8A14-4332F923B530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065B-44BD-8A14-4332F923B530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65B-44BD-8A14-4332F923B530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065B-44BD-8A14-4332F923B530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65B-44BD-8A14-4332F923B530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065B-44BD-8A14-4332F923B530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65B-44BD-8A14-4332F923B530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065B-44BD-8A14-4332F923B530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65B-44BD-8A14-4332F923B530}"/>
              </c:ext>
            </c:extLst>
          </c:dPt>
          <c:dPt>
            <c:idx val="3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065B-44BD-8A14-4332F923B530}"/>
              </c:ext>
            </c:extLst>
          </c:dPt>
          <c:dPt>
            <c:idx val="4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65B-44BD-8A14-4332F923B530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065B-44BD-8A14-4332F923B530}"/>
              </c:ext>
            </c:extLst>
          </c:dPt>
          <c:dPt>
            <c:idx val="4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65B-44BD-8A14-4332F923B530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065B-44BD-8A14-4332F923B530}"/>
              </c:ext>
            </c:extLst>
          </c:dPt>
          <c:dPt>
            <c:idx val="4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65B-44BD-8A14-4332F923B530}"/>
              </c:ext>
            </c:extLst>
          </c:dPt>
          <c:dPt>
            <c:idx val="4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065B-44BD-8A14-4332F923B530}"/>
              </c:ext>
            </c:extLst>
          </c:dPt>
          <c:cat>
            <c:numRef>
              <c:f>'2023-2022'!$G$2:$G$48</c:f>
              <c:numCache>
                <c:formatCode>0</c:formatCode>
                <c:ptCount val="47"/>
                <c:pt idx="0">
                  <c:v>2022</c:v>
                </c:pt>
                <c:pt idx="1">
                  <c:v>36</c:v>
                </c:pt>
                <c:pt idx="2">
                  <c:v>12</c:v>
                </c:pt>
                <c:pt idx="3">
                  <c:v>37</c:v>
                </c:pt>
                <c:pt idx="4">
                  <c:v>29</c:v>
                </c:pt>
                <c:pt idx="5">
                  <c:v>40</c:v>
                </c:pt>
                <c:pt idx="6">
                  <c:v>42</c:v>
                </c:pt>
                <c:pt idx="7">
                  <c:v>1</c:v>
                </c:pt>
                <c:pt idx="8">
                  <c:v>13</c:v>
                </c:pt>
                <c:pt idx="9">
                  <c:v>34</c:v>
                </c:pt>
                <c:pt idx="10">
                  <c:v>8</c:v>
                </c:pt>
                <c:pt idx="11">
                  <c:v>39</c:v>
                </c:pt>
                <c:pt idx="12">
                  <c:v>9</c:v>
                </c:pt>
                <c:pt idx="13">
                  <c:v>20</c:v>
                </c:pt>
                <c:pt idx="14">
                  <c:v>18</c:v>
                </c:pt>
                <c:pt idx="15">
                  <c:v>6</c:v>
                </c:pt>
                <c:pt idx="16">
                  <c:v>7</c:v>
                </c:pt>
                <c:pt idx="17">
                  <c:v>14</c:v>
                </c:pt>
                <c:pt idx="18">
                  <c:v>22</c:v>
                </c:pt>
                <c:pt idx="19">
                  <c:v>41</c:v>
                </c:pt>
                <c:pt idx="20">
                  <c:v>3</c:v>
                </c:pt>
                <c:pt idx="21">
                  <c:v>23</c:v>
                </c:pt>
                <c:pt idx="22">
                  <c:v>45</c:v>
                </c:pt>
                <c:pt idx="23">
                  <c:v>33</c:v>
                </c:pt>
                <c:pt idx="24">
                  <c:v>35</c:v>
                </c:pt>
                <c:pt idx="25">
                  <c:v>10</c:v>
                </c:pt>
                <c:pt idx="26">
                  <c:v>21</c:v>
                </c:pt>
                <c:pt idx="27">
                  <c:v>26</c:v>
                </c:pt>
                <c:pt idx="28">
                  <c:v>30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5</c:v>
                </c:pt>
                <c:pt idx="33">
                  <c:v>38</c:v>
                </c:pt>
                <c:pt idx="34">
                  <c:v>16</c:v>
                </c:pt>
                <c:pt idx="35">
                  <c:v>4</c:v>
                </c:pt>
                <c:pt idx="36">
                  <c:v>2</c:v>
                </c:pt>
                <c:pt idx="37">
                  <c:v>32</c:v>
                </c:pt>
                <c:pt idx="38">
                  <c:v>11</c:v>
                </c:pt>
                <c:pt idx="39">
                  <c:v>31</c:v>
                </c:pt>
                <c:pt idx="40">
                  <c:v>24</c:v>
                </c:pt>
                <c:pt idx="41">
                  <c:v>15</c:v>
                </c:pt>
                <c:pt idx="42">
                  <c:v>43</c:v>
                </c:pt>
                <c:pt idx="43">
                  <c:v>17</c:v>
                </c:pt>
                <c:pt idx="44">
                  <c:v>44</c:v>
                </c:pt>
                <c:pt idx="45">
                  <c:v>19</c:v>
                </c:pt>
                <c:pt idx="46">
                  <c:v>2023</c:v>
                </c:pt>
              </c:numCache>
            </c:numRef>
          </c:cat>
          <c:val>
            <c:numRef>
              <c:f>'2023-2022'!$I$2:$I$48</c:f>
              <c:numCache>
                <c:formatCode>0.00</c:formatCode>
                <c:ptCount val="47"/>
                <c:pt idx="1">
                  <c:v>271559699.49000001</c:v>
                </c:pt>
                <c:pt idx="2">
                  <c:v>221665842.19999999</c:v>
                </c:pt>
                <c:pt idx="3">
                  <c:v>169609114.40000001</c:v>
                </c:pt>
                <c:pt idx="4">
                  <c:v>54285792.019999981</c:v>
                </c:pt>
                <c:pt idx="5">
                  <c:v>34980620.399999991</c:v>
                </c:pt>
                <c:pt idx="6">
                  <c:v>26989813.620000001</c:v>
                </c:pt>
                <c:pt idx="7">
                  <c:v>15221022.61000061</c:v>
                </c:pt>
                <c:pt idx="8">
                  <c:v>14636367.899999999</c:v>
                </c:pt>
                <c:pt idx="9">
                  <c:v>11366425.979999989</c:v>
                </c:pt>
                <c:pt idx="10">
                  <c:v>8145557.2200000025</c:v>
                </c:pt>
                <c:pt idx="11">
                  <c:v>7473326.5700000022</c:v>
                </c:pt>
                <c:pt idx="12">
                  <c:v>6025560.1999999993</c:v>
                </c:pt>
                <c:pt idx="13">
                  <c:v>5945923.0099999998</c:v>
                </c:pt>
                <c:pt idx="14">
                  <c:v>5136038.5999999996</c:v>
                </c:pt>
                <c:pt idx="15">
                  <c:v>3835570.3900000006</c:v>
                </c:pt>
                <c:pt idx="16">
                  <c:v>3813140.8799999952</c:v>
                </c:pt>
                <c:pt idx="17">
                  <c:v>3585502.0800000019</c:v>
                </c:pt>
                <c:pt idx="18">
                  <c:v>3001346.6300000101</c:v>
                </c:pt>
                <c:pt idx="19">
                  <c:v>2892385.77</c:v>
                </c:pt>
                <c:pt idx="20">
                  <c:v>1894002.4099999964</c:v>
                </c:pt>
                <c:pt idx="21">
                  <c:v>1496068.5600000024</c:v>
                </c:pt>
                <c:pt idx="22">
                  <c:v>1106829.7000000002</c:v>
                </c:pt>
                <c:pt idx="23">
                  <c:v>694584</c:v>
                </c:pt>
                <c:pt idx="24">
                  <c:v>744480</c:v>
                </c:pt>
                <c:pt idx="25">
                  <c:v>799433.14999999991</c:v>
                </c:pt>
                <c:pt idx="26">
                  <c:v>906250.73000001907</c:v>
                </c:pt>
                <c:pt idx="27">
                  <c:v>1335106.4299999997</c:v>
                </c:pt>
                <c:pt idx="28">
                  <c:v>3433514.1599999992</c:v>
                </c:pt>
                <c:pt idx="29">
                  <c:v>3809887.4</c:v>
                </c:pt>
                <c:pt idx="30">
                  <c:v>4087661.63</c:v>
                </c:pt>
                <c:pt idx="31">
                  <c:v>14368647.700000003</c:v>
                </c:pt>
                <c:pt idx="32">
                  <c:v>14836357.5200001</c:v>
                </c:pt>
                <c:pt idx="33">
                  <c:v>14980108.969999999</c:v>
                </c:pt>
                <c:pt idx="34">
                  <c:v>19906688.089999996</c:v>
                </c:pt>
                <c:pt idx="35">
                  <c:v>30378552.969999999</c:v>
                </c:pt>
                <c:pt idx="36">
                  <c:v>38117781.900000006</c:v>
                </c:pt>
                <c:pt idx="37">
                  <c:v>42060213.219999909</c:v>
                </c:pt>
                <c:pt idx="38">
                  <c:v>42291084</c:v>
                </c:pt>
                <c:pt idx="39">
                  <c:v>48754876.669999957</c:v>
                </c:pt>
                <c:pt idx="40">
                  <c:v>58178679.830000013</c:v>
                </c:pt>
                <c:pt idx="41">
                  <c:v>79722740.810000062</c:v>
                </c:pt>
                <c:pt idx="42">
                  <c:v>84587958.400000006</c:v>
                </c:pt>
                <c:pt idx="43">
                  <c:v>125730126.13000001</c:v>
                </c:pt>
                <c:pt idx="44">
                  <c:v>265036860</c:v>
                </c:pt>
                <c:pt idx="45">
                  <c:v>1152885252.1999998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5B-44BD-8A14-4332F923B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4198000"/>
        <c:axId val="854199440"/>
      </c:barChart>
      <c:catAx>
        <c:axId val="85419800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199440"/>
        <c:crosses val="autoZero"/>
        <c:auto val="1"/>
        <c:lblAlgn val="ctr"/>
        <c:lblOffset val="100"/>
        <c:noMultiLvlLbl val="0"/>
      </c:catAx>
      <c:valAx>
        <c:axId val="854199440"/>
        <c:scaling>
          <c:orientation val="minMax"/>
          <c:max val="14000000000"/>
          <c:min val="11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19800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>
                <a:solidFill>
                  <a:sysClr val="windowText" lastClr="000000"/>
                </a:solidFill>
              </a:rPr>
              <a:t>The difference in sales for each range in 2023 and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'2024-20223'!$K$2:$K$48</c:f>
              <c:numCache>
                <c:formatCode>0</c:formatCode>
                <c:ptCount val="47"/>
                <c:pt idx="0">
                  <c:v>2023</c:v>
                </c:pt>
                <c:pt idx="1">
                  <c:v>43</c:v>
                </c:pt>
                <c:pt idx="2">
                  <c:v>25</c:v>
                </c:pt>
                <c:pt idx="3">
                  <c:v>35</c:v>
                </c:pt>
                <c:pt idx="4">
                  <c:v>27</c:v>
                </c:pt>
                <c:pt idx="5">
                  <c:v>33</c:v>
                </c:pt>
                <c:pt idx="6">
                  <c:v>10</c:v>
                </c:pt>
                <c:pt idx="7">
                  <c:v>45</c:v>
                </c:pt>
                <c:pt idx="8">
                  <c:v>30</c:v>
                </c:pt>
                <c:pt idx="9">
                  <c:v>20</c:v>
                </c:pt>
                <c:pt idx="10">
                  <c:v>41</c:v>
                </c:pt>
                <c:pt idx="11">
                  <c:v>18</c:v>
                </c:pt>
                <c:pt idx="12">
                  <c:v>44</c:v>
                </c:pt>
                <c:pt idx="13">
                  <c:v>9</c:v>
                </c:pt>
                <c:pt idx="14">
                  <c:v>26</c:v>
                </c:pt>
                <c:pt idx="15">
                  <c:v>39</c:v>
                </c:pt>
                <c:pt idx="16">
                  <c:v>16</c:v>
                </c:pt>
                <c:pt idx="17">
                  <c:v>6</c:v>
                </c:pt>
                <c:pt idx="18">
                  <c:v>14</c:v>
                </c:pt>
                <c:pt idx="19">
                  <c:v>42</c:v>
                </c:pt>
                <c:pt idx="20">
                  <c:v>8</c:v>
                </c:pt>
                <c:pt idx="21">
                  <c:v>13</c:v>
                </c:pt>
                <c:pt idx="22">
                  <c:v>28</c:v>
                </c:pt>
                <c:pt idx="23">
                  <c:v>3</c:v>
                </c:pt>
                <c:pt idx="24">
                  <c:v>4</c:v>
                </c:pt>
                <c:pt idx="25">
                  <c:v>17</c:v>
                </c:pt>
                <c:pt idx="26">
                  <c:v>40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34</c:v>
                </c:pt>
                <c:pt idx="31">
                  <c:v>7</c:v>
                </c:pt>
                <c:pt idx="32">
                  <c:v>2</c:v>
                </c:pt>
                <c:pt idx="33">
                  <c:v>21</c:v>
                </c:pt>
                <c:pt idx="34">
                  <c:v>11</c:v>
                </c:pt>
                <c:pt idx="35">
                  <c:v>38</c:v>
                </c:pt>
                <c:pt idx="36">
                  <c:v>12</c:v>
                </c:pt>
                <c:pt idx="37">
                  <c:v>36</c:v>
                </c:pt>
                <c:pt idx="38">
                  <c:v>37</c:v>
                </c:pt>
                <c:pt idx="39">
                  <c:v>15</c:v>
                </c:pt>
                <c:pt idx="40">
                  <c:v>32</c:v>
                </c:pt>
                <c:pt idx="41">
                  <c:v>5</c:v>
                </c:pt>
                <c:pt idx="42">
                  <c:v>29</c:v>
                </c:pt>
                <c:pt idx="43">
                  <c:v>31</c:v>
                </c:pt>
                <c:pt idx="44">
                  <c:v>19</c:v>
                </c:pt>
                <c:pt idx="45">
                  <c:v>1</c:v>
                </c:pt>
                <c:pt idx="46">
                  <c:v>2024</c:v>
                </c:pt>
              </c:numCache>
            </c:numRef>
          </c:cat>
          <c:val>
            <c:numRef>
              <c:f>'2024-20223'!$K$2:$K$48</c:f>
              <c:numCache>
                <c:formatCode>0</c:formatCode>
                <c:ptCount val="47"/>
                <c:pt idx="0">
                  <c:v>2023</c:v>
                </c:pt>
                <c:pt idx="1">
                  <c:v>43</c:v>
                </c:pt>
                <c:pt idx="2">
                  <c:v>25</c:v>
                </c:pt>
                <c:pt idx="3">
                  <c:v>35</c:v>
                </c:pt>
                <c:pt idx="4">
                  <c:v>27</c:v>
                </c:pt>
                <c:pt idx="5">
                  <c:v>33</c:v>
                </c:pt>
                <c:pt idx="6">
                  <c:v>10</c:v>
                </c:pt>
                <c:pt idx="7">
                  <c:v>45</c:v>
                </c:pt>
                <c:pt idx="8">
                  <c:v>30</c:v>
                </c:pt>
                <c:pt idx="9">
                  <c:v>20</c:v>
                </c:pt>
                <c:pt idx="10">
                  <c:v>41</c:v>
                </c:pt>
                <c:pt idx="11">
                  <c:v>18</c:v>
                </c:pt>
                <c:pt idx="12">
                  <c:v>44</c:v>
                </c:pt>
                <c:pt idx="13">
                  <c:v>9</c:v>
                </c:pt>
                <c:pt idx="14">
                  <c:v>26</c:v>
                </c:pt>
                <c:pt idx="15">
                  <c:v>39</c:v>
                </c:pt>
                <c:pt idx="16">
                  <c:v>16</c:v>
                </c:pt>
                <c:pt idx="17">
                  <c:v>6</c:v>
                </c:pt>
                <c:pt idx="18">
                  <c:v>14</c:v>
                </c:pt>
                <c:pt idx="19">
                  <c:v>42</c:v>
                </c:pt>
                <c:pt idx="20">
                  <c:v>8</c:v>
                </c:pt>
                <c:pt idx="21">
                  <c:v>13</c:v>
                </c:pt>
                <c:pt idx="22">
                  <c:v>28</c:v>
                </c:pt>
                <c:pt idx="23">
                  <c:v>3</c:v>
                </c:pt>
                <c:pt idx="24">
                  <c:v>4</c:v>
                </c:pt>
                <c:pt idx="25">
                  <c:v>17</c:v>
                </c:pt>
                <c:pt idx="26">
                  <c:v>40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34</c:v>
                </c:pt>
                <c:pt idx="31">
                  <c:v>7</c:v>
                </c:pt>
                <c:pt idx="32">
                  <c:v>2</c:v>
                </c:pt>
                <c:pt idx="33">
                  <c:v>21</c:v>
                </c:pt>
                <c:pt idx="34">
                  <c:v>11</c:v>
                </c:pt>
                <c:pt idx="35">
                  <c:v>38</c:v>
                </c:pt>
                <c:pt idx="36">
                  <c:v>12</c:v>
                </c:pt>
                <c:pt idx="37">
                  <c:v>36</c:v>
                </c:pt>
                <c:pt idx="38">
                  <c:v>37</c:v>
                </c:pt>
                <c:pt idx="39">
                  <c:v>15</c:v>
                </c:pt>
                <c:pt idx="40">
                  <c:v>32</c:v>
                </c:pt>
                <c:pt idx="41">
                  <c:v>5</c:v>
                </c:pt>
                <c:pt idx="42">
                  <c:v>29</c:v>
                </c:pt>
                <c:pt idx="43">
                  <c:v>31</c:v>
                </c:pt>
                <c:pt idx="44">
                  <c:v>19</c:v>
                </c:pt>
                <c:pt idx="45">
                  <c:v>1</c:v>
                </c:pt>
                <c:pt idx="46">
                  <c:v>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6-49CF-8CFD-97042661A896}"/>
            </c:ext>
          </c:extLst>
        </c:ser>
        <c:ser>
          <c:idx val="1"/>
          <c:order val="1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D056-49CF-8CFD-97042661A896}"/>
              </c:ext>
            </c:extLst>
          </c:dPt>
          <c:dPt>
            <c:idx val="46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056-49CF-8CFD-97042661A896}"/>
              </c:ext>
            </c:extLst>
          </c:dPt>
          <c:cat>
            <c:numRef>
              <c:f>'2024-20223'!$K$2:$K$48</c:f>
              <c:numCache>
                <c:formatCode>0</c:formatCode>
                <c:ptCount val="47"/>
                <c:pt idx="0">
                  <c:v>2023</c:v>
                </c:pt>
                <c:pt idx="1">
                  <c:v>43</c:v>
                </c:pt>
                <c:pt idx="2">
                  <c:v>25</c:v>
                </c:pt>
                <c:pt idx="3">
                  <c:v>35</c:v>
                </c:pt>
                <c:pt idx="4">
                  <c:v>27</c:v>
                </c:pt>
                <c:pt idx="5">
                  <c:v>33</c:v>
                </c:pt>
                <c:pt idx="6">
                  <c:v>10</c:v>
                </c:pt>
                <c:pt idx="7">
                  <c:v>45</c:v>
                </c:pt>
                <c:pt idx="8">
                  <c:v>30</c:v>
                </c:pt>
                <c:pt idx="9">
                  <c:v>20</c:v>
                </c:pt>
                <c:pt idx="10">
                  <c:v>41</c:v>
                </c:pt>
                <c:pt idx="11">
                  <c:v>18</c:v>
                </c:pt>
                <c:pt idx="12">
                  <c:v>44</c:v>
                </c:pt>
                <c:pt idx="13">
                  <c:v>9</c:v>
                </c:pt>
                <c:pt idx="14">
                  <c:v>26</c:v>
                </c:pt>
                <c:pt idx="15">
                  <c:v>39</c:v>
                </c:pt>
                <c:pt idx="16">
                  <c:v>16</c:v>
                </c:pt>
                <c:pt idx="17">
                  <c:v>6</c:v>
                </c:pt>
                <c:pt idx="18">
                  <c:v>14</c:v>
                </c:pt>
                <c:pt idx="19">
                  <c:v>42</c:v>
                </c:pt>
                <c:pt idx="20">
                  <c:v>8</c:v>
                </c:pt>
                <c:pt idx="21">
                  <c:v>13</c:v>
                </c:pt>
                <c:pt idx="22">
                  <c:v>28</c:v>
                </c:pt>
                <c:pt idx="23">
                  <c:v>3</c:v>
                </c:pt>
                <c:pt idx="24">
                  <c:v>4</c:v>
                </c:pt>
                <c:pt idx="25">
                  <c:v>17</c:v>
                </c:pt>
                <c:pt idx="26">
                  <c:v>40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34</c:v>
                </c:pt>
                <c:pt idx="31">
                  <c:v>7</c:v>
                </c:pt>
                <c:pt idx="32">
                  <c:v>2</c:v>
                </c:pt>
                <c:pt idx="33">
                  <c:v>21</c:v>
                </c:pt>
                <c:pt idx="34">
                  <c:v>11</c:v>
                </c:pt>
                <c:pt idx="35">
                  <c:v>38</c:v>
                </c:pt>
                <c:pt idx="36">
                  <c:v>12</c:v>
                </c:pt>
                <c:pt idx="37">
                  <c:v>36</c:v>
                </c:pt>
                <c:pt idx="38">
                  <c:v>37</c:v>
                </c:pt>
                <c:pt idx="39">
                  <c:v>15</c:v>
                </c:pt>
                <c:pt idx="40">
                  <c:v>32</c:v>
                </c:pt>
                <c:pt idx="41">
                  <c:v>5</c:v>
                </c:pt>
                <c:pt idx="42">
                  <c:v>29</c:v>
                </c:pt>
                <c:pt idx="43">
                  <c:v>31</c:v>
                </c:pt>
                <c:pt idx="44">
                  <c:v>19</c:v>
                </c:pt>
                <c:pt idx="45">
                  <c:v>1</c:v>
                </c:pt>
                <c:pt idx="46">
                  <c:v>2024</c:v>
                </c:pt>
              </c:numCache>
            </c:numRef>
          </c:cat>
          <c:val>
            <c:numRef>
              <c:f>'2024-20223'!$L$2:$L$48</c:f>
              <c:numCache>
                <c:formatCode>0.00</c:formatCode>
                <c:ptCount val="47"/>
                <c:pt idx="0">
                  <c:v>11782171108.74</c:v>
                </c:pt>
                <c:pt idx="1">
                  <c:v>11782171108.74</c:v>
                </c:pt>
                <c:pt idx="2">
                  <c:v>11793413126.34</c:v>
                </c:pt>
                <c:pt idx="3">
                  <c:v>11797361655.540001</c:v>
                </c:pt>
                <c:pt idx="4">
                  <c:v>11796859264.240002</c:v>
                </c:pt>
                <c:pt idx="5">
                  <c:v>11796237734.250002</c:v>
                </c:pt>
                <c:pt idx="6">
                  <c:v>11795574022.480001</c:v>
                </c:pt>
                <c:pt idx="7">
                  <c:v>11793874799.700001</c:v>
                </c:pt>
                <c:pt idx="8">
                  <c:v>11789061180.93</c:v>
                </c:pt>
                <c:pt idx="9">
                  <c:v>11783010741.48</c:v>
                </c:pt>
                <c:pt idx="10">
                  <c:v>11776949803.18</c:v>
                </c:pt>
                <c:pt idx="11">
                  <c:v>11766368213.48</c:v>
                </c:pt>
                <c:pt idx="12">
                  <c:v>11755638923.48</c:v>
                </c:pt>
                <c:pt idx="13">
                  <c:v>11738125881.779999</c:v>
                </c:pt>
                <c:pt idx="14">
                  <c:v>11719935383.15</c:v>
                </c:pt>
                <c:pt idx="15">
                  <c:v>11699945099.109999</c:v>
                </c:pt>
                <c:pt idx="16">
                  <c:v>11675446713.609999</c:v>
                </c:pt>
                <c:pt idx="17">
                  <c:v>11649235723.109999</c:v>
                </c:pt>
                <c:pt idx="18">
                  <c:v>11621292029.469999</c:v>
                </c:pt>
                <c:pt idx="19">
                  <c:v>11592531659.039999</c:v>
                </c:pt>
                <c:pt idx="20">
                  <c:v>11556990812.519999</c:v>
                </c:pt>
                <c:pt idx="21">
                  <c:v>11521449037.019999</c:v>
                </c:pt>
                <c:pt idx="22">
                  <c:v>11471976720.189999</c:v>
                </c:pt>
                <c:pt idx="23">
                  <c:v>11406159449.279999</c:v>
                </c:pt>
                <c:pt idx="24">
                  <c:v>11335331089.449999</c:v>
                </c:pt>
                <c:pt idx="25">
                  <c:v>11250329003.629999</c:v>
                </c:pt>
                <c:pt idx="26">
                  <c:v>11138543447.33</c:v>
                </c:pt>
                <c:pt idx="27">
                  <c:v>11024506498.719999</c:v>
                </c:pt>
                <c:pt idx="28">
                  <c:v>10903715206.209999</c:v>
                </c:pt>
                <c:pt idx="29">
                  <c:v>10763965164.559999</c:v>
                </c:pt>
                <c:pt idx="30">
                  <c:v>10622699965.359999</c:v>
                </c:pt>
                <c:pt idx="31">
                  <c:v>10481018461.319998</c:v>
                </c:pt>
                <c:pt idx="32">
                  <c:v>10335854037.739998</c:v>
                </c:pt>
                <c:pt idx="33">
                  <c:v>10189979417.829998</c:v>
                </c:pt>
                <c:pt idx="34">
                  <c:v>10028006486.289997</c:v>
                </c:pt>
                <c:pt idx="35">
                  <c:v>9850356116.119997</c:v>
                </c:pt>
                <c:pt idx="36">
                  <c:v>9609834212.5199966</c:v>
                </c:pt>
                <c:pt idx="37">
                  <c:v>9311723167.4199963</c:v>
                </c:pt>
                <c:pt idx="38">
                  <c:v>8983439783.4199963</c:v>
                </c:pt>
                <c:pt idx="39">
                  <c:v>8538816985.8499966</c:v>
                </c:pt>
                <c:pt idx="40">
                  <c:v>8014786190.8799963</c:v>
                </c:pt>
                <c:pt idx="41">
                  <c:v>7423762906.2899961</c:v>
                </c:pt>
                <c:pt idx="42">
                  <c:v>6624782238.5799961</c:v>
                </c:pt>
                <c:pt idx="43">
                  <c:v>5801311131.0999966</c:v>
                </c:pt>
                <c:pt idx="44">
                  <c:v>4883568070.7999964</c:v>
                </c:pt>
                <c:pt idx="45">
                  <c:v>815871637.99999619</c:v>
                </c:pt>
                <c:pt idx="46">
                  <c:v>815871637.99999619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6-49CF-8CFD-97042661A89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056-49CF-8CFD-97042661A89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D056-49CF-8CFD-97042661A896}"/>
              </c:ext>
            </c:extLst>
          </c:dPt>
          <c:cat>
            <c:numRef>
              <c:f>'2024-20223'!$K$2:$K$48</c:f>
              <c:numCache>
                <c:formatCode>0</c:formatCode>
                <c:ptCount val="47"/>
                <c:pt idx="0">
                  <c:v>2023</c:v>
                </c:pt>
                <c:pt idx="1">
                  <c:v>43</c:v>
                </c:pt>
                <c:pt idx="2">
                  <c:v>25</c:v>
                </c:pt>
                <c:pt idx="3">
                  <c:v>35</c:v>
                </c:pt>
                <c:pt idx="4">
                  <c:v>27</c:v>
                </c:pt>
                <c:pt idx="5">
                  <c:v>33</c:v>
                </c:pt>
                <c:pt idx="6">
                  <c:v>10</c:v>
                </c:pt>
                <c:pt idx="7">
                  <c:v>45</c:v>
                </c:pt>
                <c:pt idx="8">
                  <c:v>30</c:v>
                </c:pt>
                <c:pt idx="9">
                  <c:v>20</c:v>
                </c:pt>
                <c:pt idx="10">
                  <c:v>41</c:v>
                </c:pt>
                <c:pt idx="11">
                  <c:v>18</c:v>
                </c:pt>
                <c:pt idx="12">
                  <c:v>44</c:v>
                </c:pt>
                <c:pt idx="13">
                  <c:v>9</c:v>
                </c:pt>
                <c:pt idx="14">
                  <c:v>26</c:v>
                </c:pt>
                <c:pt idx="15">
                  <c:v>39</c:v>
                </c:pt>
                <c:pt idx="16">
                  <c:v>16</c:v>
                </c:pt>
                <c:pt idx="17">
                  <c:v>6</c:v>
                </c:pt>
                <c:pt idx="18">
                  <c:v>14</c:v>
                </c:pt>
                <c:pt idx="19">
                  <c:v>42</c:v>
                </c:pt>
                <c:pt idx="20">
                  <c:v>8</c:v>
                </c:pt>
                <c:pt idx="21">
                  <c:v>13</c:v>
                </c:pt>
                <c:pt idx="22">
                  <c:v>28</c:v>
                </c:pt>
                <c:pt idx="23">
                  <c:v>3</c:v>
                </c:pt>
                <c:pt idx="24">
                  <c:v>4</c:v>
                </c:pt>
                <c:pt idx="25">
                  <c:v>17</c:v>
                </c:pt>
                <c:pt idx="26">
                  <c:v>40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34</c:v>
                </c:pt>
                <c:pt idx="31">
                  <c:v>7</c:v>
                </c:pt>
                <c:pt idx="32">
                  <c:v>2</c:v>
                </c:pt>
                <c:pt idx="33">
                  <c:v>21</c:v>
                </c:pt>
                <c:pt idx="34">
                  <c:v>11</c:v>
                </c:pt>
                <c:pt idx="35">
                  <c:v>38</c:v>
                </c:pt>
                <c:pt idx="36">
                  <c:v>12</c:v>
                </c:pt>
                <c:pt idx="37">
                  <c:v>36</c:v>
                </c:pt>
                <c:pt idx="38">
                  <c:v>37</c:v>
                </c:pt>
                <c:pt idx="39">
                  <c:v>15</c:v>
                </c:pt>
                <c:pt idx="40">
                  <c:v>32</c:v>
                </c:pt>
                <c:pt idx="41">
                  <c:v>5</c:v>
                </c:pt>
                <c:pt idx="42">
                  <c:v>29</c:v>
                </c:pt>
                <c:pt idx="43">
                  <c:v>31</c:v>
                </c:pt>
                <c:pt idx="44">
                  <c:v>19</c:v>
                </c:pt>
                <c:pt idx="45">
                  <c:v>1</c:v>
                </c:pt>
                <c:pt idx="46">
                  <c:v>2024</c:v>
                </c:pt>
              </c:numCache>
            </c:numRef>
          </c:cat>
          <c:val>
            <c:numRef>
              <c:f>'2024-20223'!$M$2:$M$48</c:f>
              <c:numCache>
                <c:formatCode>0.00</c:formatCode>
                <c:ptCount val="47"/>
                <c:pt idx="1">
                  <c:v>11242017.6</c:v>
                </c:pt>
                <c:pt idx="2">
                  <c:v>3948529.1999999997</c:v>
                </c:pt>
                <c:pt idx="3">
                  <c:v>0</c:v>
                </c:pt>
                <c:pt idx="4">
                  <c:v>502391.3</c:v>
                </c:pt>
                <c:pt idx="5">
                  <c:v>621529.99</c:v>
                </c:pt>
                <c:pt idx="6">
                  <c:v>663711.77</c:v>
                </c:pt>
                <c:pt idx="7">
                  <c:v>1699222.78</c:v>
                </c:pt>
                <c:pt idx="8">
                  <c:v>4813618.7700000005</c:v>
                </c:pt>
                <c:pt idx="9">
                  <c:v>6050439.4499999993</c:v>
                </c:pt>
                <c:pt idx="10">
                  <c:v>6060938.2999999998</c:v>
                </c:pt>
                <c:pt idx="11">
                  <c:v>10581589.699999999</c:v>
                </c:pt>
                <c:pt idx="12">
                  <c:v>10729290</c:v>
                </c:pt>
                <c:pt idx="13">
                  <c:v>17513041.699999999</c:v>
                </c:pt>
                <c:pt idx="14">
                  <c:v>18190498.629999999</c:v>
                </c:pt>
                <c:pt idx="15">
                  <c:v>19990284.040000003</c:v>
                </c:pt>
                <c:pt idx="16">
                  <c:v>24498385.5</c:v>
                </c:pt>
                <c:pt idx="17">
                  <c:v>26210990.5</c:v>
                </c:pt>
                <c:pt idx="18">
                  <c:v>27943693.640000001</c:v>
                </c:pt>
                <c:pt idx="19">
                  <c:v>28760370.43</c:v>
                </c:pt>
                <c:pt idx="20">
                  <c:v>35540846.520000003</c:v>
                </c:pt>
                <c:pt idx="21">
                  <c:v>35541775.5</c:v>
                </c:pt>
                <c:pt idx="22">
                  <c:v>49472316.829999998</c:v>
                </c:pt>
                <c:pt idx="23">
                  <c:v>65817270.909999996</c:v>
                </c:pt>
                <c:pt idx="24">
                  <c:v>70828359.829999998</c:v>
                </c:pt>
                <c:pt idx="25">
                  <c:v>85002085.819999993</c:v>
                </c:pt>
                <c:pt idx="26">
                  <c:v>111785556.3</c:v>
                </c:pt>
                <c:pt idx="27">
                  <c:v>114036948.61000001</c:v>
                </c:pt>
                <c:pt idx="28">
                  <c:v>120791292.51000001</c:v>
                </c:pt>
                <c:pt idx="29">
                  <c:v>139750041.65000001</c:v>
                </c:pt>
                <c:pt idx="30">
                  <c:v>141265199.19999999</c:v>
                </c:pt>
                <c:pt idx="31">
                  <c:v>141681504.03999999</c:v>
                </c:pt>
                <c:pt idx="32">
                  <c:v>145164423.57999998</c:v>
                </c:pt>
                <c:pt idx="33">
                  <c:v>145874619.91</c:v>
                </c:pt>
                <c:pt idx="34">
                  <c:v>161972931.53999999</c:v>
                </c:pt>
                <c:pt idx="35">
                  <c:v>177650370.17000002</c:v>
                </c:pt>
                <c:pt idx="36">
                  <c:v>240521903.59999999</c:v>
                </c:pt>
                <c:pt idx="37">
                  <c:v>298111045.10000002</c:v>
                </c:pt>
                <c:pt idx="38">
                  <c:v>328283384</c:v>
                </c:pt>
                <c:pt idx="39">
                  <c:v>444622797.56999999</c:v>
                </c:pt>
                <c:pt idx="40">
                  <c:v>524030794.97000003</c:v>
                </c:pt>
                <c:pt idx="41">
                  <c:v>591023284.58999991</c:v>
                </c:pt>
                <c:pt idx="42">
                  <c:v>798980667.70999992</c:v>
                </c:pt>
                <c:pt idx="43">
                  <c:v>823471107.48000002</c:v>
                </c:pt>
                <c:pt idx="44">
                  <c:v>917743060.29999995</c:v>
                </c:pt>
                <c:pt idx="45">
                  <c:v>4067696432.8000002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6-49CF-8CFD-97042661A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4206160"/>
        <c:axId val="1258639023"/>
      </c:barChart>
      <c:catAx>
        <c:axId val="8542061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8639023"/>
        <c:crosses val="autoZero"/>
        <c:auto val="1"/>
        <c:lblAlgn val="ctr"/>
        <c:lblOffset val="100"/>
        <c:noMultiLvlLbl val="0"/>
      </c:catAx>
      <c:valAx>
        <c:axId val="1258639023"/>
        <c:scaling>
          <c:orientation val="minMax"/>
          <c:max val="12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20616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7327</xdr:colOff>
      <xdr:row>1</xdr:row>
      <xdr:rowOff>9157</xdr:rowOff>
    </xdr:from>
    <xdr:to>
      <xdr:col>37</xdr:col>
      <xdr:colOff>249116</xdr:colOff>
      <xdr:row>72</xdr:row>
      <xdr:rowOff>7327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82A0-B322-CF9D-622B-0BDBD36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47</xdr:col>
      <xdr:colOff>600075</xdr:colOff>
      <xdr:row>71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3E76A0-7C15-4B8B-1B71-834F09894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50</xdr:col>
      <xdr:colOff>38100</xdr:colOff>
      <xdr:row>69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126E6-F50D-9DDE-E322-D94AFF22C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ilBenedict" refreshedDate="45544.881090277777" createdVersion="8" refreshedVersion="8" minRefreshableVersion="3" recordCount="168" xr:uid="{D02FE75F-8359-483F-859F-850650CB5209}">
  <cacheSource type="worksheet">
    <worksheetSource ref="A1:D169" sheet="Total sales for ranges"/>
  </cacheSource>
  <cacheFields count="4">
    <cacheField name="SALE_YEAR" numFmtId="14">
      <sharedItems containsNonDate="0" count="4">
        <s v="2024"/>
        <s v="2023"/>
        <s v="2022"/>
        <s v="2021"/>
      </sharedItems>
    </cacheField>
    <cacheField name="RANGE_ID" numFmtId="1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PRODUCT_RANGE_NAME" numFmtId="49">
      <sharedItems count="45">
        <s v="Robotyka, serwonapędy oraz sterowniki PLC do aplikacji maszynowych"/>
        <s v="Automatyka budynkowa - regulatory i urządzenia obiektowe"/>
        <s v="Wyłączniki i rozłączniki kompaktowe powyżej 630 A"/>
        <s v="Rozdzielnice systemowe nN do 4000 A"/>
        <s v="Trójfazowe urządzenie zasilania gwarantowanego UPS"/>
        <s v="Osprzęt elektroinstalacyjny - oferta podstawowa"/>
        <s v="Aparatura i obudowy modułowe - pozostałe"/>
        <s v="Osprzęt elektroinstalacyjny - oferta projektowa i PREMIUM"/>
        <s v="Kontrola dostępu"/>
        <s v="Aparatura i obudowy modułowe dla budownictwa mieszkaniowego"/>
        <s v="Sterowniki PLC/PAC"/>
        <s v="Liczniki energii"/>
        <s v="Automatyka zabezpieczeniowa SN"/>
        <s v="Przekaźniki programowalne, elektromechaniczne i półprzewodnikowe RM,RS,RX,RU,S*, zasilacze i transformatory do szaf sterowniczych"/>
        <s v="Wyłączniki i rozłączniki kompaktowe do 630 A"/>
        <s v="Wyłączniki powietrzne do 6300 A"/>
        <s v="Oprogramowanie do zarządzania i monitorowania (DCIM), systemy klimatyzacji precyzyjnej"/>
        <s v="Monitoring stanu izolacji"/>
        <s v="Kompensacja mocy biernej"/>
        <s v="Gniazda przemysłowe"/>
        <s v="Lampki i przyciski, kasetki sterujące, kolumny świetlne, manipulatory, łączniki nożne i cięgnowe"/>
        <s v="Łączniki krańcowe, detekcja elektromechaniczna, detekcja elektroniczna, czujniki indukcyjne, foto, ciśnienia"/>
        <s v="Detekcja elektromechaniczna, elektroniczna, wykonania aplikacyjne"/>
        <s v="Jednofazowe urządzenie zasilania gwarantowanego UPS"/>
        <s v="Analizatory sieci"/>
        <s v="System sterowania"/>
        <s v="Kompaktowe sterowniki PLC"/>
        <s v="Sieci strukturalne dla budynków"/>
        <s v="Obudowy uniwersalne"/>
        <s v="Przemienniki częstotliwości, układy łagodnego rozruchu"/>
        <s v="Zaawansowane przemienniki częstotliwości, układy łagodnego rozruchu"/>
        <s v="Styczniki i wyłączniki silnikowe"/>
        <s v="Czujniki ruchu i obecności"/>
        <s v="Urządzenia i systemy bezpieczeństwa maszynowego"/>
        <s v="Wykonania specjalne układów napędowych"/>
        <s v="Systemy ładowania pojazdów elektrycznych"/>
        <s v="Filtry aktywne"/>
        <s v="Zaawansowane panele operatorskie i komputery przemysłowe"/>
        <s v="Podstawowe panele operatorskie i komputery przemysłowe"/>
        <s v="Automatyka budynkowa - sterowniki i oprogramowanie"/>
        <s v="Szynoprzewody oświetleniowe"/>
        <s v="Szynoprzewody średniej i dużej mocy"/>
        <s v="Analizatory zaawansowne ION"/>
        <s v="Systemy zarządzania energią"/>
        <s v="Rozproszone systemy sterowania silnikami"/>
      </sharedItems>
    </cacheField>
    <cacheField name="TOTAL_SALES" numFmtId="2">
      <sharedItems containsSemiMixedTypes="0" containsString="0" containsNumber="1" minValue="53776.44" maxValue="4377816011.05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x v="0"/>
    <n v="310119578.25"/>
  </r>
  <r>
    <x v="1"/>
    <x v="0"/>
    <x v="0"/>
    <n v="4377816011.0500002"/>
  </r>
  <r>
    <x v="2"/>
    <x v="0"/>
    <x v="0"/>
    <n v="4362594988.4399996"/>
  </r>
  <r>
    <x v="3"/>
    <x v="0"/>
    <x v="0"/>
    <n v="4354794440.8599997"/>
  </r>
  <r>
    <x v="0"/>
    <x v="1"/>
    <x v="1"/>
    <n v="31478820.120000001"/>
  </r>
  <r>
    <x v="1"/>
    <x v="1"/>
    <x v="1"/>
    <n v="176643243.69999999"/>
  </r>
  <r>
    <x v="2"/>
    <x v="1"/>
    <x v="1"/>
    <n v="214761025.59999999"/>
  </r>
  <r>
    <x v="3"/>
    <x v="1"/>
    <x v="1"/>
    <n v="110456901.5"/>
  </r>
  <r>
    <x v="1"/>
    <x v="2"/>
    <x v="2"/>
    <n v="65817270.909999996"/>
  </r>
  <r>
    <x v="2"/>
    <x v="2"/>
    <x v="2"/>
    <n v="63923268.5"/>
  </r>
  <r>
    <x v="3"/>
    <x v="2"/>
    <x v="2"/>
    <n v="58710203.810000002"/>
  </r>
  <r>
    <x v="0"/>
    <x v="3"/>
    <x v="3"/>
    <n v="4861210.1900000004"/>
  </r>
  <r>
    <x v="1"/>
    <x v="3"/>
    <x v="3"/>
    <n v="75689570.019999996"/>
  </r>
  <r>
    <x v="2"/>
    <x v="3"/>
    <x v="3"/>
    <n v="106068122.98999999"/>
  </r>
  <r>
    <x v="3"/>
    <x v="3"/>
    <x v="3"/>
    <n v="86493030.989999995"/>
  </r>
  <r>
    <x v="0"/>
    <x v="4"/>
    <x v="4"/>
    <n v="10242837.720000001"/>
  </r>
  <r>
    <x v="1"/>
    <x v="4"/>
    <x v="4"/>
    <n v="601266122.30999994"/>
  </r>
  <r>
    <x v="2"/>
    <x v="4"/>
    <x v="4"/>
    <n v="616102479.83000004"/>
  </r>
  <r>
    <x v="3"/>
    <x v="4"/>
    <x v="4"/>
    <n v="389737279.69"/>
  </r>
  <r>
    <x v="0"/>
    <x v="5"/>
    <x v="5"/>
    <n v="2281677.09"/>
  </r>
  <r>
    <x v="1"/>
    <x v="5"/>
    <x v="5"/>
    <n v="28492667.59"/>
  </r>
  <r>
    <x v="2"/>
    <x v="5"/>
    <x v="5"/>
    <n v="24657097.199999999"/>
  </r>
  <r>
    <x v="3"/>
    <x v="5"/>
    <x v="5"/>
    <n v="20805271.75"/>
  </r>
  <r>
    <x v="0"/>
    <x v="6"/>
    <x v="6"/>
    <n v="8314101.75"/>
  </r>
  <r>
    <x v="1"/>
    <x v="6"/>
    <x v="6"/>
    <n v="149995605.78999999"/>
  </r>
  <r>
    <x v="2"/>
    <x v="6"/>
    <x v="6"/>
    <n v="146182464.91"/>
  </r>
  <r>
    <x v="3"/>
    <x v="6"/>
    <x v="6"/>
    <n v="152546329.36000001"/>
  </r>
  <r>
    <x v="0"/>
    <x v="7"/>
    <x v="7"/>
    <n v="1942399.65"/>
  </r>
  <r>
    <x v="1"/>
    <x v="7"/>
    <x v="7"/>
    <n v="37483246.170000002"/>
  </r>
  <r>
    <x v="2"/>
    <x v="7"/>
    <x v="7"/>
    <n v="29337688.949999999"/>
  </r>
  <r>
    <x v="3"/>
    <x v="7"/>
    <x v="7"/>
    <n v="25454085.120000001"/>
  </r>
  <r>
    <x v="0"/>
    <x v="8"/>
    <x v="8"/>
    <n v="2340962.7999999998"/>
  </r>
  <r>
    <x v="1"/>
    <x v="8"/>
    <x v="8"/>
    <n v="19854004.5"/>
  </r>
  <r>
    <x v="2"/>
    <x v="8"/>
    <x v="8"/>
    <n v="13828444.300000001"/>
  </r>
  <r>
    <x v="3"/>
    <x v="8"/>
    <x v="8"/>
    <n v="42520982.899999999"/>
  </r>
  <r>
    <x v="0"/>
    <x v="9"/>
    <x v="9"/>
    <n v="396981"/>
  </r>
  <r>
    <x v="1"/>
    <x v="9"/>
    <x v="9"/>
    <n v="1060692.77"/>
  </r>
  <r>
    <x v="2"/>
    <x v="9"/>
    <x v="9"/>
    <n v="1860125.92"/>
  </r>
  <r>
    <x v="3"/>
    <x v="9"/>
    <x v="9"/>
    <n v="1913185.23"/>
  </r>
  <r>
    <x v="0"/>
    <x v="10"/>
    <x v="10"/>
    <n v="868430.24"/>
  </r>
  <r>
    <x v="1"/>
    <x v="10"/>
    <x v="10"/>
    <n v="162841361.78"/>
  </r>
  <r>
    <x v="2"/>
    <x v="10"/>
    <x v="10"/>
    <n v="205132445.78"/>
  </r>
  <r>
    <x v="3"/>
    <x v="10"/>
    <x v="10"/>
    <n v="212324409.05000001"/>
  </r>
  <r>
    <x v="1"/>
    <x v="11"/>
    <x v="11"/>
    <n v="240521903.59999999"/>
  </r>
  <r>
    <x v="2"/>
    <x v="11"/>
    <x v="11"/>
    <n v="18856061.399999999"/>
  </r>
  <r>
    <x v="3"/>
    <x v="11"/>
    <x v="11"/>
    <n v="135119186.40000001"/>
  </r>
  <r>
    <x v="1"/>
    <x v="12"/>
    <x v="12"/>
    <n v="35541775.5"/>
  </r>
  <r>
    <x v="2"/>
    <x v="12"/>
    <x v="12"/>
    <n v="20905407.600000001"/>
  </r>
  <r>
    <x v="3"/>
    <x v="12"/>
    <x v="12"/>
    <n v="12162320.5"/>
  </r>
  <r>
    <x v="0"/>
    <x v="13"/>
    <x v="13"/>
    <n v="729908.91"/>
  </r>
  <r>
    <x v="1"/>
    <x v="13"/>
    <x v="13"/>
    <n v="28673602.550000001"/>
  </r>
  <r>
    <x v="2"/>
    <x v="13"/>
    <x v="13"/>
    <n v="25088100.469999999"/>
  </r>
  <r>
    <x v="3"/>
    <x v="13"/>
    <x v="13"/>
    <n v="31069171.780000001"/>
  </r>
  <r>
    <x v="0"/>
    <x v="14"/>
    <x v="14"/>
    <n v="62151626.32"/>
  </r>
  <r>
    <x v="1"/>
    <x v="14"/>
    <x v="14"/>
    <n v="506774423.88999999"/>
  </r>
  <r>
    <x v="2"/>
    <x v="14"/>
    <x v="14"/>
    <n v="586497164.70000005"/>
  </r>
  <r>
    <x v="3"/>
    <x v="14"/>
    <x v="14"/>
    <n v="558641641.16999996"/>
  </r>
  <r>
    <x v="0"/>
    <x v="15"/>
    <x v="15"/>
    <n v="10548032.810000001"/>
  </r>
  <r>
    <x v="1"/>
    <x v="15"/>
    <x v="15"/>
    <n v="35046418.310000002"/>
  </r>
  <r>
    <x v="2"/>
    <x v="15"/>
    <x v="15"/>
    <n v="54953106.399999999"/>
  </r>
  <r>
    <x v="3"/>
    <x v="15"/>
    <x v="15"/>
    <n v="30023068.829999998"/>
  </r>
  <r>
    <x v="0"/>
    <x v="16"/>
    <x v="16"/>
    <n v="42165792.380000003"/>
  </r>
  <r>
    <x v="1"/>
    <x v="16"/>
    <x v="16"/>
    <n v="127167878.2"/>
  </r>
  <r>
    <x v="2"/>
    <x v="16"/>
    <x v="16"/>
    <n v="252898004.33000001"/>
  </r>
  <r>
    <x v="3"/>
    <x v="16"/>
    <x v="16"/>
    <n v="120790460.61"/>
  </r>
  <r>
    <x v="0"/>
    <x v="17"/>
    <x v="17"/>
    <n v="949528.8"/>
  </r>
  <r>
    <x v="1"/>
    <x v="17"/>
    <x v="17"/>
    <n v="11531118.5"/>
  </r>
  <r>
    <x v="2"/>
    <x v="17"/>
    <x v="17"/>
    <n v="6395079.9000000004"/>
  </r>
  <r>
    <x v="3"/>
    <x v="17"/>
    <x v="17"/>
    <n v="2464110"/>
  </r>
  <r>
    <x v="0"/>
    <x v="18"/>
    <x v="18"/>
    <n v="105559763.09999999"/>
  </r>
  <r>
    <x v="1"/>
    <x v="18"/>
    <x v="18"/>
    <n v="1023302823.4"/>
  </r>
  <r>
    <x v="2"/>
    <x v="18"/>
    <x v="18"/>
    <n v="2176188075.5999999"/>
  </r>
  <r>
    <x v="3"/>
    <x v="18"/>
    <x v="18"/>
    <n v="1345607055.0999999"/>
  </r>
  <r>
    <x v="0"/>
    <x v="19"/>
    <x v="19"/>
    <n v="2550787.2200000002"/>
  </r>
  <r>
    <x v="1"/>
    <x v="19"/>
    <x v="19"/>
    <n v="8601226.6699999999"/>
  </r>
  <r>
    <x v="2"/>
    <x v="19"/>
    <x v="19"/>
    <n v="2655303.66"/>
  </r>
  <r>
    <x v="3"/>
    <x v="19"/>
    <x v="19"/>
    <n v="2303341.35"/>
  </r>
  <r>
    <x v="0"/>
    <x v="20"/>
    <x v="20"/>
    <n v="10466701.32"/>
  </r>
  <r>
    <x v="1"/>
    <x v="20"/>
    <x v="20"/>
    <n v="156341321.22999999"/>
  </r>
  <r>
    <x v="2"/>
    <x v="20"/>
    <x v="20"/>
    <n v="157247571.96000001"/>
  </r>
  <r>
    <x v="3"/>
    <x v="20"/>
    <x v="20"/>
    <n v="155727832.30000001"/>
  </r>
  <r>
    <x v="0"/>
    <x v="21"/>
    <x v="21"/>
    <n v="12647730.93"/>
  </r>
  <r>
    <x v="1"/>
    <x v="21"/>
    <x v="21"/>
    <n v="126684679.54000001"/>
  </r>
  <r>
    <x v="2"/>
    <x v="21"/>
    <x v="21"/>
    <n v="123683332.91"/>
  </r>
  <r>
    <x v="3"/>
    <x v="21"/>
    <x v="21"/>
    <n v="136604386.47999999"/>
  </r>
  <r>
    <x v="0"/>
    <x v="22"/>
    <x v="22"/>
    <n v="1039116.86"/>
  </r>
  <r>
    <x v="1"/>
    <x v="22"/>
    <x v="22"/>
    <n v="121830409.37"/>
  </r>
  <r>
    <x v="2"/>
    <x v="22"/>
    <x v="22"/>
    <n v="120334340.81"/>
  </r>
  <r>
    <x v="3"/>
    <x v="22"/>
    <x v="22"/>
    <n v="92514206.060000002"/>
  </r>
  <r>
    <x v="0"/>
    <x v="23"/>
    <x v="23"/>
    <n v="8998683.2300000004"/>
  </r>
  <r>
    <x v="1"/>
    <x v="23"/>
    <x v="23"/>
    <n v="148748724.88"/>
  </r>
  <r>
    <x v="2"/>
    <x v="23"/>
    <x v="23"/>
    <n v="206927404.71000001"/>
  </r>
  <r>
    <x v="3"/>
    <x v="23"/>
    <x v="23"/>
    <n v="256516303.09999999"/>
  </r>
  <r>
    <x v="0"/>
    <x v="24"/>
    <x v="24"/>
    <n v="5502335.2999999998"/>
  </r>
  <r>
    <x v="1"/>
    <x v="24"/>
    <x v="24"/>
    <n v="1553806.1"/>
  </r>
  <r>
    <x v="2"/>
    <x v="24"/>
    <x v="24"/>
    <n v="5363693.5"/>
  </r>
  <r>
    <x v="3"/>
    <x v="24"/>
    <x v="24"/>
    <n v="4208893.7"/>
  </r>
  <r>
    <x v="0"/>
    <x v="25"/>
    <x v="25"/>
    <n v="1933012.14"/>
  </r>
  <r>
    <x v="1"/>
    <x v="25"/>
    <x v="25"/>
    <n v="20123510.77"/>
  </r>
  <r>
    <x v="2"/>
    <x v="25"/>
    <x v="25"/>
    <n v="21458617.199999999"/>
  </r>
  <r>
    <x v="3"/>
    <x v="25"/>
    <x v="25"/>
    <n v="27171701.949999999"/>
  </r>
  <r>
    <x v="0"/>
    <x v="26"/>
    <x v="26"/>
    <n v="53776.44"/>
  </r>
  <r>
    <x v="1"/>
    <x v="26"/>
    <x v="26"/>
    <n v="556167.74"/>
  </r>
  <r>
    <x v="2"/>
    <x v="26"/>
    <x v="26"/>
    <n v="4643829.37"/>
  </r>
  <r>
    <x v="3"/>
    <x v="26"/>
    <x v="26"/>
    <n v="6593613.2999999998"/>
  </r>
  <r>
    <x v="0"/>
    <x v="27"/>
    <x v="27"/>
    <n v="411990.53"/>
  </r>
  <r>
    <x v="1"/>
    <x v="27"/>
    <x v="27"/>
    <n v="49884307.359999999"/>
  </r>
  <r>
    <x v="2"/>
    <x v="27"/>
    <x v="27"/>
    <n v="64252955.060000002"/>
  </r>
  <r>
    <x v="3"/>
    <x v="27"/>
    <x v="27"/>
    <n v="30093410.52"/>
  </r>
  <r>
    <x v="0"/>
    <x v="28"/>
    <x v="28"/>
    <n v="48488767.840000004"/>
  </r>
  <r>
    <x v="1"/>
    <x v="28"/>
    <x v="28"/>
    <n v="847469435.54999995"/>
  </r>
  <r>
    <x v="2"/>
    <x v="28"/>
    <x v="28"/>
    <n v="793183643.52999997"/>
  </r>
  <r>
    <x v="3"/>
    <x v="28"/>
    <x v="28"/>
    <n v="807980447.47000003"/>
  </r>
  <r>
    <x v="0"/>
    <x v="29"/>
    <x v="29"/>
    <n v="839534.26"/>
  </r>
  <r>
    <x v="1"/>
    <x v="29"/>
    <x v="29"/>
    <n v="5653153.0300000003"/>
  </r>
  <r>
    <x v="2"/>
    <x v="29"/>
    <x v="29"/>
    <n v="9086667.1899999995"/>
  </r>
  <r>
    <x v="3"/>
    <x v="29"/>
    <x v="29"/>
    <n v="980390.96"/>
  </r>
  <r>
    <x v="0"/>
    <x v="30"/>
    <x v="30"/>
    <n v="34253894.090000004"/>
  </r>
  <r>
    <x v="1"/>
    <x v="30"/>
    <x v="30"/>
    <n v="857725001.57000005"/>
  </r>
  <r>
    <x v="2"/>
    <x v="30"/>
    <x v="30"/>
    <n v="906479878.24000001"/>
  </r>
  <r>
    <x v="3"/>
    <x v="30"/>
    <x v="30"/>
    <n v="1173565466.04"/>
  </r>
  <r>
    <x v="0"/>
    <x v="31"/>
    <x v="31"/>
    <n v="51800679.979999997"/>
  </r>
  <r>
    <x v="1"/>
    <x v="31"/>
    <x v="31"/>
    <n v="575831474.95000005"/>
  </r>
  <r>
    <x v="2"/>
    <x v="31"/>
    <x v="31"/>
    <n v="617891688.16999996"/>
  </r>
  <r>
    <x v="3"/>
    <x v="31"/>
    <x v="31"/>
    <n v="882856889.10000002"/>
  </r>
  <r>
    <x v="0"/>
    <x v="32"/>
    <x v="32"/>
    <n v="363774.47"/>
  </r>
  <r>
    <x v="1"/>
    <x v="32"/>
    <x v="32"/>
    <n v="985304.46"/>
  </r>
  <r>
    <x v="2"/>
    <x v="32"/>
    <x v="32"/>
    <n v="290720.46000000002"/>
  </r>
  <r>
    <x v="3"/>
    <x v="32"/>
    <x v="32"/>
    <n v="221887.38"/>
  </r>
  <r>
    <x v="0"/>
    <x v="33"/>
    <x v="33"/>
    <n v="9008496.4399999995"/>
  </r>
  <r>
    <x v="1"/>
    <x v="33"/>
    <x v="33"/>
    <n v="150273695.63999999"/>
  </r>
  <r>
    <x v="2"/>
    <x v="33"/>
    <x v="33"/>
    <n v="138907269.66"/>
  </r>
  <r>
    <x v="3"/>
    <x v="33"/>
    <x v="33"/>
    <n v="197333250.03"/>
  </r>
  <r>
    <x v="2"/>
    <x v="34"/>
    <x v="34"/>
    <n v="744480"/>
  </r>
  <r>
    <x v="0"/>
    <x v="35"/>
    <x v="35"/>
    <n v="1914244.2"/>
  </r>
  <r>
    <x v="1"/>
    <x v="35"/>
    <x v="35"/>
    <n v="300025289.30000001"/>
  </r>
  <r>
    <x v="2"/>
    <x v="35"/>
    <x v="35"/>
    <n v="28465589.809999999"/>
  </r>
  <r>
    <x v="3"/>
    <x v="35"/>
    <x v="35"/>
    <n v="14666240.6"/>
  </r>
  <r>
    <x v="1"/>
    <x v="36"/>
    <x v="36"/>
    <n v="328283384"/>
  </r>
  <r>
    <x v="2"/>
    <x v="36"/>
    <x v="36"/>
    <n v="158674269.59999999"/>
  </r>
  <r>
    <x v="3"/>
    <x v="36"/>
    <x v="36"/>
    <n v="145953633.09999999"/>
  </r>
  <r>
    <x v="0"/>
    <x v="37"/>
    <x v="37"/>
    <n v="8423812.4499999993"/>
  </r>
  <r>
    <x v="1"/>
    <x v="37"/>
    <x v="37"/>
    <n v="186074182.62"/>
  </r>
  <r>
    <x v="2"/>
    <x v="37"/>
    <x v="37"/>
    <n v="201054291.59"/>
  </r>
  <r>
    <x v="3"/>
    <x v="37"/>
    <x v="37"/>
    <n v="142502047.63"/>
  </r>
  <r>
    <x v="0"/>
    <x v="38"/>
    <x v="38"/>
    <n v="2508875.9700000002"/>
  </r>
  <r>
    <x v="1"/>
    <x v="38"/>
    <x v="38"/>
    <n v="22499160.010000002"/>
  </r>
  <r>
    <x v="2"/>
    <x v="38"/>
    <x v="38"/>
    <n v="15025833.439999999"/>
  </r>
  <r>
    <x v="3"/>
    <x v="38"/>
    <x v="38"/>
    <n v="26019777.16"/>
  </r>
  <r>
    <x v="0"/>
    <x v="39"/>
    <x v="39"/>
    <n v="2122582"/>
  </r>
  <r>
    <x v="1"/>
    <x v="39"/>
    <x v="39"/>
    <n v="113908138.3"/>
  </r>
  <r>
    <x v="2"/>
    <x v="39"/>
    <x v="39"/>
    <n v="78927517.900000006"/>
  </r>
  <r>
    <x v="3"/>
    <x v="39"/>
    <x v="39"/>
    <n v="123583561.2"/>
  </r>
  <r>
    <x v="1"/>
    <x v="40"/>
    <x v="40"/>
    <n v="6060938.2999999998"/>
  </r>
  <r>
    <x v="2"/>
    <x v="40"/>
    <x v="40"/>
    <n v="3168552.53"/>
  </r>
  <r>
    <x v="3"/>
    <x v="40"/>
    <x v="40"/>
    <n v="3533300.39"/>
  </r>
  <r>
    <x v="1"/>
    <x v="41"/>
    <x v="41"/>
    <n v="28760370.43"/>
  </r>
  <r>
    <x v="2"/>
    <x v="41"/>
    <x v="41"/>
    <n v="1770556.81"/>
  </r>
  <r>
    <x v="3"/>
    <x v="41"/>
    <x v="41"/>
    <n v="1459157.95"/>
  </r>
  <r>
    <x v="0"/>
    <x v="42"/>
    <x v="42"/>
    <n v="17591191.199999999"/>
  </r>
  <r>
    <x v="1"/>
    <x v="42"/>
    <x v="42"/>
    <n v="6349173.5999999996"/>
  </r>
  <r>
    <x v="2"/>
    <x v="42"/>
    <x v="42"/>
    <n v="90937132"/>
  </r>
  <r>
    <x v="3"/>
    <x v="42"/>
    <x v="42"/>
    <n v="75962077.400000006"/>
  </r>
  <r>
    <x v="1"/>
    <x v="43"/>
    <x v="43"/>
    <n v="10729290"/>
  </r>
  <r>
    <x v="2"/>
    <x v="43"/>
    <x v="43"/>
    <n v="275766150"/>
  </r>
  <r>
    <x v="1"/>
    <x v="44"/>
    <x v="44"/>
    <n v="1699222.78"/>
  </r>
  <r>
    <x v="2"/>
    <x v="44"/>
    <x v="44"/>
    <n v="592393.07999999996"/>
  </r>
  <r>
    <x v="3"/>
    <x v="44"/>
    <x v="44"/>
    <n v="3724122.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BE6E1-F7AD-4F81-8130-76B8E03BC2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0" firstHeaderRow="1" firstDataRow="2" firstDataCol="1" rowPageCount="1" colPageCount="1"/>
  <pivotFields count="4">
    <pivotField axis="axisCol" showAll="0">
      <items count="5">
        <item x="3"/>
        <item x="2"/>
        <item x="1"/>
        <item x="0"/>
        <item t="default"/>
      </items>
    </pivotField>
    <pivotField axis="axisRow" numFmtI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Page" showAll="0">
      <items count="46">
        <item x="24"/>
        <item x="42"/>
        <item x="6"/>
        <item x="9"/>
        <item x="1"/>
        <item x="39"/>
        <item x="12"/>
        <item x="32"/>
        <item x="22"/>
        <item x="36"/>
        <item x="19"/>
        <item x="23"/>
        <item x="26"/>
        <item x="18"/>
        <item x="8"/>
        <item x="20"/>
        <item x="11"/>
        <item x="21"/>
        <item x="17"/>
        <item x="28"/>
        <item x="16"/>
        <item x="5"/>
        <item x="7"/>
        <item x="38"/>
        <item x="13"/>
        <item x="29"/>
        <item x="0"/>
        <item x="3"/>
        <item x="44"/>
        <item x="27"/>
        <item x="10"/>
        <item x="31"/>
        <item x="25"/>
        <item x="35"/>
        <item x="43"/>
        <item x="40"/>
        <item x="41"/>
        <item x="4"/>
        <item x="33"/>
        <item x="34"/>
        <item x="14"/>
        <item x="2"/>
        <item x="15"/>
        <item x="37"/>
        <item x="30"/>
        <item t="default"/>
      </items>
    </pivotField>
    <pivotField dataField="1" numFmtId="2" showAll="0"/>
  </pivotFields>
  <rowFields count="1">
    <field x="1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TOTAL_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BC109-3199-45E6-917D-35CD3FC5029B}" name="Table25" displayName="Table25" ref="A2:E48" totalsRowShown="0">
  <autoFilter ref="A2:E48" xr:uid="{2E9BC109-3199-45E6-917D-35CD3FC5029B}"/>
  <sortState xmlns:xlrd2="http://schemas.microsoft.com/office/spreadsheetml/2017/richdata2" ref="A3:E48">
    <sortCondition descending="1" ref="E3:E48"/>
  </sortState>
  <tableColumns count="5">
    <tableColumn id="1" xr3:uid="{F2CE22C8-175E-41BB-BD7B-F818C47DC6FB}" name="Row Labels" dataDxfId="15"/>
    <tableColumn id="2" xr3:uid="{10986C05-A52C-484A-80CD-15A228A64851}" name="2021" dataDxfId="14"/>
    <tableColumn id="3" xr3:uid="{50E9C275-1CF2-4697-A0F0-6954F498333D}" name="2022" dataDxfId="13"/>
    <tableColumn id="6" xr3:uid="{69CD3557-E9ED-4D1B-8ED1-484D57496E60}" name="Grand Total" dataDxfId="12"/>
    <tableColumn id="9" xr3:uid="{04A9C50F-AC3C-491B-B1A1-0EF8B8F9294D}" name="Difference '22 - '2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FA295-44FA-42DF-A563-86CE6E653D56}" name="Table24" displayName="Table24" ref="A2:E48" totalsRowShown="0">
  <autoFilter ref="A2:E48" xr:uid="{8D6FA295-44FA-42DF-A563-86CE6E653D56}"/>
  <sortState xmlns:xlrd2="http://schemas.microsoft.com/office/spreadsheetml/2017/richdata2" ref="A3:E48">
    <sortCondition descending="1" ref="E3:E48"/>
  </sortState>
  <tableColumns count="5">
    <tableColumn id="1" xr3:uid="{CEE2F1E6-B2E1-40B4-8F63-A53E2D0BF440}" name="Row Labels" dataDxfId="11"/>
    <tableColumn id="3" xr3:uid="{1D7FD038-9FFB-42D6-BBAD-9E24A80BB0E6}" name="2022" dataDxfId="10"/>
    <tableColumn id="4" xr3:uid="{2F07A5A2-93FE-4D70-8454-466273B9E78A}" name="2023" dataDxfId="9"/>
    <tableColumn id="6" xr3:uid="{67779D1F-F096-4B98-8B98-0B9B45A90CFD}" name="Grand Total" dataDxfId="8"/>
    <tableColumn id="8" xr3:uid="{CACF94F1-B002-4DC6-BB40-A4424BC0776E}" name="Difference '23 - '2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127B3-0DB0-41FC-A25E-B11347A83B81}" name="Table2" displayName="Table2" ref="A2:E48" totalsRowShown="0">
  <autoFilter ref="A2:E48" xr:uid="{48F127B3-0DB0-41FC-A25E-B11347A83B81}"/>
  <sortState xmlns:xlrd2="http://schemas.microsoft.com/office/spreadsheetml/2017/richdata2" ref="A3:E48">
    <sortCondition descending="1" ref="E3:E48"/>
  </sortState>
  <tableColumns count="5">
    <tableColumn id="1" xr3:uid="{5E5D8E36-D384-4B96-B7B8-504C6165CEB2}" name="Row Labels" dataDxfId="7"/>
    <tableColumn id="4" xr3:uid="{4947B44B-98D8-4C3D-A907-A5D101B755AB}" name="2023" dataDxfId="6"/>
    <tableColumn id="5" xr3:uid="{737E43D8-2488-4FA2-B184-5492F583673B}" name="2024" dataDxfId="5"/>
    <tableColumn id="6" xr3:uid="{6A74276F-E40B-4FE6-9AFF-42749C8E9BE2}" name="Grand Total" dataDxfId="4"/>
    <tableColumn id="7" xr3:uid="{BC573760-6C26-4D1A-8557-7B572B41C0DE}" name="Difference '24 - '2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9"/>
  <sheetViews>
    <sheetView tabSelected="1" workbookViewId="0">
      <pane ySplit="1" topLeftCell="A2" activePane="bottomLeft" state="frozen"/>
      <selection pane="bottomLeft" activeCell="J32" sqref="J32"/>
    </sheetView>
  </sheetViews>
  <sheetFormatPr defaultRowHeight="14.4"/>
  <cols>
    <col min="1" max="1" width="10.109375" bestFit="1" customWidth="1"/>
    <col min="2" max="2" width="9.6640625" bestFit="1" customWidth="1"/>
    <col min="3" max="3" width="123.5546875" bestFit="1" customWidth="1"/>
    <col min="4" max="4" width="15.44140625" style="1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1</v>
      </c>
      <c r="C2" s="3" t="s">
        <v>5</v>
      </c>
      <c r="D2" s="2">
        <v>310119578.25</v>
      </c>
    </row>
    <row r="3" spans="1:4">
      <c r="A3" s="4" t="s">
        <v>6</v>
      </c>
      <c r="B3" s="5">
        <v>1</v>
      </c>
      <c r="C3" s="3" t="s">
        <v>5</v>
      </c>
      <c r="D3" s="2">
        <v>4377816011.0500002</v>
      </c>
    </row>
    <row r="4" spans="1:4">
      <c r="A4" s="4" t="s">
        <v>7</v>
      </c>
      <c r="B4" s="5">
        <v>1</v>
      </c>
      <c r="C4" s="3" t="s">
        <v>5</v>
      </c>
      <c r="D4" s="2">
        <v>4362594988.4399996</v>
      </c>
    </row>
    <row r="5" spans="1:4">
      <c r="A5" s="4" t="s">
        <v>8</v>
      </c>
      <c r="B5" s="5">
        <v>1</v>
      </c>
      <c r="C5" s="3" t="s">
        <v>5</v>
      </c>
      <c r="D5" s="2">
        <v>4354794440.8599997</v>
      </c>
    </row>
    <row r="6" spans="1:4">
      <c r="A6" s="4" t="s">
        <v>4</v>
      </c>
      <c r="B6" s="5">
        <v>2</v>
      </c>
      <c r="C6" s="3" t="s">
        <v>9</v>
      </c>
      <c r="D6" s="2">
        <v>31478820.120000001</v>
      </c>
    </row>
    <row r="7" spans="1:4">
      <c r="A7" s="4" t="s">
        <v>6</v>
      </c>
      <c r="B7" s="5">
        <v>2</v>
      </c>
      <c r="C7" s="3" t="s">
        <v>9</v>
      </c>
      <c r="D7" s="2">
        <v>176643243.69999999</v>
      </c>
    </row>
    <row r="8" spans="1:4">
      <c r="A8" s="4" t="s">
        <v>7</v>
      </c>
      <c r="B8" s="5">
        <v>2</v>
      </c>
      <c r="C8" s="3" t="s">
        <v>9</v>
      </c>
      <c r="D8" s="2">
        <v>214761025.59999999</v>
      </c>
    </row>
    <row r="9" spans="1:4">
      <c r="A9" s="4" t="s">
        <v>8</v>
      </c>
      <c r="B9" s="5">
        <v>2</v>
      </c>
      <c r="C9" s="3" t="s">
        <v>9</v>
      </c>
      <c r="D9" s="2">
        <v>110456901.5</v>
      </c>
    </row>
    <row r="10" spans="1:4">
      <c r="A10" s="4" t="s">
        <v>6</v>
      </c>
      <c r="B10" s="5">
        <v>3</v>
      </c>
      <c r="C10" s="3" t="s">
        <v>10</v>
      </c>
      <c r="D10" s="2">
        <v>65817270.909999996</v>
      </c>
    </row>
    <row r="11" spans="1:4">
      <c r="A11" s="4" t="s">
        <v>7</v>
      </c>
      <c r="B11" s="5">
        <v>3</v>
      </c>
      <c r="C11" s="3" t="s">
        <v>10</v>
      </c>
      <c r="D11" s="2">
        <v>63923268.5</v>
      </c>
    </row>
    <row r="12" spans="1:4">
      <c r="A12" s="4" t="s">
        <v>8</v>
      </c>
      <c r="B12" s="5">
        <v>3</v>
      </c>
      <c r="C12" s="3" t="s">
        <v>10</v>
      </c>
      <c r="D12" s="2">
        <v>58710203.810000002</v>
      </c>
    </row>
    <row r="13" spans="1:4">
      <c r="A13" s="4" t="s">
        <v>4</v>
      </c>
      <c r="B13" s="5">
        <v>4</v>
      </c>
      <c r="C13" s="3" t="s">
        <v>11</v>
      </c>
      <c r="D13" s="2">
        <v>4861210.1900000004</v>
      </c>
    </row>
    <row r="14" spans="1:4">
      <c r="A14" s="4" t="s">
        <v>6</v>
      </c>
      <c r="B14" s="5">
        <v>4</v>
      </c>
      <c r="C14" s="3" t="s">
        <v>11</v>
      </c>
      <c r="D14" s="2">
        <v>75689570.019999996</v>
      </c>
    </row>
    <row r="15" spans="1:4">
      <c r="A15" s="4" t="s">
        <v>7</v>
      </c>
      <c r="B15" s="5">
        <v>4</v>
      </c>
      <c r="C15" s="3" t="s">
        <v>11</v>
      </c>
      <c r="D15" s="2">
        <v>106068122.98999999</v>
      </c>
    </row>
    <row r="16" spans="1:4">
      <c r="A16" s="4" t="s">
        <v>8</v>
      </c>
      <c r="B16" s="5">
        <v>4</v>
      </c>
      <c r="C16" s="3" t="s">
        <v>11</v>
      </c>
      <c r="D16" s="2">
        <v>86493030.989999995</v>
      </c>
    </row>
    <row r="17" spans="1:4">
      <c r="A17" s="4" t="s">
        <v>4</v>
      </c>
      <c r="B17" s="5">
        <v>5</v>
      </c>
      <c r="C17" s="3" t="s">
        <v>12</v>
      </c>
      <c r="D17" s="2">
        <v>10242837.720000001</v>
      </c>
    </row>
    <row r="18" spans="1:4">
      <c r="A18" s="4" t="s">
        <v>6</v>
      </c>
      <c r="B18" s="5">
        <v>5</v>
      </c>
      <c r="C18" s="3" t="s">
        <v>12</v>
      </c>
      <c r="D18" s="2">
        <v>601266122.30999994</v>
      </c>
    </row>
    <row r="19" spans="1:4">
      <c r="A19" s="4" t="s">
        <v>7</v>
      </c>
      <c r="B19" s="5">
        <v>5</v>
      </c>
      <c r="C19" s="3" t="s">
        <v>12</v>
      </c>
      <c r="D19" s="2">
        <v>616102479.83000004</v>
      </c>
    </row>
    <row r="20" spans="1:4">
      <c r="A20" s="4" t="s">
        <v>8</v>
      </c>
      <c r="B20" s="5">
        <v>5</v>
      </c>
      <c r="C20" s="3" t="s">
        <v>12</v>
      </c>
      <c r="D20" s="2">
        <v>389737279.69</v>
      </c>
    </row>
    <row r="21" spans="1:4">
      <c r="A21" s="4" t="s">
        <v>4</v>
      </c>
      <c r="B21" s="5">
        <v>6</v>
      </c>
      <c r="C21" s="3" t="s">
        <v>13</v>
      </c>
      <c r="D21" s="2">
        <v>2281677.09</v>
      </c>
    </row>
    <row r="22" spans="1:4">
      <c r="A22" s="4" t="s">
        <v>6</v>
      </c>
      <c r="B22" s="5">
        <v>6</v>
      </c>
      <c r="C22" s="3" t="s">
        <v>13</v>
      </c>
      <c r="D22" s="2">
        <v>28492667.59</v>
      </c>
    </row>
    <row r="23" spans="1:4">
      <c r="A23" s="4" t="s">
        <v>7</v>
      </c>
      <c r="B23" s="5">
        <v>6</v>
      </c>
      <c r="C23" s="3" t="s">
        <v>13</v>
      </c>
      <c r="D23" s="2">
        <v>24657097.199999999</v>
      </c>
    </row>
    <row r="24" spans="1:4">
      <c r="A24" s="4" t="s">
        <v>8</v>
      </c>
      <c r="B24" s="5">
        <v>6</v>
      </c>
      <c r="C24" s="3" t="s">
        <v>13</v>
      </c>
      <c r="D24" s="2">
        <v>20805271.75</v>
      </c>
    </row>
    <row r="25" spans="1:4">
      <c r="A25" s="4" t="s">
        <v>4</v>
      </c>
      <c r="B25" s="5">
        <v>7</v>
      </c>
      <c r="C25" s="3" t="s">
        <v>14</v>
      </c>
      <c r="D25" s="2">
        <v>8314101.75</v>
      </c>
    </row>
    <row r="26" spans="1:4">
      <c r="A26" s="4" t="s">
        <v>6</v>
      </c>
      <c r="B26" s="5">
        <v>7</v>
      </c>
      <c r="C26" s="3" t="s">
        <v>14</v>
      </c>
      <c r="D26" s="2">
        <v>149995605.78999999</v>
      </c>
    </row>
    <row r="27" spans="1:4">
      <c r="A27" s="4" t="s">
        <v>7</v>
      </c>
      <c r="B27" s="5">
        <v>7</v>
      </c>
      <c r="C27" s="3" t="s">
        <v>14</v>
      </c>
      <c r="D27" s="2">
        <v>146182464.91</v>
      </c>
    </row>
    <row r="28" spans="1:4">
      <c r="A28" s="4" t="s">
        <v>8</v>
      </c>
      <c r="B28" s="5">
        <v>7</v>
      </c>
      <c r="C28" s="3" t="s">
        <v>14</v>
      </c>
      <c r="D28" s="2">
        <v>152546329.36000001</v>
      </c>
    </row>
    <row r="29" spans="1:4">
      <c r="A29" s="4" t="s">
        <v>4</v>
      </c>
      <c r="B29" s="5">
        <v>8</v>
      </c>
      <c r="C29" s="3" t="s">
        <v>15</v>
      </c>
      <c r="D29" s="2">
        <v>1942399.65</v>
      </c>
    </row>
    <row r="30" spans="1:4">
      <c r="A30" s="4" t="s">
        <v>6</v>
      </c>
      <c r="B30" s="5">
        <v>8</v>
      </c>
      <c r="C30" s="3" t="s">
        <v>15</v>
      </c>
      <c r="D30" s="2">
        <v>37483246.170000002</v>
      </c>
    </row>
    <row r="31" spans="1:4">
      <c r="A31" s="4" t="s">
        <v>7</v>
      </c>
      <c r="B31" s="5">
        <v>8</v>
      </c>
      <c r="C31" s="3" t="s">
        <v>15</v>
      </c>
      <c r="D31" s="2">
        <v>29337688.949999999</v>
      </c>
    </row>
    <row r="32" spans="1:4">
      <c r="A32" s="4" t="s">
        <v>8</v>
      </c>
      <c r="B32" s="5">
        <v>8</v>
      </c>
      <c r="C32" s="3" t="s">
        <v>15</v>
      </c>
      <c r="D32" s="2">
        <v>25454085.120000001</v>
      </c>
    </row>
    <row r="33" spans="1:4">
      <c r="A33" s="4" t="s">
        <v>4</v>
      </c>
      <c r="B33" s="5">
        <v>9</v>
      </c>
      <c r="C33" s="3" t="s">
        <v>16</v>
      </c>
      <c r="D33" s="2">
        <v>2340962.7999999998</v>
      </c>
    </row>
    <row r="34" spans="1:4">
      <c r="A34" s="4" t="s">
        <v>6</v>
      </c>
      <c r="B34" s="5">
        <v>9</v>
      </c>
      <c r="C34" s="3" t="s">
        <v>16</v>
      </c>
      <c r="D34" s="2">
        <v>19854004.5</v>
      </c>
    </row>
    <row r="35" spans="1:4">
      <c r="A35" s="4" t="s">
        <v>7</v>
      </c>
      <c r="B35" s="5">
        <v>9</v>
      </c>
      <c r="C35" s="3" t="s">
        <v>16</v>
      </c>
      <c r="D35" s="2">
        <v>13828444.300000001</v>
      </c>
    </row>
    <row r="36" spans="1:4">
      <c r="A36" s="4" t="s">
        <v>8</v>
      </c>
      <c r="B36" s="5">
        <v>9</v>
      </c>
      <c r="C36" s="3" t="s">
        <v>16</v>
      </c>
      <c r="D36" s="2">
        <v>42520982.899999999</v>
      </c>
    </row>
    <row r="37" spans="1:4">
      <c r="A37" s="4" t="s">
        <v>4</v>
      </c>
      <c r="B37" s="5">
        <v>10</v>
      </c>
      <c r="C37" s="3" t="s">
        <v>17</v>
      </c>
      <c r="D37" s="2">
        <v>396981</v>
      </c>
    </row>
    <row r="38" spans="1:4">
      <c r="A38" s="4" t="s">
        <v>6</v>
      </c>
      <c r="B38" s="5">
        <v>10</v>
      </c>
      <c r="C38" s="3" t="s">
        <v>17</v>
      </c>
      <c r="D38" s="2">
        <v>1060692.77</v>
      </c>
    </row>
    <row r="39" spans="1:4">
      <c r="A39" s="4" t="s">
        <v>7</v>
      </c>
      <c r="B39" s="5">
        <v>10</v>
      </c>
      <c r="C39" s="3" t="s">
        <v>17</v>
      </c>
      <c r="D39" s="2">
        <v>1860125.92</v>
      </c>
    </row>
    <row r="40" spans="1:4">
      <c r="A40" s="4" t="s">
        <v>8</v>
      </c>
      <c r="B40" s="5">
        <v>10</v>
      </c>
      <c r="C40" s="3" t="s">
        <v>17</v>
      </c>
      <c r="D40" s="2">
        <v>1913185.23</v>
      </c>
    </row>
    <row r="41" spans="1:4">
      <c r="A41" s="4" t="s">
        <v>4</v>
      </c>
      <c r="B41" s="5">
        <v>11</v>
      </c>
      <c r="C41" s="3" t="s">
        <v>18</v>
      </c>
      <c r="D41" s="2">
        <v>868430.24</v>
      </c>
    </row>
    <row r="42" spans="1:4">
      <c r="A42" s="4" t="s">
        <v>6</v>
      </c>
      <c r="B42" s="5">
        <v>11</v>
      </c>
      <c r="C42" s="3" t="s">
        <v>18</v>
      </c>
      <c r="D42" s="2">
        <v>162841361.78</v>
      </c>
    </row>
    <row r="43" spans="1:4">
      <c r="A43" s="4" t="s">
        <v>7</v>
      </c>
      <c r="B43" s="5">
        <v>11</v>
      </c>
      <c r="C43" s="3" t="s">
        <v>18</v>
      </c>
      <c r="D43" s="2">
        <v>205132445.78</v>
      </c>
    </row>
    <row r="44" spans="1:4">
      <c r="A44" s="4" t="s">
        <v>8</v>
      </c>
      <c r="B44" s="5">
        <v>11</v>
      </c>
      <c r="C44" s="3" t="s">
        <v>18</v>
      </c>
      <c r="D44" s="2">
        <v>212324409.05000001</v>
      </c>
    </row>
    <row r="45" spans="1:4">
      <c r="A45" s="4" t="s">
        <v>6</v>
      </c>
      <c r="B45" s="5">
        <v>12</v>
      </c>
      <c r="C45" s="3" t="s">
        <v>19</v>
      </c>
      <c r="D45" s="2">
        <v>240521903.59999999</v>
      </c>
    </row>
    <row r="46" spans="1:4">
      <c r="A46" s="4" t="s">
        <v>7</v>
      </c>
      <c r="B46" s="5">
        <v>12</v>
      </c>
      <c r="C46" s="3" t="s">
        <v>19</v>
      </c>
      <c r="D46" s="2">
        <v>18856061.399999999</v>
      </c>
    </row>
    <row r="47" spans="1:4">
      <c r="A47" s="4" t="s">
        <v>8</v>
      </c>
      <c r="B47" s="5">
        <v>12</v>
      </c>
      <c r="C47" s="3" t="s">
        <v>19</v>
      </c>
      <c r="D47" s="2">
        <v>135119186.40000001</v>
      </c>
    </row>
    <row r="48" spans="1:4">
      <c r="A48" s="4" t="s">
        <v>6</v>
      </c>
      <c r="B48" s="5">
        <v>13</v>
      </c>
      <c r="C48" s="3" t="s">
        <v>20</v>
      </c>
      <c r="D48" s="2">
        <v>35541775.5</v>
      </c>
    </row>
    <row r="49" spans="1:4">
      <c r="A49" s="4" t="s">
        <v>7</v>
      </c>
      <c r="B49" s="5">
        <v>13</v>
      </c>
      <c r="C49" s="3" t="s">
        <v>20</v>
      </c>
      <c r="D49" s="2">
        <v>20905407.600000001</v>
      </c>
    </row>
    <row r="50" spans="1:4">
      <c r="A50" s="4" t="s">
        <v>8</v>
      </c>
      <c r="B50" s="5">
        <v>13</v>
      </c>
      <c r="C50" s="3" t="s">
        <v>20</v>
      </c>
      <c r="D50" s="2">
        <v>12162320.5</v>
      </c>
    </row>
    <row r="51" spans="1:4">
      <c r="A51" s="4" t="s">
        <v>4</v>
      </c>
      <c r="B51" s="5">
        <v>14</v>
      </c>
      <c r="C51" s="3" t="s">
        <v>21</v>
      </c>
      <c r="D51" s="2">
        <v>729908.91</v>
      </c>
    </row>
    <row r="52" spans="1:4">
      <c r="A52" s="4" t="s">
        <v>6</v>
      </c>
      <c r="B52" s="5">
        <v>14</v>
      </c>
      <c r="C52" s="3" t="s">
        <v>21</v>
      </c>
      <c r="D52" s="2">
        <v>28673602.550000001</v>
      </c>
    </row>
    <row r="53" spans="1:4">
      <c r="A53" s="4" t="s">
        <v>7</v>
      </c>
      <c r="B53" s="5">
        <v>14</v>
      </c>
      <c r="C53" s="3" t="s">
        <v>21</v>
      </c>
      <c r="D53" s="2">
        <v>25088100.469999999</v>
      </c>
    </row>
    <row r="54" spans="1:4">
      <c r="A54" s="4" t="s">
        <v>8</v>
      </c>
      <c r="B54" s="5">
        <v>14</v>
      </c>
      <c r="C54" s="3" t="s">
        <v>21</v>
      </c>
      <c r="D54" s="2">
        <v>31069171.780000001</v>
      </c>
    </row>
    <row r="55" spans="1:4">
      <c r="A55" s="4" t="s">
        <v>4</v>
      </c>
      <c r="B55" s="5">
        <v>15</v>
      </c>
      <c r="C55" s="3" t="s">
        <v>22</v>
      </c>
      <c r="D55" s="2">
        <v>62151626.32</v>
      </c>
    </row>
    <row r="56" spans="1:4">
      <c r="A56" s="4" t="s">
        <v>6</v>
      </c>
      <c r="B56" s="5">
        <v>15</v>
      </c>
      <c r="C56" s="3" t="s">
        <v>22</v>
      </c>
      <c r="D56" s="2">
        <v>506774423.88999999</v>
      </c>
    </row>
    <row r="57" spans="1:4">
      <c r="A57" s="4" t="s">
        <v>7</v>
      </c>
      <c r="B57" s="5">
        <v>15</v>
      </c>
      <c r="C57" s="3" t="s">
        <v>22</v>
      </c>
      <c r="D57" s="2">
        <v>586497164.70000005</v>
      </c>
    </row>
    <row r="58" spans="1:4">
      <c r="A58" s="4" t="s">
        <v>8</v>
      </c>
      <c r="B58" s="5">
        <v>15</v>
      </c>
      <c r="C58" s="3" t="s">
        <v>22</v>
      </c>
      <c r="D58" s="2">
        <v>558641641.16999996</v>
      </c>
    </row>
    <row r="59" spans="1:4">
      <c r="A59" s="4" t="s">
        <v>4</v>
      </c>
      <c r="B59" s="5">
        <v>16</v>
      </c>
      <c r="C59" s="3" t="s">
        <v>23</v>
      </c>
      <c r="D59" s="2">
        <v>10548032.810000001</v>
      </c>
    </row>
    <row r="60" spans="1:4">
      <c r="A60" s="4" t="s">
        <v>6</v>
      </c>
      <c r="B60" s="5">
        <v>16</v>
      </c>
      <c r="C60" s="3" t="s">
        <v>23</v>
      </c>
      <c r="D60" s="2">
        <v>35046418.310000002</v>
      </c>
    </row>
    <row r="61" spans="1:4">
      <c r="A61" s="4" t="s">
        <v>7</v>
      </c>
      <c r="B61" s="5">
        <v>16</v>
      </c>
      <c r="C61" s="3" t="s">
        <v>23</v>
      </c>
      <c r="D61" s="2">
        <v>54953106.399999999</v>
      </c>
    </row>
    <row r="62" spans="1:4">
      <c r="A62" s="4" t="s">
        <v>8</v>
      </c>
      <c r="B62" s="5">
        <v>16</v>
      </c>
      <c r="C62" s="3" t="s">
        <v>23</v>
      </c>
      <c r="D62" s="2">
        <v>30023068.829999998</v>
      </c>
    </row>
    <row r="63" spans="1:4">
      <c r="A63" s="4" t="s">
        <v>4</v>
      </c>
      <c r="B63" s="5">
        <v>17</v>
      </c>
      <c r="C63" s="3" t="s">
        <v>24</v>
      </c>
      <c r="D63" s="2">
        <v>42165792.380000003</v>
      </c>
    </row>
    <row r="64" spans="1:4">
      <c r="A64" s="4" t="s">
        <v>6</v>
      </c>
      <c r="B64" s="5">
        <v>17</v>
      </c>
      <c r="C64" s="3" t="s">
        <v>24</v>
      </c>
      <c r="D64" s="2">
        <v>127167878.2</v>
      </c>
    </row>
    <row r="65" spans="1:4">
      <c r="A65" s="4" t="s">
        <v>7</v>
      </c>
      <c r="B65" s="5">
        <v>17</v>
      </c>
      <c r="C65" s="3" t="s">
        <v>24</v>
      </c>
      <c r="D65" s="2">
        <v>252898004.33000001</v>
      </c>
    </row>
    <row r="66" spans="1:4">
      <c r="A66" s="4" t="s">
        <v>8</v>
      </c>
      <c r="B66" s="5">
        <v>17</v>
      </c>
      <c r="C66" s="3" t="s">
        <v>24</v>
      </c>
      <c r="D66" s="2">
        <v>120790460.61</v>
      </c>
    </row>
    <row r="67" spans="1:4">
      <c r="A67" s="4" t="s">
        <v>4</v>
      </c>
      <c r="B67" s="5">
        <v>18</v>
      </c>
      <c r="C67" s="3" t="s">
        <v>25</v>
      </c>
      <c r="D67" s="2">
        <v>949528.8</v>
      </c>
    </row>
    <row r="68" spans="1:4">
      <c r="A68" s="4" t="s">
        <v>6</v>
      </c>
      <c r="B68" s="5">
        <v>18</v>
      </c>
      <c r="C68" s="3" t="s">
        <v>25</v>
      </c>
      <c r="D68" s="2">
        <v>11531118.5</v>
      </c>
    </row>
    <row r="69" spans="1:4">
      <c r="A69" s="4" t="s">
        <v>7</v>
      </c>
      <c r="B69" s="5">
        <v>18</v>
      </c>
      <c r="C69" s="3" t="s">
        <v>25</v>
      </c>
      <c r="D69" s="2">
        <v>6395079.9000000004</v>
      </c>
    </row>
    <row r="70" spans="1:4">
      <c r="A70" s="4" t="s">
        <v>8</v>
      </c>
      <c r="B70" s="5">
        <v>18</v>
      </c>
      <c r="C70" s="3" t="s">
        <v>25</v>
      </c>
      <c r="D70" s="2">
        <v>2464110</v>
      </c>
    </row>
    <row r="71" spans="1:4">
      <c r="A71" s="4" t="s">
        <v>4</v>
      </c>
      <c r="B71" s="5">
        <v>19</v>
      </c>
      <c r="C71" s="3" t="s">
        <v>26</v>
      </c>
      <c r="D71" s="2">
        <v>105559763.09999999</v>
      </c>
    </row>
    <row r="72" spans="1:4">
      <c r="A72" s="4" t="s">
        <v>6</v>
      </c>
      <c r="B72" s="5">
        <v>19</v>
      </c>
      <c r="C72" s="3" t="s">
        <v>26</v>
      </c>
      <c r="D72" s="2">
        <v>1023302823.4</v>
      </c>
    </row>
    <row r="73" spans="1:4">
      <c r="A73" s="4" t="s">
        <v>7</v>
      </c>
      <c r="B73" s="5">
        <v>19</v>
      </c>
      <c r="C73" s="3" t="s">
        <v>26</v>
      </c>
      <c r="D73" s="2">
        <v>2176188075.5999999</v>
      </c>
    </row>
    <row r="74" spans="1:4">
      <c r="A74" s="4" t="s">
        <v>8</v>
      </c>
      <c r="B74" s="5">
        <v>19</v>
      </c>
      <c r="C74" s="3" t="s">
        <v>26</v>
      </c>
      <c r="D74" s="2">
        <v>1345607055.0999999</v>
      </c>
    </row>
    <row r="75" spans="1:4">
      <c r="A75" s="4" t="s">
        <v>4</v>
      </c>
      <c r="B75" s="5">
        <v>20</v>
      </c>
      <c r="C75" s="3" t="s">
        <v>27</v>
      </c>
      <c r="D75" s="2">
        <v>2550787.2200000002</v>
      </c>
    </row>
    <row r="76" spans="1:4">
      <c r="A76" s="4" t="s">
        <v>6</v>
      </c>
      <c r="B76" s="5">
        <v>20</v>
      </c>
      <c r="C76" s="3" t="s">
        <v>27</v>
      </c>
      <c r="D76" s="2">
        <v>8601226.6699999999</v>
      </c>
    </row>
    <row r="77" spans="1:4">
      <c r="A77" s="4" t="s">
        <v>7</v>
      </c>
      <c r="B77" s="5">
        <v>20</v>
      </c>
      <c r="C77" s="3" t="s">
        <v>27</v>
      </c>
      <c r="D77" s="2">
        <v>2655303.66</v>
      </c>
    </row>
    <row r="78" spans="1:4">
      <c r="A78" s="4" t="s">
        <v>8</v>
      </c>
      <c r="B78" s="5">
        <v>20</v>
      </c>
      <c r="C78" s="3" t="s">
        <v>27</v>
      </c>
      <c r="D78" s="2">
        <v>2303341.35</v>
      </c>
    </row>
    <row r="79" spans="1:4">
      <c r="A79" s="4" t="s">
        <v>4</v>
      </c>
      <c r="B79" s="5">
        <v>21</v>
      </c>
      <c r="C79" s="3" t="s">
        <v>28</v>
      </c>
      <c r="D79" s="2">
        <v>10466701.32</v>
      </c>
    </row>
    <row r="80" spans="1:4">
      <c r="A80" s="4" t="s">
        <v>6</v>
      </c>
      <c r="B80" s="5">
        <v>21</v>
      </c>
      <c r="C80" s="3" t="s">
        <v>28</v>
      </c>
      <c r="D80" s="2">
        <v>156341321.22999999</v>
      </c>
    </row>
    <row r="81" spans="1:4">
      <c r="A81" s="4" t="s">
        <v>7</v>
      </c>
      <c r="B81" s="5">
        <v>21</v>
      </c>
      <c r="C81" s="3" t="s">
        <v>28</v>
      </c>
      <c r="D81" s="2">
        <v>157247571.96000001</v>
      </c>
    </row>
    <row r="82" spans="1:4">
      <c r="A82" s="4" t="s">
        <v>8</v>
      </c>
      <c r="B82" s="5">
        <v>21</v>
      </c>
      <c r="C82" s="3" t="s">
        <v>28</v>
      </c>
      <c r="D82" s="2">
        <v>155727832.30000001</v>
      </c>
    </row>
    <row r="83" spans="1:4">
      <c r="A83" s="4" t="s">
        <v>4</v>
      </c>
      <c r="B83" s="5">
        <v>22</v>
      </c>
      <c r="C83" s="3" t="s">
        <v>29</v>
      </c>
      <c r="D83" s="2">
        <v>12647730.93</v>
      </c>
    </row>
    <row r="84" spans="1:4">
      <c r="A84" s="4" t="s">
        <v>6</v>
      </c>
      <c r="B84" s="5">
        <v>22</v>
      </c>
      <c r="C84" s="3" t="s">
        <v>29</v>
      </c>
      <c r="D84" s="2">
        <v>126684679.54000001</v>
      </c>
    </row>
    <row r="85" spans="1:4">
      <c r="A85" s="4" t="s">
        <v>7</v>
      </c>
      <c r="B85" s="5">
        <v>22</v>
      </c>
      <c r="C85" s="3" t="s">
        <v>29</v>
      </c>
      <c r="D85" s="2">
        <v>123683332.91</v>
      </c>
    </row>
    <row r="86" spans="1:4">
      <c r="A86" s="4" t="s">
        <v>8</v>
      </c>
      <c r="B86" s="5">
        <v>22</v>
      </c>
      <c r="C86" s="3" t="s">
        <v>29</v>
      </c>
      <c r="D86" s="2">
        <v>136604386.47999999</v>
      </c>
    </row>
    <row r="87" spans="1:4">
      <c r="A87" s="4" t="s">
        <v>4</v>
      </c>
      <c r="B87" s="5">
        <v>23</v>
      </c>
      <c r="C87" s="3" t="s">
        <v>30</v>
      </c>
      <c r="D87" s="2">
        <v>1039116.86</v>
      </c>
    </row>
    <row r="88" spans="1:4">
      <c r="A88" s="4" t="s">
        <v>6</v>
      </c>
      <c r="B88" s="5">
        <v>23</v>
      </c>
      <c r="C88" s="3" t="s">
        <v>30</v>
      </c>
      <c r="D88" s="2">
        <v>121830409.37</v>
      </c>
    </row>
    <row r="89" spans="1:4">
      <c r="A89" s="4" t="s">
        <v>7</v>
      </c>
      <c r="B89" s="5">
        <v>23</v>
      </c>
      <c r="C89" s="3" t="s">
        <v>30</v>
      </c>
      <c r="D89" s="2">
        <v>120334340.81</v>
      </c>
    </row>
    <row r="90" spans="1:4">
      <c r="A90" s="4" t="s">
        <v>8</v>
      </c>
      <c r="B90" s="5">
        <v>23</v>
      </c>
      <c r="C90" s="3" t="s">
        <v>30</v>
      </c>
      <c r="D90" s="2">
        <v>92514206.060000002</v>
      </c>
    </row>
    <row r="91" spans="1:4">
      <c r="A91" s="4" t="s">
        <v>4</v>
      </c>
      <c r="B91" s="5">
        <v>24</v>
      </c>
      <c r="C91" s="3" t="s">
        <v>31</v>
      </c>
      <c r="D91" s="2">
        <v>8998683.2300000004</v>
      </c>
    </row>
    <row r="92" spans="1:4">
      <c r="A92" s="4" t="s">
        <v>6</v>
      </c>
      <c r="B92" s="5">
        <v>24</v>
      </c>
      <c r="C92" s="3" t="s">
        <v>31</v>
      </c>
      <c r="D92" s="2">
        <v>148748724.88</v>
      </c>
    </row>
    <row r="93" spans="1:4">
      <c r="A93" s="4" t="s">
        <v>7</v>
      </c>
      <c r="B93" s="5">
        <v>24</v>
      </c>
      <c r="C93" s="3" t="s">
        <v>31</v>
      </c>
      <c r="D93" s="2">
        <v>206927404.71000001</v>
      </c>
    </row>
    <row r="94" spans="1:4">
      <c r="A94" s="4" t="s">
        <v>8</v>
      </c>
      <c r="B94" s="5">
        <v>24</v>
      </c>
      <c r="C94" s="3" t="s">
        <v>31</v>
      </c>
      <c r="D94" s="2">
        <v>256516303.09999999</v>
      </c>
    </row>
    <row r="95" spans="1:4">
      <c r="A95" s="4" t="s">
        <v>4</v>
      </c>
      <c r="B95" s="5">
        <v>25</v>
      </c>
      <c r="C95" s="3" t="s">
        <v>32</v>
      </c>
      <c r="D95" s="2">
        <v>5502335.2999999998</v>
      </c>
    </row>
    <row r="96" spans="1:4">
      <c r="A96" s="4" t="s">
        <v>6</v>
      </c>
      <c r="B96" s="5">
        <v>25</v>
      </c>
      <c r="C96" s="3" t="s">
        <v>32</v>
      </c>
      <c r="D96" s="2">
        <v>1553806.1</v>
      </c>
    </row>
    <row r="97" spans="1:4">
      <c r="A97" s="4" t="s">
        <v>7</v>
      </c>
      <c r="B97" s="5">
        <v>25</v>
      </c>
      <c r="C97" s="3" t="s">
        <v>32</v>
      </c>
      <c r="D97" s="2">
        <v>5363693.5</v>
      </c>
    </row>
    <row r="98" spans="1:4">
      <c r="A98" s="4" t="s">
        <v>8</v>
      </c>
      <c r="B98" s="5">
        <v>25</v>
      </c>
      <c r="C98" s="3" t="s">
        <v>32</v>
      </c>
      <c r="D98" s="2">
        <v>4208893.7</v>
      </c>
    </row>
    <row r="99" spans="1:4">
      <c r="A99" s="4" t="s">
        <v>4</v>
      </c>
      <c r="B99" s="5">
        <v>26</v>
      </c>
      <c r="C99" s="3" t="s">
        <v>33</v>
      </c>
      <c r="D99" s="2">
        <v>1933012.14</v>
      </c>
    </row>
    <row r="100" spans="1:4">
      <c r="A100" s="4" t="s">
        <v>6</v>
      </c>
      <c r="B100" s="5">
        <v>26</v>
      </c>
      <c r="C100" s="3" t="s">
        <v>33</v>
      </c>
      <c r="D100" s="2">
        <v>20123510.77</v>
      </c>
    </row>
    <row r="101" spans="1:4">
      <c r="A101" s="4" t="s">
        <v>7</v>
      </c>
      <c r="B101" s="5">
        <v>26</v>
      </c>
      <c r="C101" s="3" t="s">
        <v>33</v>
      </c>
      <c r="D101" s="2">
        <v>21458617.199999999</v>
      </c>
    </row>
    <row r="102" spans="1:4">
      <c r="A102" s="4" t="s">
        <v>8</v>
      </c>
      <c r="B102" s="5">
        <v>26</v>
      </c>
      <c r="C102" s="3" t="s">
        <v>33</v>
      </c>
      <c r="D102" s="2">
        <v>27171701.949999999</v>
      </c>
    </row>
    <row r="103" spans="1:4">
      <c r="A103" s="4" t="s">
        <v>4</v>
      </c>
      <c r="B103" s="5">
        <v>27</v>
      </c>
      <c r="C103" s="3" t="s">
        <v>34</v>
      </c>
      <c r="D103" s="2">
        <v>53776.44</v>
      </c>
    </row>
    <row r="104" spans="1:4">
      <c r="A104" s="4" t="s">
        <v>6</v>
      </c>
      <c r="B104" s="5">
        <v>27</v>
      </c>
      <c r="C104" s="3" t="s">
        <v>34</v>
      </c>
      <c r="D104" s="2">
        <v>556167.74</v>
      </c>
    </row>
    <row r="105" spans="1:4">
      <c r="A105" s="4" t="s">
        <v>7</v>
      </c>
      <c r="B105" s="5">
        <v>27</v>
      </c>
      <c r="C105" s="3" t="s">
        <v>34</v>
      </c>
      <c r="D105" s="2">
        <v>4643829.37</v>
      </c>
    </row>
    <row r="106" spans="1:4">
      <c r="A106" s="4" t="s">
        <v>8</v>
      </c>
      <c r="B106" s="5">
        <v>27</v>
      </c>
      <c r="C106" s="3" t="s">
        <v>34</v>
      </c>
      <c r="D106" s="2">
        <v>6593613.2999999998</v>
      </c>
    </row>
    <row r="107" spans="1:4">
      <c r="A107" s="4" t="s">
        <v>4</v>
      </c>
      <c r="B107" s="5">
        <v>28</v>
      </c>
      <c r="C107" s="3" t="s">
        <v>35</v>
      </c>
      <c r="D107" s="2">
        <v>411990.53</v>
      </c>
    </row>
    <row r="108" spans="1:4">
      <c r="A108" s="4" t="s">
        <v>6</v>
      </c>
      <c r="B108" s="5">
        <v>28</v>
      </c>
      <c r="C108" s="3" t="s">
        <v>35</v>
      </c>
      <c r="D108" s="2">
        <v>49884307.359999999</v>
      </c>
    </row>
    <row r="109" spans="1:4">
      <c r="A109" s="4" t="s">
        <v>7</v>
      </c>
      <c r="B109" s="5">
        <v>28</v>
      </c>
      <c r="C109" s="3" t="s">
        <v>35</v>
      </c>
      <c r="D109" s="2">
        <v>64252955.060000002</v>
      </c>
    </row>
    <row r="110" spans="1:4">
      <c r="A110" s="4" t="s">
        <v>8</v>
      </c>
      <c r="B110" s="5">
        <v>28</v>
      </c>
      <c r="C110" s="3" t="s">
        <v>35</v>
      </c>
      <c r="D110" s="2">
        <v>30093410.52</v>
      </c>
    </row>
    <row r="111" spans="1:4">
      <c r="A111" s="4" t="s">
        <v>4</v>
      </c>
      <c r="B111" s="5">
        <v>29</v>
      </c>
      <c r="C111" s="3" t="s">
        <v>36</v>
      </c>
      <c r="D111" s="2">
        <v>48488767.840000004</v>
      </c>
    </row>
    <row r="112" spans="1:4">
      <c r="A112" s="4" t="s">
        <v>6</v>
      </c>
      <c r="B112" s="5">
        <v>29</v>
      </c>
      <c r="C112" s="3" t="s">
        <v>36</v>
      </c>
      <c r="D112" s="2">
        <v>847469435.54999995</v>
      </c>
    </row>
    <row r="113" spans="1:4">
      <c r="A113" s="4" t="s">
        <v>7</v>
      </c>
      <c r="B113" s="5">
        <v>29</v>
      </c>
      <c r="C113" s="3" t="s">
        <v>36</v>
      </c>
      <c r="D113" s="2">
        <v>793183643.52999997</v>
      </c>
    </row>
    <row r="114" spans="1:4">
      <c r="A114" s="4" t="s">
        <v>8</v>
      </c>
      <c r="B114" s="5">
        <v>29</v>
      </c>
      <c r="C114" s="3" t="s">
        <v>36</v>
      </c>
      <c r="D114" s="2">
        <v>807980447.47000003</v>
      </c>
    </row>
    <row r="115" spans="1:4">
      <c r="A115" s="4" t="s">
        <v>4</v>
      </c>
      <c r="B115" s="5">
        <v>30</v>
      </c>
      <c r="C115" s="3" t="s">
        <v>37</v>
      </c>
      <c r="D115" s="2">
        <v>839534.26</v>
      </c>
    </row>
    <row r="116" spans="1:4">
      <c r="A116" s="4" t="s">
        <v>6</v>
      </c>
      <c r="B116" s="5">
        <v>30</v>
      </c>
      <c r="C116" s="3" t="s">
        <v>37</v>
      </c>
      <c r="D116" s="2">
        <v>5653153.0300000003</v>
      </c>
    </row>
    <row r="117" spans="1:4">
      <c r="A117" s="4" t="s">
        <v>7</v>
      </c>
      <c r="B117" s="5">
        <v>30</v>
      </c>
      <c r="C117" s="3" t="s">
        <v>37</v>
      </c>
      <c r="D117" s="2">
        <v>9086667.1899999995</v>
      </c>
    </row>
    <row r="118" spans="1:4">
      <c r="A118" s="4" t="s">
        <v>8</v>
      </c>
      <c r="B118" s="5">
        <v>30</v>
      </c>
      <c r="C118" s="3" t="s">
        <v>37</v>
      </c>
      <c r="D118" s="2">
        <v>980390.96</v>
      </c>
    </row>
    <row r="119" spans="1:4">
      <c r="A119" s="4" t="s">
        <v>4</v>
      </c>
      <c r="B119" s="5">
        <v>31</v>
      </c>
      <c r="C119" s="3" t="s">
        <v>38</v>
      </c>
      <c r="D119" s="2">
        <v>34253894.090000004</v>
      </c>
    </row>
    <row r="120" spans="1:4">
      <c r="A120" s="4" t="s">
        <v>6</v>
      </c>
      <c r="B120" s="5">
        <v>31</v>
      </c>
      <c r="C120" s="3" t="s">
        <v>38</v>
      </c>
      <c r="D120" s="2">
        <v>857725001.57000005</v>
      </c>
    </row>
    <row r="121" spans="1:4">
      <c r="A121" s="4" t="s">
        <v>7</v>
      </c>
      <c r="B121" s="5">
        <v>31</v>
      </c>
      <c r="C121" s="3" t="s">
        <v>38</v>
      </c>
      <c r="D121" s="2">
        <v>906479878.24000001</v>
      </c>
    </row>
    <row r="122" spans="1:4">
      <c r="A122" s="4" t="s">
        <v>8</v>
      </c>
      <c r="B122" s="5">
        <v>31</v>
      </c>
      <c r="C122" s="3" t="s">
        <v>38</v>
      </c>
      <c r="D122" s="2">
        <v>1173565466.04</v>
      </c>
    </row>
    <row r="123" spans="1:4">
      <c r="A123" s="4" t="s">
        <v>4</v>
      </c>
      <c r="B123" s="5">
        <v>32</v>
      </c>
      <c r="C123" s="3" t="s">
        <v>39</v>
      </c>
      <c r="D123" s="2">
        <v>51800679.979999997</v>
      </c>
    </row>
    <row r="124" spans="1:4">
      <c r="A124" s="4" t="s">
        <v>6</v>
      </c>
      <c r="B124" s="5">
        <v>32</v>
      </c>
      <c r="C124" s="3" t="s">
        <v>39</v>
      </c>
      <c r="D124" s="2">
        <v>575831474.95000005</v>
      </c>
    </row>
    <row r="125" spans="1:4">
      <c r="A125" s="4" t="s">
        <v>7</v>
      </c>
      <c r="B125" s="5">
        <v>32</v>
      </c>
      <c r="C125" s="3" t="s">
        <v>39</v>
      </c>
      <c r="D125" s="2">
        <v>617891688.16999996</v>
      </c>
    </row>
    <row r="126" spans="1:4">
      <c r="A126" s="4" t="s">
        <v>8</v>
      </c>
      <c r="B126" s="5">
        <v>32</v>
      </c>
      <c r="C126" s="3" t="s">
        <v>39</v>
      </c>
      <c r="D126" s="2">
        <v>882856889.10000002</v>
      </c>
    </row>
    <row r="127" spans="1:4">
      <c r="A127" s="4" t="s">
        <v>4</v>
      </c>
      <c r="B127" s="5">
        <v>33</v>
      </c>
      <c r="C127" s="3" t="s">
        <v>40</v>
      </c>
      <c r="D127" s="2">
        <v>363774.47</v>
      </c>
    </row>
    <row r="128" spans="1:4">
      <c r="A128" s="4" t="s">
        <v>6</v>
      </c>
      <c r="B128" s="5">
        <v>33</v>
      </c>
      <c r="C128" s="3" t="s">
        <v>40</v>
      </c>
      <c r="D128" s="2">
        <v>985304.46</v>
      </c>
    </row>
    <row r="129" spans="1:4">
      <c r="A129" s="4" t="s">
        <v>7</v>
      </c>
      <c r="B129" s="5">
        <v>33</v>
      </c>
      <c r="C129" s="3" t="s">
        <v>40</v>
      </c>
      <c r="D129" s="2">
        <v>290720.46000000002</v>
      </c>
    </row>
    <row r="130" spans="1:4">
      <c r="A130" s="4" t="s">
        <v>8</v>
      </c>
      <c r="B130" s="5">
        <v>33</v>
      </c>
      <c r="C130" s="3" t="s">
        <v>40</v>
      </c>
      <c r="D130" s="2">
        <v>221887.38</v>
      </c>
    </row>
    <row r="131" spans="1:4">
      <c r="A131" s="4" t="s">
        <v>4</v>
      </c>
      <c r="B131" s="5">
        <v>34</v>
      </c>
      <c r="C131" s="3" t="s">
        <v>41</v>
      </c>
      <c r="D131" s="2">
        <v>9008496.4399999995</v>
      </c>
    </row>
    <row r="132" spans="1:4">
      <c r="A132" s="4" t="s">
        <v>6</v>
      </c>
      <c r="B132" s="5">
        <v>34</v>
      </c>
      <c r="C132" s="3" t="s">
        <v>41</v>
      </c>
      <c r="D132" s="2">
        <v>150273695.63999999</v>
      </c>
    </row>
    <row r="133" spans="1:4">
      <c r="A133" s="4" t="s">
        <v>7</v>
      </c>
      <c r="B133" s="5">
        <v>34</v>
      </c>
      <c r="C133" s="3" t="s">
        <v>41</v>
      </c>
      <c r="D133" s="2">
        <v>138907269.66</v>
      </c>
    </row>
    <row r="134" spans="1:4">
      <c r="A134" s="4" t="s">
        <v>8</v>
      </c>
      <c r="B134" s="5">
        <v>34</v>
      </c>
      <c r="C134" s="3" t="s">
        <v>41</v>
      </c>
      <c r="D134" s="2">
        <v>197333250.03</v>
      </c>
    </row>
    <row r="135" spans="1:4">
      <c r="A135" s="4" t="s">
        <v>7</v>
      </c>
      <c r="B135" s="5">
        <v>35</v>
      </c>
      <c r="C135" s="3" t="s">
        <v>42</v>
      </c>
      <c r="D135" s="2">
        <v>744480</v>
      </c>
    </row>
    <row r="136" spans="1:4">
      <c r="A136" s="4" t="s">
        <v>4</v>
      </c>
      <c r="B136" s="5">
        <v>36</v>
      </c>
      <c r="C136" s="3" t="s">
        <v>43</v>
      </c>
      <c r="D136" s="2">
        <v>1914244.2</v>
      </c>
    </row>
    <row r="137" spans="1:4">
      <c r="A137" s="4" t="s">
        <v>6</v>
      </c>
      <c r="B137" s="5">
        <v>36</v>
      </c>
      <c r="C137" s="3" t="s">
        <v>43</v>
      </c>
      <c r="D137" s="2">
        <v>300025289.30000001</v>
      </c>
    </row>
    <row r="138" spans="1:4">
      <c r="A138" s="4" t="s">
        <v>7</v>
      </c>
      <c r="B138" s="5">
        <v>36</v>
      </c>
      <c r="C138" s="3" t="s">
        <v>43</v>
      </c>
      <c r="D138" s="2">
        <v>28465589.809999999</v>
      </c>
    </row>
    <row r="139" spans="1:4">
      <c r="A139" s="4" t="s">
        <v>8</v>
      </c>
      <c r="B139" s="5">
        <v>36</v>
      </c>
      <c r="C139" s="3" t="s">
        <v>43</v>
      </c>
      <c r="D139" s="2">
        <v>14666240.6</v>
      </c>
    </row>
    <row r="140" spans="1:4">
      <c r="A140" s="4" t="s">
        <v>6</v>
      </c>
      <c r="B140" s="5">
        <v>37</v>
      </c>
      <c r="C140" s="3" t="s">
        <v>44</v>
      </c>
      <c r="D140" s="2">
        <v>328283384</v>
      </c>
    </row>
    <row r="141" spans="1:4">
      <c r="A141" s="4" t="s">
        <v>7</v>
      </c>
      <c r="B141" s="5">
        <v>37</v>
      </c>
      <c r="C141" s="3" t="s">
        <v>44</v>
      </c>
      <c r="D141" s="2">
        <v>158674269.59999999</v>
      </c>
    </row>
    <row r="142" spans="1:4">
      <c r="A142" s="4" t="s">
        <v>8</v>
      </c>
      <c r="B142" s="5">
        <v>37</v>
      </c>
      <c r="C142" s="3" t="s">
        <v>44</v>
      </c>
      <c r="D142" s="2">
        <v>145953633.09999999</v>
      </c>
    </row>
    <row r="143" spans="1:4">
      <c r="A143" s="4" t="s">
        <v>4</v>
      </c>
      <c r="B143" s="5">
        <v>38</v>
      </c>
      <c r="C143" s="3" t="s">
        <v>45</v>
      </c>
      <c r="D143" s="2">
        <v>8423812.4499999993</v>
      </c>
    </row>
    <row r="144" spans="1:4">
      <c r="A144" s="4" t="s">
        <v>6</v>
      </c>
      <c r="B144" s="5">
        <v>38</v>
      </c>
      <c r="C144" s="3" t="s">
        <v>45</v>
      </c>
      <c r="D144" s="2">
        <v>186074182.62</v>
      </c>
    </row>
    <row r="145" spans="1:4">
      <c r="A145" s="4" t="s">
        <v>7</v>
      </c>
      <c r="B145" s="5">
        <v>38</v>
      </c>
      <c r="C145" s="3" t="s">
        <v>45</v>
      </c>
      <c r="D145" s="2">
        <v>201054291.59</v>
      </c>
    </row>
    <row r="146" spans="1:4">
      <c r="A146" s="4" t="s">
        <v>8</v>
      </c>
      <c r="B146" s="5">
        <v>38</v>
      </c>
      <c r="C146" s="3" t="s">
        <v>45</v>
      </c>
      <c r="D146" s="2">
        <v>142502047.63</v>
      </c>
    </row>
    <row r="147" spans="1:4">
      <c r="A147" s="4" t="s">
        <v>4</v>
      </c>
      <c r="B147" s="5">
        <v>39</v>
      </c>
      <c r="C147" s="3" t="s">
        <v>46</v>
      </c>
      <c r="D147" s="2">
        <v>2508875.9700000002</v>
      </c>
    </row>
    <row r="148" spans="1:4">
      <c r="A148" s="4" t="s">
        <v>6</v>
      </c>
      <c r="B148" s="5">
        <v>39</v>
      </c>
      <c r="C148" s="3" t="s">
        <v>46</v>
      </c>
      <c r="D148" s="2">
        <v>22499160.010000002</v>
      </c>
    </row>
    <row r="149" spans="1:4">
      <c r="A149" s="4" t="s">
        <v>7</v>
      </c>
      <c r="B149" s="5">
        <v>39</v>
      </c>
      <c r="C149" s="3" t="s">
        <v>46</v>
      </c>
      <c r="D149" s="2">
        <v>15025833.439999999</v>
      </c>
    </row>
    <row r="150" spans="1:4">
      <c r="A150" s="4" t="s">
        <v>8</v>
      </c>
      <c r="B150" s="5">
        <v>39</v>
      </c>
      <c r="C150" s="3" t="s">
        <v>46</v>
      </c>
      <c r="D150" s="2">
        <v>26019777.16</v>
      </c>
    </row>
    <row r="151" spans="1:4">
      <c r="A151" s="4" t="s">
        <v>4</v>
      </c>
      <c r="B151" s="5">
        <v>40</v>
      </c>
      <c r="C151" s="3" t="s">
        <v>47</v>
      </c>
      <c r="D151" s="2">
        <v>2122582</v>
      </c>
    </row>
    <row r="152" spans="1:4">
      <c r="A152" s="4" t="s">
        <v>6</v>
      </c>
      <c r="B152" s="5">
        <v>40</v>
      </c>
      <c r="C152" s="3" t="s">
        <v>47</v>
      </c>
      <c r="D152" s="2">
        <v>113908138.3</v>
      </c>
    </row>
    <row r="153" spans="1:4">
      <c r="A153" s="4" t="s">
        <v>7</v>
      </c>
      <c r="B153" s="5">
        <v>40</v>
      </c>
      <c r="C153" s="3" t="s">
        <v>47</v>
      </c>
      <c r="D153" s="2">
        <v>78927517.900000006</v>
      </c>
    </row>
    <row r="154" spans="1:4">
      <c r="A154" s="4" t="s">
        <v>8</v>
      </c>
      <c r="B154" s="5">
        <v>40</v>
      </c>
      <c r="C154" s="3" t="s">
        <v>47</v>
      </c>
      <c r="D154" s="2">
        <v>123583561.2</v>
      </c>
    </row>
    <row r="155" spans="1:4">
      <c r="A155" s="4" t="s">
        <v>6</v>
      </c>
      <c r="B155" s="5">
        <v>41</v>
      </c>
      <c r="C155" s="3" t="s">
        <v>48</v>
      </c>
      <c r="D155" s="2">
        <v>6060938.2999999998</v>
      </c>
    </row>
    <row r="156" spans="1:4">
      <c r="A156" s="4" t="s">
        <v>7</v>
      </c>
      <c r="B156" s="5">
        <v>41</v>
      </c>
      <c r="C156" s="3" t="s">
        <v>48</v>
      </c>
      <c r="D156" s="2">
        <v>3168552.53</v>
      </c>
    </row>
    <row r="157" spans="1:4">
      <c r="A157" s="4" t="s">
        <v>8</v>
      </c>
      <c r="B157" s="5">
        <v>41</v>
      </c>
      <c r="C157" s="3" t="s">
        <v>48</v>
      </c>
      <c r="D157" s="2">
        <v>3533300.39</v>
      </c>
    </row>
    <row r="158" spans="1:4">
      <c r="A158" s="4" t="s">
        <v>6</v>
      </c>
      <c r="B158" s="5">
        <v>42</v>
      </c>
      <c r="C158" s="3" t="s">
        <v>49</v>
      </c>
      <c r="D158" s="2">
        <v>28760370.43</v>
      </c>
    </row>
    <row r="159" spans="1:4">
      <c r="A159" s="4" t="s">
        <v>7</v>
      </c>
      <c r="B159" s="5">
        <v>42</v>
      </c>
      <c r="C159" s="3" t="s">
        <v>49</v>
      </c>
      <c r="D159" s="2">
        <v>1770556.81</v>
      </c>
    </row>
    <row r="160" spans="1:4">
      <c r="A160" s="4" t="s">
        <v>8</v>
      </c>
      <c r="B160" s="5">
        <v>42</v>
      </c>
      <c r="C160" s="3" t="s">
        <v>49</v>
      </c>
      <c r="D160" s="2">
        <v>1459157.95</v>
      </c>
    </row>
    <row r="161" spans="1:4">
      <c r="A161" s="4" t="s">
        <v>4</v>
      </c>
      <c r="B161" s="5">
        <v>43</v>
      </c>
      <c r="C161" s="3" t="s">
        <v>50</v>
      </c>
      <c r="D161" s="2">
        <v>17591191.199999999</v>
      </c>
    </row>
    <row r="162" spans="1:4">
      <c r="A162" s="4" t="s">
        <v>6</v>
      </c>
      <c r="B162" s="5">
        <v>43</v>
      </c>
      <c r="C162" s="3" t="s">
        <v>50</v>
      </c>
      <c r="D162" s="2">
        <v>6349173.5999999996</v>
      </c>
    </row>
    <row r="163" spans="1:4">
      <c r="A163" s="4" t="s">
        <v>7</v>
      </c>
      <c r="B163" s="5">
        <v>43</v>
      </c>
      <c r="C163" s="3" t="s">
        <v>50</v>
      </c>
      <c r="D163" s="2">
        <v>90937132</v>
      </c>
    </row>
    <row r="164" spans="1:4">
      <c r="A164" s="4" t="s">
        <v>8</v>
      </c>
      <c r="B164" s="5">
        <v>43</v>
      </c>
      <c r="C164" s="3" t="s">
        <v>50</v>
      </c>
      <c r="D164" s="2">
        <v>75962077.400000006</v>
      </c>
    </row>
    <row r="165" spans="1:4">
      <c r="A165" s="4" t="s">
        <v>6</v>
      </c>
      <c r="B165" s="5">
        <v>44</v>
      </c>
      <c r="C165" s="3" t="s">
        <v>51</v>
      </c>
      <c r="D165" s="2">
        <v>10729290</v>
      </c>
    </row>
    <row r="166" spans="1:4">
      <c r="A166" s="4" t="s">
        <v>7</v>
      </c>
      <c r="B166" s="5">
        <v>44</v>
      </c>
      <c r="C166" s="3" t="s">
        <v>51</v>
      </c>
      <c r="D166" s="2">
        <v>275766150</v>
      </c>
    </row>
    <row r="167" spans="1:4">
      <c r="A167" s="4" t="s">
        <v>6</v>
      </c>
      <c r="B167" s="5">
        <v>45</v>
      </c>
      <c r="C167" s="3" t="s">
        <v>52</v>
      </c>
      <c r="D167" s="2">
        <v>1699222.78</v>
      </c>
    </row>
    <row r="168" spans="1:4">
      <c r="A168" s="4" t="s">
        <v>7</v>
      </c>
      <c r="B168" s="5">
        <v>45</v>
      </c>
      <c r="C168" s="3" t="s">
        <v>52</v>
      </c>
      <c r="D168" s="2">
        <v>592393.07999999996</v>
      </c>
    </row>
    <row r="169" spans="1:4">
      <c r="A169" s="4" t="s">
        <v>8</v>
      </c>
      <c r="B169" s="5">
        <v>45</v>
      </c>
      <c r="C169" s="3" t="s">
        <v>52</v>
      </c>
      <c r="D169" s="2">
        <v>3724122.91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E44E-4740-41ED-B7F1-306F596BD529}">
  <dimension ref="A1:J50"/>
  <sheetViews>
    <sheetView workbookViewId="0">
      <selection activeCell="D11" sqref="D11"/>
    </sheetView>
  </sheetViews>
  <sheetFormatPr defaultRowHeight="14.4"/>
  <cols>
    <col min="1" max="1" width="22.6640625" bestFit="1" customWidth="1"/>
    <col min="2" max="2" width="16.88671875" bestFit="1" customWidth="1"/>
    <col min="3" max="6" width="12" bestFit="1" customWidth="1"/>
    <col min="8" max="10" width="17.88671875" bestFit="1" customWidth="1"/>
  </cols>
  <sheetData>
    <row r="1" spans="1:10">
      <c r="A1" s="6" t="s">
        <v>2</v>
      </c>
      <c r="B1" t="s">
        <v>58</v>
      </c>
    </row>
    <row r="3" spans="1:10">
      <c r="A3" s="6" t="s">
        <v>57</v>
      </c>
      <c r="B3" s="6" t="s">
        <v>56</v>
      </c>
    </row>
    <row r="4" spans="1:10">
      <c r="A4" s="6" t="s">
        <v>54</v>
      </c>
      <c r="B4" t="s">
        <v>8</v>
      </c>
      <c r="C4" t="s">
        <v>7</v>
      </c>
      <c r="D4" t="s">
        <v>6</v>
      </c>
      <c r="E4" t="s">
        <v>4</v>
      </c>
      <c r="F4" t="s">
        <v>55</v>
      </c>
      <c r="H4" s="13" t="s">
        <v>61</v>
      </c>
      <c r="I4" s="12" t="s">
        <v>60</v>
      </c>
      <c r="J4" s="11" t="s">
        <v>59</v>
      </c>
    </row>
    <row r="5" spans="1:10">
      <c r="A5" s="7">
        <v>1</v>
      </c>
      <c r="B5">
        <v>4354794440.8599997</v>
      </c>
      <c r="C5">
        <v>4362594988.4399996</v>
      </c>
      <c r="D5">
        <v>4377816011.0500002</v>
      </c>
      <c r="E5">
        <v>310119578.25</v>
      </c>
      <c r="F5">
        <v>13405325018.599998</v>
      </c>
      <c r="H5" s="14">
        <f>C5-B5</f>
        <v>7800547.5799999237</v>
      </c>
      <c r="I5" s="14">
        <f>D5-C5</f>
        <v>15221022.61000061</v>
      </c>
      <c r="J5" s="14">
        <f>E5-D5</f>
        <v>-4067696432.8000002</v>
      </c>
    </row>
    <row r="6" spans="1:10">
      <c r="A6" s="7">
        <v>2</v>
      </c>
      <c r="B6">
        <v>110456901.5</v>
      </c>
      <c r="C6">
        <v>214761025.59999999</v>
      </c>
      <c r="D6">
        <v>176643243.69999999</v>
      </c>
      <c r="E6">
        <v>31478820.120000001</v>
      </c>
      <c r="F6">
        <v>533339990.92000002</v>
      </c>
      <c r="H6" s="14">
        <f t="shared" ref="H6:H49" si="0">C6-B6</f>
        <v>104304124.09999999</v>
      </c>
      <c r="I6" s="14">
        <f t="shared" ref="I6:I49" si="1">D6-C6</f>
        <v>-38117781.900000006</v>
      </c>
      <c r="J6" s="14">
        <f t="shared" ref="J6:J49" si="2">E6-D6</f>
        <v>-145164423.57999998</v>
      </c>
    </row>
    <row r="7" spans="1:10">
      <c r="A7" s="7">
        <v>3</v>
      </c>
      <c r="B7">
        <v>58710203.810000002</v>
      </c>
      <c r="C7">
        <v>63923268.5</v>
      </c>
      <c r="D7">
        <v>65817270.909999996</v>
      </c>
      <c r="F7">
        <v>188450743.22</v>
      </c>
      <c r="H7" s="14">
        <f t="shared" si="0"/>
        <v>5213064.6899999976</v>
      </c>
      <c r="I7" s="14">
        <f t="shared" si="1"/>
        <v>1894002.4099999964</v>
      </c>
      <c r="J7" s="14">
        <f t="shared" si="2"/>
        <v>-65817270.909999996</v>
      </c>
    </row>
    <row r="8" spans="1:10">
      <c r="A8" s="7">
        <v>4</v>
      </c>
      <c r="B8">
        <v>86493030.989999995</v>
      </c>
      <c r="C8">
        <v>106068122.98999999</v>
      </c>
      <c r="D8">
        <v>75689570.019999996</v>
      </c>
      <c r="E8">
        <v>4861210.1900000004</v>
      </c>
      <c r="F8">
        <v>273111934.19</v>
      </c>
      <c r="H8" s="14">
        <f t="shared" si="0"/>
        <v>19575092</v>
      </c>
      <c r="I8" s="14">
        <f t="shared" si="1"/>
        <v>-30378552.969999999</v>
      </c>
      <c r="J8" s="14">
        <f t="shared" si="2"/>
        <v>-70828359.829999998</v>
      </c>
    </row>
    <row r="9" spans="1:10">
      <c r="A9" s="7">
        <v>5</v>
      </c>
      <c r="B9">
        <v>389737279.69</v>
      </c>
      <c r="C9">
        <v>616102479.83000004</v>
      </c>
      <c r="D9">
        <v>601266122.30999994</v>
      </c>
      <c r="E9">
        <v>10242837.720000001</v>
      </c>
      <c r="F9">
        <v>1617348719.55</v>
      </c>
      <c r="H9" s="14">
        <f t="shared" si="0"/>
        <v>226365200.14000005</v>
      </c>
      <c r="I9" s="14">
        <f t="shared" si="1"/>
        <v>-14836357.5200001</v>
      </c>
      <c r="J9" s="14">
        <f t="shared" si="2"/>
        <v>-591023284.58999991</v>
      </c>
    </row>
    <row r="10" spans="1:10">
      <c r="A10" s="7">
        <v>6</v>
      </c>
      <c r="B10">
        <v>20805271.75</v>
      </c>
      <c r="C10">
        <v>24657097.199999999</v>
      </c>
      <c r="D10">
        <v>28492667.59</v>
      </c>
      <c r="E10">
        <v>2281677.09</v>
      </c>
      <c r="F10">
        <v>76236713.63000001</v>
      </c>
      <c r="H10" s="14">
        <f t="shared" si="0"/>
        <v>3851825.4499999993</v>
      </c>
      <c r="I10" s="14">
        <f t="shared" si="1"/>
        <v>3835570.3900000006</v>
      </c>
      <c r="J10" s="14">
        <f t="shared" si="2"/>
        <v>-26210990.5</v>
      </c>
    </row>
    <row r="11" spans="1:10">
      <c r="A11" s="7">
        <v>7</v>
      </c>
      <c r="B11">
        <v>152546329.36000001</v>
      </c>
      <c r="C11">
        <v>146182464.91</v>
      </c>
      <c r="D11">
        <v>149995605.78999999</v>
      </c>
      <c r="E11">
        <v>8314101.75</v>
      </c>
      <c r="F11">
        <v>457038501.80999994</v>
      </c>
      <c r="H11" s="14">
        <f t="shared" si="0"/>
        <v>-6363864.4500000179</v>
      </c>
      <c r="I11" s="14">
        <f t="shared" si="1"/>
        <v>3813140.8799999952</v>
      </c>
      <c r="J11" s="14">
        <f t="shared" si="2"/>
        <v>-141681504.03999999</v>
      </c>
    </row>
    <row r="12" spans="1:10">
      <c r="A12" s="7">
        <v>8</v>
      </c>
      <c r="B12">
        <v>25454085.120000001</v>
      </c>
      <c r="C12">
        <v>29337688.949999999</v>
      </c>
      <c r="D12">
        <v>37483246.170000002</v>
      </c>
      <c r="E12">
        <v>1942399.65</v>
      </c>
      <c r="F12">
        <v>94217419.890000015</v>
      </c>
      <c r="H12" s="14">
        <f t="shared" si="0"/>
        <v>3883603.8299999982</v>
      </c>
      <c r="I12" s="14">
        <f t="shared" si="1"/>
        <v>8145557.2200000025</v>
      </c>
      <c r="J12" s="14">
        <f t="shared" si="2"/>
        <v>-35540846.520000003</v>
      </c>
    </row>
    <row r="13" spans="1:10">
      <c r="A13" s="7">
        <v>9</v>
      </c>
      <c r="B13">
        <v>42520982.899999999</v>
      </c>
      <c r="C13">
        <v>13828444.300000001</v>
      </c>
      <c r="D13">
        <v>19854004.5</v>
      </c>
      <c r="E13">
        <v>2340962.7999999998</v>
      </c>
      <c r="F13">
        <v>78544394.5</v>
      </c>
      <c r="H13" s="14">
        <f t="shared" si="0"/>
        <v>-28692538.599999998</v>
      </c>
      <c r="I13" s="14">
        <f t="shared" si="1"/>
        <v>6025560.1999999993</v>
      </c>
      <c r="J13" s="14">
        <f t="shared" si="2"/>
        <v>-17513041.699999999</v>
      </c>
    </row>
    <row r="14" spans="1:10">
      <c r="A14" s="7">
        <v>10</v>
      </c>
      <c r="B14">
        <v>1913185.23</v>
      </c>
      <c r="C14">
        <v>1860125.92</v>
      </c>
      <c r="D14">
        <v>1060692.77</v>
      </c>
      <c r="E14">
        <v>396981</v>
      </c>
      <c r="F14">
        <v>5230984.92</v>
      </c>
      <c r="H14" s="14">
        <f t="shared" si="0"/>
        <v>-53059.310000000056</v>
      </c>
      <c r="I14" s="14">
        <f t="shared" si="1"/>
        <v>-799433.14999999991</v>
      </c>
      <c r="J14" s="14">
        <f t="shared" si="2"/>
        <v>-663711.77</v>
      </c>
    </row>
    <row r="15" spans="1:10">
      <c r="A15" s="7">
        <v>11</v>
      </c>
      <c r="B15">
        <v>212324409.05000001</v>
      </c>
      <c r="C15">
        <v>205132445.78</v>
      </c>
      <c r="D15">
        <v>162841361.78</v>
      </c>
      <c r="E15">
        <v>868430.24</v>
      </c>
      <c r="F15">
        <v>581166646.85000002</v>
      </c>
      <c r="H15" s="14">
        <f t="shared" si="0"/>
        <v>-7191963.2700000107</v>
      </c>
      <c r="I15" s="14">
        <f t="shared" si="1"/>
        <v>-42291084</v>
      </c>
      <c r="J15" s="14">
        <f t="shared" si="2"/>
        <v>-161972931.53999999</v>
      </c>
    </row>
    <row r="16" spans="1:10">
      <c r="A16" s="7">
        <v>12</v>
      </c>
      <c r="B16">
        <v>135119186.40000001</v>
      </c>
      <c r="C16">
        <v>18856061.399999999</v>
      </c>
      <c r="D16">
        <v>240521903.59999999</v>
      </c>
      <c r="F16">
        <v>394497151.39999998</v>
      </c>
      <c r="H16" s="14">
        <f t="shared" si="0"/>
        <v>-116263125</v>
      </c>
      <c r="I16" s="14">
        <f t="shared" si="1"/>
        <v>221665842.19999999</v>
      </c>
      <c r="J16" s="14">
        <f t="shared" si="2"/>
        <v>-240521903.59999999</v>
      </c>
    </row>
    <row r="17" spans="1:10">
      <c r="A17" s="7">
        <v>13</v>
      </c>
      <c r="B17">
        <v>12162320.5</v>
      </c>
      <c r="C17">
        <v>20905407.600000001</v>
      </c>
      <c r="D17">
        <v>35541775.5</v>
      </c>
      <c r="F17">
        <v>68609503.599999994</v>
      </c>
      <c r="H17" s="14">
        <f t="shared" si="0"/>
        <v>8743087.1000000015</v>
      </c>
      <c r="I17" s="14">
        <f t="shared" si="1"/>
        <v>14636367.899999999</v>
      </c>
      <c r="J17" s="14">
        <f t="shared" si="2"/>
        <v>-35541775.5</v>
      </c>
    </row>
    <row r="18" spans="1:10">
      <c r="A18" s="7">
        <v>14</v>
      </c>
      <c r="B18">
        <v>31069171.780000001</v>
      </c>
      <c r="C18">
        <v>25088100.469999999</v>
      </c>
      <c r="D18">
        <v>28673602.550000001</v>
      </c>
      <c r="E18">
        <v>729908.91</v>
      </c>
      <c r="F18">
        <v>85560783.709999993</v>
      </c>
      <c r="H18" s="14">
        <f t="shared" si="0"/>
        <v>-5981071.3100000024</v>
      </c>
      <c r="I18" s="14">
        <f t="shared" si="1"/>
        <v>3585502.0800000019</v>
      </c>
      <c r="J18" s="14">
        <f t="shared" si="2"/>
        <v>-27943693.640000001</v>
      </c>
    </row>
    <row r="19" spans="1:10">
      <c r="A19" s="7">
        <v>15</v>
      </c>
      <c r="B19">
        <v>558641641.16999996</v>
      </c>
      <c r="C19">
        <v>586497164.70000005</v>
      </c>
      <c r="D19">
        <v>506774423.88999999</v>
      </c>
      <c r="E19">
        <v>62151626.32</v>
      </c>
      <c r="F19">
        <v>1714064856.0799997</v>
      </c>
      <c r="H19" s="14">
        <f t="shared" si="0"/>
        <v>27855523.530000091</v>
      </c>
      <c r="I19" s="14">
        <f t="shared" si="1"/>
        <v>-79722740.810000062</v>
      </c>
      <c r="J19" s="14">
        <f t="shared" si="2"/>
        <v>-444622797.56999999</v>
      </c>
    </row>
    <row r="20" spans="1:10">
      <c r="A20" s="7">
        <v>16</v>
      </c>
      <c r="B20">
        <v>30023068.829999998</v>
      </c>
      <c r="C20">
        <v>54953106.399999999</v>
      </c>
      <c r="D20">
        <v>35046418.310000002</v>
      </c>
      <c r="E20">
        <v>10548032.810000001</v>
      </c>
      <c r="F20">
        <v>130570626.34999999</v>
      </c>
      <c r="H20" s="14">
        <f t="shared" si="0"/>
        <v>24930037.57</v>
      </c>
      <c r="I20" s="14">
        <f t="shared" si="1"/>
        <v>-19906688.089999996</v>
      </c>
      <c r="J20" s="14">
        <f t="shared" si="2"/>
        <v>-24498385.5</v>
      </c>
    </row>
    <row r="21" spans="1:10">
      <c r="A21" s="7">
        <v>17</v>
      </c>
      <c r="B21">
        <v>120790460.61</v>
      </c>
      <c r="C21">
        <v>252898004.33000001</v>
      </c>
      <c r="D21">
        <v>127167878.2</v>
      </c>
      <c r="E21">
        <v>42165792.380000003</v>
      </c>
      <c r="F21">
        <v>543022135.51999998</v>
      </c>
      <c r="H21" s="14">
        <f t="shared" si="0"/>
        <v>132107543.72000001</v>
      </c>
      <c r="I21" s="14">
        <f t="shared" si="1"/>
        <v>-125730126.13000001</v>
      </c>
      <c r="J21" s="14">
        <f t="shared" si="2"/>
        <v>-85002085.819999993</v>
      </c>
    </row>
    <row r="22" spans="1:10">
      <c r="A22" s="7">
        <v>18</v>
      </c>
      <c r="B22">
        <v>2464110</v>
      </c>
      <c r="C22">
        <v>6395079.9000000004</v>
      </c>
      <c r="D22">
        <v>11531118.5</v>
      </c>
      <c r="E22">
        <v>949528.8</v>
      </c>
      <c r="F22">
        <v>21339837.199999999</v>
      </c>
      <c r="H22" s="14">
        <f t="shared" si="0"/>
        <v>3930969.9000000004</v>
      </c>
      <c r="I22" s="14">
        <f t="shared" si="1"/>
        <v>5136038.5999999996</v>
      </c>
      <c r="J22" s="14">
        <f t="shared" si="2"/>
        <v>-10581589.699999999</v>
      </c>
    </row>
    <row r="23" spans="1:10">
      <c r="A23" s="7">
        <v>19</v>
      </c>
      <c r="B23">
        <v>1345607055.0999999</v>
      </c>
      <c r="C23">
        <v>2176188075.5999999</v>
      </c>
      <c r="D23">
        <v>1023302823.4</v>
      </c>
      <c r="E23">
        <v>105559763.09999999</v>
      </c>
      <c r="F23">
        <v>4650657717.1999998</v>
      </c>
      <c r="H23" s="14">
        <f t="shared" si="0"/>
        <v>830581020.5</v>
      </c>
      <c r="I23" s="14">
        <f t="shared" si="1"/>
        <v>-1152885252.1999998</v>
      </c>
      <c r="J23" s="14">
        <f t="shared" si="2"/>
        <v>-917743060.29999995</v>
      </c>
    </row>
    <row r="24" spans="1:10">
      <c r="A24" s="7">
        <v>20</v>
      </c>
      <c r="B24">
        <v>2303341.35</v>
      </c>
      <c r="C24">
        <v>2655303.66</v>
      </c>
      <c r="D24">
        <v>8601226.6699999999</v>
      </c>
      <c r="E24">
        <v>2550787.2200000002</v>
      </c>
      <c r="F24">
        <v>16110658.9</v>
      </c>
      <c r="H24" s="14">
        <f t="shared" si="0"/>
        <v>351962.31000000006</v>
      </c>
      <c r="I24" s="14">
        <f t="shared" si="1"/>
        <v>5945923.0099999998</v>
      </c>
      <c r="J24" s="14">
        <f t="shared" si="2"/>
        <v>-6050439.4499999993</v>
      </c>
    </row>
    <row r="25" spans="1:10">
      <c r="A25" s="7">
        <v>21</v>
      </c>
      <c r="B25">
        <v>155727832.30000001</v>
      </c>
      <c r="C25">
        <v>157247571.96000001</v>
      </c>
      <c r="D25">
        <v>156341321.22999999</v>
      </c>
      <c r="E25">
        <v>10466701.32</v>
      </c>
      <c r="F25">
        <v>479783426.81</v>
      </c>
      <c r="H25" s="14">
        <f t="shared" si="0"/>
        <v>1519739.6599999964</v>
      </c>
      <c r="I25" s="14">
        <f t="shared" si="1"/>
        <v>-906250.73000001907</v>
      </c>
      <c r="J25" s="14">
        <f t="shared" si="2"/>
        <v>-145874619.91</v>
      </c>
    </row>
    <row r="26" spans="1:10">
      <c r="A26" s="7">
        <v>22</v>
      </c>
      <c r="B26">
        <v>136604386.47999999</v>
      </c>
      <c r="C26">
        <v>123683332.91</v>
      </c>
      <c r="D26">
        <v>126684679.54000001</v>
      </c>
      <c r="E26">
        <v>12647730.93</v>
      </c>
      <c r="F26">
        <v>399620129.86000001</v>
      </c>
      <c r="H26" s="14">
        <f t="shared" si="0"/>
        <v>-12921053.569999993</v>
      </c>
      <c r="I26" s="14">
        <f t="shared" si="1"/>
        <v>3001346.6300000101</v>
      </c>
      <c r="J26" s="14">
        <f t="shared" si="2"/>
        <v>-114036948.61000001</v>
      </c>
    </row>
    <row r="27" spans="1:10">
      <c r="A27" s="7">
        <v>23</v>
      </c>
      <c r="B27">
        <v>92514206.060000002</v>
      </c>
      <c r="C27">
        <v>120334340.81</v>
      </c>
      <c r="D27">
        <v>121830409.37</v>
      </c>
      <c r="E27">
        <v>1039116.86</v>
      </c>
      <c r="F27">
        <v>335718073.10000002</v>
      </c>
      <c r="H27" s="14">
        <f t="shared" si="0"/>
        <v>27820134.75</v>
      </c>
      <c r="I27" s="14">
        <f t="shared" si="1"/>
        <v>1496068.5600000024</v>
      </c>
      <c r="J27" s="14">
        <f t="shared" si="2"/>
        <v>-120791292.51000001</v>
      </c>
    </row>
    <row r="28" spans="1:10">
      <c r="A28" s="7">
        <v>24</v>
      </c>
      <c r="B28">
        <v>256516303.09999999</v>
      </c>
      <c r="C28">
        <v>206927404.71000001</v>
      </c>
      <c r="D28">
        <v>148748724.88</v>
      </c>
      <c r="E28">
        <v>8998683.2300000004</v>
      </c>
      <c r="F28">
        <v>621191115.92000008</v>
      </c>
      <c r="H28" s="14">
        <f t="shared" si="0"/>
        <v>-49588898.389999986</v>
      </c>
      <c r="I28" s="14">
        <f t="shared" si="1"/>
        <v>-58178679.830000013</v>
      </c>
      <c r="J28" s="14">
        <f t="shared" si="2"/>
        <v>-139750041.65000001</v>
      </c>
    </row>
    <row r="29" spans="1:10">
      <c r="A29" s="7">
        <v>25</v>
      </c>
      <c r="B29">
        <v>4208893.7</v>
      </c>
      <c r="C29">
        <v>5363693.5</v>
      </c>
      <c r="D29">
        <v>1553806.1</v>
      </c>
      <c r="E29">
        <v>5502335.2999999998</v>
      </c>
      <c r="F29">
        <v>16628728.599999998</v>
      </c>
      <c r="H29" s="14">
        <f t="shared" si="0"/>
        <v>1154799.7999999998</v>
      </c>
      <c r="I29" s="14">
        <f t="shared" si="1"/>
        <v>-3809887.4</v>
      </c>
      <c r="J29" s="14">
        <f t="shared" si="2"/>
        <v>3948529.1999999997</v>
      </c>
    </row>
    <row r="30" spans="1:10">
      <c r="A30" s="7">
        <v>26</v>
      </c>
      <c r="B30">
        <v>27171701.949999999</v>
      </c>
      <c r="C30">
        <v>21458617.199999999</v>
      </c>
      <c r="D30">
        <v>20123510.77</v>
      </c>
      <c r="E30">
        <v>1933012.14</v>
      </c>
      <c r="F30">
        <v>70686842.060000002</v>
      </c>
      <c r="H30" s="14">
        <f t="shared" si="0"/>
        <v>-5713084.75</v>
      </c>
      <c r="I30" s="14">
        <f t="shared" si="1"/>
        <v>-1335106.4299999997</v>
      </c>
      <c r="J30" s="14">
        <f t="shared" si="2"/>
        <v>-18190498.629999999</v>
      </c>
    </row>
    <row r="31" spans="1:10">
      <c r="A31" s="7">
        <v>27</v>
      </c>
      <c r="B31">
        <v>6593613.2999999998</v>
      </c>
      <c r="C31">
        <v>4643829.37</v>
      </c>
      <c r="D31">
        <v>556167.74</v>
      </c>
      <c r="E31">
        <v>53776.44</v>
      </c>
      <c r="F31">
        <v>11847386.85</v>
      </c>
      <c r="H31" s="14">
        <f t="shared" si="0"/>
        <v>-1949783.9299999997</v>
      </c>
      <c r="I31" s="14">
        <f t="shared" si="1"/>
        <v>-4087661.63</v>
      </c>
      <c r="J31" s="14">
        <f t="shared" si="2"/>
        <v>-502391.3</v>
      </c>
    </row>
    <row r="32" spans="1:10">
      <c r="A32" s="7">
        <v>28</v>
      </c>
      <c r="B32">
        <v>30093410.52</v>
      </c>
      <c r="C32">
        <v>64252955.060000002</v>
      </c>
      <c r="D32">
        <v>49884307.359999999</v>
      </c>
      <c r="E32">
        <v>411990.53</v>
      </c>
      <c r="F32">
        <v>144642663.47</v>
      </c>
      <c r="H32" s="14">
        <f t="shared" si="0"/>
        <v>34159544.540000007</v>
      </c>
      <c r="I32" s="14">
        <f t="shared" si="1"/>
        <v>-14368647.700000003</v>
      </c>
      <c r="J32" s="14">
        <f t="shared" si="2"/>
        <v>-49472316.829999998</v>
      </c>
    </row>
    <row r="33" spans="1:10">
      <c r="A33" s="7">
        <v>29</v>
      </c>
      <c r="B33">
        <v>807980447.47000003</v>
      </c>
      <c r="C33">
        <v>793183643.52999997</v>
      </c>
      <c r="D33">
        <v>847469435.54999995</v>
      </c>
      <c r="E33">
        <v>48488767.840000004</v>
      </c>
      <c r="F33">
        <v>2497122294.3900003</v>
      </c>
      <c r="H33" s="14">
        <f t="shared" si="0"/>
        <v>-14796803.940000057</v>
      </c>
      <c r="I33" s="14">
        <f t="shared" si="1"/>
        <v>54285792.019999981</v>
      </c>
      <c r="J33" s="14">
        <f t="shared" si="2"/>
        <v>-798980667.70999992</v>
      </c>
    </row>
    <row r="34" spans="1:10">
      <c r="A34" s="7">
        <v>30</v>
      </c>
      <c r="B34">
        <v>980390.96</v>
      </c>
      <c r="C34">
        <v>9086667.1899999995</v>
      </c>
      <c r="D34">
        <v>5653153.0300000003</v>
      </c>
      <c r="E34">
        <v>839534.26</v>
      </c>
      <c r="F34">
        <v>16559745.439999999</v>
      </c>
      <c r="H34" s="14">
        <f t="shared" si="0"/>
        <v>8106276.2299999995</v>
      </c>
      <c r="I34" s="14">
        <f t="shared" si="1"/>
        <v>-3433514.1599999992</v>
      </c>
      <c r="J34" s="14">
        <f t="shared" si="2"/>
        <v>-4813618.7700000005</v>
      </c>
    </row>
    <row r="35" spans="1:10">
      <c r="A35" s="7">
        <v>31</v>
      </c>
      <c r="B35">
        <v>1173565466.04</v>
      </c>
      <c r="C35">
        <v>906479878.24000001</v>
      </c>
      <c r="D35">
        <v>857725001.57000005</v>
      </c>
      <c r="E35">
        <v>34253894.090000004</v>
      </c>
      <c r="F35">
        <v>2972024239.9400001</v>
      </c>
      <c r="H35" s="14">
        <f t="shared" si="0"/>
        <v>-267085587.79999995</v>
      </c>
      <c r="I35" s="14">
        <f t="shared" si="1"/>
        <v>-48754876.669999957</v>
      </c>
      <c r="J35" s="14">
        <f t="shared" si="2"/>
        <v>-823471107.48000002</v>
      </c>
    </row>
    <row r="36" spans="1:10">
      <c r="A36" s="7">
        <v>32</v>
      </c>
      <c r="B36">
        <v>882856889.10000002</v>
      </c>
      <c r="C36">
        <v>617891688.16999996</v>
      </c>
      <c r="D36">
        <v>575831474.95000005</v>
      </c>
      <c r="E36">
        <v>51800679.979999997</v>
      </c>
      <c r="F36">
        <v>2128380732.2</v>
      </c>
      <c r="H36" s="14">
        <f t="shared" si="0"/>
        <v>-264965200.93000007</v>
      </c>
      <c r="I36" s="14">
        <f t="shared" si="1"/>
        <v>-42060213.219999909</v>
      </c>
      <c r="J36" s="14">
        <f t="shared" si="2"/>
        <v>-524030794.97000003</v>
      </c>
    </row>
    <row r="37" spans="1:10">
      <c r="A37" s="7">
        <v>33</v>
      </c>
      <c r="B37">
        <v>221887.38</v>
      </c>
      <c r="C37">
        <v>290720.46000000002</v>
      </c>
      <c r="D37">
        <v>985304.46</v>
      </c>
      <c r="E37">
        <v>363774.47</v>
      </c>
      <c r="F37">
        <v>1861686.77</v>
      </c>
      <c r="H37" s="14">
        <f t="shared" si="0"/>
        <v>68833.080000000016</v>
      </c>
      <c r="I37" s="14">
        <f t="shared" si="1"/>
        <v>694584</v>
      </c>
      <c r="J37" s="14">
        <f t="shared" si="2"/>
        <v>-621529.99</v>
      </c>
    </row>
    <row r="38" spans="1:10">
      <c r="A38" s="7">
        <v>34</v>
      </c>
      <c r="B38">
        <v>197333250.03</v>
      </c>
      <c r="C38">
        <v>138907269.66</v>
      </c>
      <c r="D38">
        <v>150273695.63999999</v>
      </c>
      <c r="E38">
        <v>9008496.4399999995</v>
      </c>
      <c r="F38">
        <v>495522711.76999998</v>
      </c>
      <c r="H38" s="14">
        <f t="shared" si="0"/>
        <v>-58425980.370000005</v>
      </c>
      <c r="I38" s="14">
        <f t="shared" si="1"/>
        <v>11366425.979999989</v>
      </c>
      <c r="J38" s="14">
        <f t="shared" si="2"/>
        <v>-141265199.19999999</v>
      </c>
    </row>
    <row r="39" spans="1:10">
      <c r="A39" s="7">
        <v>35</v>
      </c>
      <c r="C39">
        <v>744480</v>
      </c>
      <c r="F39">
        <v>744480</v>
      </c>
      <c r="H39" s="14">
        <f t="shared" si="0"/>
        <v>744480</v>
      </c>
      <c r="I39" s="14">
        <f t="shared" si="1"/>
        <v>-744480</v>
      </c>
      <c r="J39" s="14">
        <f t="shared" si="2"/>
        <v>0</v>
      </c>
    </row>
    <row r="40" spans="1:10">
      <c r="A40" s="7">
        <v>36</v>
      </c>
      <c r="B40">
        <v>14666240.6</v>
      </c>
      <c r="C40">
        <v>28465589.809999999</v>
      </c>
      <c r="D40">
        <v>300025289.30000001</v>
      </c>
      <c r="E40">
        <v>1914244.2</v>
      </c>
      <c r="F40">
        <v>345071363.91000003</v>
      </c>
      <c r="H40" s="14">
        <f t="shared" si="0"/>
        <v>13799349.209999999</v>
      </c>
      <c r="I40" s="14">
        <f t="shared" si="1"/>
        <v>271559699.49000001</v>
      </c>
      <c r="J40" s="14">
        <f t="shared" si="2"/>
        <v>-298111045.10000002</v>
      </c>
    </row>
    <row r="41" spans="1:10">
      <c r="A41" s="7">
        <v>37</v>
      </c>
      <c r="B41">
        <v>145953633.09999999</v>
      </c>
      <c r="C41">
        <v>158674269.59999999</v>
      </c>
      <c r="D41">
        <v>328283384</v>
      </c>
      <c r="F41">
        <v>632911286.70000005</v>
      </c>
      <c r="H41" s="14">
        <f t="shared" si="0"/>
        <v>12720636.5</v>
      </c>
      <c r="I41" s="14">
        <f t="shared" si="1"/>
        <v>169609114.40000001</v>
      </c>
      <c r="J41" s="14">
        <f t="shared" si="2"/>
        <v>-328283384</v>
      </c>
    </row>
    <row r="42" spans="1:10">
      <c r="A42" s="7">
        <v>38</v>
      </c>
      <c r="B42">
        <v>142502047.63</v>
      </c>
      <c r="C42">
        <v>201054291.59</v>
      </c>
      <c r="D42">
        <v>186074182.62</v>
      </c>
      <c r="E42">
        <v>8423812.4499999993</v>
      </c>
      <c r="F42">
        <v>538054334.29000008</v>
      </c>
      <c r="H42" s="14">
        <f t="shared" si="0"/>
        <v>58552243.960000008</v>
      </c>
      <c r="I42" s="14">
        <f t="shared" si="1"/>
        <v>-14980108.969999999</v>
      </c>
      <c r="J42" s="14">
        <f t="shared" si="2"/>
        <v>-177650370.17000002</v>
      </c>
    </row>
    <row r="43" spans="1:10">
      <c r="A43" s="7">
        <v>39</v>
      </c>
      <c r="B43">
        <v>26019777.16</v>
      </c>
      <c r="C43">
        <v>15025833.439999999</v>
      </c>
      <c r="D43">
        <v>22499160.010000002</v>
      </c>
      <c r="E43">
        <v>2508875.9700000002</v>
      </c>
      <c r="F43">
        <v>66053646.579999998</v>
      </c>
      <c r="H43" s="14">
        <f t="shared" si="0"/>
        <v>-10993943.720000001</v>
      </c>
      <c r="I43" s="14">
        <f t="shared" si="1"/>
        <v>7473326.5700000022</v>
      </c>
      <c r="J43" s="14">
        <f t="shared" si="2"/>
        <v>-19990284.040000003</v>
      </c>
    </row>
    <row r="44" spans="1:10">
      <c r="A44" s="7">
        <v>40</v>
      </c>
      <c r="B44">
        <v>123583561.2</v>
      </c>
      <c r="C44">
        <v>78927517.900000006</v>
      </c>
      <c r="D44">
        <v>113908138.3</v>
      </c>
      <c r="E44">
        <v>2122582</v>
      </c>
      <c r="F44">
        <v>318541799.40000004</v>
      </c>
      <c r="H44" s="14">
        <f t="shared" si="0"/>
        <v>-44656043.299999997</v>
      </c>
      <c r="I44" s="14">
        <f t="shared" si="1"/>
        <v>34980620.399999991</v>
      </c>
      <c r="J44" s="14">
        <f t="shared" si="2"/>
        <v>-111785556.3</v>
      </c>
    </row>
    <row r="45" spans="1:10">
      <c r="A45" s="7">
        <v>41</v>
      </c>
      <c r="B45">
        <v>3533300.39</v>
      </c>
      <c r="C45">
        <v>3168552.53</v>
      </c>
      <c r="D45">
        <v>6060938.2999999998</v>
      </c>
      <c r="F45">
        <v>12762791.219999999</v>
      </c>
      <c r="H45" s="14">
        <f t="shared" si="0"/>
        <v>-364747.86000000034</v>
      </c>
      <c r="I45" s="14">
        <f t="shared" si="1"/>
        <v>2892385.77</v>
      </c>
      <c r="J45" s="14">
        <f t="shared" si="2"/>
        <v>-6060938.2999999998</v>
      </c>
    </row>
    <row r="46" spans="1:10">
      <c r="A46" s="7">
        <v>42</v>
      </c>
      <c r="B46">
        <v>1459157.95</v>
      </c>
      <c r="C46">
        <v>1770556.81</v>
      </c>
      <c r="D46">
        <v>28760370.43</v>
      </c>
      <c r="F46">
        <v>31990085.189999998</v>
      </c>
      <c r="H46" s="14">
        <f t="shared" si="0"/>
        <v>311398.8600000001</v>
      </c>
      <c r="I46" s="14">
        <f t="shared" si="1"/>
        <v>26989813.620000001</v>
      </c>
      <c r="J46" s="14">
        <f t="shared" si="2"/>
        <v>-28760370.43</v>
      </c>
    </row>
    <row r="47" spans="1:10">
      <c r="A47" s="7">
        <v>43</v>
      </c>
      <c r="B47">
        <v>75962077.400000006</v>
      </c>
      <c r="C47">
        <v>90937132</v>
      </c>
      <c r="D47">
        <v>6349173.5999999996</v>
      </c>
      <c r="E47">
        <v>17591191.199999999</v>
      </c>
      <c r="F47">
        <v>190839574.19999999</v>
      </c>
      <c r="H47" s="14">
        <f t="shared" si="0"/>
        <v>14975054.599999994</v>
      </c>
      <c r="I47" s="14">
        <f t="shared" si="1"/>
        <v>-84587958.400000006</v>
      </c>
      <c r="J47" s="14">
        <f t="shared" si="2"/>
        <v>11242017.6</v>
      </c>
    </row>
    <row r="48" spans="1:10">
      <c r="A48" s="7">
        <v>44</v>
      </c>
      <c r="C48">
        <v>275766150</v>
      </c>
      <c r="D48">
        <v>10729290</v>
      </c>
      <c r="F48">
        <v>286495440</v>
      </c>
      <c r="H48" s="14">
        <f t="shared" si="0"/>
        <v>275766150</v>
      </c>
      <c r="I48" s="14">
        <f t="shared" si="1"/>
        <v>-265036860</v>
      </c>
      <c r="J48" s="14">
        <f t="shared" si="2"/>
        <v>-10729290</v>
      </c>
    </row>
    <row r="49" spans="1:10">
      <c r="A49" s="7">
        <v>45</v>
      </c>
      <c r="B49">
        <v>3724122.91</v>
      </c>
      <c r="C49">
        <v>592393.07999999996</v>
      </c>
      <c r="D49">
        <v>1699222.78</v>
      </c>
      <c r="F49">
        <v>6015738.7700000005</v>
      </c>
      <c r="H49" s="14">
        <f t="shared" si="0"/>
        <v>-3131729.83</v>
      </c>
      <c r="I49" s="14">
        <f t="shared" si="1"/>
        <v>1106829.7000000002</v>
      </c>
      <c r="J49" s="14">
        <f t="shared" si="2"/>
        <v>-1699222.78</v>
      </c>
    </row>
    <row r="50" spans="1:10">
      <c r="A50" s="7" t="s">
        <v>55</v>
      </c>
      <c r="B50">
        <v>12003709072.729998</v>
      </c>
      <c r="C50">
        <v>12953762836.009996</v>
      </c>
      <c r="D50">
        <v>11782171108.74</v>
      </c>
      <c r="E50">
        <v>815871638.00000036</v>
      </c>
      <c r="F50">
        <v>37555514655.479988</v>
      </c>
    </row>
  </sheetData>
  <conditionalFormatting sqref="H5:J49">
    <cfRule type="cellIs" dxfId="3" priority="1" operator="equal">
      <formula>0</formula>
    </cfRule>
    <cfRule type="cellIs" dxfId="2" priority="2" operator="lessThan">
      <formula>0</formula>
    </cfRule>
    <cfRule type="cellIs" dxfId="1" priority="3" operator="greaterThan">
      <formula>0</formula>
    </cfRule>
    <cfRule type="cellIs" dxfId="0" priority="4" operator="greaterThan">
      <formula>"&gt;0"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477-C1C2-4085-984E-E9239667218D}">
  <dimension ref="A2:I48"/>
  <sheetViews>
    <sheetView topLeftCell="J1" zoomScale="130" zoomScaleNormal="130" workbookViewId="0">
      <selection activeCell="J6" sqref="J6"/>
    </sheetView>
  </sheetViews>
  <sheetFormatPr defaultRowHeight="14.4"/>
  <cols>
    <col min="1" max="1" width="19" hidden="1" customWidth="1"/>
    <col min="2" max="2" width="14.109375" hidden="1" customWidth="1"/>
    <col min="3" max="3" width="12" hidden="1" customWidth="1"/>
    <col min="4" max="4" width="13.44140625" hidden="1" customWidth="1"/>
    <col min="5" max="5" width="18.88671875" hidden="1" customWidth="1"/>
    <col min="6" max="7" width="0" hidden="1" customWidth="1"/>
    <col min="8" max="8" width="16" hidden="1" customWidth="1"/>
    <col min="9" max="9" width="13.6640625" hidden="1" customWidth="1"/>
  </cols>
  <sheetData>
    <row r="2" spans="1:9">
      <c r="A2" t="s">
        <v>54</v>
      </c>
      <c r="B2" t="s">
        <v>8</v>
      </c>
      <c r="C2" t="s">
        <v>7</v>
      </c>
      <c r="D2" t="s">
        <v>55</v>
      </c>
      <c r="E2" t="s">
        <v>61</v>
      </c>
      <c r="G2" s="8">
        <v>2021</v>
      </c>
      <c r="H2" s="1">
        <f>B48</f>
        <v>12003709072.729998</v>
      </c>
      <c r="I2" s="1"/>
    </row>
    <row r="3" spans="1:9">
      <c r="A3" s="7">
        <v>19</v>
      </c>
      <c r="B3">
        <v>1345607055.0999999</v>
      </c>
      <c r="C3">
        <v>2176188075.5999999</v>
      </c>
      <c r="D3">
        <v>4650657717.1999998</v>
      </c>
      <c r="E3">
        <f t="shared" ref="E3:E47" si="0">C3-B3</f>
        <v>830581020.5</v>
      </c>
      <c r="G3" s="8">
        <v>19</v>
      </c>
      <c r="H3" s="1">
        <f>H2+I2</f>
        <v>12003709072.729998</v>
      </c>
      <c r="I3" s="1">
        <f>ABS(Table25[[#This Row],[Difference ''22 - ''21]])</f>
        <v>830581020.5</v>
      </c>
    </row>
    <row r="4" spans="1:9">
      <c r="A4" s="7">
        <v>44</v>
      </c>
      <c r="C4">
        <v>275766150</v>
      </c>
      <c r="D4">
        <v>286495440</v>
      </c>
      <c r="E4">
        <f t="shared" si="0"/>
        <v>275766150</v>
      </c>
      <c r="G4" s="8">
        <v>44</v>
      </c>
      <c r="H4" s="1">
        <f t="shared" ref="H4:H29" si="1">H3+I3</f>
        <v>12834290093.229998</v>
      </c>
      <c r="I4" s="1">
        <f>ABS(Table25[[#This Row],[Difference ''22 - ''21]])</f>
        <v>275766150</v>
      </c>
    </row>
    <row r="5" spans="1:9">
      <c r="A5" s="7">
        <v>5</v>
      </c>
      <c r="B5">
        <v>389737279.69</v>
      </c>
      <c r="C5">
        <v>616102479.83000004</v>
      </c>
      <c r="D5">
        <v>1617348719.55</v>
      </c>
      <c r="E5">
        <f t="shared" si="0"/>
        <v>226365200.14000005</v>
      </c>
      <c r="G5" s="8">
        <v>5</v>
      </c>
      <c r="H5" s="1">
        <f t="shared" si="1"/>
        <v>13110056243.229998</v>
      </c>
      <c r="I5" s="1">
        <f>ABS(Table25[[#This Row],[Difference ''22 - ''21]])</f>
        <v>226365200.14000005</v>
      </c>
    </row>
    <row r="6" spans="1:9">
      <c r="A6" s="7">
        <v>17</v>
      </c>
      <c r="B6">
        <v>120790460.61</v>
      </c>
      <c r="C6">
        <v>252898004.33000001</v>
      </c>
      <c r="D6">
        <v>543022135.51999998</v>
      </c>
      <c r="E6">
        <f t="shared" si="0"/>
        <v>132107543.72000001</v>
      </c>
      <c r="G6" s="8">
        <v>17</v>
      </c>
      <c r="H6" s="1">
        <f t="shared" si="1"/>
        <v>13336421443.369997</v>
      </c>
      <c r="I6" s="1">
        <f>ABS(Table25[[#This Row],[Difference ''22 - ''21]])</f>
        <v>132107543.72000001</v>
      </c>
    </row>
    <row r="7" spans="1:9">
      <c r="A7" s="7">
        <v>2</v>
      </c>
      <c r="B7">
        <v>110456901.5</v>
      </c>
      <c r="C7">
        <v>214761025.59999999</v>
      </c>
      <c r="D7">
        <v>533339990.92000002</v>
      </c>
      <c r="E7">
        <f t="shared" si="0"/>
        <v>104304124.09999999</v>
      </c>
      <c r="G7" s="8">
        <v>2</v>
      </c>
      <c r="H7" s="1">
        <f t="shared" si="1"/>
        <v>13468528987.089996</v>
      </c>
      <c r="I7" s="1">
        <f>ABS(Table25[[#This Row],[Difference ''22 - ''21]])</f>
        <v>104304124.09999999</v>
      </c>
    </row>
    <row r="8" spans="1:9">
      <c r="A8" s="7">
        <v>38</v>
      </c>
      <c r="B8">
        <v>142502047.63</v>
      </c>
      <c r="C8">
        <v>201054291.59</v>
      </c>
      <c r="D8">
        <v>538054334.29000008</v>
      </c>
      <c r="E8">
        <f t="shared" si="0"/>
        <v>58552243.960000008</v>
      </c>
      <c r="G8" s="8">
        <v>38</v>
      </c>
      <c r="H8" s="1">
        <f t="shared" si="1"/>
        <v>13572833111.189997</v>
      </c>
      <c r="I8" s="1">
        <f>ABS(Table25[[#This Row],[Difference ''22 - ''21]])</f>
        <v>58552243.960000008</v>
      </c>
    </row>
    <row r="9" spans="1:9">
      <c r="A9" s="7">
        <v>28</v>
      </c>
      <c r="B9">
        <v>30093410.52</v>
      </c>
      <c r="C9">
        <v>64252955.060000002</v>
      </c>
      <c r="D9">
        <v>144642663.47</v>
      </c>
      <c r="E9">
        <f t="shared" si="0"/>
        <v>34159544.540000007</v>
      </c>
      <c r="G9" s="8">
        <v>28</v>
      </c>
      <c r="H9" s="1">
        <f t="shared" si="1"/>
        <v>13631385355.149996</v>
      </c>
      <c r="I9" s="1">
        <f>ABS(Table25[[#This Row],[Difference ''22 - ''21]])</f>
        <v>34159544.540000007</v>
      </c>
    </row>
    <row r="10" spans="1:9">
      <c r="A10" s="7">
        <v>15</v>
      </c>
      <c r="B10">
        <v>558641641.16999996</v>
      </c>
      <c r="C10">
        <v>586497164.70000005</v>
      </c>
      <c r="D10">
        <v>1714064856.0799997</v>
      </c>
      <c r="E10">
        <f t="shared" si="0"/>
        <v>27855523.530000091</v>
      </c>
      <c r="G10" s="8">
        <v>15</v>
      </c>
      <c r="H10" s="1">
        <f t="shared" si="1"/>
        <v>13665544899.689997</v>
      </c>
      <c r="I10" s="1">
        <f>ABS(Table25[[#This Row],[Difference ''22 - ''21]])</f>
        <v>27855523.530000091</v>
      </c>
    </row>
    <row r="11" spans="1:9">
      <c r="A11" s="7">
        <v>23</v>
      </c>
      <c r="B11">
        <v>92514206.060000002</v>
      </c>
      <c r="C11">
        <v>120334340.81</v>
      </c>
      <c r="D11">
        <v>335718073.10000002</v>
      </c>
      <c r="E11">
        <f t="shared" si="0"/>
        <v>27820134.75</v>
      </c>
      <c r="G11" s="8">
        <v>23</v>
      </c>
      <c r="H11" s="1">
        <f t="shared" si="1"/>
        <v>13693400423.219997</v>
      </c>
      <c r="I11" s="1">
        <f>ABS(Table25[[#This Row],[Difference ''22 - ''21]])</f>
        <v>27820134.75</v>
      </c>
    </row>
    <row r="12" spans="1:9">
      <c r="A12" s="7">
        <v>16</v>
      </c>
      <c r="B12">
        <v>30023068.829999998</v>
      </c>
      <c r="C12">
        <v>54953106.399999999</v>
      </c>
      <c r="D12">
        <v>130570626.34999999</v>
      </c>
      <c r="E12">
        <f t="shared" si="0"/>
        <v>24930037.57</v>
      </c>
      <c r="G12" s="8">
        <v>16</v>
      </c>
      <c r="H12" s="1">
        <f t="shared" si="1"/>
        <v>13721220557.969997</v>
      </c>
      <c r="I12" s="1">
        <f>ABS(Table25[[#This Row],[Difference ''22 - ''21]])</f>
        <v>24930037.57</v>
      </c>
    </row>
    <row r="13" spans="1:9">
      <c r="A13" s="7">
        <v>4</v>
      </c>
      <c r="B13">
        <v>86493030.989999995</v>
      </c>
      <c r="C13">
        <v>106068122.98999999</v>
      </c>
      <c r="D13">
        <v>273111934.19</v>
      </c>
      <c r="E13">
        <f t="shared" si="0"/>
        <v>19575092</v>
      </c>
      <c r="G13" s="8">
        <v>4</v>
      </c>
      <c r="H13" s="1">
        <f t="shared" si="1"/>
        <v>13746150595.539997</v>
      </c>
      <c r="I13" s="1">
        <f>ABS(Table25[[#This Row],[Difference ''22 - ''21]])</f>
        <v>19575092</v>
      </c>
    </row>
    <row r="14" spans="1:9">
      <c r="A14" s="7">
        <v>43</v>
      </c>
      <c r="B14">
        <v>75962077.400000006</v>
      </c>
      <c r="C14">
        <v>90937132</v>
      </c>
      <c r="D14">
        <v>190839574.19999999</v>
      </c>
      <c r="E14">
        <f t="shared" si="0"/>
        <v>14975054.599999994</v>
      </c>
      <c r="G14" s="8">
        <v>43</v>
      </c>
      <c r="H14" s="1">
        <f t="shared" si="1"/>
        <v>13765725687.539997</v>
      </c>
      <c r="I14" s="1">
        <f>ABS(Table25[[#This Row],[Difference ''22 - ''21]])</f>
        <v>14975054.599999994</v>
      </c>
    </row>
    <row r="15" spans="1:9">
      <c r="A15" s="7">
        <v>36</v>
      </c>
      <c r="B15">
        <v>14666240.6</v>
      </c>
      <c r="C15">
        <v>28465589.809999999</v>
      </c>
      <c r="D15">
        <v>345071363.91000003</v>
      </c>
      <c r="E15">
        <f t="shared" si="0"/>
        <v>13799349.209999999</v>
      </c>
      <c r="G15" s="8">
        <v>36</v>
      </c>
      <c r="H15" s="1">
        <f t="shared" si="1"/>
        <v>13780700742.139997</v>
      </c>
      <c r="I15" s="1">
        <f>ABS(Table25[[#This Row],[Difference ''22 - ''21]])</f>
        <v>13799349.209999999</v>
      </c>
    </row>
    <row r="16" spans="1:9">
      <c r="A16" s="7">
        <v>37</v>
      </c>
      <c r="B16">
        <v>145953633.09999999</v>
      </c>
      <c r="C16">
        <v>158674269.59999999</v>
      </c>
      <c r="D16">
        <v>632911286.70000005</v>
      </c>
      <c r="E16">
        <f t="shared" si="0"/>
        <v>12720636.5</v>
      </c>
      <c r="G16" s="8">
        <v>37</v>
      </c>
      <c r="H16" s="1">
        <f t="shared" si="1"/>
        <v>13794500091.349997</v>
      </c>
      <c r="I16" s="1">
        <f>ABS(Table25[[#This Row],[Difference ''22 - ''21]])</f>
        <v>12720636.5</v>
      </c>
    </row>
    <row r="17" spans="1:9">
      <c r="A17" s="7">
        <v>13</v>
      </c>
      <c r="B17">
        <v>12162320.5</v>
      </c>
      <c r="C17">
        <v>20905407.600000001</v>
      </c>
      <c r="D17">
        <v>68609503.599999994</v>
      </c>
      <c r="E17">
        <f t="shared" si="0"/>
        <v>8743087.1000000015</v>
      </c>
      <c r="G17" s="8">
        <v>13</v>
      </c>
      <c r="H17" s="1">
        <f t="shared" si="1"/>
        <v>13807220727.849997</v>
      </c>
      <c r="I17" s="1">
        <f>ABS(Table25[[#This Row],[Difference ''22 - ''21]])</f>
        <v>8743087.1000000015</v>
      </c>
    </row>
    <row r="18" spans="1:9">
      <c r="A18" s="7">
        <v>30</v>
      </c>
      <c r="B18">
        <v>980390.96</v>
      </c>
      <c r="C18">
        <v>9086667.1899999995</v>
      </c>
      <c r="D18">
        <v>16559745.439999999</v>
      </c>
      <c r="E18">
        <f t="shared" si="0"/>
        <v>8106276.2299999995</v>
      </c>
      <c r="G18" s="8">
        <v>30</v>
      </c>
      <c r="H18" s="1">
        <f t="shared" si="1"/>
        <v>13815963814.949997</v>
      </c>
      <c r="I18" s="1">
        <f>ABS(Table25[[#This Row],[Difference ''22 - ''21]])</f>
        <v>8106276.2299999995</v>
      </c>
    </row>
    <row r="19" spans="1:9">
      <c r="A19" s="7">
        <v>1</v>
      </c>
      <c r="B19">
        <v>4354794440.8599997</v>
      </c>
      <c r="C19">
        <v>4362594988.4399996</v>
      </c>
      <c r="D19">
        <v>13405325018.599998</v>
      </c>
      <c r="E19">
        <f t="shared" si="0"/>
        <v>7800547.5799999237</v>
      </c>
      <c r="G19" s="8">
        <v>1</v>
      </c>
      <c r="H19" s="1">
        <f t="shared" si="1"/>
        <v>13824070091.179996</v>
      </c>
      <c r="I19" s="1">
        <f>ABS(Table25[[#This Row],[Difference ''22 - ''21]])</f>
        <v>7800547.5799999237</v>
      </c>
    </row>
    <row r="20" spans="1:9">
      <c r="A20" s="7">
        <v>3</v>
      </c>
      <c r="B20">
        <v>58710203.810000002</v>
      </c>
      <c r="C20">
        <v>63923268.5</v>
      </c>
      <c r="D20">
        <v>188450743.22</v>
      </c>
      <c r="E20">
        <f t="shared" si="0"/>
        <v>5213064.6899999976</v>
      </c>
      <c r="G20" s="8">
        <v>3</v>
      </c>
      <c r="H20" s="1">
        <f t="shared" si="1"/>
        <v>13831870638.759996</v>
      </c>
      <c r="I20" s="1">
        <f>ABS(Table25[[#This Row],[Difference ''22 - ''21]])</f>
        <v>5213064.6899999976</v>
      </c>
    </row>
    <row r="21" spans="1:9">
      <c r="A21" s="7">
        <v>18</v>
      </c>
      <c r="B21">
        <v>2464110</v>
      </c>
      <c r="C21">
        <v>6395079.9000000004</v>
      </c>
      <c r="D21">
        <v>21339837.199999999</v>
      </c>
      <c r="E21">
        <f t="shared" si="0"/>
        <v>3930969.9000000004</v>
      </c>
      <c r="G21" s="8">
        <v>18</v>
      </c>
      <c r="H21" s="1">
        <f t="shared" si="1"/>
        <v>13837083703.449997</v>
      </c>
      <c r="I21" s="1">
        <f>ABS(Table25[[#This Row],[Difference ''22 - ''21]])</f>
        <v>3930969.9000000004</v>
      </c>
    </row>
    <row r="22" spans="1:9">
      <c r="A22" s="7">
        <v>8</v>
      </c>
      <c r="B22">
        <v>25454085.120000001</v>
      </c>
      <c r="C22">
        <v>29337688.949999999</v>
      </c>
      <c r="D22">
        <v>94217419.890000015</v>
      </c>
      <c r="E22">
        <f t="shared" si="0"/>
        <v>3883603.8299999982</v>
      </c>
      <c r="G22" s="8">
        <v>8</v>
      </c>
      <c r="H22" s="1">
        <f t="shared" si="1"/>
        <v>13841014673.349997</v>
      </c>
      <c r="I22" s="1">
        <f>ABS(Table25[[#This Row],[Difference ''22 - ''21]])</f>
        <v>3883603.8299999982</v>
      </c>
    </row>
    <row r="23" spans="1:9">
      <c r="A23" s="7">
        <v>6</v>
      </c>
      <c r="B23">
        <v>20805271.75</v>
      </c>
      <c r="C23">
        <v>24657097.199999999</v>
      </c>
      <c r="D23">
        <v>76236713.63000001</v>
      </c>
      <c r="E23">
        <f t="shared" si="0"/>
        <v>3851825.4499999993</v>
      </c>
      <c r="G23" s="8">
        <v>6</v>
      </c>
      <c r="H23" s="1">
        <f t="shared" si="1"/>
        <v>13844898277.179996</v>
      </c>
      <c r="I23" s="1">
        <f>ABS(Table25[[#This Row],[Difference ''22 - ''21]])</f>
        <v>3851825.4499999993</v>
      </c>
    </row>
    <row r="24" spans="1:9">
      <c r="A24" s="7">
        <v>21</v>
      </c>
      <c r="B24">
        <v>155727832.30000001</v>
      </c>
      <c r="C24">
        <v>157247571.96000001</v>
      </c>
      <c r="D24">
        <v>479783426.81</v>
      </c>
      <c r="E24">
        <f t="shared" si="0"/>
        <v>1519739.6599999964</v>
      </c>
      <c r="G24" s="8">
        <v>21</v>
      </c>
      <c r="H24" s="1">
        <f t="shared" si="1"/>
        <v>13848750102.629997</v>
      </c>
      <c r="I24" s="1">
        <f>ABS(Table25[[#This Row],[Difference ''22 - ''21]])</f>
        <v>1519739.6599999964</v>
      </c>
    </row>
    <row r="25" spans="1:9">
      <c r="A25" s="7">
        <v>25</v>
      </c>
      <c r="B25">
        <v>4208893.7</v>
      </c>
      <c r="C25">
        <v>5363693.5</v>
      </c>
      <c r="D25">
        <v>16628728.599999998</v>
      </c>
      <c r="E25">
        <f t="shared" si="0"/>
        <v>1154799.7999999998</v>
      </c>
      <c r="G25" s="8">
        <v>25</v>
      </c>
      <c r="H25" s="1">
        <f t="shared" si="1"/>
        <v>13850269842.289997</v>
      </c>
      <c r="I25" s="1">
        <f>ABS(Table25[[#This Row],[Difference ''22 - ''21]])</f>
        <v>1154799.7999999998</v>
      </c>
    </row>
    <row r="26" spans="1:9">
      <c r="A26" s="7">
        <v>35</v>
      </c>
      <c r="C26">
        <v>744480</v>
      </c>
      <c r="D26">
        <v>744480</v>
      </c>
      <c r="E26">
        <f t="shared" si="0"/>
        <v>744480</v>
      </c>
      <c r="G26" s="8">
        <v>35</v>
      </c>
      <c r="H26" s="1">
        <f t="shared" si="1"/>
        <v>13851424642.089996</v>
      </c>
      <c r="I26" s="1">
        <f>ABS(Table25[[#This Row],[Difference ''22 - ''21]])</f>
        <v>744480</v>
      </c>
    </row>
    <row r="27" spans="1:9">
      <c r="A27" s="7">
        <v>20</v>
      </c>
      <c r="B27">
        <v>2303341.35</v>
      </c>
      <c r="C27">
        <v>2655303.66</v>
      </c>
      <c r="D27">
        <v>16110658.9</v>
      </c>
      <c r="E27">
        <f t="shared" si="0"/>
        <v>351962.31000000006</v>
      </c>
      <c r="G27" s="8">
        <v>20</v>
      </c>
      <c r="H27" s="1">
        <f t="shared" si="1"/>
        <v>13852169122.089996</v>
      </c>
      <c r="I27" s="1">
        <f>ABS(Table25[[#This Row],[Difference ''22 - ''21]])</f>
        <v>351962.31000000006</v>
      </c>
    </row>
    <row r="28" spans="1:9">
      <c r="A28" s="7">
        <v>42</v>
      </c>
      <c r="B28">
        <v>1459157.95</v>
      </c>
      <c r="C28">
        <v>1770556.81</v>
      </c>
      <c r="D28">
        <v>31990085.189999998</v>
      </c>
      <c r="E28">
        <f t="shared" si="0"/>
        <v>311398.8600000001</v>
      </c>
      <c r="G28" s="8">
        <v>42</v>
      </c>
      <c r="H28" s="1">
        <f t="shared" si="1"/>
        <v>13852521084.399996</v>
      </c>
      <c r="I28" s="1">
        <f>ABS(Table25[[#This Row],[Difference ''22 - ''21]])</f>
        <v>311398.8600000001</v>
      </c>
    </row>
    <row r="29" spans="1:9">
      <c r="A29" s="7">
        <v>33</v>
      </c>
      <c r="B29">
        <v>221887.38</v>
      </c>
      <c r="C29">
        <v>290720.46000000002</v>
      </c>
      <c r="D29">
        <v>1861686.77</v>
      </c>
      <c r="E29">
        <f t="shared" si="0"/>
        <v>68833.080000000016</v>
      </c>
      <c r="G29" s="8">
        <v>33</v>
      </c>
      <c r="H29" s="1">
        <f t="shared" si="1"/>
        <v>13852832483.259996</v>
      </c>
      <c r="I29" s="1">
        <f>ABS(Table25[[#This Row],[Difference ''22 - ''21]])</f>
        <v>68833.080000000016</v>
      </c>
    </row>
    <row r="30" spans="1:9">
      <c r="A30" s="7">
        <v>10</v>
      </c>
      <c r="B30">
        <v>1913185.23</v>
      </c>
      <c r="C30">
        <v>1860125.92</v>
      </c>
      <c r="D30">
        <v>5230984.92</v>
      </c>
      <c r="E30">
        <f t="shared" si="0"/>
        <v>-53059.310000000056</v>
      </c>
      <c r="G30" s="8">
        <v>10</v>
      </c>
      <c r="H30" s="9">
        <f>H29+I29-I30</f>
        <v>13852848257.029997</v>
      </c>
      <c r="I30" s="1">
        <f>ABS(Table25[[#This Row],[Difference ''22 - ''21]])</f>
        <v>53059.310000000056</v>
      </c>
    </row>
    <row r="31" spans="1:9">
      <c r="A31" s="7">
        <v>41</v>
      </c>
      <c r="B31">
        <v>3533300.39</v>
      </c>
      <c r="C31">
        <v>3168552.53</v>
      </c>
      <c r="D31">
        <v>12762791.219999999</v>
      </c>
      <c r="E31">
        <f t="shared" si="0"/>
        <v>-364747.86000000034</v>
      </c>
      <c r="G31" s="8">
        <v>41</v>
      </c>
      <c r="H31" s="10">
        <f>H30-I31</f>
        <v>13852483509.169996</v>
      </c>
      <c r="I31" s="1">
        <f>ABS(Table25[[#This Row],[Difference ''22 - ''21]])</f>
        <v>364747.86000000034</v>
      </c>
    </row>
    <row r="32" spans="1:9">
      <c r="A32" s="7">
        <v>27</v>
      </c>
      <c r="B32">
        <v>6593613.2999999998</v>
      </c>
      <c r="C32">
        <v>4643829.37</v>
      </c>
      <c r="D32">
        <v>11847386.85</v>
      </c>
      <c r="E32">
        <f t="shared" si="0"/>
        <v>-1949783.9299999997</v>
      </c>
      <c r="G32" s="8">
        <v>27</v>
      </c>
      <c r="H32" s="10">
        <f t="shared" ref="H32:H48" si="2">H31-I32</f>
        <v>13850533725.239996</v>
      </c>
      <c r="I32" s="1">
        <f>ABS(Table25[[#This Row],[Difference ''22 - ''21]])</f>
        <v>1949783.9299999997</v>
      </c>
    </row>
    <row r="33" spans="1:9">
      <c r="A33" s="7">
        <v>45</v>
      </c>
      <c r="B33">
        <v>3724122.91</v>
      </c>
      <c r="C33">
        <v>592393.07999999996</v>
      </c>
      <c r="D33">
        <v>6015738.7700000005</v>
      </c>
      <c r="E33">
        <f t="shared" si="0"/>
        <v>-3131729.83</v>
      </c>
      <c r="G33" s="8">
        <v>45</v>
      </c>
      <c r="H33" s="10">
        <f t="shared" si="2"/>
        <v>13847401995.409996</v>
      </c>
      <c r="I33" s="1">
        <f>ABS(Table25[[#This Row],[Difference ''22 - ''21]])</f>
        <v>3131729.83</v>
      </c>
    </row>
    <row r="34" spans="1:9">
      <c r="A34" s="7">
        <v>26</v>
      </c>
      <c r="B34">
        <v>27171701.949999999</v>
      </c>
      <c r="C34">
        <v>21458617.199999999</v>
      </c>
      <c r="D34">
        <v>70686842.060000002</v>
      </c>
      <c r="E34">
        <f t="shared" si="0"/>
        <v>-5713084.75</v>
      </c>
      <c r="G34" s="8">
        <v>26</v>
      </c>
      <c r="H34" s="10">
        <f t="shared" si="2"/>
        <v>13841688910.659996</v>
      </c>
      <c r="I34" s="1">
        <f>ABS(Table25[[#This Row],[Difference ''22 - ''21]])</f>
        <v>5713084.75</v>
      </c>
    </row>
    <row r="35" spans="1:9">
      <c r="A35" s="7">
        <v>14</v>
      </c>
      <c r="B35">
        <v>31069171.780000001</v>
      </c>
      <c r="C35">
        <v>25088100.469999999</v>
      </c>
      <c r="D35">
        <v>85560783.709999993</v>
      </c>
      <c r="E35">
        <f t="shared" si="0"/>
        <v>-5981071.3100000024</v>
      </c>
      <c r="G35" s="8">
        <v>14</v>
      </c>
      <c r="H35" s="10">
        <f t="shared" si="2"/>
        <v>13835707839.349997</v>
      </c>
      <c r="I35" s="1">
        <f>ABS(Table25[[#This Row],[Difference ''22 - ''21]])</f>
        <v>5981071.3100000024</v>
      </c>
    </row>
    <row r="36" spans="1:9">
      <c r="A36" s="7">
        <v>7</v>
      </c>
      <c r="B36">
        <v>152546329.36000001</v>
      </c>
      <c r="C36">
        <v>146182464.91</v>
      </c>
      <c r="D36">
        <v>457038501.80999994</v>
      </c>
      <c r="E36">
        <f t="shared" si="0"/>
        <v>-6363864.4500000179</v>
      </c>
      <c r="G36" s="8">
        <v>7</v>
      </c>
      <c r="H36" s="10">
        <f t="shared" si="2"/>
        <v>13829343974.899996</v>
      </c>
      <c r="I36" s="1">
        <f>ABS(Table25[[#This Row],[Difference ''22 - ''21]])</f>
        <v>6363864.4500000179</v>
      </c>
    </row>
    <row r="37" spans="1:9">
      <c r="A37" s="7">
        <v>11</v>
      </c>
      <c r="B37">
        <v>212324409.05000001</v>
      </c>
      <c r="C37">
        <v>205132445.78</v>
      </c>
      <c r="D37">
        <v>581166646.85000002</v>
      </c>
      <c r="E37">
        <f t="shared" si="0"/>
        <v>-7191963.2700000107</v>
      </c>
      <c r="G37" s="8">
        <v>11</v>
      </c>
      <c r="H37" s="10">
        <f t="shared" si="2"/>
        <v>13822152011.629995</v>
      </c>
      <c r="I37" s="1">
        <f>ABS(Table25[[#This Row],[Difference ''22 - ''21]])</f>
        <v>7191963.2700000107</v>
      </c>
    </row>
    <row r="38" spans="1:9">
      <c r="A38" s="7">
        <v>39</v>
      </c>
      <c r="B38">
        <v>26019777.16</v>
      </c>
      <c r="C38">
        <v>15025833.439999999</v>
      </c>
      <c r="D38">
        <v>66053646.579999998</v>
      </c>
      <c r="E38">
        <f t="shared" si="0"/>
        <v>-10993943.720000001</v>
      </c>
      <c r="G38" s="8">
        <v>39</v>
      </c>
      <c r="H38" s="10">
        <f t="shared" si="2"/>
        <v>13811158067.909996</v>
      </c>
      <c r="I38" s="1">
        <f>ABS(Table25[[#This Row],[Difference ''22 - ''21]])</f>
        <v>10993943.720000001</v>
      </c>
    </row>
    <row r="39" spans="1:9">
      <c r="A39" s="7">
        <v>22</v>
      </c>
      <c r="B39">
        <v>136604386.47999999</v>
      </c>
      <c r="C39">
        <v>123683332.91</v>
      </c>
      <c r="D39">
        <v>399620129.86000001</v>
      </c>
      <c r="E39">
        <f t="shared" si="0"/>
        <v>-12921053.569999993</v>
      </c>
      <c r="G39" s="8">
        <v>22</v>
      </c>
      <c r="H39" s="10">
        <f t="shared" si="2"/>
        <v>13798237014.339996</v>
      </c>
      <c r="I39" s="1">
        <f>ABS(Table25[[#This Row],[Difference ''22 - ''21]])</f>
        <v>12921053.569999993</v>
      </c>
    </row>
    <row r="40" spans="1:9">
      <c r="A40" s="7">
        <v>29</v>
      </c>
      <c r="B40">
        <v>807980447.47000003</v>
      </c>
      <c r="C40">
        <v>793183643.52999997</v>
      </c>
      <c r="D40">
        <v>2497122294.3900003</v>
      </c>
      <c r="E40">
        <f t="shared" si="0"/>
        <v>-14796803.940000057</v>
      </c>
      <c r="G40" s="8">
        <v>29</v>
      </c>
      <c r="H40" s="10">
        <f t="shared" si="2"/>
        <v>13783440210.399996</v>
      </c>
      <c r="I40" s="1">
        <f>ABS(Table25[[#This Row],[Difference ''22 - ''21]])</f>
        <v>14796803.940000057</v>
      </c>
    </row>
    <row r="41" spans="1:9">
      <c r="A41" s="7">
        <v>9</v>
      </c>
      <c r="B41">
        <v>42520982.899999999</v>
      </c>
      <c r="C41">
        <v>13828444.300000001</v>
      </c>
      <c r="D41">
        <v>78544394.5</v>
      </c>
      <c r="E41">
        <f t="shared" si="0"/>
        <v>-28692538.599999998</v>
      </c>
      <c r="G41" s="8">
        <v>9</v>
      </c>
      <c r="H41" s="10">
        <f t="shared" si="2"/>
        <v>13754747671.799995</v>
      </c>
      <c r="I41" s="1">
        <f>ABS(Table25[[#This Row],[Difference ''22 - ''21]])</f>
        <v>28692538.599999998</v>
      </c>
    </row>
    <row r="42" spans="1:9">
      <c r="A42" s="7">
        <v>40</v>
      </c>
      <c r="B42">
        <v>123583561.2</v>
      </c>
      <c r="C42">
        <v>78927517.900000006</v>
      </c>
      <c r="D42">
        <v>318541799.40000004</v>
      </c>
      <c r="E42">
        <f t="shared" si="0"/>
        <v>-44656043.299999997</v>
      </c>
      <c r="G42" s="8">
        <v>40</v>
      </c>
      <c r="H42" s="10">
        <f t="shared" si="2"/>
        <v>13710091628.499996</v>
      </c>
      <c r="I42" s="1">
        <f>ABS(Table25[[#This Row],[Difference ''22 - ''21]])</f>
        <v>44656043.299999997</v>
      </c>
    </row>
    <row r="43" spans="1:9">
      <c r="A43" s="7">
        <v>24</v>
      </c>
      <c r="B43">
        <v>256516303.09999999</v>
      </c>
      <c r="C43">
        <v>206927404.71000001</v>
      </c>
      <c r="D43">
        <v>621191115.92000008</v>
      </c>
      <c r="E43">
        <f t="shared" si="0"/>
        <v>-49588898.389999986</v>
      </c>
      <c r="G43" s="8">
        <v>24</v>
      </c>
      <c r="H43" s="10">
        <f t="shared" si="2"/>
        <v>13660502730.109997</v>
      </c>
      <c r="I43" s="1">
        <f>ABS(Table25[[#This Row],[Difference ''22 - ''21]])</f>
        <v>49588898.389999986</v>
      </c>
    </row>
    <row r="44" spans="1:9">
      <c r="A44" s="7">
        <v>34</v>
      </c>
      <c r="B44">
        <v>197333250.03</v>
      </c>
      <c r="C44">
        <v>138907269.66</v>
      </c>
      <c r="D44">
        <v>495522711.76999998</v>
      </c>
      <c r="E44">
        <f t="shared" si="0"/>
        <v>-58425980.370000005</v>
      </c>
      <c r="G44" s="8">
        <v>34</v>
      </c>
      <c r="H44" s="10">
        <f t="shared" si="2"/>
        <v>13602076749.739996</v>
      </c>
      <c r="I44" s="1">
        <f>ABS(Table25[[#This Row],[Difference ''22 - ''21]])</f>
        <v>58425980.370000005</v>
      </c>
    </row>
    <row r="45" spans="1:9">
      <c r="A45" s="7">
        <v>12</v>
      </c>
      <c r="B45">
        <v>135119186.40000001</v>
      </c>
      <c r="C45">
        <v>18856061.399999999</v>
      </c>
      <c r="D45">
        <v>394497151.39999998</v>
      </c>
      <c r="E45">
        <f t="shared" si="0"/>
        <v>-116263125</v>
      </c>
      <c r="G45" s="8">
        <v>12</v>
      </c>
      <c r="H45" s="10">
        <f t="shared" si="2"/>
        <v>13485813624.739996</v>
      </c>
      <c r="I45" s="1">
        <f>ABS(Table25[[#This Row],[Difference ''22 - ''21]])</f>
        <v>116263125</v>
      </c>
    </row>
    <row r="46" spans="1:9">
      <c r="A46" s="7">
        <v>32</v>
      </c>
      <c r="B46">
        <v>882856889.10000002</v>
      </c>
      <c r="C46">
        <v>617891688.16999996</v>
      </c>
      <c r="D46">
        <v>2128380732.2</v>
      </c>
      <c r="E46">
        <f t="shared" si="0"/>
        <v>-264965200.93000007</v>
      </c>
      <c r="G46" s="8">
        <v>32</v>
      </c>
      <c r="H46" s="10">
        <f t="shared" si="2"/>
        <v>13220848423.809996</v>
      </c>
      <c r="I46" s="1">
        <f>ABS(Table25[[#This Row],[Difference ''22 - ''21]])</f>
        <v>264965200.93000007</v>
      </c>
    </row>
    <row r="47" spans="1:9">
      <c r="A47" s="7">
        <v>31</v>
      </c>
      <c r="B47">
        <v>1173565466.04</v>
      </c>
      <c r="C47">
        <v>906479878.24000001</v>
      </c>
      <c r="D47">
        <v>2972024239.9400001</v>
      </c>
      <c r="E47">
        <f t="shared" si="0"/>
        <v>-267085587.79999995</v>
      </c>
      <c r="G47" s="8">
        <v>31</v>
      </c>
      <c r="H47" s="10">
        <f t="shared" si="2"/>
        <v>12953762836.009996</v>
      </c>
      <c r="I47" s="1">
        <f>ABS(Table25[[#This Row],[Difference ''22 - ''21]])</f>
        <v>267085587.79999995</v>
      </c>
    </row>
    <row r="48" spans="1:9">
      <c r="A48" s="7" t="s">
        <v>55</v>
      </c>
      <c r="B48">
        <v>12003709072.729998</v>
      </c>
      <c r="C48">
        <v>12953762836.009996</v>
      </c>
      <c r="D48">
        <v>37555514655.479988</v>
      </c>
      <c r="G48" s="8">
        <v>2022</v>
      </c>
      <c r="H48" s="1">
        <f t="shared" si="2"/>
        <v>12953762836.009996</v>
      </c>
      <c r="I48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8F0C-51DB-4536-8988-9932E7E0E07C}">
  <dimension ref="A2:I48"/>
  <sheetViews>
    <sheetView topLeftCell="J1" workbookViewId="0">
      <selection activeCell="I1" sqref="A1:I1048576"/>
    </sheetView>
  </sheetViews>
  <sheetFormatPr defaultRowHeight="14.4"/>
  <cols>
    <col min="1" max="1" width="19" hidden="1" customWidth="1"/>
    <col min="2" max="3" width="12" hidden="1" customWidth="1"/>
    <col min="4" max="4" width="13.44140625" hidden="1" customWidth="1"/>
    <col min="5" max="5" width="18.88671875" hidden="1" customWidth="1"/>
    <col min="6" max="7" width="0" hidden="1" customWidth="1"/>
    <col min="8" max="8" width="14.6640625" hidden="1" customWidth="1"/>
    <col min="9" max="9" width="13.6640625" hidden="1" customWidth="1"/>
  </cols>
  <sheetData>
    <row r="2" spans="1:9">
      <c r="A2" t="s">
        <v>54</v>
      </c>
      <c r="B2" t="s">
        <v>7</v>
      </c>
      <c r="C2" t="s">
        <v>6</v>
      </c>
      <c r="D2" t="s">
        <v>55</v>
      </c>
      <c r="E2" t="s">
        <v>60</v>
      </c>
      <c r="G2" s="8">
        <v>2022</v>
      </c>
      <c r="H2" s="1">
        <f>B48</f>
        <v>12953762836.009996</v>
      </c>
      <c r="I2" s="1"/>
    </row>
    <row r="3" spans="1:9">
      <c r="A3" s="7">
        <v>36</v>
      </c>
      <c r="B3">
        <v>28465589.809999999</v>
      </c>
      <c r="C3">
        <v>300025289.30000001</v>
      </c>
      <c r="D3">
        <v>345071363.91000003</v>
      </c>
      <c r="E3">
        <f t="shared" ref="E3:E47" si="0">C3-B3</f>
        <v>271559699.49000001</v>
      </c>
      <c r="G3" s="8">
        <v>36</v>
      </c>
      <c r="H3" s="1">
        <f>H2+I2</f>
        <v>12953762836.009996</v>
      </c>
      <c r="I3" s="1">
        <f>ABS(Table24[[#This Row],[Difference ''23 - ''22]])</f>
        <v>271559699.49000001</v>
      </c>
    </row>
    <row r="4" spans="1:9">
      <c r="A4" s="7">
        <v>12</v>
      </c>
      <c r="B4">
        <v>18856061.399999999</v>
      </c>
      <c r="C4">
        <v>240521903.59999999</v>
      </c>
      <c r="D4">
        <v>394497151.39999998</v>
      </c>
      <c r="E4">
        <f t="shared" si="0"/>
        <v>221665842.19999999</v>
      </c>
      <c r="G4" s="8">
        <v>12</v>
      </c>
      <c r="H4" s="1">
        <f t="shared" ref="H4:H25" si="1">H3+I3</f>
        <v>13225322535.499996</v>
      </c>
      <c r="I4" s="1">
        <f>ABS(Table24[[#This Row],[Difference ''23 - ''22]])</f>
        <v>221665842.19999999</v>
      </c>
    </row>
    <row r="5" spans="1:9">
      <c r="A5" s="7">
        <v>37</v>
      </c>
      <c r="B5">
        <v>158674269.59999999</v>
      </c>
      <c r="C5">
        <v>328283384</v>
      </c>
      <c r="D5">
        <v>632911286.70000005</v>
      </c>
      <c r="E5">
        <f t="shared" si="0"/>
        <v>169609114.40000001</v>
      </c>
      <c r="G5" s="8">
        <v>37</v>
      </c>
      <c r="H5" s="1">
        <f t="shared" si="1"/>
        <v>13446988377.699997</v>
      </c>
      <c r="I5" s="1">
        <f>ABS(Table24[[#This Row],[Difference ''23 - ''22]])</f>
        <v>169609114.40000001</v>
      </c>
    </row>
    <row r="6" spans="1:9">
      <c r="A6" s="7">
        <v>29</v>
      </c>
      <c r="B6">
        <v>793183643.52999997</v>
      </c>
      <c r="C6">
        <v>847469435.54999995</v>
      </c>
      <c r="D6">
        <v>2497122294.3900003</v>
      </c>
      <c r="E6">
        <f t="shared" si="0"/>
        <v>54285792.019999981</v>
      </c>
      <c r="G6" s="8">
        <v>29</v>
      </c>
      <c r="H6" s="1">
        <f t="shared" si="1"/>
        <v>13616597492.099997</v>
      </c>
      <c r="I6" s="1">
        <f>ABS(Table24[[#This Row],[Difference ''23 - ''22]])</f>
        <v>54285792.019999981</v>
      </c>
    </row>
    <row r="7" spans="1:9">
      <c r="A7" s="7">
        <v>40</v>
      </c>
      <c r="B7">
        <v>78927517.900000006</v>
      </c>
      <c r="C7">
        <v>113908138.3</v>
      </c>
      <c r="D7">
        <v>318541799.40000004</v>
      </c>
      <c r="E7">
        <f t="shared" si="0"/>
        <v>34980620.399999991</v>
      </c>
      <c r="G7" s="8">
        <v>40</v>
      </c>
      <c r="H7" s="1">
        <f t="shared" si="1"/>
        <v>13670883284.119997</v>
      </c>
      <c r="I7" s="1">
        <f>ABS(Table24[[#This Row],[Difference ''23 - ''22]])</f>
        <v>34980620.399999991</v>
      </c>
    </row>
    <row r="8" spans="1:9">
      <c r="A8" s="7">
        <v>42</v>
      </c>
      <c r="B8">
        <v>1770556.81</v>
      </c>
      <c r="C8">
        <v>28760370.43</v>
      </c>
      <c r="D8">
        <v>31990085.189999998</v>
      </c>
      <c r="E8">
        <f t="shared" si="0"/>
        <v>26989813.620000001</v>
      </c>
      <c r="G8" s="8">
        <v>42</v>
      </c>
      <c r="H8" s="1">
        <f t="shared" si="1"/>
        <v>13705863904.519997</v>
      </c>
      <c r="I8" s="1">
        <f>ABS(Table24[[#This Row],[Difference ''23 - ''22]])</f>
        <v>26989813.620000001</v>
      </c>
    </row>
    <row r="9" spans="1:9">
      <c r="A9" s="7">
        <v>1</v>
      </c>
      <c r="B9">
        <v>4362594988.4399996</v>
      </c>
      <c r="C9">
        <v>4377816011.0500002</v>
      </c>
      <c r="D9">
        <v>13405325018.599998</v>
      </c>
      <c r="E9">
        <f t="shared" si="0"/>
        <v>15221022.61000061</v>
      </c>
      <c r="G9" s="8">
        <v>1</v>
      </c>
      <c r="H9" s="1">
        <f t="shared" si="1"/>
        <v>13732853718.139997</v>
      </c>
      <c r="I9" s="1">
        <f>ABS(Table24[[#This Row],[Difference ''23 - ''22]])</f>
        <v>15221022.61000061</v>
      </c>
    </row>
    <row r="10" spans="1:9">
      <c r="A10" s="7">
        <v>13</v>
      </c>
      <c r="B10">
        <v>20905407.600000001</v>
      </c>
      <c r="C10">
        <v>35541775.5</v>
      </c>
      <c r="D10">
        <v>68609503.599999994</v>
      </c>
      <c r="E10">
        <f t="shared" si="0"/>
        <v>14636367.899999999</v>
      </c>
      <c r="G10" s="8">
        <v>13</v>
      </c>
      <c r="H10" s="1">
        <f t="shared" si="1"/>
        <v>13748074740.749998</v>
      </c>
      <c r="I10" s="1">
        <f>ABS(Table24[[#This Row],[Difference ''23 - ''22]])</f>
        <v>14636367.899999999</v>
      </c>
    </row>
    <row r="11" spans="1:9">
      <c r="A11" s="7">
        <v>34</v>
      </c>
      <c r="B11">
        <v>138907269.66</v>
      </c>
      <c r="C11">
        <v>150273695.63999999</v>
      </c>
      <c r="D11">
        <v>495522711.76999998</v>
      </c>
      <c r="E11">
        <f t="shared" si="0"/>
        <v>11366425.979999989</v>
      </c>
      <c r="G11" s="8">
        <v>34</v>
      </c>
      <c r="H11" s="1">
        <f t="shared" si="1"/>
        <v>13762711108.649998</v>
      </c>
      <c r="I11" s="1">
        <f>ABS(Table24[[#This Row],[Difference ''23 - ''22]])</f>
        <v>11366425.979999989</v>
      </c>
    </row>
    <row r="12" spans="1:9">
      <c r="A12" s="7">
        <v>8</v>
      </c>
      <c r="B12">
        <v>29337688.949999999</v>
      </c>
      <c r="C12">
        <v>37483246.170000002</v>
      </c>
      <c r="D12">
        <v>94217419.890000015</v>
      </c>
      <c r="E12">
        <f t="shared" si="0"/>
        <v>8145557.2200000025</v>
      </c>
      <c r="G12" s="8">
        <v>8</v>
      </c>
      <c r="H12" s="1">
        <f t="shared" si="1"/>
        <v>13774077534.629997</v>
      </c>
      <c r="I12" s="1">
        <f>ABS(Table24[[#This Row],[Difference ''23 - ''22]])</f>
        <v>8145557.2200000025</v>
      </c>
    </row>
    <row r="13" spans="1:9">
      <c r="A13" s="7">
        <v>39</v>
      </c>
      <c r="B13">
        <v>15025833.439999999</v>
      </c>
      <c r="C13">
        <v>22499160.010000002</v>
      </c>
      <c r="D13">
        <v>66053646.579999998</v>
      </c>
      <c r="E13">
        <f t="shared" si="0"/>
        <v>7473326.5700000022</v>
      </c>
      <c r="G13" s="8">
        <v>39</v>
      </c>
      <c r="H13" s="1">
        <f t="shared" si="1"/>
        <v>13782223091.849997</v>
      </c>
      <c r="I13" s="1">
        <f>ABS(Table24[[#This Row],[Difference ''23 - ''22]])</f>
        <v>7473326.5700000022</v>
      </c>
    </row>
    <row r="14" spans="1:9">
      <c r="A14" s="7">
        <v>9</v>
      </c>
      <c r="B14">
        <v>13828444.300000001</v>
      </c>
      <c r="C14">
        <v>19854004.5</v>
      </c>
      <c r="D14">
        <v>78544394.5</v>
      </c>
      <c r="E14">
        <f t="shared" si="0"/>
        <v>6025560.1999999993</v>
      </c>
      <c r="G14" s="8">
        <v>9</v>
      </c>
      <c r="H14" s="1">
        <f t="shared" si="1"/>
        <v>13789696418.419996</v>
      </c>
      <c r="I14" s="1">
        <f>ABS(Table24[[#This Row],[Difference ''23 - ''22]])</f>
        <v>6025560.1999999993</v>
      </c>
    </row>
    <row r="15" spans="1:9">
      <c r="A15" s="7">
        <v>20</v>
      </c>
      <c r="B15">
        <v>2655303.66</v>
      </c>
      <c r="C15">
        <v>8601226.6699999999</v>
      </c>
      <c r="D15">
        <v>16110658.9</v>
      </c>
      <c r="E15">
        <f t="shared" si="0"/>
        <v>5945923.0099999998</v>
      </c>
      <c r="G15" s="8">
        <v>20</v>
      </c>
      <c r="H15" s="1">
        <f t="shared" si="1"/>
        <v>13795721978.619997</v>
      </c>
      <c r="I15" s="1">
        <f>ABS(Table24[[#This Row],[Difference ''23 - ''22]])</f>
        <v>5945923.0099999998</v>
      </c>
    </row>
    <row r="16" spans="1:9">
      <c r="A16" s="7">
        <v>18</v>
      </c>
      <c r="B16">
        <v>6395079.9000000004</v>
      </c>
      <c r="C16">
        <v>11531118.5</v>
      </c>
      <c r="D16">
        <v>21339837.199999999</v>
      </c>
      <c r="E16">
        <f t="shared" si="0"/>
        <v>5136038.5999999996</v>
      </c>
      <c r="G16" s="8">
        <v>18</v>
      </c>
      <c r="H16" s="1">
        <f t="shared" si="1"/>
        <v>13801667901.629997</v>
      </c>
      <c r="I16" s="1">
        <f>ABS(Table24[[#This Row],[Difference ''23 - ''22]])</f>
        <v>5136038.5999999996</v>
      </c>
    </row>
    <row r="17" spans="1:9">
      <c r="A17" s="7">
        <v>6</v>
      </c>
      <c r="B17">
        <v>24657097.199999999</v>
      </c>
      <c r="C17">
        <v>28492667.59</v>
      </c>
      <c r="D17">
        <v>76236713.63000001</v>
      </c>
      <c r="E17">
        <f t="shared" si="0"/>
        <v>3835570.3900000006</v>
      </c>
      <c r="G17" s="8">
        <v>6</v>
      </c>
      <c r="H17" s="1">
        <f t="shared" si="1"/>
        <v>13806803940.229998</v>
      </c>
      <c r="I17" s="1">
        <f>ABS(Table24[[#This Row],[Difference ''23 - ''22]])</f>
        <v>3835570.3900000006</v>
      </c>
    </row>
    <row r="18" spans="1:9">
      <c r="A18" s="7">
        <v>7</v>
      </c>
      <c r="B18">
        <v>146182464.91</v>
      </c>
      <c r="C18">
        <v>149995605.78999999</v>
      </c>
      <c r="D18">
        <v>457038501.80999994</v>
      </c>
      <c r="E18">
        <f t="shared" si="0"/>
        <v>3813140.8799999952</v>
      </c>
      <c r="G18" s="8">
        <v>7</v>
      </c>
      <c r="H18" s="1">
        <f t="shared" si="1"/>
        <v>13810639510.619997</v>
      </c>
      <c r="I18" s="1">
        <f>ABS(Table24[[#This Row],[Difference ''23 - ''22]])</f>
        <v>3813140.8799999952</v>
      </c>
    </row>
    <row r="19" spans="1:9">
      <c r="A19" s="7">
        <v>14</v>
      </c>
      <c r="B19">
        <v>25088100.469999999</v>
      </c>
      <c r="C19">
        <v>28673602.550000001</v>
      </c>
      <c r="D19">
        <v>85560783.709999993</v>
      </c>
      <c r="E19">
        <f t="shared" si="0"/>
        <v>3585502.0800000019</v>
      </c>
      <c r="G19" s="8">
        <v>14</v>
      </c>
      <c r="H19" s="1">
        <f t="shared" si="1"/>
        <v>13814452651.499996</v>
      </c>
      <c r="I19" s="1">
        <f>ABS(Table24[[#This Row],[Difference ''23 - ''22]])</f>
        <v>3585502.0800000019</v>
      </c>
    </row>
    <row r="20" spans="1:9">
      <c r="A20" s="7">
        <v>22</v>
      </c>
      <c r="B20">
        <v>123683332.91</v>
      </c>
      <c r="C20">
        <v>126684679.54000001</v>
      </c>
      <c r="D20">
        <v>399620129.86000001</v>
      </c>
      <c r="E20">
        <f t="shared" si="0"/>
        <v>3001346.6300000101</v>
      </c>
      <c r="G20" s="8">
        <v>22</v>
      </c>
      <c r="H20" s="1">
        <f t="shared" si="1"/>
        <v>13818038153.579996</v>
      </c>
      <c r="I20" s="1">
        <f>ABS(Table24[[#This Row],[Difference ''23 - ''22]])</f>
        <v>3001346.6300000101</v>
      </c>
    </row>
    <row r="21" spans="1:9">
      <c r="A21" s="7">
        <v>41</v>
      </c>
      <c r="B21">
        <v>3168552.53</v>
      </c>
      <c r="C21">
        <v>6060938.2999999998</v>
      </c>
      <c r="D21">
        <v>12762791.219999999</v>
      </c>
      <c r="E21">
        <f t="shared" si="0"/>
        <v>2892385.77</v>
      </c>
      <c r="G21" s="8">
        <v>41</v>
      </c>
      <c r="H21" s="1">
        <f t="shared" si="1"/>
        <v>13821039500.209995</v>
      </c>
      <c r="I21" s="1">
        <f>ABS(Table24[[#This Row],[Difference ''23 - ''22]])</f>
        <v>2892385.77</v>
      </c>
    </row>
    <row r="22" spans="1:9">
      <c r="A22" s="7">
        <v>3</v>
      </c>
      <c r="B22">
        <v>63923268.5</v>
      </c>
      <c r="C22">
        <v>65817270.909999996</v>
      </c>
      <c r="D22">
        <v>188450743.22</v>
      </c>
      <c r="E22">
        <f t="shared" si="0"/>
        <v>1894002.4099999964</v>
      </c>
      <c r="G22" s="8">
        <v>3</v>
      </c>
      <c r="H22" s="1">
        <f t="shared" si="1"/>
        <v>13823931885.979996</v>
      </c>
      <c r="I22" s="1">
        <f>ABS(Table24[[#This Row],[Difference ''23 - ''22]])</f>
        <v>1894002.4099999964</v>
      </c>
    </row>
    <row r="23" spans="1:9">
      <c r="A23" s="7">
        <v>23</v>
      </c>
      <c r="B23">
        <v>120334340.81</v>
      </c>
      <c r="C23">
        <v>121830409.37</v>
      </c>
      <c r="D23">
        <v>335718073.10000002</v>
      </c>
      <c r="E23">
        <f t="shared" si="0"/>
        <v>1496068.5600000024</v>
      </c>
      <c r="G23" s="8">
        <v>23</v>
      </c>
      <c r="H23" s="1">
        <f t="shared" si="1"/>
        <v>13825825888.389996</v>
      </c>
      <c r="I23" s="1">
        <f>ABS(Table24[[#This Row],[Difference ''23 - ''22]])</f>
        <v>1496068.5600000024</v>
      </c>
    </row>
    <row r="24" spans="1:9">
      <c r="A24" s="7">
        <v>45</v>
      </c>
      <c r="B24">
        <v>592393.07999999996</v>
      </c>
      <c r="C24">
        <v>1699222.78</v>
      </c>
      <c r="D24">
        <v>6015738.7700000005</v>
      </c>
      <c r="E24">
        <f t="shared" si="0"/>
        <v>1106829.7000000002</v>
      </c>
      <c r="G24" s="8">
        <v>45</v>
      </c>
      <c r="H24" s="1">
        <f t="shared" si="1"/>
        <v>13827321956.949995</v>
      </c>
      <c r="I24" s="1">
        <f>ABS(Table24[[#This Row],[Difference ''23 - ''22]])</f>
        <v>1106829.7000000002</v>
      </c>
    </row>
    <row r="25" spans="1:9">
      <c r="A25" s="7">
        <v>33</v>
      </c>
      <c r="B25">
        <v>290720.46000000002</v>
      </c>
      <c r="C25">
        <v>985304.46</v>
      </c>
      <c r="D25">
        <v>1861686.77</v>
      </c>
      <c r="E25">
        <f t="shared" si="0"/>
        <v>694584</v>
      </c>
      <c r="G25" s="8">
        <v>33</v>
      </c>
      <c r="H25" s="1">
        <f t="shared" si="1"/>
        <v>13828428786.649996</v>
      </c>
      <c r="I25" s="1">
        <f>ABS(Table24[[#This Row],[Difference ''23 - ''22]])</f>
        <v>694584</v>
      </c>
    </row>
    <row r="26" spans="1:9">
      <c r="A26" s="7">
        <v>35</v>
      </c>
      <c r="B26">
        <v>744480</v>
      </c>
      <c r="D26">
        <v>744480</v>
      </c>
      <c r="E26">
        <f t="shared" si="0"/>
        <v>-744480</v>
      </c>
      <c r="G26" s="8">
        <v>35</v>
      </c>
      <c r="H26" s="1">
        <f>H25+I25-I26</f>
        <v>13828378890.649996</v>
      </c>
      <c r="I26" s="1">
        <f>ABS(Table24[[#This Row],[Difference ''23 - ''22]])</f>
        <v>744480</v>
      </c>
    </row>
    <row r="27" spans="1:9">
      <c r="A27" s="7">
        <v>10</v>
      </c>
      <c r="B27">
        <v>1860125.92</v>
      </c>
      <c r="C27">
        <v>1060692.77</v>
      </c>
      <c r="D27">
        <v>5230984.92</v>
      </c>
      <c r="E27">
        <f t="shared" si="0"/>
        <v>-799433.14999999991</v>
      </c>
      <c r="G27" s="8">
        <v>10</v>
      </c>
      <c r="H27" s="1">
        <f>H26-I27</f>
        <v>13827579457.499996</v>
      </c>
      <c r="I27" s="1">
        <f>ABS(Table24[[#This Row],[Difference ''23 - ''22]])</f>
        <v>799433.14999999991</v>
      </c>
    </row>
    <row r="28" spans="1:9">
      <c r="A28" s="7">
        <v>21</v>
      </c>
      <c r="B28">
        <v>157247571.96000001</v>
      </c>
      <c r="C28">
        <v>156341321.22999999</v>
      </c>
      <c r="D28">
        <v>479783426.81</v>
      </c>
      <c r="E28">
        <f t="shared" si="0"/>
        <v>-906250.73000001907</v>
      </c>
      <c r="G28" s="8">
        <v>21</v>
      </c>
      <c r="H28" s="1">
        <f t="shared" ref="H28:H47" si="2">H27-I28</f>
        <v>13826673206.769997</v>
      </c>
      <c r="I28" s="1">
        <f>ABS(Table24[[#This Row],[Difference ''23 - ''22]])</f>
        <v>906250.73000001907</v>
      </c>
    </row>
    <row r="29" spans="1:9">
      <c r="A29" s="7">
        <v>26</v>
      </c>
      <c r="B29">
        <v>21458617.199999999</v>
      </c>
      <c r="C29">
        <v>20123510.77</v>
      </c>
      <c r="D29">
        <v>70686842.060000002</v>
      </c>
      <c r="E29">
        <f t="shared" si="0"/>
        <v>-1335106.4299999997</v>
      </c>
      <c r="G29" s="8">
        <v>26</v>
      </c>
      <c r="H29" s="1">
        <f t="shared" si="2"/>
        <v>13825338100.339996</v>
      </c>
      <c r="I29" s="1">
        <f>ABS(Table24[[#This Row],[Difference ''23 - ''22]])</f>
        <v>1335106.4299999997</v>
      </c>
    </row>
    <row r="30" spans="1:9">
      <c r="A30" s="7">
        <v>30</v>
      </c>
      <c r="B30">
        <v>9086667.1899999995</v>
      </c>
      <c r="C30">
        <v>5653153.0300000003</v>
      </c>
      <c r="D30">
        <v>16559745.439999999</v>
      </c>
      <c r="E30">
        <f t="shared" si="0"/>
        <v>-3433514.1599999992</v>
      </c>
      <c r="G30" s="8">
        <v>30</v>
      </c>
      <c r="H30" s="1">
        <f t="shared" si="2"/>
        <v>13821904586.179996</v>
      </c>
      <c r="I30" s="1">
        <f>ABS(Table24[[#This Row],[Difference ''23 - ''22]])</f>
        <v>3433514.1599999992</v>
      </c>
    </row>
    <row r="31" spans="1:9">
      <c r="A31" s="7">
        <v>25</v>
      </c>
      <c r="B31">
        <v>5363693.5</v>
      </c>
      <c r="C31">
        <v>1553806.1</v>
      </c>
      <c r="D31">
        <v>16628728.599999998</v>
      </c>
      <c r="E31">
        <f t="shared" si="0"/>
        <v>-3809887.4</v>
      </c>
      <c r="G31" s="8">
        <v>25</v>
      </c>
      <c r="H31" s="1">
        <f t="shared" si="2"/>
        <v>13818094698.779997</v>
      </c>
      <c r="I31" s="1">
        <f>ABS(Table24[[#This Row],[Difference ''23 - ''22]])</f>
        <v>3809887.4</v>
      </c>
    </row>
    <row r="32" spans="1:9">
      <c r="A32" s="7">
        <v>27</v>
      </c>
      <c r="B32">
        <v>4643829.37</v>
      </c>
      <c r="C32">
        <v>556167.74</v>
      </c>
      <c r="D32">
        <v>11847386.85</v>
      </c>
      <c r="E32">
        <f t="shared" si="0"/>
        <v>-4087661.63</v>
      </c>
      <c r="G32" s="8">
        <v>27</v>
      </c>
      <c r="H32" s="1">
        <f t="shared" si="2"/>
        <v>13814007037.149998</v>
      </c>
      <c r="I32" s="1">
        <f>ABS(Table24[[#This Row],[Difference ''23 - ''22]])</f>
        <v>4087661.63</v>
      </c>
    </row>
    <row r="33" spans="1:9">
      <c r="A33" s="7">
        <v>28</v>
      </c>
      <c r="B33">
        <v>64252955.060000002</v>
      </c>
      <c r="C33">
        <v>49884307.359999999</v>
      </c>
      <c r="D33">
        <v>144642663.47</v>
      </c>
      <c r="E33">
        <f t="shared" si="0"/>
        <v>-14368647.700000003</v>
      </c>
      <c r="G33" s="8">
        <v>28</v>
      </c>
      <c r="H33" s="1">
        <f t="shared" si="2"/>
        <v>13799638389.449997</v>
      </c>
      <c r="I33" s="1">
        <f>ABS(Table24[[#This Row],[Difference ''23 - ''22]])</f>
        <v>14368647.700000003</v>
      </c>
    </row>
    <row r="34" spans="1:9">
      <c r="A34" s="7">
        <v>5</v>
      </c>
      <c r="B34">
        <v>616102479.83000004</v>
      </c>
      <c r="C34">
        <v>601266122.30999994</v>
      </c>
      <c r="D34">
        <v>1617348719.55</v>
      </c>
      <c r="E34">
        <f t="shared" si="0"/>
        <v>-14836357.5200001</v>
      </c>
      <c r="G34" s="8">
        <v>5</v>
      </c>
      <c r="H34" s="1">
        <f t="shared" si="2"/>
        <v>13784802031.929996</v>
      </c>
      <c r="I34" s="1">
        <f>ABS(Table24[[#This Row],[Difference ''23 - ''22]])</f>
        <v>14836357.5200001</v>
      </c>
    </row>
    <row r="35" spans="1:9">
      <c r="A35" s="7">
        <v>38</v>
      </c>
      <c r="B35">
        <v>201054291.59</v>
      </c>
      <c r="C35">
        <v>186074182.62</v>
      </c>
      <c r="D35">
        <v>538054334.29000008</v>
      </c>
      <c r="E35">
        <f t="shared" si="0"/>
        <v>-14980108.969999999</v>
      </c>
      <c r="G35" s="8">
        <v>38</v>
      </c>
      <c r="H35" s="1">
        <f t="shared" si="2"/>
        <v>13769821922.959997</v>
      </c>
      <c r="I35" s="1">
        <f>ABS(Table24[[#This Row],[Difference ''23 - ''22]])</f>
        <v>14980108.969999999</v>
      </c>
    </row>
    <row r="36" spans="1:9">
      <c r="A36" s="7">
        <v>16</v>
      </c>
      <c r="B36">
        <v>54953106.399999999</v>
      </c>
      <c r="C36">
        <v>35046418.310000002</v>
      </c>
      <c r="D36">
        <v>130570626.34999999</v>
      </c>
      <c r="E36">
        <f t="shared" si="0"/>
        <v>-19906688.089999996</v>
      </c>
      <c r="G36" s="8">
        <v>16</v>
      </c>
      <c r="H36" s="1">
        <f t="shared" si="2"/>
        <v>13749915234.869997</v>
      </c>
      <c r="I36" s="1">
        <f>ABS(Table24[[#This Row],[Difference ''23 - ''22]])</f>
        <v>19906688.089999996</v>
      </c>
    </row>
    <row r="37" spans="1:9">
      <c r="A37" s="7">
        <v>4</v>
      </c>
      <c r="B37">
        <v>106068122.98999999</v>
      </c>
      <c r="C37">
        <v>75689570.019999996</v>
      </c>
      <c r="D37">
        <v>273111934.19</v>
      </c>
      <c r="E37">
        <f t="shared" si="0"/>
        <v>-30378552.969999999</v>
      </c>
      <c r="G37" s="8">
        <v>4</v>
      </c>
      <c r="H37" s="1">
        <f t="shared" si="2"/>
        <v>13719536681.899998</v>
      </c>
      <c r="I37" s="1">
        <f>ABS(Table24[[#This Row],[Difference ''23 - ''22]])</f>
        <v>30378552.969999999</v>
      </c>
    </row>
    <row r="38" spans="1:9">
      <c r="A38" s="7">
        <v>2</v>
      </c>
      <c r="B38">
        <v>214761025.59999999</v>
      </c>
      <c r="C38">
        <v>176643243.69999999</v>
      </c>
      <c r="D38">
        <v>533339990.92000002</v>
      </c>
      <c r="E38">
        <f t="shared" si="0"/>
        <v>-38117781.900000006</v>
      </c>
      <c r="G38" s="8">
        <v>2</v>
      </c>
      <c r="H38" s="1">
        <f t="shared" si="2"/>
        <v>13681418899.999998</v>
      </c>
      <c r="I38" s="1">
        <f>ABS(Table24[[#This Row],[Difference ''23 - ''22]])</f>
        <v>38117781.900000006</v>
      </c>
    </row>
    <row r="39" spans="1:9">
      <c r="A39" s="7">
        <v>32</v>
      </c>
      <c r="B39">
        <v>617891688.16999996</v>
      </c>
      <c r="C39">
        <v>575831474.95000005</v>
      </c>
      <c r="D39">
        <v>2128380732.2</v>
      </c>
      <c r="E39">
        <f t="shared" si="0"/>
        <v>-42060213.219999909</v>
      </c>
      <c r="G39" s="8">
        <v>32</v>
      </c>
      <c r="H39" s="1">
        <f t="shared" si="2"/>
        <v>13639358686.779999</v>
      </c>
      <c r="I39" s="1">
        <f>ABS(Table24[[#This Row],[Difference ''23 - ''22]])</f>
        <v>42060213.219999909</v>
      </c>
    </row>
    <row r="40" spans="1:9">
      <c r="A40" s="7">
        <v>11</v>
      </c>
      <c r="B40">
        <v>205132445.78</v>
      </c>
      <c r="C40">
        <v>162841361.78</v>
      </c>
      <c r="D40">
        <v>581166646.85000002</v>
      </c>
      <c r="E40">
        <f t="shared" si="0"/>
        <v>-42291084</v>
      </c>
      <c r="G40" s="8">
        <v>11</v>
      </c>
      <c r="H40" s="1">
        <f t="shared" si="2"/>
        <v>13597067602.779999</v>
      </c>
      <c r="I40" s="1">
        <f>ABS(Table24[[#This Row],[Difference ''23 - ''22]])</f>
        <v>42291084</v>
      </c>
    </row>
    <row r="41" spans="1:9">
      <c r="A41" s="7">
        <v>31</v>
      </c>
      <c r="B41">
        <v>906479878.24000001</v>
      </c>
      <c r="C41">
        <v>857725001.57000005</v>
      </c>
      <c r="D41">
        <v>2972024239.9400001</v>
      </c>
      <c r="E41">
        <f t="shared" si="0"/>
        <v>-48754876.669999957</v>
      </c>
      <c r="G41" s="8">
        <v>31</v>
      </c>
      <c r="H41" s="1">
        <f t="shared" si="2"/>
        <v>13548312726.109999</v>
      </c>
      <c r="I41" s="1">
        <f>ABS(Table24[[#This Row],[Difference ''23 - ''22]])</f>
        <v>48754876.669999957</v>
      </c>
    </row>
    <row r="42" spans="1:9">
      <c r="A42" s="7">
        <v>24</v>
      </c>
      <c r="B42">
        <v>206927404.71000001</v>
      </c>
      <c r="C42">
        <v>148748724.88</v>
      </c>
      <c r="D42">
        <v>621191115.92000008</v>
      </c>
      <c r="E42">
        <f t="shared" si="0"/>
        <v>-58178679.830000013</v>
      </c>
      <c r="G42" s="8">
        <v>24</v>
      </c>
      <c r="H42" s="1">
        <f t="shared" si="2"/>
        <v>13490134046.279999</v>
      </c>
      <c r="I42" s="1">
        <f>ABS(Table24[[#This Row],[Difference ''23 - ''22]])</f>
        <v>58178679.830000013</v>
      </c>
    </row>
    <row r="43" spans="1:9">
      <c r="A43" s="7">
        <v>15</v>
      </c>
      <c r="B43">
        <v>586497164.70000005</v>
      </c>
      <c r="C43">
        <v>506774423.88999999</v>
      </c>
      <c r="D43">
        <v>1714064856.0799997</v>
      </c>
      <c r="E43">
        <f t="shared" si="0"/>
        <v>-79722740.810000062</v>
      </c>
      <c r="G43" s="8">
        <v>15</v>
      </c>
      <c r="H43" s="1">
        <f t="shared" si="2"/>
        <v>13410411305.469999</v>
      </c>
      <c r="I43" s="1">
        <f>ABS(Table24[[#This Row],[Difference ''23 - ''22]])</f>
        <v>79722740.810000062</v>
      </c>
    </row>
    <row r="44" spans="1:9">
      <c r="A44" s="7">
        <v>43</v>
      </c>
      <c r="B44">
        <v>90937132</v>
      </c>
      <c r="C44">
        <v>6349173.5999999996</v>
      </c>
      <c r="D44">
        <v>190839574.19999999</v>
      </c>
      <c r="E44">
        <f t="shared" si="0"/>
        <v>-84587958.400000006</v>
      </c>
      <c r="G44" s="8">
        <v>43</v>
      </c>
      <c r="H44" s="1">
        <f t="shared" si="2"/>
        <v>13325823347.07</v>
      </c>
      <c r="I44" s="1">
        <f>ABS(Table24[[#This Row],[Difference ''23 - ''22]])</f>
        <v>84587958.400000006</v>
      </c>
    </row>
    <row r="45" spans="1:9">
      <c r="A45" s="7">
        <v>17</v>
      </c>
      <c r="B45">
        <v>252898004.33000001</v>
      </c>
      <c r="C45">
        <v>127167878.2</v>
      </c>
      <c r="D45">
        <v>543022135.51999998</v>
      </c>
      <c r="E45">
        <f t="shared" si="0"/>
        <v>-125730126.13000001</v>
      </c>
      <c r="G45" s="8">
        <v>17</v>
      </c>
      <c r="H45" s="1">
        <f t="shared" si="2"/>
        <v>13200093220.940001</v>
      </c>
      <c r="I45" s="1">
        <f>ABS(Table24[[#This Row],[Difference ''23 - ''22]])</f>
        <v>125730126.13000001</v>
      </c>
    </row>
    <row r="46" spans="1:9">
      <c r="A46" s="7">
        <v>44</v>
      </c>
      <c r="B46">
        <v>275766150</v>
      </c>
      <c r="C46">
        <v>10729290</v>
      </c>
      <c r="D46">
        <v>286495440</v>
      </c>
      <c r="E46">
        <f t="shared" si="0"/>
        <v>-265036860</v>
      </c>
      <c r="G46" s="8">
        <v>44</v>
      </c>
      <c r="H46" s="1">
        <f t="shared" si="2"/>
        <v>12935056360.940001</v>
      </c>
      <c r="I46" s="1">
        <f>ABS(Table24[[#This Row],[Difference ''23 - ''22]])</f>
        <v>265036860</v>
      </c>
    </row>
    <row r="47" spans="1:9">
      <c r="A47" s="7">
        <v>19</v>
      </c>
      <c r="B47">
        <v>2176188075.5999999</v>
      </c>
      <c r="C47">
        <v>1023302823.4</v>
      </c>
      <c r="D47">
        <v>4650657717.1999998</v>
      </c>
      <c r="E47">
        <f t="shared" si="0"/>
        <v>-1152885252.1999998</v>
      </c>
      <c r="G47" s="8">
        <v>19</v>
      </c>
      <c r="H47" s="1">
        <f t="shared" si="2"/>
        <v>11782171108.740002</v>
      </c>
      <c r="I47" s="1">
        <f>ABS(Table24[[#This Row],[Difference ''23 - ''22]])</f>
        <v>1152885252.1999998</v>
      </c>
    </row>
    <row r="48" spans="1:9">
      <c r="A48" s="7" t="s">
        <v>55</v>
      </c>
      <c r="B48">
        <v>12953762836.009996</v>
      </c>
      <c r="C48">
        <v>11782171108.74</v>
      </c>
      <c r="D48">
        <v>37555514655.479988</v>
      </c>
      <c r="G48" s="8">
        <v>2023</v>
      </c>
      <c r="H48" s="1">
        <f>H47-I48</f>
        <v>11782171108.740002</v>
      </c>
      <c r="I48" s="1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2D6F-A935-44FD-BD82-0E864D49B0EC}">
  <dimension ref="A2:M48"/>
  <sheetViews>
    <sheetView topLeftCell="N1" workbookViewId="0">
      <selection activeCell="AZ18" sqref="AZ18"/>
    </sheetView>
  </sheetViews>
  <sheetFormatPr defaultRowHeight="14.4"/>
  <cols>
    <col min="1" max="1" width="19" hidden="1" customWidth="1"/>
    <col min="2" max="3" width="12" hidden="1" customWidth="1"/>
    <col min="4" max="4" width="13.44140625" hidden="1" customWidth="1"/>
    <col min="5" max="5" width="18.88671875" hidden="1" customWidth="1"/>
    <col min="6" max="7" width="0" hidden="1" customWidth="1"/>
    <col min="8" max="9" width="12" hidden="1" customWidth="1"/>
    <col min="10" max="11" width="0" hidden="1" customWidth="1"/>
    <col min="12" max="12" width="14.6640625" hidden="1" customWidth="1"/>
    <col min="13" max="13" width="13.6640625" style="1" hidden="1" customWidth="1"/>
  </cols>
  <sheetData>
    <row r="2" spans="1:13">
      <c r="A2" t="s">
        <v>54</v>
      </c>
      <c r="B2" t="s">
        <v>6</v>
      </c>
      <c r="C2" t="s">
        <v>4</v>
      </c>
      <c r="D2" t="s">
        <v>55</v>
      </c>
      <c r="E2" t="s">
        <v>59</v>
      </c>
      <c r="G2">
        <v>2023</v>
      </c>
      <c r="H2">
        <f>B48</f>
        <v>11782171108.74</v>
      </c>
      <c r="K2" s="8">
        <v>2023</v>
      </c>
      <c r="L2" s="1">
        <v>11782171108.74</v>
      </c>
    </row>
    <row r="3" spans="1:13">
      <c r="A3" s="7">
        <v>43</v>
      </c>
      <c r="B3">
        <v>6349173.5999999996</v>
      </c>
      <c r="C3">
        <v>17591191.199999999</v>
      </c>
      <c r="D3">
        <v>190839574.19999999</v>
      </c>
      <c r="E3">
        <f t="shared" ref="E3:E47" si="0">C3-B3</f>
        <v>11242017.6</v>
      </c>
      <c r="G3">
        <v>43</v>
      </c>
      <c r="H3">
        <f>H2+I2</f>
        <v>11782171108.74</v>
      </c>
      <c r="I3">
        <f>ABS(Table2[[#This Row],[Difference ''24 - ''23]])</f>
        <v>11242017.6</v>
      </c>
      <c r="K3" s="8">
        <v>43</v>
      </c>
      <c r="L3" s="1">
        <v>11782171108.74</v>
      </c>
      <c r="M3" s="1">
        <v>11242017.6</v>
      </c>
    </row>
    <row r="4" spans="1:13">
      <c r="A4" s="7">
        <v>25</v>
      </c>
      <c r="B4">
        <v>1553806.1</v>
      </c>
      <c r="C4">
        <v>5502335.2999999998</v>
      </c>
      <c r="D4">
        <v>16628728.599999998</v>
      </c>
      <c r="E4">
        <f t="shared" si="0"/>
        <v>3948529.1999999997</v>
      </c>
      <c r="G4">
        <v>25</v>
      </c>
      <c r="H4">
        <f t="shared" ref="H4:H5" si="1">H3+I3</f>
        <v>11793413126.34</v>
      </c>
      <c r="I4">
        <f>ABS(Table2[[#This Row],[Difference ''24 - ''23]])</f>
        <v>3948529.1999999997</v>
      </c>
      <c r="K4" s="8">
        <v>25</v>
      </c>
      <c r="L4" s="1">
        <v>11793413126.34</v>
      </c>
      <c r="M4" s="1">
        <v>3948529.1999999997</v>
      </c>
    </row>
    <row r="5" spans="1:13">
      <c r="A5" s="7">
        <v>35</v>
      </c>
      <c r="D5">
        <v>744480</v>
      </c>
      <c r="E5">
        <f t="shared" si="0"/>
        <v>0</v>
      </c>
      <c r="G5">
        <v>35</v>
      </c>
      <c r="H5">
        <f t="shared" si="1"/>
        <v>11797361655.540001</v>
      </c>
      <c r="I5">
        <f>ABS(Table2[[#This Row],[Difference ''24 - ''23]])</f>
        <v>0</v>
      </c>
      <c r="K5" s="8">
        <v>35</v>
      </c>
      <c r="L5" s="1">
        <v>11797361655.540001</v>
      </c>
      <c r="M5" s="1">
        <v>0</v>
      </c>
    </row>
    <row r="6" spans="1:13">
      <c r="A6" s="7">
        <v>27</v>
      </c>
      <c r="B6">
        <v>556167.74</v>
      </c>
      <c r="C6">
        <v>53776.44</v>
      </c>
      <c r="D6">
        <v>11847386.85</v>
      </c>
      <c r="E6">
        <f t="shared" si="0"/>
        <v>-502391.3</v>
      </c>
      <c r="G6">
        <v>27</v>
      </c>
      <c r="H6">
        <f>H5+I5-I6</f>
        <v>11796859264.240002</v>
      </c>
      <c r="I6">
        <f>ABS(Table2[[#This Row],[Difference ''24 - ''23]])</f>
        <v>502391.3</v>
      </c>
      <c r="K6" s="8">
        <v>27</v>
      </c>
      <c r="L6" s="1">
        <v>11796859264.240002</v>
      </c>
      <c r="M6" s="1">
        <v>502391.3</v>
      </c>
    </row>
    <row r="7" spans="1:13">
      <c r="A7" s="7">
        <v>33</v>
      </c>
      <c r="B7">
        <v>985304.46</v>
      </c>
      <c r="C7">
        <v>363774.47</v>
      </c>
      <c r="D7">
        <v>1861686.77</v>
      </c>
      <c r="E7">
        <f t="shared" si="0"/>
        <v>-621529.99</v>
      </c>
      <c r="G7">
        <v>33</v>
      </c>
      <c r="H7">
        <f>H6-I7</f>
        <v>11796237734.250002</v>
      </c>
      <c r="I7">
        <f>ABS(Table2[[#This Row],[Difference ''24 - ''23]])</f>
        <v>621529.99</v>
      </c>
      <c r="K7" s="8">
        <v>33</v>
      </c>
      <c r="L7" s="1">
        <v>11796237734.250002</v>
      </c>
      <c r="M7" s="1">
        <v>621529.99</v>
      </c>
    </row>
    <row r="8" spans="1:13">
      <c r="A8" s="7">
        <v>10</v>
      </c>
      <c r="B8">
        <v>1060692.77</v>
      </c>
      <c r="C8">
        <v>396981</v>
      </c>
      <c r="D8">
        <v>5230984.92</v>
      </c>
      <c r="E8">
        <f t="shared" si="0"/>
        <v>-663711.77</v>
      </c>
      <c r="G8">
        <v>10</v>
      </c>
      <c r="H8">
        <f t="shared" ref="H8:H48" si="2">H7-I8</f>
        <v>11795574022.480001</v>
      </c>
      <c r="I8">
        <f>ABS(Table2[[#This Row],[Difference ''24 - ''23]])</f>
        <v>663711.77</v>
      </c>
      <c r="K8" s="8">
        <v>10</v>
      </c>
      <c r="L8" s="1">
        <v>11795574022.480001</v>
      </c>
      <c r="M8" s="1">
        <v>663711.77</v>
      </c>
    </row>
    <row r="9" spans="1:13">
      <c r="A9" s="7">
        <v>45</v>
      </c>
      <c r="B9">
        <v>1699222.78</v>
      </c>
      <c r="D9">
        <v>6015738.7700000005</v>
      </c>
      <c r="E9">
        <f t="shared" si="0"/>
        <v>-1699222.78</v>
      </c>
      <c r="G9">
        <v>45</v>
      </c>
      <c r="H9">
        <f t="shared" si="2"/>
        <v>11793874799.700001</v>
      </c>
      <c r="I9">
        <f>ABS(Table2[[#This Row],[Difference ''24 - ''23]])</f>
        <v>1699222.78</v>
      </c>
      <c r="K9" s="8">
        <v>45</v>
      </c>
      <c r="L9" s="1">
        <v>11793874799.700001</v>
      </c>
      <c r="M9" s="1">
        <v>1699222.78</v>
      </c>
    </row>
    <row r="10" spans="1:13">
      <c r="A10" s="7">
        <v>30</v>
      </c>
      <c r="B10">
        <v>5653153.0300000003</v>
      </c>
      <c r="C10">
        <v>839534.26</v>
      </c>
      <c r="D10">
        <v>16559745.439999999</v>
      </c>
      <c r="E10">
        <f t="shared" si="0"/>
        <v>-4813618.7700000005</v>
      </c>
      <c r="G10">
        <v>30</v>
      </c>
      <c r="H10">
        <f t="shared" si="2"/>
        <v>11789061180.93</v>
      </c>
      <c r="I10">
        <f>ABS(Table2[[#This Row],[Difference ''24 - ''23]])</f>
        <v>4813618.7700000005</v>
      </c>
      <c r="K10" s="8">
        <v>30</v>
      </c>
      <c r="L10" s="1">
        <v>11789061180.93</v>
      </c>
      <c r="M10" s="1">
        <v>4813618.7700000005</v>
      </c>
    </row>
    <row r="11" spans="1:13">
      <c r="A11" s="7">
        <v>20</v>
      </c>
      <c r="B11">
        <v>8601226.6699999999</v>
      </c>
      <c r="C11">
        <v>2550787.2200000002</v>
      </c>
      <c r="D11">
        <v>16110658.9</v>
      </c>
      <c r="E11">
        <f t="shared" si="0"/>
        <v>-6050439.4499999993</v>
      </c>
      <c r="G11">
        <v>20</v>
      </c>
      <c r="H11">
        <f t="shared" si="2"/>
        <v>11783010741.48</v>
      </c>
      <c r="I11">
        <f>ABS(Table2[[#This Row],[Difference ''24 - ''23]])</f>
        <v>6050439.4499999993</v>
      </c>
      <c r="K11" s="8">
        <v>20</v>
      </c>
      <c r="L11" s="1">
        <v>11783010741.48</v>
      </c>
      <c r="M11" s="1">
        <v>6050439.4499999993</v>
      </c>
    </row>
    <row r="12" spans="1:13">
      <c r="A12" s="7">
        <v>41</v>
      </c>
      <c r="B12">
        <v>6060938.2999999998</v>
      </c>
      <c r="D12">
        <v>12762791.219999999</v>
      </c>
      <c r="E12">
        <f t="shared" si="0"/>
        <v>-6060938.2999999998</v>
      </c>
      <c r="G12">
        <v>41</v>
      </c>
      <c r="H12">
        <f t="shared" si="2"/>
        <v>11776949803.18</v>
      </c>
      <c r="I12">
        <f>ABS(Table2[[#This Row],[Difference ''24 - ''23]])</f>
        <v>6060938.2999999998</v>
      </c>
      <c r="K12" s="8">
        <v>41</v>
      </c>
      <c r="L12" s="1">
        <v>11776949803.18</v>
      </c>
      <c r="M12" s="1">
        <v>6060938.2999999998</v>
      </c>
    </row>
    <row r="13" spans="1:13">
      <c r="A13" s="7">
        <v>18</v>
      </c>
      <c r="B13">
        <v>11531118.5</v>
      </c>
      <c r="C13">
        <v>949528.8</v>
      </c>
      <c r="D13">
        <v>21339837.199999999</v>
      </c>
      <c r="E13">
        <f t="shared" si="0"/>
        <v>-10581589.699999999</v>
      </c>
      <c r="G13">
        <v>18</v>
      </c>
      <c r="H13">
        <f t="shared" si="2"/>
        <v>11766368213.48</v>
      </c>
      <c r="I13">
        <f>ABS(Table2[[#This Row],[Difference ''24 - ''23]])</f>
        <v>10581589.699999999</v>
      </c>
      <c r="K13" s="8">
        <v>18</v>
      </c>
      <c r="L13" s="1">
        <v>11766368213.48</v>
      </c>
      <c r="M13" s="1">
        <v>10581589.699999999</v>
      </c>
    </row>
    <row r="14" spans="1:13">
      <c r="A14" s="7">
        <v>44</v>
      </c>
      <c r="B14">
        <v>10729290</v>
      </c>
      <c r="D14">
        <v>286495440</v>
      </c>
      <c r="E14">
        <f t="shared" si="0"/>
        <v>-10729290</v>
      </c>
      <c r="G14">
        <v>44</v>
      </c>
      <c r="H14">
        <f t="shared" si="2"/>
        <v>11755638923.48</v>
      </c>
      <c r="I14">
        <f>ABS(Table2[[#This Row],[Difference ''24 - ''23]])</f>
        <v>10729290</v>
      </c>
      <c r="K14" s="8">
        <v>44</v>
      </c>
      <c r="L14" s="1">
        <v>11755638923.48</v>
      </c>
      <c r="M14" s="1">
        <v>10729290</v>
      </c>
    </row>
    <row r="15" spans="1:13">
      <c r="A15" s="7">
        <v>9</v>
      </c>
      <c r="B15">
        <v>19854004.5</v>
      </c>
      <c r="C15">
        <v>2340962.7999999998</v>
      </c>
      <c r="D15">
        <v>78544394.5</v>
      </c>
      <c r="E15">
        <f t="shared" si="0"/>
        <v>-17513041.699999999</v>
      </c>
      <c r="G15">
        <v>9</v>
      </c>
      <c r="H15">
        <f t="shared" si="2"/>
        <v>11738125881.779999</v>
      </c>
      <c r="I15">
        <f>ABS(Table2[[#This Row],[Difference ''24 - ''23]])</f>
        <v>17513041.699999999</v>
      </c>
      <c r="K15" s="8">
        <v>9</v>
      </c>
      <c r="L15" s="1">
        <v>11738125881.779999</v>
      </c>
      <c r="M15" s="1">
        <v>17513041.699999999</v>
      </c>
    </row>
    <row r="16" spans="1:13">
      <c r="A16" s="7">
        <v>26</v>
      </c>
      <c r="B16">
        <v>20123510.77</v>
      </c>
      <c r="C16">
        <v>1933012.14</v>
      </c>
      <c r="D16">
        <v>70686842.060000002</v>
      </c>
      <c r="E16">
        <f t="shared" si="0"/>
        <v>-18190498.629999999</v>
      </c>
      <c r="G16">
        <v>26</v>
      </c>
      <c r="H16">
        <f t="shared" si="2"/>
        <v>11719935383.15</v>
      </c>
      <c r="I16">
        <f>ABS(Table2[[#This Row],[Difference ''24 - ''23]])</f>
        <v>18190498.629999999</v>
      </c>
      <c r="K16" s="8">
        <v>26</v>
      </c>
      <c r="L16" s="1">
        <v>11719935383.15</v>
      </c>
      <c r="M16" s="1">
        <v>18190498.629999999</v>
      </c>
    </row>
    <row r="17" spans="1:13">
      <c r="A17" s="7">
        <v>39</v>
      </c>
      <c r="B17">
        <v>22499160.010000002</v>
      </c>
      <c r="C17">
        <v>2508875.9700000002</v>
      </c>
      <c r="D17">
        <v>66053646.579999998</v>
      </c>
      <c r="E17">
        <f t="shared" si="0"/>
        <v>-19990284.040000003</v>
      </c>
      <c r="G17">
        <v>39</v>
      </c>
      <c r="H17">
        <f t="shared" si="2"/>
        <v>11699945099.109999</v>
      </c>
      <c r="I17">
        <f>ABS(Table2[[#This Row],[Difference ''24 - ''23]])</f>
        <v>19990284.040000003</v>
      </c>
      <c r="K17" s="8">
        <v>39</v>
      </c>
      <c r="L17" s="1">
        <v>11699945099.109999</v>
      </c>
      <c r="M17" s="1">
        <v>19990284.040000003</v>
      </c>
    </row>
    <row r="18" spans="1:13">
      <c r="A18" s="7">
        <v>16</v>
      </c>
      <c r="B18">
        <v>35046418.310000002</v>
      </c>
      <c r="C18">
        <v>10548032.810000001</v>
      </c>
      <c r="D18">
        <v>130570626.34999999</v>
      </c>
      <c r="E18">
        <f t="shared" si="0"/>
        <v>-24498385.5</v>
      </c>
      <c r="G18">
        <v>16</v>
      </c>
      <c r="H18">
        <f t="shared" si="2"/>
        <v>11675446713.609999</v>
      </c>
      <c r="I18">
        <f>ABS(Table2[[#This Row],[Difference ''24 - ''23]])</f>
        <v>24498385.5</v>
      </c>
      <c r="K18" s="8">
        <v>16</v>
      </c>
      <c r="L18" s="1">
        <v>11675446713.609999</v>
      </c>
      <c r="M18" s="1">
        <v>24498385.5</v>
      </c>
    </row>
    <row r="19" spans="1:13">
      <c r="A19" s="7">
        <v>6</v>
      </c>
      <c r="B19">
        <v>28492667.59</v>
      </c>
      <c r="C19">
        <v>2281677.09</v>
      </c>
      <c r="D19">
        <v>76236713.63000001</v>
      </c>
      <c r="E19">
        <f t="shared" si="0"/>
        <v>-26210990.5</v>
      </c>
      <c r="G19">
        <v>6</v>
      </c>
      <c r="H19">
        <f t="shared" si="2"/>
        <v>11649235723.109999</v>
      </c>
      <c r="I19">
        <f>ABS(Table2[[#This Row],[Difference ''24 - ''23]])</f>
        <v>26210990.5</v>
      </c>
      <c r="K19" s="8">
        <v>6</v>
      </c>
      <c r="L19" s="1">
        <v>11649235723.109999</v>
      </c>
      <c r="M19" s="1">
        <v>26210990.5</v>
      </c>
    </row>
    <row r="20" spans="1:13">
      <c r="A20" s="7">
        <v>14</v>
      </c>
      <c r="B20">
        <v>28673602.550000001</v>
      </c>
      <c r="C20">
        <v>729908.91</v>
      </c>
      <c r="D20">
        <v>85560783.709999993</v>
      </c>
      <c r="E20">
        <f t="shared" si="0"/>
        <v>-27943693.640000001</v>
      </c>
      <c r="G20">
        <v>14</v>
      </c>
      <c r="H20">
        <f t="shared" si="2"/>
        <v>11621292029.469999</v>
      </c>
      <c r="I20">
        <f>ABS(Table2[[#This Row],[Difference ''24 - ''23]])</f>
        <v>27943693.640000001</v>
      </c>
      <c r="K20" s="8">
        <v>14</v>
      </c>
      <c r="L20" s="1">
        <v>11621292029.469999</v>
      </c>
      <c r="M20" s="1">
        <v>27943693.640000001</v>
      </c>
    </row>
    <row r="21" spans="1:13">
      <c r="A21" s="7">
        <v>42</v>
      </c>
      <c r="B21">
        <v>28760370.43</v>
      </c>
      <c r="D21">
        <v>31990085.189999998</v>
      </c>
      <c r="E21">
        <f t="shared" si="0"/>
        <v>-28760370.43</v>
      </c>
      <c r="G21">
        <v>42</v>
      </c>
      <c r="H21">
        <f t="shared" si="2"/>
        <v>11592531659.039999</v>
      </c>
      <c r="I21">
        <f>ABS(Table2[[#This Row],[Difference ''24 - ''23]])</f>
        <v>28760370.43</v>
      </c>
      <c r="K21" s="8">
        <v>42</v>
      </c>
      <c r="L21" s="1">
        <v>11592531659.039999</v>
      </c>
      <c r="M21" s="1">
        <v>28760370.43</v>
      </c>
    </row>
    <row r="22" spans="1:13">
      <c r="A22" s="7">
        <v>8</v>
      </c>
      <c r="B22">
        <v>37483246.170000002</v>
      </c>
      <c r="C22">
        <v>1942399.65</v>
      </c>
      <c r="D22">
        <v>94217419.890000015</v>
      </c>
      <c r="E22">
        <f t="shared" si="0"/>
        <v>-35540846.520000003</v>
      </c>
      <c r="G22">
        <v>8</v>
      </c>
      <c r="H22">
        <f t="shared" si="2"/>
        <v>11556990812.519999</v>
      </c>
      <c r="I22">
        <f>ABS(Table2[[#This Row],[Difference ''24 - ''23]])</f>
        <v>35540846.520000003</v>
      </c>
      <c r="K22" s="8">
        <v>8</v>
      </c>
      <c r="L22" s="1">
        <v>11556990812.519999</v>
      </c>
      <c r="M22" s="1">
        <v>35540846.520000003</v>
      </c>
    </row>
    <row r="23" spans="1:13">
      <c r="A23" s="7">
        <v>13</v>
      </c>
      <c r="B23">
        <v>35541775.5</v>
      </c>
      <c r="D23">
        <v>68609503.599999994</v>
      </c>
      <c r="E23">
        <f t="shared" si="0"/>
        <v>-35541775.5</v>
      </c>
      <c r="G23">
        <v>13</v>
      </c>
      <c r="H23">
        <f t="shared" si="2"/>
        <v>11521449037.019999</v>
      </c>
      <c r="I23">
        <f>ABS(Table2[[#This Row],[Difference ''24 - ''23]])</f>
        <v>35541775.5</v>
      </c>
      <c r="K23" s="8">
        <v>13</v>
      </c>
      <c r="L23" s="1">
        <v>11521449037.019999</v>
      </c>
      <c r="M23" s="1">
        <v>35541775.5</v>
      </c>
    </row>
    <row r="24" spans="1:13">
      <c r="A24" s="7">
        <v>28</v>
      </c>
      <c r="B24">
        <v>49884307.359999999</v>
      </c>
      <c r="C24">
        <v>411990.53</v>
      </c>
      <c r="D24">
        <v>144642663.47</v>
      </c>
      <c r="E24">
        <f t="shared" si="0"/>
        <v>-49472316.829999998</v>
      </c>
      <c r="G24">
        <v>28</v>
      </c>
      <c r="H24">
        <f t="shared" si="2"/>
        <v>11471976720.189999</v>
      </c>
      <c r="I24">
        <f>ABS(Table2[[#This Row],[Difference ''24 - ''23]])</f>
        <v>49472316.829999998</v>
      </c>
      <c r="K24" s="8">
        <v>28</v>
      </c>
      <c r="L24" s="1">
        <v>11471976720.189999</v>
      </c>
      <c r="M24" s="1">
        <v>49472316.829999998</v>
      </c>
    </row>
    <row r="25" spans="1:13">
      <c r="A25" s="7">
        <v>3</v>
      </c>
      <c r="B25">
        <v>65817270.909999996</v>
      </c>
      <c r="D25">
        <v>188450743.22</v>
      </c>
      <c r="E25">
        <f t="shared" si="0"/>
        <v>-65817270.909999996</v>
      </c>
      <c r="G25">
        <v>3</v>
      </c>
      <c r="H25">
        <f t="shared" si="2"/>
        <v>11406159449.279999</v>
      </c>
      <c r="I25">
        <f>ABS(Table2[[#This Row],[Difference ''24 - ''23]])</f>
        <v>65817270.909999996</v>
      </c>
      <c r="K25" s="8">
        <v>3</v>
      </c>
      <c r="L25" s="1">
        <v>11406159449.279999</v>
      </c>
      <c r="M25" s="1">
        <v>65817270.909999996</v>
      </c>
    </row>
    <row r="26" spans="1:13">
      <c r="A26" s="7">
        <v>4</v>
      </c>
      <c r="B26">
        <v>75689570.019999996</v>
      </c>
      <c r="C26">
        <v>4861210.1900000004</v>
      </c>
      <c r="D26">
        <v>273111934.19</v>
      </c>
      <c r="E26">
        <f t="shared" si="0"/>
        <v>-70828359.829999998</v>
      </c>
      <c r="G26">
        <v>4</v>
      </c>
      <c r="H26">
        <f t="shared" si="2"/>
        <v>11335331089.449999</v>
      </c>
      <c r="I26">
        <f>ABS(Table2[[#This Row],[Difference ''24 - ''23]])</f>
        <v>70828359.829999998</v>
      </c>
      <c r="K26" s="8">
        <v>4</v>
      </c>
      <c r="L26" s="1">
        <v>11335331089.449999</v>
      </c>
      <c r="M26" s="1">
        <v>70828359.829999998</v>
      </c>
    </row>
    <row r="27" spans="1:13">
      <c r="A27" s="7">
        <v>17</v>
      </c>
      <c r="B27">
        <v>127167878.2</v>
      </c>
      <c r="C27">
        <v>42165792.380000003</v>
      </c>
      <c r="D27">
        <v>543022135.51999998</v>
      </c>
      <c r="E27">
        <f t="shared" si="0"/>
        <v>-85002085.819999993</v>
      </c>
      <c r="G27">
        <v>17</v>
      </c>
      <c r="H27">
        <f t="shared" si="2"/>
        <v>11250329003.629999</v>
      </c>
      <c r="I27">
        <f>ABS(Table2[[#This Row],[Difference ''24 - ''23]])</f>
        <v>85002085.819999993</v>
      </c>
      <c r="K27" s="8">
        <v>17</v>
      </c>
      <c r="L27" s="1">
        <v>11250329003.629999</v>
      </c>
      <c r="M27" s="1">
        <v>85002085.819999993</v>
      </c>
    </row>
    <row r="28" spans="1:13">
      <c r="A28" s="7">
        <v>40</v>
      </c>
      <c r="B28">
        <v>113908138.3</v>
      </c>
      <c r="C28">
        <v>2122582</v>
      </c>
      <c r="D28">
        <v>318541799.40000004</v>
      </c>
      <c r="E28">
        <f t="shared" si="0"/>
        <v>-111785556.3</v>
      </c>
      <c r="G28">
        <v>40</v>
      </c>
      <c r="H28">
        <f t="shared" si="2"/>
        <v>11138543447.33</v>
      </c>
      <c r="I28">
        <f>ABS(Table2[[#This Row],[Difference ''24 - ''23]])</f>
        <v>111785556.3</v>
      </c>
      <c r="K28" s="8">
        <v>40</v>
      </c>
      <c r="L28" s="1">
        <v>11138543447.33</v>
      </c>
      <c r="M28" s="1">
        <v>111785556.3</v>
      </c>
    </row>
    <row r="29" spans="1:13">
      <c r="A29" s="7">
        <v>22</v>
      </c>
      <c r="B29">
        <v>126684679.54000001</v>
      </c>
      <c r="C29">
        <v>12647730.93</v>
      </c>
      <c r="D29">
        <v>399620129.86000001</v>
      </c>
      <c r="E29">
        <f t="shared" si="0"/>
        <v>-114036948.61000001</v>
      </c>
      <c r="G29">
        <v>22</v>
      </c>
      <c r="H29">
        <f t="shared" si="2"/>
        <v>11024506498.719999</v>
      </c>
      <c r="I29">
        <f>ABS(Table2[[#This Row],[Difference ''24 - ''23]])</f>
        <v>114036948.61000001</v>
      </c>
      <c r="K29" s="8">
        <v>22</v>
      </c>
      <c r="L29" s="1">
        <v>11024506498.719999</v>
      </c>
      <c r="M29" s="1">
        <v>114036948.61000001</v>
      </c>
    </row>
    <row r="30" spans="1:13">
      <c r="A30" s="7">
        <v>23</v>
      </c>
      <c r="B30">
        <v>121830409.37</v>
      </c>
      <c r="C30">
        <v>1039116.86</v>
      </c>
      <c r="D30">
        <v>335718073.10000002</v>
      </c>
      <c r="E30">
        <f t="shared" si="0"/>
        <v>-120791292.51000001</v>
      </c>
      <c r="G30">
        <v>23</v>
      </c>
      <c r="H30">
        <f t="shared" si="2"/>
        <v>10903715206.209999</v>
      </c>
      <c r="I30">
        <f>ABS(Table2[[#This Row],[Difference ''24 - ''23]])</f>
        <v>120791292.51000001</v>
      </c>
      <c r="K30" s="8">
        <v>23</v>
      </c>
      <c r="L30" s="1">
        <v>10903715206.209999</v>
      </c>
      <c r="M30" s="1">
        <v>120791292.51000001</v>
      </c>
    </row>
    <row r="31" spans="1:13">
      <c r="A31" s="7">
        <v>24</v>
      </c>
      <c r="B31">
        <v>148748724.88</v>
      </c>
      <c r="C31">
        <v>8998683.2300000004</v>
      </c>
      <c r="D31">
        <v>621191115.92000008</v>
      </c>
      <c r="E31">
        <f t="shared" si="0"/>
        <v>-139750041.65000001</v>
      </c>
      <c r="G31">
        <v>24</v>
      </c>
      <c r="H31">
        <f t="shared" si="2"/>
        <v>10763965164.559999</v>
      </c>
      <c r="I31">
        <f>ABS(Table2[[#This Row],[Difference ''24 - ''23]])</f>
        <v>139750041.65000001</v>
      </c>
      <c r="K31" s="8">
        <v>24</v>
      </c>
      <c r="L31" s="1">
        <v>10763965164.559999</v>
      </c>
      <c r="M31" s="1">
        <v>139750041.65000001</v>
      </c>
    </row>
    <row r="32" spans="1:13">
      <c r="A32" s="7">
        <v>34</v>
      </c>
      <c r="B32">
        <v>150273695.63999999</v>
      </c>
      <c r="C32">
        <v>9008496.4399999995</v>
      </c>
      <c r="D32">
        <v>495522711.76999998</v>
      </c>
      <c r="E32">
        <f t="shared" si="0"/>
        <v>-141265199.19999999</v>
      </c>
      <c r="G32">
        <v>34</v>
      </c>
      <c r="H32">
        <f t="shared" si="2"/>
        <v>10622699965.359999</v>
      </c>
      <c r="I32">
        <f>ABS(Table2[[#This Row],[Difference ''24 - ''23]])</f>
        <v>141265199.19999999</v>
      </c>
      <c r="K32" s="8">
        <v>34</v>
      </c>
      <c r="L32" s="1">
        <v>10622699965.359999</v>
      </c>
      <c r="M32" s="1">
        <v>141265199.19999999</v>
      </c>
    </row>
    <row r="33" spans="1:13">
      <c r="A33" s="7">
        <v>7</v>
      </c>
      <c r="B33">
        <v>149995605.78999999</v>
      </c>
      <c r="C33">
        <v>8314101.75</v>
      </c>
      <c r="D33">
        <v>457038501.80999994</v>
      </c>
      <c r="E33">
        <f t="shared" si="0"/>
        <v>-141681504.03999999</v>
      </c>
      <c r="G33">
        <v>7</v>
      </c>
      <c r="H33">
        <f t="shared" si="2"/>
        <v>10481018461.319998</v>
      </c>
      <c r="I33">
        <f>ABS(Table2[[#This Row],[Difference ''24 - ''23]])</f>
        <v>141681504.03999999</v>
      </c>
      <c r="K33" s="8">
        <v>7</v>
      </c>
      <c r="L33" s="1">
        <v>10481018461.319998</v>
      </c>
      <c r="M33" s="1">
        <v>141681504.03999999</v>
      </c>
    </row>
    <row r="34" spans="1:13">
      <c r="A34" s="7">
        <v>2</v>
      </c>
      <c r="B34">
        <v>176643243.69999999</v>
      </c>
      <c r="C34">
        <v>31478820.120000001</v>
      </c>
      <c r="D34">
        <v>533339990.92000002</v>
      </c>
      <c r="E34">
        <f t="shared" si="0"/>
        <v>-145164423.57999998</v>
      </c>
      <c r="G34">
        <v>2</v>
      </c>
      <c r="H34">
        <f t="shared" si="2"/>
        <v>10335854037.739998</v>
      </c>
      <c r="I34">
        <f>ABS(Table2[[#This Row],[Difference ''24 - ''23]])</f>
        <v>145164423.57999998</v>
      </c>
      <c r="K34" s="8">
        <v>2</v>
      </c>
      <c r="L34" s="1">
        <v>10335854037.739998</v>
      </c>
      <c r="M34" s="1">
        <v>145164423.57999998</v>
      </c>
    </row>
    <row r="35" spans="1:13">
      <c r="A35" s="7">
        <v>21</v>
      </c>
      <c r="B35">
        <v>156341321.22999999</v>
      </c>
      <c r="C35">
        <v>10466701.32</v>
      </c>
      <c r="D35">
        <v>479783426.81</v>
      </c>
      <c r="E35">
        <f t="shared" si="0"/>
        <v>-145874619.91</v>
      </c>
      <c r="G35">
        <v>21</v>
      </c>
      <c r="H35">
        <f t="shared" si="2"/>
        <v>10189979417.829998</v>
      </c>
      <c r="I35">
        <f>ABS(Table2[[#This Row],[Difference ''24 - ''23]])</f>
        <v>145874619.91</v>
      </c>
      <c r="K35" s="8">
        <v>21</v>
      </c>
      <c r="L35" s="1">
        <v>10189979417.829998</v>
      </c>
      <c r="M35" s="1">
        <v>145874619.91</v>
      </c>
    </row>
    <row r="36" spans="1:13">
      <c r="A36" s="7">
        <v>11</v>
      </c>
      <c r="B36">
        <v>162841361.78</v>
      </c>
      <c r="C36">
        <v>868430.24</v>
      </c>
      <c r="D36">
        <v>581166646.85000002</v>
      </c>
      <c r="E36">
        <f t="shared" si="0"/>
        <v>-161972931.53999999</v>
      </c>
      <c r="G36">
        <v>11</v>
      </c>
      <c r="H36">
        <f t="shared" si="2"/>
        <v>10028006486.289997</v>
      </c>
      <c r="I36">
        <f>ABS(Table2[[#This Row],[Difference ''24 - ''23]])</f>
        <v>161972931.53999999</v>
      </c>
      <c r="K36" s="8">
        <v>11</v>
      </c>
      <c r="L36" s="1">
        <v>10028006486.289997</v>
      </c>
      <c r="M36" s="1">
        <v>161972931.53999999</v>
      </c>
    </row>
    <row r="37" spans="1:13">
      <c r="A37" s="7">
        <v>38</v>
      </c>
      <c r="B37">
        <v>186074182.62</v>
      </c>
      <c r="C37">
        <v>8423812.4499999993</v>
      </c>
      <c r="D37">
        <v>538054334.29000008</v>
      </c>
      <c r="E37">
        <f t="shared" si="0"/>
        <v>-177650370.17000002</v>
      </c>
      <c r="G37">
        <v>38</v>
      </c>
      <c r="H37">
        <f t="shared" si="2"/>
        <v>9850356116.119997</v>
      </c>
      <c r="I37">
        <f>ABS(Table2[[#This Row],[Difference ''24 - ''23]])</f>
        <v>177650370.17000002</v>
      </c>
      <c r="K37" s="8">
        <v>38</v>
      </c>
      <c r="L37" s="1">
        <v>9850356116.119997</v>
      </c>
      <c r="M37" s="1">
        <v>177650370.17000002</v>
      </c>
    </row>
    <row r="38" spans="1:13">
      <c r="A38" s="7">
        <v>12</v>
      </c>
      <c r="B38">
        <v>240521903.59999999</v>
      </c>
      <c r="D38">
        <v>394497151.39999998</v>
      </c>
      <c r="E38">
        <f t="shared" si="0"/>
        <v>-240521903.59999999</v>
      </c>
      <c r="G38">
        <v>12</v>
      </c>
      <c r="H38">
        <f t="shared" si="2"/>
        <v>9609834212.5199966</v>
      </c>
      <c r="I38">
        <f>ABS(Table2[[#This Row],[Difference ''24 - ''23]])</f>
        <v>240521903.59999999</v>
      </c>
      <c r="K38" s="8">
        <v>12</v>
      </c>
      <c r="L38" s="1">
        <v>9609834212.5199966</v>
      </c>
      <c r="M38" s="1">
        <v>240521903.59999999</v>
      </c>
    </row>
    <row r="39" spans="1:13">
      <c r="A39" s="7">
        <v>36</v>
      </c>
      <c r="B39">
        <v>300025289.30000001</v>
      </c>
      <c r="C39">
        <v>1914244.2</v>
      </c>
      <c r="D39">
        <v>345071363.91000003</v>
      </c>
      <c r="E39">
        <f t="shared" si="0"/>
        <v>-298111045.10000002</v>
      </c>
      <c r="G39">
        <v>36</v>
      </c>
      <c r="H39">
        <f t="shared" si="2"/>
        <v>9311723167.4199963</v>
      </c>
      <c r="I39">
        <f>ABS(Table2[[#This Row],[Difference ''24 - ''23]])</f>
        <v>298111045.10000002</v>
      </c>
      <c r="K39" s="8">
        <v>36</v>
      </c>
      <c r="L39" s="1">
        <v>9311723167.4199963</v>
      </c>
      <c r="M39" s="1">
        <v>298111045.10000002</v>
      </c>
    </row>
    <row r="40" spans="1:13">
      <c r="A40" s="7">
        <v>37</v>
      </c>
      <c r="B40">
        <v>328283384</v>
      </c>
      <c r="D40">
        <v>632911286.70000005</v>
      </c>
      <c r="E40">
        <f t="shared" si="0"/>
        <v>-328283384</v>
      </c>
      <c r="G40">
        <v>37</v>
      </c>
      <c r="H40">
        <f t="shared" si="2"/>
        <v>8983439783.4199963</v>
      </c>
      <c r="I40">
        <f>ABS(Table2[[#This Row],[Difference ''24 - ''23]])</f>
        <v>328283384</v>
      </c>
      <c r="K40" s="8">
        <v>37</v>
      </c>
      <c r="L40" s="1">
        <v>8983439783.4199963</v>
      </c>
      <c r="M40" s="1">
        <v>328283384</v>
      </c>
    </row>
    <row r="41" spans="1:13">
      <c r="A41" s="7">
        <v>15</v>
      </c>
      <c r="B41">
        <v>506774423.88999999</v>
      </c>
      <c r="C41">
        <v>62151626.32</v>
      </c>
      <c r="D41">
        <v>1714064856.0799997</v>
      </c>
      <c r="E41">
        <f t="shared" si="0"/>
        <v>-444622797.56999999</v>
      </c>
      <c r="G41">
        <v>15</v>
      </c>
      <c r="H41">
        <f t="shared" si="2"/>
        <v>8538816985.8499966</v>
      </c>
      <c r="I41">
        <f>ABS(Table2[[#This Row],[Difference ''24 - ''23]])</f>
        <v>444622797.56999999</v>
      </c>
      <c r="K41" s="8">
        <v>15</v>
      </c>
      <c r="L41" s="1">
        <v>8538816985.8499966</v>
      </c>
      <c r="M41" s="1">
        <v>444622797.56999999</v>
      </c>
    </row>
    <row r="42" spans="1:13">
      <c r="A42" s="7">
        <v>32</v>
      </c>
      <c r="B42">
        <v>575831474.95000005</v>
      </c>
      <c r="C42">
        <v>51800679.979999997</v>
      </c>
      <c r="D42">
        <v>2128380732.2</v>
      </c>
      <c r="E42">
        <f t="shared" si="0"/>
        <v>-524030794.97000003</v>
      </c>
      <c r="G42">
        <v>32</v>
      </c>
      <c r="H42">
        <f t="shared" si="2"/>
        <v>8014786190.8799963</v>
      </c>
      <c r="I42">
        <f>ABS(Table2[[#This Row],[Difference ''24 - ''23]])</f>
        <v>524030794.97000003</v>
      </c>
      <c r="K42" s="8">
        <v>32</v>
      </c>
      <c r="L42" s="1">
        <v>8014786190.8799963</v>
      </c>
      <c r="M42" s="1">
        <v>524030794.97000003</v>
      </c>
    </row>
    <row r="43" spans="1:13">
      <c r="A43" s="7">
        <v>5</v>
      </c>
      <c r="B43">
        <v>601266122.30999994</v>
      </c>
      <c r="C43">
        <v>10242837.720000001</v>
      </c>
      <c r="D43">
        <v>1617348719.55</v>
      </c>
      <c r="E43">
        <f t="shared" si="0"/>
        <v>-591023284.58999991</v>
      </c>
      <c r="G43">
        <v>5</v>
      </c>
      <c r="H43">
        <f t="shared" si="2"/>
        <v>7423762906.2899961</v>
      </c>
      <c r="I43">
        <f>ABS(Table2[[#This Row],[Difference ''24 - ''23]])</f>
        <v>591023284.58999991</v>
      </c>
      <c r="K43" s="8">
        <v>5</v>
      </c>
      <c r="L43" s="1">
        <v>7423762906.2899961</v>
      </c>
      <c r="M43" s="1">
        <v>591023284.58999991</v>
      </c>
    </row>
    <row r="44" spans="1:13">
      <c r="A44" s="7">
        <v>29</v>
      </c>
      <c r="B44">
        <v>847469435.54999995</v>
      </c>
      <c r="C44">
        <v>48488767.840000004</v>
      </c>
      <c r="D44">
        <v>2497122294.3900003</v>
      </c>
      <c r="E44">
        <f t="shared" si="0"/>
        <v>-798980667.70999992</v>
      </c>
      <c r="G44">
        <v>29</v>
      </c>
      <c r="H44">
        <f t="shared" si="2"/>
        <v>6624782238.5799961</v>
      </c>
      <c r="I44">
        <f>ABS(Table2[[#This Row],[Difference ''24 - ''23]])</f>
        <v>798980667.70999992</v>
      </c>
      <c r="K44" s="8">
        <v>29</v>
      </c>
      <c r="L44" s="1">
        <v>6624782238.5799961</v>
      </c>
      <c r="M44" s="1">
        <v>798980667.70999992</v>
      </c>
    </row>
    <row r="45" spans="1:13">
      <c r="A45" s="7">
        <v>31</v>
      </c>
      <c r="B45">
        <v>857725001.57000005</v>
      </c>
      <c r="C45">
        <v>34253894.090000004</v>
      </c>
      <c r="D45">
        <v>2972024239.9400001</v>
      </c>
      <c r="E45">
        <f t="shared" si="0"/>
        <v>-823471107.48000002</v>
      </c>
      <c r="G45">
        <v>31</v>
      </c>
      <c r="H45">
        <f t="shared" si="2"/>
        <v>5801311131.0999966</v>
      </c>
      <c r="I45">
        <f>ABS(Table2[[#This Row],[Difference ''24 - ''23]])</f>
        <v>823471107.48000002</v>
      </c>
      <c r="K45" s="8">
        <v>31</v>
      </c>
      <c r="L45" s="1">
        <v>5801311131.0999966</v>
      </c>
      <c r="M45" s="1">
        <v>823471107.48000002</v>
      </c>
    </row>
    <row r="46" spans="1:13">
      <c r="A46" s="7">
        <v>19</v>
      </c>
      <c r="B46">
        <v>1023302823.4</v>
      </c>
      <c r="C46">
        <v>105559763.09999999</v>
      </c>
      <c r="D46">
        <v>4650657717.1999998</v>
      </c>
      <c r="E46">
        <f t="shared" si="0"/>
        <v>-917743060.29999995</v>
      </c>
      <c r="G46">
        <v>19</v>
      </c>
      <c r="H46">
        <f t="shared" si="2"/>
        <v>4883568070.7999964</v>
      </c>
      <c r="I46">
        <f>ABS(Table2[[#This Row],[Difference ''24 - ''23]])</f>
        <v>917743060.29999995</v>
      </c>
      <c r="K46" s="8">
        <v>19</v>
      </c>
      <c r="L46" s="1">
        <v>4883568070.7999964</v>
      </c>
      <c r="M46" s="1">
        <v>917743060.29999995</v>
      </c>
    </row>
    <row r="47" spans="1:13">
      <c r="A47" s="7">
        <v>1</v>
      </c>
      <c r="B47">
        <v>4377816011.0500002</v>
      </c>
      <c r="C47">
        <v>310119578.25</v>
      </c>
      <c r="D47">
        <v>13405325018.599998</v>
      </c>
      <c r="E47">
        <f t="shared" si="0"/>
        <v>-4067696432.8000002</v>
      </c>
      <c r="G47">
        <v>1</v>
      </c>
      <c r="H47">
        <f t="shared" si="2"/>
        <v>815871637.99999619</v>
      </c>
      <c r="I47">
        <f>ABS(Table2[[#This Row],[Difference ''24 - ''23]])</f>
        <v>4067696432.8000002</v>
      </c>
      <c r="K47" s="8">
        <v>1</v>
      </c>
      <c r="L47" s="1">
        <v>815871637.99999619</v>
      </c>
      <c r="M47" s="1">
        <v>4067696432.8000002</v>
      </c>
    </row>
    <row r="48" spans="1:13">
      <c r="A48" s="7" t="s">
        <v>55</v>
      </c>
      <c r="B48">
        <v>11782171108.74</v>
      </c>
      <c r="C48">
        <v>815871638.00000036</v>
      </c>
      <c r="D48">
        <v>37555514655.479988</v>
      </c>
      <c r="G48">
        <v>2024</v>
      </c>
      <c r="H48">
        <f t="shared" si="2"/>
        <v>815871637.99999619</v>
      </c>
      <c r="K48" s="8">
        <v>2024</v>
      </c>
      <c r="L48" s="1">
        <v>815871637.99999619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N35" sqref="N35"/>
    </sheetView>
  </sheetViews>
  <sheetFormatPr defaultRowHeight="14.4"/>
  <sheetData>
    <row r="2" spans="1:1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sales for ranges</vt:lpstr>
      <vt:lpstr>Differences</vt:lpstr>
      <vt:lpstr>2022-2021</vt:lpstr>
      <vt:lpstr>2023-2022</vt:lpstr>
      <vt:lpstr>2024-20223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2024-09-09T18:50:00Z</dcterms:created>
  <dcterms:modified xsi:type="dcterms:W3CDTF">2024-09-10T19:17:39Z</dcterms:modified>
</cp:coreProperties>
</file>