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confirmed\"/>
    </mc:Choice>
  </mc:AlternateContent>
  <bookViews>
    <workbookView xWindow="0" yWindow="0" windowWidth="18540" windowHeight="11025" activeTab="1"/>
  </bookViews>
  <sheets>
    <sheet name="c1_train_transformations" sheetId="1" r:id="rId1"/>
    <sheet name="c1_predi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3" l="1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192" i="3"/>
  <c r="I157" i="3" l="1"/>
  <c r="I158" i="3"/>
  <c r="M158" i="3" s="1"/>
  <c r="I159" i="3"/>
  <c r="I160" i="3"/>
  <c r="I161" i="3"/>
  <c r="I162" i="3"/>
  <c r="I163" i="3"/>
  <c r="I164" i="3"/>
  <c r="M164" i="3" s="1"/>
  <c r="I165" i="3"/>
  <c r="M165" i="3" s="1"/>
  <c r="I166" i="3"/>
  <c r="M166" i="3" s="1"/>
  <c r="I167" i="3"/>
  <c r="I168" i="3"/>
  <c r="M168" i="3" s="1"/>
  <c r="I169" i="3"/>
  <c r="I170" i="3"/>
  <c r="M170" i="3" s="1"/>
  <c r="I171" i="3"/>
  <c r="I172" i="3"/>
  <c r="I173" i="3"/>
  <c r="M173" i="3" s="1"/>
  <c r="I174" i="3"/>
  <c r="M174" i="3" s="1"/>
  <c r="I175" i="3"/>
  <c r="I176" i="3"/>
  <c r="I177" i="3"/>
  <c r="I178" i="3"/>
  <c r="I179" i="3"/>
  <c r="I180" i="3"/>
  <c r="M180" i="3" s="1"/>
  <c r="I181" i="3"/>
  <c r="I182" i="3"/>
  <c r="I183" i="3"/>
  <c r="I184" i="3"/>
  <c r="M184" i="3" s="1"/>
  <c r="I185" i="3"/>
  <c r="I156" i="3"/>
  <c r="H157" i="3"/>
  <c r="H158" i="3"/>
  <c r="L158" i="3" s="1"/>
  <c r="H159" i="3"/>
  <c r="H160" i="3"/>
  <c r="L160" i="3" s="1"/>
  <c r="H161" i="3"/>
  <c r="H162" i="3"/>
  <c r="H163" i="3"/>
  <c r="H164" i="3"/>
  <c r="L164" i="3" s="1"/>
  <c r="H165" i="3"/>
  <c r="H166" i="3"/>
  <c r="L166" i="3" s="1"/>
  <c r="H167" i="3"/>
  <c r="H168" i="3"/>
  <c r="L168" i="3" s="1"/>
  <c r="H169" i="3"/>
  <c r="H170" i="3"/>
  <c r="H171" i="3"/>
  <c r="H172" i="3"/>
  <c r="L172" i="3" s="1"/>
  <c r="H173" i="3"/>
  <c r="H174" i="3"/>
  <c r="L174" i="3" s="1"/>
  <c r="H175" i="3"/>
  <c r="H176" i="3"/>
  <c r="L176" i="3" s="1"/>
  <c r="H177" i="3"/>
  <c r="H178" i="3"/>
  <c r="H179" i="3"/>
  <c r="H180" i="3"/>
  <c r="L180" i="3" s="1"/>
  <c r="H181" i="3"/>
  <c r="H182" i="3"/>
  <c r="L182" i="3" s="1"/>
  <c r="H183" i="3"/>
  <c r="H184" i="3"/>
  <c r="L184" i="3" s="1"/>
  <c r="H185" i="3"/>
  <c r="H156" i="3"/>
  <c r="G157" i="3"/>
  <c r="G158" i="3"/>
  <c r="G159" i="3"/>
  <c r="G160" i="3"/>
  <c r="G161" i="3"/>
  <c r="G162" i="3"/>
  <c r="G163" i="3"/>
  <c r="K163" i="3" s="1"/>
  <c r="G164" i="3"/>
  <c r="K164" i="3" s="1"/>
  <c r="G165" i="3"/>
  <c r="G166" i="3"/>
  <c r="G167" i="3"/>
  <c r="G168" i="3"/>
  <c r="G169" i="3"/>
  <c r="G170" i="3"/>
  <c r="G171" i="3"/>
  <c r="K171" i="3" s="1"/>
  <c r="G172" i="3"/>
  <c r="K172" i="3" s="1"/>
  <c r="G173" i="3"/>
  <c r="G174" i="3"/>
  <c r="G175" i="3"/>
  <c r="G176" i="3"/>
  <c r="G177" i="3"/>
  <c r="G178" i="3"/>
  <c r="G179" i="3"/>
  <c r="K179" i="3" s="1"/>
  <c r="G180" i="3"/>
  <c r="K180" i="3" s="1"/>
  <c r="G181" i="3"/>
  <c r="G182" i="3"/>
  <c r="G183" i="3"/>
  <c r="G184" i="3"/>
  <c r="G185" i="3"/>
  <c r="K185" i="3" s="1"/>
  <c r="G156" i="3"/>
  <c r="M185" i="3"/>
  <c r="L185" i="3"/>
  <c r="K184" i="3"/>
  <c r="L183" i="3"/>
  <c r="K183" i="3"/>
  <c r="M183" i="3"/>
  <c r="M182" i="3"/>
  <c r="K182" i="3"/>
  <c r="M181" i="3"/>
  <c r="L181" i="3"/>
  <c r="K181" i="3"/>
  <c r="L179" i="3"/>
  <c r="M179" i="3"/>
  <c r="M178" i="3"/>
  <c r="L178" i="3"/>
  <c r="K178" i="3"/>
  <c r="M177" i="3"/>
  <c r="L177" i="3"/>
  <c r="K177" i="3"/>
  <c r="M176" i="3"/>
  <c r="K176" i="3"/>
  <c r="L175" i="3"/>
  <c r="K175" i="3"/>
  <c r="M175" i="3"/>
  <c r="K174" i="3"/>
  <c r="L173" i="3"/>
  <c r="K173" i="3"/>
  <c r="M172" i="3"/>
  <c r="L171" i="3"/>
  <c r="M171" i="3"/>
  <c r="L170" i="3"/>
  <c r="K170" i="3"/>
  <c r="M169" i="3"/>
  <c r="L169" i="3"/>
  <c r="K169" i="3"/>
  <c r="K168" i="3"/>
  <c r="L167" i="3"/>
  <c r="K167" i="3"/>
  <c r="M167" i="3"/>
  <c r="K166" i="3"/>
  <c r="L165" i="3"/>
  <c r="K165" i="3"/>
  <c r="L163" i="3"/>
  <c r="M163" i="3"/>
  <c r="M162" i="3"/>
  <c r="L162" i="3"/>
  <c r="K162" i="3"/>
  <c r="L161" i="3"/>
  <c r="M161" i="3"/>
  <c r="K161" i="3"/>
  <c r="M160" i="3"/>
  <c r="K160" i="3"/>
  <c r="L159" i="3"/>
  <c r="K159" i="3"/>
  <c r="M159" i="3"/>
  <c r="K158" i="3"/>
  <c r="L157" i="3"/>
  <c r="M157" i="3"/>
  <c r="K157" i="3"/>
  <c r="M156" i="3"/>
  <c r="L156" i="3"/>
  <c r="K156" i="3"/>
  <c r="F155" i="3"/>
  <c r="J155" i="3" s="1"/>
  <c r="F154" i="3"/>
  <c r="J154" i="3" s="1"/>
  <c r="F153" i="3"/>
  <c r="J153" i="3" s="1"/>
  <c r="F152" i="3"/>
  <c r="J152" i="3" s="1"/>
  <c r="F151" i="3"/>
  <c r="J151" i="3" s="1"/>
  <c r="F150" i="3"/>
  <c r="J150" i="3" s="1"/>
  <c r="F149" i="3"/>
  <c r="J149" i="3" s="1"/>
  <c r="F148" i="3"/>
  <c r="J148" i="3" s="1"/>
  <c r="F147" i="3"/>
  <c r="J147" i="3" s="1"/>
  <c r="F146" i="3"/>
  <c r="J146" i="3" s="1"/>
  <c r="F145" i="3"/>
  <c r="J145" i="3" s="1"/>
  <c r="F144" i="3"/>
  <c r="J144" i="3" s="1"/>
  <c r="F143" i="3"/>
  <c r="J143" i="3" s="1"/>
  <c r="F142" i="3"/>
  <c r="J142" i="3" s="1"/>
  <c r="F141" i="3"/>
  <c r="J141" i="3" s="1"/>
  <c r="F140" i="3"/>
  <c r="J140" i="3" s="1"/>
  <c r="F139" i="3"/>
  <c r="J139" i="3" s="1"/>
  <c r="F138" i="3"/>
  <c r="J138" i="3" s="1"/>
  <c r="F137" i="3"/>
  <c r="J137" i="3" s="1"/>
  <c r="F136" i="3"/>
  <c r="J136" i="3" s="1"/>
  <c r="F135" i="3"/>
  <c r="J135" i="3" s="1"/>
  <c r="F134" i="3"/>
  <c r="J134" i="3" s="1"/>
  <c r="F133" i="3"/>
  <c r="J133" i="3" s="1"/>
  <c r="F132" i="3"/>
  <c r="J132" i="3" s="1"/>
  <c r="F131" i="3"/>
  <c r="J131" i="3" s="1"/>
  <c r="F130" i="3"/>
  <c r="J130" i="3" s="1"/>
  <c r="F129" i="3"/>
  <c r="J129" i="3" s="1"/>
  <c r="F128" i="3"/>
  <c r="J128" i="3" s="1"/>
  <c r="F127" i="3"/>
  <c r="J127" i="3" s="1"/>
  <c r="F126" i="3"/>
  <c r="J126" i="3" s="1"/>
  <c r="F125" i="3"/>
  <c r="J125" i="3" s="1"/>
  <c r="F124" i="3"/>
  <c r="J124" i="3" s="1"/>
  <c r="F123" i="3"/>
  <c r="J123" i="3" s="1"/>
  <c r="F122" i="3"/>
  <c r="J122" i="3" s="1"/>
  <c r="F121" i="3"/>
  <c r="J121" i="3" s="1"/>
  <c r="F120" i="3"/>
  <c r="J120" i="3" s="1"/>
  <c r="F119" i="3"/>
  <c r="J119" i="3" s="1"/>
  <c r="F118" i="3"/>
  <c r="J118" i="3" s="1"/>
  <c r="F117" i="3"/>
  <c r="J117" i="3" s="1"/>
  <c r="F116" i="3"/>
  <c r="J116" i="3" s="1"/>
  <c r="F115" i="3"/>
  <c r="J115" i="3" s="1"/>
  <c r="F114" i="3"/>
  <c r="J114" i="3" s="1"/>
  <c r="F113" i="3"/>
  <c r="J113" i="3" s="1"/>
  <c r="F112" i="3"/>
  <c r="J112" i="3" s="1"/>
  <c r="F111" i="3"/>
  <c r="J111" i="3" s="1"/>
  <c r="F110" i="3"/>
  <c r="J110" i="3" s="1"/>
  <c r="F109" i="3"/>
  <c r="J109" i="3" s="1"/>
  <c r="F108" i="3"/>
  <c r="J108" i="3" s="1"/>
  <c r="F107" i="3"/>
  <c r="J107" i="3" s="1"/>
  <c r="F106" i="3"/>
  <c r="J106" i="3" s="1"/>
  <c r="F105" i="3"/>
  <c r="J105" i="3" s="1"/>
  <c r="F104" i="3"/>
  <c r="J104" i="3" s="1"/>
  <c r="F103" i="3"/>
  <c r="J103" i="3" s="1"/>
  <c r="F102" i="3"/>
  <c r="J102" i="3" s="1"/>
  <c r="F101" i="3"/>
  <c r="J101" i="3" s="1"/>
  <c r="F100" i="3"/>
  <c r="J100" i="3" s="1"/>
  <c r="F99" i="3"/>
  <c r="J99" i="3" s="1"/>
  <c r="F98" i="3"/>
  <c r="J98" i="3" s="1"/>
  <c r="F97" i="3"/>
  <c r="J97" i="3" s="1"/>
  <c r="F96" i="3"/>
  <c r="J96" i="3" s="1"/>
  <c r="F95" i="3"/>
  <c r="J95" i="3" s="1"/>
  <c r="F94" i="3"/>
  <c r="J94" i="3" s="1"/>
  <c r="F93" i="3"/>
  <c r="J93" i="3" s="1"/>
  <c r="F92" i="3"/>
  <c r="J92" i="3" s="1"/>
  <c r="F91" i="3"/>
  <c r="J91" i="3" s="1"/>
  <c r="F90" i="3"/>
  <c r="J90" i="3" s="1"/>
  <c r="F89" i="3"/>
  <c r="J89" i="3" s="1"/>
  <c r="F88" i="3"/>
  <c r="J88" i="3" s="1"/>
  <c r="F87" i="3"/>
  <c r="J87" i="3" s="1"/>
  <c r="F86" i="3"/>
  <c r="J86" i="3" s="1"/>
  <c r="F85" i="3"/>
  <c r="J85" i="3" s="1"/>
  <c r="F84" i="3"/>
  <c r="J84" i="3" s="1"/>
  <c r="F83" i="3"/>
  <c r="J83" i="3" s="1"/>
  <c r="F82" i="3"/>
  <c r="J82" i="3" s="1"/>
  <c r="F81" i="3"/>
  <c r="J81" i="3" s="1"/>
  <c r="F80" i="3"/>
  <c r="J80" i="3" s="1"/>
  <c r="F79" i="3"/>
  <c r="J79" i="3" s="1"/>
  <c r="F78" i="3"/>
  <c r="J78" i="3" s="1"/>
  <c r="F77" i="3"/>
  <c r="J77" i="3" s="1"/>
  <c r="F76" i="3"/>
  <c r="J76" i="3" s="1"/>
  <c r="F75" i="3"/>
  <c r="J75" i="3" s="1"/>
  <c r="F74" i="3"/>
  <c r="J74" i="3" s="1"/>
  <c r="F73" i="3"/>
  <c r="J73" i="3" s="1"/>
  <c r="F72" i="3"/>
  <c r="J72" i="3" s="1"/>
  <c r="F71" i="3"/>
  <c r="J71" i="3" s="1"/>
  <c r="F70" i="3"/>
  <c r="J70" i="3" s="1"/>
  <c r="F69" i="3"/>
  <c r="J69" i="3" s="1"/>
  <c r="F68" i="3"/>
  <c r="J68" i="3" s="1"/>
  <c r="F67" i="3"/>
  <c r="J67" i="3" s="1"/>
  <c r="F66" i="3"/>
  <c r="J66" i="3" s="1"/>
  <c r="F65" i="3"/>
  <c r="J65" i="3" s="1"/>
  <c r="F64" i="3"/>
  <c r="J64" i="3" s="1"/>
  <c r="F63" i="3"/>
  <c r="J63" i="3" s="1"/>
  <c r="F62" i="3"/>
  <c r="J62" i="3" s="1"/>
  <c r="F61" i="3"/>
  <c r="J61" i="3" s="1"/>
  <c r="F60" i="3"/>
  <c r="J60" i="3" s="1"/>
  <c r="F59" i="3"/>
  <c r="J59" i="3" s="1"/>
  <c r="F58" i="3"/>
  <c r="J58" i="3" s="1"/>
  <c r="F57" i="3"/>
  <c r="J57" i="3" s="1"/>
  <c r="F56" i="3"/>
  <c r="J56" i="3" s="1"/>
  <c r="F55" i="3"/>
  <c r="J55" i="3" s="1"/>
  <c r="F54" i="3"/>
  <c r="J54" i="3" s="1"/>
  <c r="F53" i="3"/>
  <c r="J53" i="3" s="1"/>
  <c r="F52" i="3"/>
  <c r="J52" i="3" s="1"/>
  <c r="F51" i="3"/>
  <c r="J51" i="3" s="1"/>
  <c r="F50" i="3"/>
  <c r="J50" i="3" s="1"/>
  <c r="F49" i="3"/>
  <c r="J49" i="3" s="1"/>
  <c r="F48" i="3"/>
  <c r="J48" i="3" s="1"/>
  <c r="F47" i="3"/>
  <c r="J47" i="3" s="1"/>
  <c r="F46" i="3"/>
  <c r="J46" i="3" s="1"/>
  <c r="F45" i="3"/>
  <c r="J45" i="3" s="1"/>
  <c r="F44" i="3"/>
  <c r="J44" i="3" s="1"/>
  <c r="F43" i="3"/>
  <c r="J43" i="3" s="1"/>
  <c r="F42" i="3"/>
  <c r="J42" i="3" s="1"/>
  <c r="F41" i="3"/>
  <c r="J41" i="3" s="1"/>
  <c r="F40" i="3"/>
  <c r="J40" i="3" s="1"/>
  <c r="F39" i="3"/>
  <c r="J39" i="3" s="1"/>
  <c r="F38" i="3"/>
  <c r="J38" i="3" s="1"/>
  <c r="F37" i="3"/>
  <c r="J37" i="3" s="1"/>
  <c r="F36" i="3"/>
  <c r="J36" i="3" s="1"/>
  <c r="F35" i="3"/>
  <c r="J35" i="3" s="1"/>
  <c r="F34" i="3"/>
  <c r="J34" i="3" s="1"/>
  <c r="F33" i="3"/>
  <c r="J33" i="3" s="1"/>
  <c r="F32" i="3"/>
  <c r="J32" i="3" s="1"/>
  <c r="F31" i="3"/>
  <c r="J31" i="3" s="1"/>
  <c r="F30" i="3"/>
  <c r="J30" i="3" s="1"/>
  <c r="F29" i="3"/>
  <c r="J29" i="3" s="1"/>
  <c r="F28" i="3"/>
  <c r="J28" i="3" s="1"/>
  <c r="F27" i="3"/>
  <c r="J27" i="3" s="1"/>
  <c r="F26" i="3"/>
  <c r="J26" i="3" s="1"/>
  <c r="F25" i="3"/>
  <c r="J25" i="3" s="1"/>
  <c r="F24" i="3"/>
  <c r="J24" i="3" s="1"/>
  <c r="F23" i="3"/>
  <c r="J23" i="3" s="1"/>
  <c r="F22" i="3"/>
  <c r="J22" i="3" s="1"/>
  <c r="F21" i="3"/>
  <c r="J21" i="3" s="1"/>
  <c r="F20" i="3"/>
  <c r="J20" i="3" s="1"/>
  <c r="F19" i="3"/>
  <c r="J19" i="3" s="1"/>
  <c r="F18" i="3"/>
  <c r="J18" i="3" s="1"/>
  <c r="F17" i="3"/>
  <c r="J17" i="3" s="1"/>
  <c r="F16" i="3"/>
  <c r="J16" i="3" s="1"/>
  <c r="F15" i="3"/>
  <c r="J15" i="3" s="1"/>
  <c r="F14" i="3"/>
  <c r="J14" i="3" s="1"/>
  <c r="F13" i="3"/>
  <c r="J13" i="3" s="1"/>
  <c r="F12" i="3"/>
  <c r="J12" i="3" s="1"/>
  <c r="F11" i="3"/>
  <c r="J11" i="3" s="1"/>
  <c r="F10" i="3"/>
  <c r="J10" i="3" s="1"/>
  <c r="F9" i="3"/>
  <c r="J9" i="3" s="1"/>
  <c r="F8" i="3"/>
  <c r="J8" i="3" s="1"/>
  <c r="F7" i="3"/>
  <c r="J7" i="3" s="1"/>
  <c r="F6" i="3"/>
  <c r="J6" i="3" s="1"/>
  <c r="F5" i="3"/>
  <c r="J5" i="3" s="1"/>
  <c r="F4" i="3"/>
  <c r="J4" i="3" s="1"/>
  <c r="F3" i="3"/>
  <c r="J3" i="3" s="1"/>
  <c r="F2" i="3"/>
  <c r="J2" i="3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3" i="1"/>
  <c r="C4" i="1"/>
  <c r="C5" i="1"/>
  <c r="C6" i="1"/>
  <c r="C7" i="1"/>
  <c r="C8" i="1"/>
  <c r="C9" i="1"/>
  <c r="C2" i="1"/>
  <c r="C157" i="3"/>
  <c r="C165" i="3"/>
  <c r="C173" i="3"/>
  <c r="C181" i="3"/>
  <c r="C158" i="3"/>
  <c r="C166" i="3"/>
  <c r="C174" i="3"/>
  <c r="C182" i="3"/>
  <c r="C159" i="3"/>
  <c r="C167" i="3"/>
  <c r="C175" i="3"/>
  <c r="C183" i="3"/>
  <c r="C160" i="3"/>
  <c r="C168" i="3"/>
  <c r="C176" i="3"/>
  <c r="C184" i="3"/>
  <c r="C161" i="3"/>
  <c r="C169" i="3"/>
  <c r="C177" i="3"/>
  <c r="C185" i="3"/>
  <c r="C171" i="3"/>
  <c r="C156" i="3"/>
  <c r="C162" i="3"/>
  <c r="C170" i="3"/>
  <c r="C178" i="3"/>
  <c r="C163" i="3"/>
  <c r="C164" i="3"/>
  <c r="C180" i="3"/>
  <c r="C179" i="3"/>
  <c r="C172" i="3"/>
  <c r="E179" i="3"/>
  <c r="E178" i="3"/>
  <c r="E171" i="3"/>
  <c r="E161" i="3"/>
  <c r="D160" i="3"/>
  <c r="D159" i="3"/>
  <c r="D158" i="3"/>
  <c r="E157" i="3"/>
  <c r="D179" i="3"/>
  <c r="D178" i="3"/>
  <c r="D171" i="3"/>
  <c r="D161" i="3"/>
  <c r="E160" i="3"/>
  <c r="E159" i="3"/>
  <c r="E158" i="3"/>
  <c r="D157" i="3"/>
  <c r="E180" i="3"/>
  <c r="E170" i="3"/>
  <c r="E185" i="3"/>
  <c r="D184" i="3"/>
  <c r="D183" i="3"/>
  <c r="E182" i="3"/>
  <c r="E181" i="3"/>
  <c r="D170" i="3"/>
  <c r="E184" i="3"/>
  <c r="D182" i="3"/>
  <c r="E164" i="3"/>
  <c r="E162" i="3"/>
  <c r="E177" i="3"/>
  <c r="D176" i="3"/>
  <c r="D175" i="3"/>
  <c r="D174" i="3"/>
  <c r="E173" i="3"/>
  <c r="D168" i="3"/>
  <c r="D166" i="3"/>
  <c r="D172" i="3"/>
  <c r="E168" i="3"/>
  <c r="E166" i="3"/>
  <c r="D185" i="3"/>
  <c r="D164" i="3"/>
  <c r="D162" i="3"/>
  <c r="D177" i="3"/>
  <c r="E176" i="3"/>
  <c r="E175" i="3"/>
  <c r="E174" i="3"/>
  <c r="D173" i="3"/>
  <c r="E172" i="3"/>
  <c r="E163" i="3"/>
  <c r="E156" i="3"/>
  <c r="E169" i="3"/>
  <c r="D167" i="3"/>
  <c r="E165" i="3"/>
  <c r="D163" i="3"/>
  <c r="D156" i="3"/>
  <c r="D169" i="3"/>
  <c r="E167" i="3"/>
  <c r="D165" i="3"/>
  <c r="D180" i="3"/>
  <c r="E183" i="3"/>
  <c r="D181" i="3"/>
</calcChain>
</file>

<file path=xl/sharedStrings.xml><?xml version="1.0" encoding="utf-8"?>
<sst xmlns="http://schemas.openxmlformats.org/spreadsheetml/2006/main" count="20" uniqueCount="18">
  <si>
    <t>date</t>
  </si>
  <si>
    <t>confirmed</t>
  </si>
  <si>
    <t>confirmed + 1</t>
  </si>
  <si>
    <t>ln(c+1)</t>
  </si>
  <si>
    <t>Prognoza(ln(c+1))</t>
  </si>
  <si>
    <t>Dolna granica ufności(ln(c+1))</t>
  </si>
  <si>
    <t>Górna granica ufności(ln(c+1))</t>
  </si>
  <si>
    <t>exp(prognoza)</t>
  </si>
  <si>
    <t>exp(dolna granica)</t>
  </si>
  <si>
    <t>exp(górna granica)</t>
  </si>
  <si>
    <t>exp(ln(c+1))</t>
  </si>
  <si>
    <t>dane*</t>
  </si>
  <si>
    <t>prognoza*</t>
  </si>
  <si>
    <t>dolna granica*</t>
  </si>
  <si>
    <t>górna granica*</t>
  </si>
  <si>
    <t>data</t>
  </si>
  <si>
    <t>prognoza</t>
  </si>
  <si>
    <t>wartość rzeczywista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</si>
</sst>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1">
    <cellStyle name="Normalny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'c1_predictions'!$B$1</c:f>
              <c:strCache>
                <c:ptCount val="1"/>
                <c:pt idx="0">
                  <c:v>ln(c+1)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'c1_predictions'!$B$2:$B$185</c:f>
              <c:numCache>
                <c:formatCode>General</c:formatCode>
                <c:ptCount val="184"/>
                <c:pt idx="0">
                  <c:v>0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2.3025850929940459</c:v>
                </c:pt>
                <c:pt idx="7">
                  <c:v>3.044522437723423</c:v>
                </c:pt>
                <c:pt idx="8">
                  <c:v>2.8903717578961645</c:v>
                </c:pt>
                <c:pt idx="9">
                  <c:v>3.6109179126442243</c:v>
                </c:pt>
                <c:pt idx="10">
                  <c:v>3.0910424533583161</c:v>
                </c:pt>
                <c:pt idx="11">
                  <c:v>3.970291913552122</c:v>
                </c:pt>
                <c:pt idx="12">
                  <c:v>4.1271343850450917</c:v>
                </c:pt>
                <c:pt idx="13">
                  <c:v>3.912023005428146</c:v>
                </c:pt>
                <c:pt idx="14">
                  <c:v>4.2341065045972597</c:v>
                </c:pt>
                <c:pt idx="15">
                  <c:v>4.2626798770413155</c:v>
                </c:pt>
                <c:pt idx="16">
                  <c:v>4.7184988712950942</c:v>
                </c:pt>
                <c:pt idx="17">
                  <c:v>4.5951198501345898</c:v>
                </c:pt>
                <c:pt idx="18">
                  <c:v>4.7535901911063645</c:v>
                </c:pt>
                <c:pt idx="19">
                  <c:v>5.0304379213924353</c:v>
                </c:pt>
                <c:pt idx="20">
                  <c:v>5.0172798368149243</c:v>
                </c:pt>
                <c:pt idx="21">
                  <c:v>5.1416635565026603</c:v>
                </c:pt>
                <c:pt idx="22">
                  <c:v>5.1298987149230735</c:v>
                </c:pt>
                <c:pt idx="23">
                  <c:v>5.521460917862246</c:v>
                </c:pt>
                <c:pt idx="24">
                  <c:v>5.4161004022044201</c:v>
                </c:pt>
                <c:pt idx="25">
                  <c:v>5.2678581590633282</c:v>
                </c:pt>
                <c:pt idx="26">
                  <c:v>5.5490760848952201</c:v>
                </c:pt>
                <c:pt idx="27">
                  <c:v>5.4971682252932021</c:v>
                </c:pt>
                <c:pt idx="28">
                  <c:v>5.9738096118692612</c:v>
                </c:pt>
                <c:pt idx="29">
                  <c:v>6.0822189103764464</c:v>
                </c:pt>
                <c:pt idx="30">
                  <c:v>5.5012582105447274</c:v>
                </c:pt>
                <c:pt idx="31">
                  <c:v>6.1654178542314204</c:v>
                </c:pt>
                <c:pt idx="32">
                  <c:v>5.7430031878094825</c:v>
                </c:pt>
                <c:pt idx="33">
                  <c:v>6.0776422433490342</c:v>
                </c:pt>
                <c:pt idx="34">
                  <c:v>5.8805329864007003</c:v>
                </c:pt>
                <c:pt idx="35">
                  <c:v>5.916202062607435</c:v>
                </c:pt>
                <c:pt idx="36">
                  <c:v>5.9427993751267012</c:v>
                </c:pt>
                <c:pt idx="37">
                  <c:v>5.9964520886190211</c:v>
                </c:pt>
                <c:pt idx="38">
                  <c:v>5.7651911027848444</c:v>
                </c:pt>
                <c:pt idx="39">
                  <c:v>5.5645204073226937</c:v>
                </c:pt>
                <c:pt idx="40">
                  <c:v>5.5947113796018391</c:v>
                </c:pt>
                <c:pt idx="41">
                  <c:v>5.9427993751267012</c:v>
                </c:pt>
                <c:pt idx="42">
                  <c:v>5.8200829303523616</c:v>
                </c:pt>
                <c:pt idx="43">
                  <c:v>6.1355648910817386</c:v>
                </c:pt>
                <c:pt idx="44">
                  <c:v>5.8971538676367405</c:v>
                </c:pt>
                <c:pt idx="45">
                  <c:v>6.3026189757449051</c:v>
                </c:pt>
                <c:pt idx="46">
                  <c:v>5.7268477475871968</c:v>
                </c:pt>
                <c:pt idx="47">
                  <c:v>5.575949103146316</c:v>
                </c:pt>
                <c:pt idx="48">
                  <c:v>5.7493929859082531</c:v>
                </c:pt>
                <c:pt idx="49">
                  <c:v>5.8377304471659395</c:v>
                </c:pt>
                <c:pt idx="50">
                  <c:v>5.9454206086065753</c:v>
                </c:pt>
                <c:pt idx="51">
                  <c:v>5.9454206086065753</c:v>
                </c:pt>
                <c:pt idx="52">
                  <c:v>5.8435444170313602</c:v>
                </c:pt>
                <c:pt idx="53">
                  <c:v>5.6559918108198524</c:v>
                </c:pt>
                <c:pt idx="54">
                  <c:v>5.7589017738772803</c:v>
                </c:pt>
                <c:pt idx="55">
                  <c:v>6.0473721790462776</c:v>
                </c:pt>
                <c:pt idx="56">
                  <c:v>5.472270673671475</c:v>
                </c:pt>
                <c:pt idx="57">
                  <c:v>5.43372200355424</c:v>
                </c:pt>
                <c:pt idx="58">
                  <c:v>5.602118820879701</c:v>
                </c:pt>
                <c:pt idx="59">
                  <c:v>5.7651911027848444</c:v>
                </c:pt>
                <c:pt idx="60">
                  <c:v>5.7493929859082531</c:v>
                </c:pt>
                <c:pt idx="61">
                  <c:v>6.0544393462693709</c:v>
                </c:pt>
                <c:pt idx="62">
                  <c:v>5.7365722974791922</c:v>
                </c:pt>
                <c:pt idx="63">
                  <c:v>5.730099782973574</c:v>
                </c:pt>
                <c:pt idx="64">
                  <c:v>5.768320995793772</c:v>
                </c:pt>
                <c:pt idx="65">
                  <c:v>5.6559918108198524</c:v>
                </c:pt>
                <c:pt idx="66">
                  <c:v>5.8464387750577247</c:v>
                </c:pt>
                <c:pt idx="67">
                  <c:v>5.8021183753770629</c:v>
                </c:pt>
                <c:pt idx="68">
                  <c:v>6.39024066706535</c:v>
                </c:pt>
                <c:pt idx="69">
                  <c:v>5.6489742381612063</c:v>
                </c:pt>
                <c:pt idx="70">
                  <c:v>6.0210233493495267</c:v>
                </c:pt>
                <c:pt idx="71">
                  <c:v>5.9964520886190211</c:v>
                </c:pt>
                <c:pt idx="72">
                  <c:v>5.4889377261566867</c:v>
                </c:pt>
                <c:pt idx="73">
                  <c:v>5.6094717951849598</c:v>
                </c:pt>
                <c:pt idx="74">
                  <c:v>5.8777357817796387</c:v>
                </c:pt>
                <c:pt idx="75">
                  <c:v>5.9506425525877269</c:v>
                </c:pt>
                <c:pt idx="76">
                  <c:v>6.156978985585555</c:v>
                </c:pt>
                <c:pt idx="77">
                  <c:v>6.0038870671065387</c:v>
                </c:pt>
                <c:pt idx="78">
                  <c:v>6.1675164908883415</c:v>
                </c:pt>
                <c:pt idx="79">
                  <c:v>5.7462031905401529</c:v>
                </c:pt>
                <c:pt idx="80">
                  <c:v>5.9814142112544806</c:v>
                </c:pt>
                <c:pt idx="81">
                  <c:v>5.7235851019523807</c:v>
                </c:pt>
                <c:pt idx="82">
                  <c:v>6.0958245624322247</c:v>
                </c:pt>
                <c:pt idx="83">
                  <c:v>5.9914645471079817</c:v>
                </c:pt>
                <c:pt idx="84">
                  <c:v>5.8664680569332965</c:v>
                </c:pt>
                <c:pt idx="85">
                  <c:v>5.8021183753770629</c:v>
                </c:pt>
                <c:pt idx="86">
                  <c:v>6.0330862217988015</c:v>
                </c:pt>
                <c:pt idx="87">
                  <c:v>5.3752784076841653</c:v>
                </c:pt>
                <c:pt idx="88">
                  <c:v>5.9401712527204316</c:v>
                </c:pt>
                <c:pt idx="89">
                  <c:v>5.4424177105217932</c:v>
                </c:pt>
                <c:pt idx="90">
                  <c:v>5.6801726090170677</c:v>
                </c:pt>
                <c:pt idx="91">
                  <c:v>5.8916442118257715</c:v>
                </c:pt>
                <c:pt idx="92">
                  <c:v>5.8944028342648505</c:v>
                </c:pt>
                <c:pt idx="93">
                  <c:v>6.3578422665080998</c:v>
                </c:pt>
                <c:pt idx="94">
                  <c:v>6.3561076606958915</c:v>
                </c:pt>
                <c:pt idx="95">
                  <c:v>6.3969296552161463</c:v>
                </c:pt>
                <c:pt idx="96">
                  <c:v>5.9939614273065693</c:v>
                </c:pt>
                <c:pt idx="97">
                  <c:v>5.6454468976432377</c:v>
                </c:pt>
                <c:pt idx="98">
                  <c:v>5.8861040314501558</c:v>
                </c:pt>
                <c:pt idx="99">
                  <c:v>5.9322451874480109</c:v>
                </c:pt>
                <c:pt idx="100">
                  <c:v>6.089044875446846</c:v>
                </c:pt>
                <c:pt idx="101">
                  <c:v>5.9295891433898946</c:v>
                </c:pt>
                <c:pt idx="102">
                  <c:v>5.9839362806871907</c:v>
                </c:pt>
                <c:pt idx="103">
                  <c:v>6.0112671744041615</c:v>
                </c:pt>
                <c:pt idx="104">
                  <c:v>6.2285110035911835</c:v>
                </c:pt>
                <c:pt idx="105">
                  <c:v>5.7525726388256331</c:v>
                </c:pt>
                <c:pt idx="106">
                  <c:v>5.7104270173748697</c:v>
                </c:pt>
                <c:pt idx="107">
                  <c:v>5.7203117766074119</c:v>
                </c:pt>
                <c:pt idx="108">
                  <c:v>5.7430031878094825</c:v>
                </c:pt>
                <c:pt idx="109">
                  <c:v>5.6937321388026998</c:v>
                </c:pt>
                <c:pt idx="110">
                  <c:v>5.7071102647488754</c:v>
                </c:pt>
                <c:pt idx="111">
                  <c:v>5.6869753563398202</c:v>
                </c:pt>
                <c:pt idx="112">
                  <c:v>5.7004435733906869</c:v>
                </c:pt>
                <c:pt idx="113">
                  <c:v>5.6240175061873385</c:v>
                </c:pt>
                <c:pt idx="114">
                  <c:v>5.768320995793772</c:v>
                </c:pt>
                <c:pt idx="115">
                  <c:v>5.2678581590633282</c:v>
                </c:pt>
                <c:pt idx="116">
                  <c:v>5.5134287461649825</c:v>
                </c:pt>
                <c:pt idx="117">
                  <c:v>5.4806389233419912</c:v>
                </c:pt>
                <c:pt idx="118">
                  <c:v>5.9480349891806457</c:v>
                </c:pt>
                <c:pt idx="119">
                  <c:v>5.9188938542731462</c:v>
                </c:pt>
                <c:pt idx="120">
                  <c:v>5.5606816310155276</c:v>
                </c:pt>
                <c:pt idx="121">
                  <c:v>5.7525726388256331</c:v>
                </c:pt>
                <c:pt idx="122">
                  <c:v>5.4467373716663099</c:v>
                </c:pt>
                <c:pt idx="123">
                  <c:v>5.3278761687895813</c:v>
                </c:pt>
                <c:pt idx="124">
                  <c:v>5.5529595849216173</c:v>
                </c:pt>
                <c:pt idx="125">
                  <c:v>5.6276211136906369</c:v>
                </c:pt>
                <c:pt idx="126">
                  <c:v>5.5721540321777647</c:v>
                </c:pt>
                <c:pt idx="127">
                  <c:v>5.5834963087816991</c:v>
                </c:pt>
                <c:pt idx="128">
                  <c:v>5.7235851019523807</c:v>
                </c:pt>
                <c:pt idx="129">
                  <c:v>5.916202062607435</c:v>
                </c:pt>
                <c:pt idx="130">
                  <c:v>5.7037824746562009</c:v>
                </c:pt>
                <c:pt idx="131">
                  <c:v>5.5909869805108565</c:v>
                </c:pt>
                <c:pt idx="132">
                  <c:v>5.579729825986222</c:v>
                </c:pt>
                <c:pt idx="133">
                  <c:v>5.8111409929767008</c:v>
                </c:pt>
                <c:pt idx="134">
                  <c:v>5.8692969131337742</c:v>
                </c:pt>
                <c:pt idx="135">
                  <c:v>5.8289456176102075</c:v>
                </c:pt>
                <c:pt idx="136">
                  <c:v>5.8833223884882786</c:v>
                </c:pt>
                <c:pt idx="137">
                  <c:v>5.6347896031692493</c:v>
                </c:pt>
                <c:pt idx="138">
                  <c:v>5.9914645471079817</c:v>
                </c:pt>
                <c:pt idx="139">
                  <c:v>5.9427993751267012</c:v>
                </c:pt>
                <c:pt idx="140">
                  <c:v>6.0378709199221374</c:v>
                </c:pt>
                <c:pt idx="141">
                  <c:v>6.1290502100605453</c:v>
                </c:pt>
                <c:pt idx="142">
                  <c:v>6.3716118472318568</c:v>
                </c:pt>
                <c:pt idx="143">
                  <c:v>6.0958245624322247</c:v>
                </c:pt>
                <c:pt idx="144">
                  <c:v>5.8230458954830189</c:v>
                </c:pt>
                <c:pt idx="145">
                  <c:v>6.2205901700997392</c:v>
                </c:pt>
                <c:pt idx="146">
                  <c:v>6.2402758451707694</c:v>
                </c:pt>
                <c:pt idx="147">
                  <c:v>6.4232469635335194</c:v>
                </c:pt>
                <c:pt idx="148">
                  <c:v>6.4892049313253173</c:v>
                </c:pt>
                <c:pt idx="149">
                  <c:v>6.4907235345025072</c:v>
                </c:pt>
                <c:pt idx="150">
                  <c:v>6.3080984415095305</c:v>
                </c:pt>
                <c:pt idx="151">
                  <c:v>6.3561076606958915</c:v>
                </c:pt>
                <c:pt idx="152">
                  <c:v>6.523562306149512</c:v>
                </c:pt>
                <c:pt idx="153">
                  <c:v>6.4630294569206699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0-4C51-B86E-F6B19D6A24CB}"/>
            </c:ext>
          </c:extLst>
        </c:ser>
        <c:ser>
          <c:idx val="1"/>
          <c:order val="1"/>
          <c:tx>
            <c:strRef>
              <c:f>'c1_predictions'!$C$1</c:f>
              <c:strCache>
                <c:ptCount val="1"/>
                <c:pt idx="0">
                  <c:v>Prognoza(ln(c+1))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'c1_predictions'!$C$2:$C$185</c:f>
              <c:numCache>
                <c:formatCode>General</c:formatCode>
                <c:ptCount val="184"/>
                <c:pt idx="153">
                  <c:v>6.4630294569206699</c:v>
                </c:pt>
                <c:pt idx="154">
                  <c:v>6.7452763620531435</c:v>
                </c:pt>
                <c:pt idx="155">
                  <c:v>6.590597276883301</c:v>
                </c:pt>
                <c:pt idx="156">
                  <c:v>6.6751794026439306</c:v>
                </c:pt>
                <c:pt idx="157">
                  <c:v>6.426978308395654</c:v>
                </c:pt>
                <c:pt idx="158">
                  <c:v>6.6619767977027307</c:v>
                </c:pt>
                <c:pt idx="159">
                  <c:v>6.6370257095235301</c:v>
                </c:pt>
                <c:pt idx="160">
                  <c:v>6.5907875351369807</c:v>
                </c:pt>
                <c:pt idx="161">
                  <c:v>6.8787174595283407</c:v>
                </c:pt>
                <c:pt idx="162">
                  <c:v>6.7240383743584982</c:v>
                </c:pt>
                <c:pt idx="163">
                  <c:v>6.8086205001191278</c:v>
                </c:pt>
                <c:pt idx="164">
                  <c:v>6.5604194058708512</c:v>
                </c:pt>
                <c:pt idx="165">
                  <c:v>6.7954178951779278</c:v>
                </c:pt>
                <c:pt idx="166">
                  <c:v>6.7704668069987282</c:v>
                </c:pt>
                <c:pt idx="167">
                  <c:v>6.7242286326121787</c:v>
                </c:pt>
                <c:pt idx="168">
                  <c:v>7.0121585570035379</c:v>
                </c:pt>
                <c:pt idx="169">
                  <c:v>6.8574794718336953</c:v>
                </c:pt>
                <c:pt idx="170">
                  <c:v>6.942061597594325</c:v>
                </c:pt>
                <c:pt idx="171">
                  <c:v>6.6938605033460483</c:v>
                </c:pt>
                <c:pt idx="172">
                  <c:v>6.928858992653125</c:v>
                </c:pt>
                <c:pt idx="173">
                  <c:v>6.9039079044739253</c:v>
                </c:pt>
                <c:pt idx="174">
                  <c:v>6.8576697300873759</c:v>
                </c:pt>
                <c:pt idx="175">
                  <c:v>7.1455996544787359</c:v>
                </c:pt>
                <c:pt idx="176">
                  <c:v>6.9909205693088934</c:v>
                </c:pt>
                <c:pt idx="177">
                  <c:v>7.075502695069523</c:v>
                </c:pt>
                <c:pt idx="178">
                  <c:v>6.8273016008212455</c:v>
                </c:pt>
                <c:pt idx="179">
                  <c:v>7.0623000901283222</c:v>
                </c:pt>
                <c:pt idx="180">
                  <c:v>7.0373490019491225</c:v>
                </c:pt>
                <c:pt idx="181">
                  <c:v>6.9911108275625731</c:v>
                </c:pt>
                <c:pt idx="182">
                  <c:v>7.2790407519539331</c:v>
                </c:pt>
                <c:pt idx="183">
                  <c:v>7.1243616667840906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0-4C51-B86E-F6B19D6A24CB}"/>
            </c:ext>
          </c:extLst>
        </c:ser>
        <c:ser>
          <c:idx val="2"/>
          <c:order val="2"/>
          <c:tx>
            <c:strRef>
              <c:f>'c1_predictions'!$D$1</c:f>
              <c:strCache>
                <c:ptCount val="1"/>
                <c:pt idx="0">
                  <c:v>Dolna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'c1_predictions'!$D$2:$D$185</c:f>
              <c:numCache>
                <c:formatCode>General</c:formatCode>
                <c:ptCount val="184"/>
                <c:pt idx="153" formatCode="0.00">
                  <c:v>6.4630294569206699</c:v>
                </c:pt>
                <c:pt idx="154" formatCode="0.00">
                  <c:v>6.1205982984568719</c:v>
                </c:pt>
                <c:pt idx="155" formatCode="0.00">
                  <c:v>5.8089994446550648</c:v>
                </c:pt>
                <c:pt idx="156" formatCode="0.00">
                  <c:v>5.7629541318431858</c:v>
                </c:pt>
                <c:pt idx="157" formatCode="0.00">
                  <c:v>5.4003319312946605</c:v>
                </c:pt>
                <c:pt idx="158" formatCode="0.00">
                  <c:v>5.5321805910483821</c:v>
                </c:pt>
                <c:pt idx="159" formatCode="0.00">
                  <c:v>5.4124989519552296</c:v>
                </c:pt>
                <c:pt idx="160" formatCode="0.00">
                  <c:v>5.2781251648564487</c:v>
                </c:pt>
                <c:pt idx="161" formatCode="0.00">
                  <c:v>5.4830518936152348</c:v>
                </c:pt>
                <c:pt idx="162" formatCode="0.00">
                  <c:v>5.2500362558387872</c:v>
                </c:pt>
                <c:pt idx="163" formatCode="0.00">
                  <c:v>5.260048620230652</c:v>
                </c:pt>
                <c:pt idx="164" formatCode="0.00">
                  <c:v>4.9405240334275833</c:v>
                </c:pt>
                <c:pt idx="165" formatCode="0.00">
                  <c:v>5.1070336150771798</c:v>
                </c:pt>
                <c:pt idx="166" formatCode="0.00">
                  <c:v>5.0160959720521046</c:v>
                </c:pt>
                <c:pt idx="167" formatCode="0.00">
                  <c:v>4.906100901739439</c:v>
                </c:pt>
                <c:pt idx="168" formatCode="0.00">
                  <c:v>5.1321176142483003</c:v>
                </c:pt>
                <c:pt idx="169" formatCode="0.00">
                  <c:v>4.9175002330005704</c:v>
                </c:pt>
                <c:pt idx="170" formatCode="0.00">
                  <c:v>4.9437915559972563</c:v>
                </c:pt>
                <c:pt idx="171" formatCode="0.00">
                  <c:v>4.6388067660915286</c:v>
                </c:pt>
                <c:pt idx="172" formatCode="0.00">
                  <c:v>4.8184068280383556</c:v>
                </c:pt>
                <c:pt idx="173" formatCode="0.00">
                  <c:v>4.7393360373464066</c:v>
                </c:pt>
                <c:pt idx="174" formatCode="0.00">
                  <c:v>4.6401630829840617</c:v>
                </c:pt>
                <c:pt idx="175" formatCode="0.00">
                  <c:v>4.8761272268911302</c:v>
                </c:pt>
                <c:pt idx="176" formatCode="0.00">
                  <c:v>4.6706459154772881</c:v>
                </c:pt>
                <c:pt idx="177" formatCode="0.00">
                  <c:v>4.7053871887413639</c:v>
                </c:pt>
                <c:pt idx="178" formatCode="0.00">
                  <c:v>4.4082470308709967</c:v>
                </c:pt>
                <c:pt idx="179" formatCode="0.00">
                  <c:v>4.5951544221875897</c:v>
                </c:pt>
                <c:pt idx="180" formatCode="0.00">
                  <c:v>4.5229113914470886</c:v>
                </c:pt>
                <c:pt idx="181" formatCode="0.00">
                  <c:v>4.4301360046390998</c:v>
                </c:pt>
                <c:pt idx="182" formatCode="0.00">
                  <c:v>4.6721261917756927</c:v>
                </c:pt>
                <c:pt idx="183" formatCode="0.00">
                  <c:v>4.4723030315931744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0-4C51-B86E-F6B19D6A24CB}"/>
            </c:ext>
          </c:extLst>
        </c:ser>
        <c:ser>
          <c:idx val="3"/>
          <c:order val="3"/>
          <c:tx>
            <c:strRef>
              <c:f>'c1_predictions'!$E$1</c:f>
              <c:strCache>
                <c:ptCount val="1"/>
                <c:pt idx="0">
                  <c:v>Górna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'c1_predictions'!$E$2:$E$185</c:f>
              <c:numCache>
                <c:formatCode>General</c:formatCode>
                <c:ptCount val="184"/>
                <c:pt idx="153" formatCode="0.00">
                  <c:v>6.4630294569206699</c:v>
                </c:pt>
                <c:pt idx="154" formatCode="0.00">
                  <c:v>7.3699544256494152</c:v>
                </c:pt>
                <c:pt idx="155" formatCode="0.00">
                  <c:v>7.3721951091115372</c:v>
                </c:pt>
                <c:pt idx="156" formatCode="0.00">
                  <c:v>7.5874046734446754</c:v>
                </c:pt>
                <c:pt idx="157" formatCode="0.00">
                  <c:v>7.4536246854966475</c:v>
                </c:pt>
                <c:pt idx="158" formatCode="0.00">
                  <c:v>7.7917730043570792</c:v>
                </c:pt>
                <c:pt idx="159" formatCode="0.00">
                  <c:v>7.8615524670918306</c:v>
                </c:pt>
                <c:pt idx="160" formatCode="0.00">
                  <c:v>7.9034499054175127</c:v>
                </c:pt>
                <c:pt idx="161" formatCode="0.00">
                  <c:v>8.2743830254414465</c:v>
                </c:pt>
                <c:pt idx="162" formatCode="0.00">
                  <c:v>8.1980404928782082</c:v>
                </c:pt>
                <c:pt idx="163" formatCode="0.00">
                  <c:v>8.3571923800076036</c:v>
                </c:pt>
                <c:pt idx="164" formatCode="0.00">
                  <c:v>8.1803147783141199</c:v>
                </c:pt>
                <c:pt idx="165" formatCode="0.00">
                  <c:v>8.4838021752786759</c:v>
                </c:pt>
                <c:pt idx="166" formatCode="0.00">
                  <c:v>8.5248376419453518</c:v>
                </c:pt>
                <c:pt idx="167" formatCode="0.00">
                  <c:v>8.5423563634849184</c:v>
                </c:pt>
                <c:pt idx="168" formatCode="0.00">
                  <c:v>8.8921994997587763</c:v>
                </c:pt>
                <c:pt idx="169" formatCode="0.00">
                  <c:v>8.7974587106668203</c:v>
                </c:pt>
                <c:pt idx="170" formatCode="0.00">
                  <c:v>8.9403316391913936</c:v>
                </c:pt>
                <c:pt idx="171" formatCode="0.00">
                  <c:v>8.748914240600568</c:v>
                </c:pt>
                <c:pt idx="172" formatCode="0.00">
                  <c:v>9.0393111572678944</c:v>
                </c:pt>
                <c:pt idx="173" formatCode="0.00">
                  <c:v>9.068479771601444</c:v>
                </c:pt>
                <c:pt idx="174" formatCode="0.00">
                  <c:v>9.0751763771906901</c:v>
                </c:pt>
                <c:pt idx="175" formatCode="0.00">
                  <c:v>9.4150720820663416</c:v>
                </c:pt>
                <c:pt idx="176" formatCode="0.00">
                  <c:v>9.3111952231404977</c:v>
                </c:pt>
                <c:pt idx="177" formatCode="0.00">
                  <c:v>9.4456182013976822</c:v>
                </c:pt>
                <c:pt idx="178" formatCode="0.00">
                  <c:v>9.2463561707714952</c:v>
                </c:pt>
                <c:pt idx="179" formatCode="0.00">
                  <c:v>9.5294457580690555</c:v>
                </c:pt>
                <c:pt idx="180" formatCode="0.00">
                  <c:v>9.5517866124511563</c:v>
                </c:pt>
                <c:pt idx="181" formatCode="0.00">
                  <c:v>9.5520856504860454</c:v>
                </c:pt>
                <c:pt idx="182" formatCode="0.00">
                  <c:v>9.8859553121321735</c:v>
                </c:pt>
                <c:pt idx="183" formatCode="0.00">
                  <c:v>9.7764203019750067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0-4C51-B86E-F6B19D6A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45183"/>
        <c:axId val="1969246847"/>
      </c:lineChart>
      <c:catAx>
        <c:axId val="1969245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246847"/>
        <c:crosses val="autoZero"/>
        <c:auto val="1"/>
        <c:lblAlgn val="ctr"/>
        <c:lblOffset val="100"/>
        <c:noMultiLvlLbl val="0"/>
      </c:catAx>
      <c:valAx>
        <c:axId val="19692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2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 liczb zakażeń dla 1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'c1_predictions'!$J$1</c:f>
              <c:strCache>
                <c:ptCount val="1"/>
                <c:pt idx="0">
                  <c:v>dane*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'c1_predictions'!$J$2:$J$185</c:f>
              <c:numCache>
                <c:formatCode>General</c:formatCode>
                <c:ptCount val="184"/>
                <c:pt idx="0">
                  <c:v>0</c:v>
                </c:pt>
                <c:pt idx="1">
                  <c:v>2.0000000000000004</c:v>
                </c:pt>
                <c:pt idx="2">
                  <c:v>3</c:v>
                </c:pt>
                <c:pt idx="3">
                  <c:v>5</c:v>
                </c:pt>
                <c:pt idx="4">
                  <c:v>5.9999999999999991</c:v>
                </c:pt>
                <c:pt idx="5">
                  <c:v>5</c:v>
                </c:pt>
                <c:pt idx="6">
                  <c:v>9.0000000000000018</c:v>
                </c:pt>
                <c:pt idx="7">
                  <c:v>20</c:v>
                </c:pt>
                <c:pt idx="8">
                  <c:v>16.999999999999996</c:v>
                </c:pt>
                <c:pt idx="9">
                  <c:v>35.999999999999993</c:v>
                </c:pt>
                <c:pt idx="10">
                  <c:v>21.000000000000004</c:v>
                </c:pt>
                <c:pt idx="11">
                  <c:v>52.000000000000007</c:v>
                </c:pt>
                <c:pt idx="12">
                  <c:v>61.000000000000007</c:v>
                </c:pt>
                <c:pt idx="13">
                  <c:v>48.999999999999993</c:v>
                </c:pt>
                <c:pt idx="14">
                  <c:v>68.000000000000014</c:v>
                </c:pt>
                <c:pt idx="15">
                  <c:v>70</c:v>
                </c:pt>
                <c:pt idx="16">
                  <c:v>110.99999999999996</c:v>
                </c:pt>
                <c:pt idx="17">
                  <c:v>97.999999999999986</c:v>
                </c:pt>
                <c:pt idx="18">
                  <c:v>114.99999999999999</c:v>
                </c:pt>
                <c:pt idx="19">
                  <c:v>151.99999999999997</c:v>
                </c:pt>
                <c:pt idx="20">
                  <c:v>150</c:v>
                </c:pt>
                <c:pt idx="21">
                  <c:v>170.00000000000009</c:v>
                </c:pt>
                <c:pt idx="22">
                  <c:v>168</c:v>
                </c:pt>
                <c:pt idx="23">
                  <c:v>248.99999999999989</c:v>
                </c:pt>
                <c:pt idx="24">
                  <c:v>224</c:v>
                </c:pt>
                <c:pt idx="25">
                  <c:v>193.00000000000003</c:v>
                </c:pt>
                <c:pt idx="26">
                  <c:v>256.00000000000006</c:v>
                </c:pt>
                <c:pt idx="27">
                  <c:v>243.00000000000006</c:v>
                </c:pt>
                <c:pt idx="28">
                  <c:v>392</c:v>
                </c:pt>
                <c:pt idx="29">
                  <c:v>437.00000000000011</c:v>
                </c:pt>
                <c:pt idx="30">
                  <c:v>244.00000000000011</c:v>
                </c:pt>
                <c:pt idx="31">
                  <c:v>475.00000000000017</c:v>
                </c:pt>
                <c:pt idx="32">
                  <c:v>311.00000000000006</c:v>
                </c:pt>
                <c:pt idx="33">
                  <c:v>434.99999999999994</c:v>
                </c:pt>
                <c:pt idx="34">
                  <c:v>357</c:v>
                </c:pt>
                <c:pt idx="35">
                  <c:v>369.99999999999994</c:v>
                </c:pt>
                <c:pt idx="36">
                  <c:v>380.00000000000011</c:v>
                </c:pt>
                <c:pt idx="37">
                  <c:v>401</c:v>
                </c:pt>
                <c:pt idx="38">
                  <c:v>317.99999999999994</c:v>
                </c:pt>
                <c:pt idx="39">
                  <c:v>260.00000000000006</c:v>
                </c:pt>
                <c:pt idx="40">
                  <c:v>268</c:v>
                </c:pt>
                <c:pt idx="41">
                  <c:v>380.00000000000011</c:v>
                </c:pt>
                <c:pt idx="42">
                  <c:v>335.99999999999994</c:v>
                </c:pt>
                <c:pt idx="43">
                  <c:v>460.99999999999989</c:v>
                </c:pt>
                <c:pt idx="44">
                  <c:v>362.99999999999994</c:v>
                </c:pt>
                <c:pt idx="45">
                  <c:v>545.00000000000011</c:v>
                </c:pt>
                <c:pt idx="46">
                  <c:v>305.99999999999989</c:v>
                </c:pt>
                <c:pt idx="47">
                  <c:v>262.99999999999994</c:v>
                </c:pt>
                <c:pt idx="48">
                  <c:v>312.99999999999989</c:v>
                </c:pt>
                <c:pt idx="49">
                  <c:v>341.99999999999983</c:v>
                </c:pt>
                <c:pt idx="50">
                  <c:v>381.00000000000006</c:v>
                </c:pt>
                <c:pt idx="51">
                  <c:v>381.00000000000006</c:v>
                </c:pt>
                <c:pt idx="52">
                  <c:v>344.00000000000017</c:v>
                </c:pt>
                <c:pt idx="53">
                  <c:v>284.99999999999994</c:v>
                </c:pt>
                <c:pt idx="54">
                  <c:v>315.99999999999989</c:v>
                </c:pt>
                <c:pt idx="55">
                  <c:v>421.99999999999983</c:v>
                </c:pt>
                <c:pt idx="56">
                  <c:v>237.00000000000009</c:v>
                </c:pt>
                <c:pt idx="57">
                  <c:v>228.00000000000006</c:v>
                </c:pt>
                <c:pt idx="58">
                  <c:v>270.00000000000006</c:v>
                </c:pt>
                <c:pt idx="59">
                  <c:v>317.99999999999994</c:v>
                </c:pt>
                <c:pt idx="60">
                  <c:v>312.99999999999989</c:v>
                </c:pt>
                <c:pt idx="61">
                  <c:v>425.00000000000017</c:v>
                </c:pt>
                <c:pt idx="62">
                  <c:v>309.00000000000006</c:v>
                </c:pt>
                <c:pt idx="63">
                  <c:v>306.99999999999989</c:v>
                </c:pt>
                <c:pt idx="64">
                  <c:v>318.99999999999994</c:v>
                </c:pt>
                <c:pt idx="65">
                  <c:v>284.99999999999994</c:v>
                </c:pt>
                <c:pt idx="66">
                  <c:v>345.00000000000017</c:v>
                </c:pt>
                <c:pt idx="67">
                  <c:v>330</c:v>
                </c:pt>
                <c:pt idx="68">
                  <c:v>595.00000000000011</c:v>
                </c:pt>
                <c:pt idx="69">
                  <c:v>283.00000000000006</c:v>
                </c:pt>
                <c:pt idx="70">
                  <c:v>411.00000000000011</c:v>
                </c:pt>
                <c:pt idx="71">
                  <c:v>401</c:v>
                </c:pt>
                <c:pt idx="72">
                  <c:v>241.00000000000009</c:v>
                </c:pt>
                <c:pt idx="73">
                  <c:v>272</c:v>
                </c:pt>
                <c:pt idx="74">
                  <c:v>355.99999999999989</c:v>
                </c:pt>
                <c:pt idx="75">
                  <c:v>383</c:v>
                </c:pt>
                <c:pt idx="76">
                  <c:v>470.99999999999983</c:v>
                </c:pt>
                <c:pt idx="77">
                  <c:v>403.99999999999983</c:v>
                </c:pt>
                <c:pt idx="78">
                  <c:v>476.00000000000017</c:v>
                </c:pt>
                <c:pt idx="79">
                  <c:v>311.99999999999989</c:v>
                </c:pt>
                <c:pt idx="80">
                  <c:v>395</c:v>
                </c:pt>
                <c:pt idx="81">
                  <c:v>305</c:v>
                </c:pt>
                <c:pt idx="82">
                  <c:v>443</c:v>
                </c:pt>
                <c:pt idx="83">
                  <c:v>398.99999999999989</c:v>
                </c:pt>
                <c:pt idx="84">
                  <c:v>351.99999999999994</c:v>
                </c:pt>
                <c:pt idx="85">
                  <c:v>330</c:v>
                </c:pt>
                <c:pt idx="86">
                  <c:v>416</c:v>
                </c:pt>
                <c:pt idx="87">
                  <c:v>215.00000000000006</c:v>
                </c:pt>
                <c:pt idx="88">
                  <c:v>379.00000000000006</c:v>
                </c:pt>
                <c:pt idx="89">
                  <c:v>229.99999999999994</c:v>
                </c:pt>
                <c:pt idx="90">
                  <c:v>292.00000000000011</c:v>
                </c:pt>
                <c:pt idx="91">
                  <c:v>361.00000000000017</c:v>
                </c:pt>
                <c:pt idx="92">
                  <c:v>361.99999999999989</c:v>
                </c:pt>
                <c:pt idx="93">
                  <c:v>576.00000000000011</c:v>
                </c:pt>
                <c:pt idx="94">
                  <c:v>575.00000000000011</c:v>
                </c:pt>
                <c:pt idx="95">
                  <c:v>599</c:v>
                </c:pt>
                <c:pt idx="96">
                  <c:v>400.00000000000006</c:v>
                </c:pt>
                <c:pt idx="97">
                  <c:v>282</c:v>
                </c:pt>
                <c:pt idx="98">
                  <c:v>359.00000000000006</c:v>
                </c:pt>
                <c:pt idx="99">
                  <c:v>376.00000000000006</c:v>
                </c:pt>
                <c:pt idx="100">
                  <c:v>440</c:v>
                </c:pt>
                <c:pt idx="101">
                  <c:v>375.00000000000006</c:v>
                </c:pt>
                <c:pt idx="102">
                  <c:v>396.00000000000011</c:v>
                </c:pt>
                <c:pt idx="103">
                  <c:v>406.99999999999989</c:v>
                </c:pt>
                <c:pt idx="104">
                  <c:v>506.00000000000017</c:v>
                </c:pt>
                <c:pt idx="105">
                  <c:v>314</c:v>
                </c:pt>
                <c:pt idx="106">
                  <c:v>301</c:v>
                </c:pt>
                <c:pt idx="107">
                  <c:v>304.00000000000006</c:v>
                </c:pt>
                <c:pt idx="108">
                  <c:v>311.00000000000006</c:v>
                </c:pt>
                <c:pt idx="109">
                  <c:v>296.00000000000006</c:v>
                </c:pt>
                <c:pt idx="110">
                  <c:v>299.99999999999989</c:v>
                </c:pt>
                <c:pt idx="111">
                  <c:v>294.00000000000011</c:v>
                </c:pt>
                <c:pt idx="112">
                  <c:v>298.00000000000011</c:v>
                </c:pt>
                <c:pt idx="113">
                  <c:v>276</c:v>
                </c:pt>
                <c:pt idx="114">
                  <c:v>318.99999999999994</c:v>
                </c:pt>
                <c:pt idx="115">
                  <c:v>193.00000000000003</c:v>
                </c:pt>
                <c:pt idx="116">
                  <c:v>247.00000000000009</c:v>
                </c:pt>
                <c:pt idx="117">
                  <c:v>238.99999999999997</c:v>
                </c:pt>
                <c:pt idx="118">
                  <c:v>381.99999999999989</c:v>
                </c:pt>
                <c:pt idx="119">
                  <c:v>370.99999999999989</c:v>
                </c:pt>
                <c:pt idx="120">
                  <c:v>258.99999999999994</c:v>
                </c:pt>
                <c:pt idx="121">
                  <c:v>314</c:v>
                </c:pt>
                <c:pt idx="122">
                  <c:v>230.99999999999997</c:v>
                </c:pt>
                <c:pt idx="123">
                  <c:v>205.00000000000003</c:v>
                </c:pt>
                <c:pt idx="124">
                  <c:v>257</c:v>
                </c:pt>
                <c:pt idx="125">
                  <c:v>276.99999999999994</c:v>
                </c:pt>
                <c:pt idx="126">
                  <c:v>262.00000000000006</c:v>
                </c:pt>
                <c:pt idx="127">
                  <c:v>265</c:v>
                </c:pt>
                <c:pt idx="128">
                  <c:v>305</c:v>
                </c:pt>
                <c:pt idx="129">
                  <c:v>369.99999999999994</c:v>
                </c:pt>
                <c:pt idx="130">
                  <c:v>298.99999999999994</c:v>
                </c:pt>
                <c:pt idx="131">
                  <c:v>266.99999999999994</c:v>
                </c:pt>
                <c:pt idx="132">
                  <c:v>263.99999999999994</c:v>
                </c:pt>
                <c:pt idx="133">
                  <c:v>333.00000000000011</c:v>
                </c:pt>
                <c:pt idx="134">
                  <c:v>352.99999999999994</c:v>
                </c:pt>
                <c:pt idx="135">
                  <c:v>339.00000000000011</c:v>
                </c:pt>
                <c:pt idx="136">
                  <c:v>357.99999999999989</c:v>
                </c:pt>
                <c:pt idx="137">
                  <c:v>278.99999999999989</c:v>
                </c:pt>
                <c:pt idx="138">
                  <c:v>398.99999999999989</c:v>
                </c:pt>
                <c:pt idx="139">
                  <c:v>380.00000000000011</c:v>
                </c:pt>
                <c:pt idx="140">
                  <c:v>417.99999999999989</c:v>
                </c:pt>
                <c:pt idx="141">
                  <c:v>458.00000000000006</c:v>
                </c:pt>
                <c:pt idx="142">
                  <c:v>584.00000000000023</c:v>
                </c:pt>
                <c:pt idx="143">
                  <c:v>443</c:v>
                </c:pt>
                <c:pt idx="144">
                  <c:v>337.00000000000006</c:v>
                </c:pt>
                <c:pt idx="145">
                  <c:v>502</c:v>
                </c:pt>
                <c:pt idx="146">
                  <c:v>511.99999999999989</c:v>
                </c:pt>
                <c:pt idx="147">
                  <c:v>614.99999999999977</c:v>
                </c:pt>
                <c:pt idx="148">
                  <c:v>657</c:v>
                </c:pt>
                <c:pt idx="149">
                  <c:v>658</c:v>
                </c:pt>
                <c:pt idx="150">
                  <c:v>547.99999999999989</c:v>
                </c:pt>
                <c:pt idx="151">
                  <c:v>575.00000000000011</c:v>
                </c:pt>
                <c:pt idx="152">
                  <c:v>679.99999999999977</c:v>
                </c:pt>
                <c:pt idx="153">
                  <c:v>639.99999999999989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8-40E3-9152-558B02E78B58}"/>
            </c:ext>
          </c:extLst>
        </c:ser>
        <c:ser>
          <c:idx val="1"/>
          <c:order val="1"/>
          <c:tx>
            <c:strRef>
              <c:f>'c1_predictions'!$K$1</c:f>
              <c:strCache>
                <c:ptCount val="1"/>
                <c:pt idx="0">
                  <c:v>prognoza*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'c1_predictions'!$K$2:$K$185</c:f>
              <c:numCache>
                <c:formatCode>General</c:formatCode>
                <c:ptCount val="184"/>
                <c:pt idx="154">
                  <c:v>849.03401136390062</c:v>
                </c:pt>
                <c:pt idx="155">
                  <c:v>727.21568642853219</c:v>
                </c:pt>
                <c:pt idx="156">
                  <c:v>791.4896158553347</c:v>
                </c:pt>
                <c:pt idx="157">
                  <c:v>617.30280203753739</c:v>
                </c:pt>
                <c:pt idx="158">
                  <c:v>781.09545452243742</c:v>
                </c:pt>
                <c:pt idx="159">
                  <c:v>761.82275908567067</c:v>
                </c:pt>
                <c:pt idx="160">
                  <c:v>727.35424865421987</c:v>
                </c:pt>
                <c:pt idx="161">
                  <c:v>970.37972672121498</c:v>
                </c:pt>
                <c:pt idx="162">
                  <c:v>831.17135434622264</c:v>
                </c:pt>
                <c:pt idx="163">
                  <c:v>904.62064127737551</c:v>
                </c:pt>
                <c:pt idx="164">
                  <c:v>705.56797121622947</c:v>
                </c:pt>
                <c:pt idx="165">
                  <c:v>892.74267232546788</c:v>
                </c:pt>
                <c:pt idx="166">
                  <c:v>870.71872342898951</c:v>
                </c:pt>
                <c:pt idx="167">
                  <c:v>831.32969687737261</c:v>
                </c:pt>
                <c:pt idx="168">
                  <c:v>1109.0480226326322</c:v>
                </c:pt>
                <c:pt idx="169">
                  <c:v>949.9671048021155</c:v>
                </c:pt>
                <c:pt idx="170">
                  <c:v>1033.9015677921</c:v>
                </c:pt>
                <c:pt idx="171">
                  <c:v>806.43334221265502</c:v>
                </c:pt>
                <c:pt idx="172">
                  <c:v>1020.3279718179882</c:v>
                </c:pt>
                <c:pt idx="173">
                  <c:v>995.16001715455468</c:v>
                </c:pt>
                <c:pt idx="174">
                  <c:v>950.14805135552467</c:v>
                </c:pt>
                <c:pt idx="175">
                  <c:v>1267.5117659494451</c:v>
                </c:pt>
                <c:pt idx="176">
                  <c:v>1085.7214182422711</c:v>
                </c:pt>
                <c:pt idx="177">
                  <c:v>1181.6378576220116</c:v>
                </c:pt>
                <c:pt idx="178">
                  <c:v>921.69764364564446</c:v>
                </c:pt>
                <c:pt idx="179">
                  <c:v>1166.1265771653602</c:v>
                </c:pt>
                <c:pt idx="180">
                  <c:v>1137.3657974832963</c:v>
                </c:pt>
                <c:pt idx="181">
                  <c:v>1085.9281956314708</c:v>
                </c:pt>
                <c:pt idx="182">
                  <c:v>1448.5968350413555</c:v>
                </c:pt>
                <c:pt idx="183">
                  <c:v>1240.8551965709012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8-40E3-9152-558B02E78B58}"/>
            </c:ext>
          </c:extLst>
        </c:ser>
        <c:ser>
          <c:idx val="2"/>
          <c:order val="2"/>
          <c:tx>
            <c:strRef>
              <c:f>'c1_predictions'!$L$1</c:f>
              <c:strCache>
                <c:ptCount val="1"/>
                <c:pt idx="0">
                  <c:v>dolna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'c1_predictions'!$L$2:$L$185</c:f>
              <c:numCache>
                <c:formatCode>General</c:formatCode>
                <c:ptCount val="184"/>
                <c:pt idx="154">
                  <c:v>454.13692077248851</c:v>
                </c:pt>
                <c:pt idx="155">
                  <c:v>332.28548821440751</c:v>
                </c:pt>
                <c:pt idx="156">
                  <c:v>317.28720381902127</c:v>
                </c:pt>
                <c:pt idx="157">
                  <c:v>220.47992012101415</c:v>
                </c:pt>
                <c:pt idx="158">
                  <c:v>251.69433368405393</c:v>
                </c:pt>
                <c:pt idx="159">
                  <c:v>223.19113111873131</c:v>
                </c:pt>
                <c:pt idx="160">
                  <c:v>195.00205911349869</c:v>
                </c:pt>
                <c:pt idx="161">
                  <c:v>239.57981211895594</c:v>
                </c:pt>
                <c:pt idx="162">
                  <c:v>189.57317772378735</c:v>
                </c:pt>
                <c:pt idx="163">
                  <c:v>191.49085001925854</c:v>
                </c:pt>
                <c:pt idx="164">
                  <c:v>138.84351303753309</c:v>
                </c:pt>
                <c:pt idx="165">
                  <c:v>164.17964101380559</c:v>
                </c:pt>
                <c:pt idx="166">
                  <c:v>149.82134219502043</c:v>
                </c:pt>
                <c:pt idx="167">
                  <c:v>134.111572725705</c:v>
                </c:pt>
                <c:pt idx="168">
                  <c:v>168.37541033080001</c:v>
                </c:pt>
                <c:pt idx="169">
                  <c:v>135.66056627210045</c:v>
                </c:pt>
                <c:pt idx="170">
                  <c:v>139.30120222025525</c:v>
                </c:pt>
                <c:pt idx="171">
                  <c:v>102.42086864099544</c:v>
                </c:pt>
                <c:pt idx="172">
                  <c:v>122.76775031336058</c:v>
                </c:pt>
                <c:pt idx="173">
                  <c:v>113.35824686232085</c:v>
                </c:pt>
                <c:pt idx="174">
                  <c:v>102.56123528147832</c:v>
                </c:pt>
                <c:pt idx="175">
                  <c:v>130.12187404016478</c:v>
                </c:pt>
                <c:pt idx="176">
                  <c:v>105.76668241798463</c:v>
                </c:pt>
                <c:pt idx="177">
                  <c:v>109.54107692309461</c:v>
                </c:pt>
                <c:pt idx="178">
                  <c:v>81.125374003540102</c:v>
                </c:pt>
                <c:pt idx="179">
                  <c:v>98.003422692411391</c:v>
                </c:pt>
                <c:pt idx="180">
                  <c:v>91.103356939091512</c:v>
                </c:pt>
                <c:pt idx="181">
                  <c:v>82.942832748620745</c:v>
                </c:pt>
                <c:pt idx="182">
                  <c:v>105.9248436397007</c:v>
                </c:pt>
                <c:pt idx="183">
                  <c:v>86.558140152408768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8-40E3-9152-558B02E78B58}"/>
            </c:ext>
          </c:extLst>
        </c:ser>
        <c:ser>
          <c:idx val="3"/>
          <c:order val="3"/>
          <c:tx>
            <c:strRef>
              <c:f>'c1_predictions'!$M$1</c:f>
              <c:strCache>
                <c:ptCount val="1"/>
                <c:pt idx="0">
                  <c:v>górna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'c1_predictions'!$A$2:$A$185</c:f>
              <c:numCache>
                <c:formatCode>m/d/yyyy</c:formatCode>
                <c:ptCount val="18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</c:numCache>
            </c:numRef>
          </c:cat>
          <c:val>
            <c:numRef>
              <c:f>'c1_predictions'!$M$2:$M$185</c:f>
              <c:numCache>
                <c:formatCode>General</c:formatCode>
                <c:ptCount val="184"/>
                <c:pt idx="154">
                  <c:v>1586.5614293145698</c:v>
                </c:pt>
                <c:pt idx="155">
                  <c:v>1590.1226402375783</c:v>
                </c:pt>
                <c:pt idx="156">
                  <c:v>1972.185801071791</c:v>
                </c:pt>
                <c:pt idx="157">
                  <c:v>1725.1084201158583</c:v>
                </c:pt>
                <c:pt idx="158">
                  <c:v>2419.6055239427678</c:v>
                </c:pt>
                <c:pt idx="159">
                  <c:v>2594.5467501116377</c:v>
                </c:pt>
                <c:pt idx="160">
                  <c:v>2705.6037669811271</c:v>
                </c:pt>
                <c:pt idx="161">
                  <c:v>3921.1020466107311</c:v>
                </c:pt>
                <c:pt idx="162">
                  <c:v>3632.8228247321022</c:v>
                </c:pt>
                <c:pt idx="163">
                  <c:v>4259.715487648321</c:v>
                </c:pt>
                <c:pt idx="164">
                  <c:v>3568.9782357056961</c:v>
                </c:pt>
                <c:pt idx="165">
                  <c:v>4834.8015517705817</c:v>
                </c:pt>
                <c:pt idx="166">
                  <c:v>5037.3687196874444</c:v>
                </c:pt>
                <c:pt idx="167">
                  <c:v>5126.4121848200411</c:v>
                </c:pt>
                <c:pt idx="168">
                  <c:v>7274.0029661569342</c:v>
                </c:pt>
                <c:pt idx="169">
                  <c:v>6616.4058770919964</c:v>
                </c:pt>
                <c:pt idx="170">
                  <c:v>7632.7282793712484</c:v>
                </c:pt>
                <c:pt idx="171">
                  <c:v>6302.8399375643012</c:v>
                </c:pt>
                <c:pt idx="172">
                  <c:v>8426.9695104488201</c:v>
                </c:pt>
                <c:pt idx="173">
                  <c:v>8676.4221099424758</c:v>
                </c:pt>
                <c:pt idx="174">
                  <c:v>8734.7263858285787</c:v>
                </c:pt>
                <c:pt idx="175">
                  <c:v>12270.957765485256</c:v>
                </c:pt>
                <c:pt idx="176">
                  <c:v>11060.160786499824</c:v>
                </c:pt>
                <c:pt idx="177">
                  <c:v>12651.602464275198</c:v>
                </c:pt>
                <c:pt idx="178">
                  <c:v>10365.722245338282</c:v>
                </c:pt>
                <c:pt idx="179">
                  <c:v>13757.963176029085</c:v>
                </c:pt>
                <c:pt idx="180">
                  <c:v>14068.809526451379</c:v>
                </c:pt>
                <c:pt idx="181">
                  <c:v>14073.017563793683</c:v>
                </c:pt>
                <c:pt idx="182">
                  <c:v>19651.411101414975</c:v>
                </c:pt>
                <c:pt idx="183">
                  <c:v>17612.488895101029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8-40E3-9152-558B02E7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12623"/>
        <c:axId val="1722305135"/>
      </c:lineChart>
      <c:dateAx>
        <c:axId val="17223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305135"/>
        <c:crosses val="autoZero"/>
        <c:auto val="0"/>
        <c:lblOffset val="100"/>
        <c:baseTimeUnit val="days"/>
      </c:dateAx>
      <c:valAx>
        <c:axId val="1722305135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3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</a:t>
            </a:r>
            <a:r>
              <a:rPr lang="pl-PL" baseline="0"/>
              <a:t> z wartościami rzeczywistymi liczb zakażeń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'c1_predictions'!$B$191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'c1_predictions'!$A$192:$A$221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'c1_predictions'!$B$192:$B$221</c:f>
              <c:numCache>
                <c:formatCode>General</c:formatCode>
                <c:ptCount val="30"/>
                <c:pt idx="0">
                  <c:v>726</c:v>
                </c:pt>
                <c:pt idx="1">
                  <c:v>809</c:v>
                </c:pt>
                <c:pt idx="2">
                  <c:v>843</c:v>
                </c:pt>
                <c:pt idx="3">
                  <c:v>624</c:v>
                </c:pt>
                <c:pt idx="4">
                  <c:v>619</c:v>
                </c:pt>
                <c:pt idx="5">
                  <c:v>551</c:v>
                </c:pt>
                <c:pt idx="6">
                  <c:v>715</c:v>
                </c:pt>
                <c:pt idx="7">
                  <c:v>811</c:v>
                </c:pt>
                <c:pt idx="8">
                  <c:v>825</c:v>
                </c:pt>
                <c:pt idx="9">
                  <c:v>778</c:v>
                </c:pt>
                <c:pt idx="10">
                  <c:v>594</c:v>
                </c:pt>
                <c:pt idx="11">
                  <c:v>595</c:v>
                </c:pt>
                <c:pt idx="12">
                  <c:v>597</c:v>
                </c:pt>
                <c:pt idx="13">
                  <c:v>735</c:v>
                </c:pt>
                <c:pt idx="14">
                  <c:v>767</c:v>
                </c:pt>
                <c:pt idx="15">
                  <c:v>903</c:v>
                </c:pt>
                <c:pt idx="16">
                  <c:v>900</c:v>
                </c:pt>
                <c:pt idx="17">
                  <c:v>581</c:v>
                </c:pt>
                <c:pt idx="18">
                  <c:v>548</c:v>
                </c:pt>
                <c:pt idx="19">
                  <c:v>763</c:v>
                </c:pt>
                <c:pt idx="20">
                  <c:v>729</c:v>
                </c:pt>
                <c:pt idx="21">
                  <c:v>887</c:v>
                </c:pt>
                <c:pt idx="22">
                  <c:v>791</c:v>
                </c:pt>
                <c:pt idx="23">
                  <c:v>759</c:v>
                </c:pt>
                <c:pt idx="24">
                  <c:v>631</c:v>
                </c:pt>
                <c:pt idx="25">
                  <c:v>502</c:v>
                </c:pt>
                <c:pt idx="26">
                  <c:v>550</c:v>
                </c:pt>
                <c:pt idx="27">
                  <c:v>595</c:v>
                </c:pt>
                <c:pt idx="28">
                  <c:v>612</c:v>
                </c:pt>
                <c:pt idx="2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2-41B3-8171-EB2D3504D72B}"/>
            </c:ext>
          </c:extLst>
        </c:ser>
        <c:ser>
          <c:idx val="1"/>
          <c:order val="1"/>
          <c:tx>
            <c:strRef>
              <c:f>'c1_predictions'!$C$191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'c1_predictions'!$A$192:$A$221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'c1_predictions'!$C$192:$C$221</c:f>
              <c:numCache>
                <c:formatCode>General</c:formatCode>
                <c:ptCount val="30"/>
                <c:pt idx="0">
                  <c:v>849.03401136390062</c:v>
                </c:pt>
                <c:pt idx="1">
                  <c:v>727.21568642853219</c:v>
                </c:pt>
                <c:pt idx="2">
                  <c:v>791.4896158553347</c:v>
                </c:pt>
                <c:pt idx="3">
                  <c:v>617.30280203753739</c:v>
                </c:pt>
                <c:pt idx="4">
                  <c:v>781.09545452243742</c:v>
                </c:pt>
                <c:pt idx="5">
                  <c:v>761.82275908567067</c:v>
                </c:pt>
                <c:pt idx="6">
                  <c:v>727.35424865421987</c:v>
                </c:pt>
                <c:pt idx="7">
                  <c:v>970.37972672121498</c:v>
                </c:pt>
                <c:pt idx="8">
                  <c:v>831.17135434622264</c:v>
                </c:pt>
                <c:pt idx="9">
                  <c:v>904.62064127737551</c:v>
                </c:pt>
                <c:pt idx="10">
                  <c:v>705.56797121622947</c:v>
                </c:pt>
                <c:pt idx="11">
                  <c:v>892.74267232546788</c:v>
                </c:pt>
                <c:pt idx="12">
                  <c:v>870.71872342898951</c:v>
                </c:pt>
                <c:pt idx="13">
                  <c:v>831.32969687737261</c:v>
                </c:pt>
                <c:pt idx="14">
                  <c:v>1109.0480226326322</c:v>
                </c:pt>
                <c:pt idx="15">
                  <c:v>949.9671048021155</c:v>
                </c:pt>
                <c:pt idx="16">
                  <c:v>1033.9015677921</c:v>
                </c:pt>
                <c:pt idx="17">
                  <c:v>806.43334221265502</c:v>
                </c:pt>
                <c:pt idx="18">
                  <c:v>1020.3279718179882</c:v>
                </c:pt>
                <c:pt idx="19">
                  <c:v>995.16001715455468</c:v>
                </c:pt>
                <c:pt idx="20">
                  <c:v>950.14805135552467</c:v>
                </c:pt>
                <c:pt idx="21">
                  <c:v>1267.5117659494451</c:v>
                </c:pt>
                <c:pt idx="22">
                  <c:v>1085.7214182422711</c:v>
                </c:pt>
                <c:pt idx="23">
                  <c:v>1181.6378576220116</c:v>
                </c:pt>
                <c:pt idx="24">
                  <c:v>921.69764364564446</c:v>
                </c:pt>
                <c:pt idx="25">
                  <c:v>1166.1265771653602</c:v>
                </c:pt>
                <c:pt idx="26">
                  <c:v>1137.3657974832963</c:v>
                </c:pt>
                <c:pt idx="27">
                  <c:v>1085.9281956314708</c:v>
                </c:pt>
                <c:pt idx="28">
                  <c:v>1448.5968350413555</c:v>
                </c:pt>
                <c:pt idx="29">
                  <c:v>1240.8551965709012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2-41B3-8171-EB2D3504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60703"/>
        <c:axId val="1209654047"/>
      </c:lineChart>
      <c:dateAx>
        <c:axId val="1209660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654047"/>
        <c:crosses val="autoZero"/>
        <c:auto val="1"/>
        <c:lblOffset val="100"/>
        <c:baseTimeUnit val="days"/>
      </c:dateAx>
      <c:valAx>
        <c:axId val="1209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96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</xdr:row>
      <xdr:rowOff>138112</xdr:rowOff>
    </xdr:from>
    <xdr:to>
      <xdr:col>24</xdr:col>
      <xdr:colOff>447675</xdr:colOff>
      <xdr:row>17</xdr:row>
      <xdr:rowOff>23812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191</xdr:row>
      <xdr:rowOff>109537</xdr:rowOff>
    </xdr:from>
    <xdr:to>
      <xdr:col>6</xdr:col>
      <xdr:colOff>152400</xdr:colOff>
      <xdr:row>205</xdr:row>
      <xdr:rowOff>185737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206</xdr:row>
      <xdr:rowOff>114300</xdr:rowOff>
    </xdr:from>
    <xdr:to>
      <xdr:col>6</xdr:col>
      <xdr:colOff>171450</xdr:colOff>
      <xdr:row>221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1:M185" totalsRowShown="0">
  <autoFilter ref="A1:M185"/>
  <tableColumns count="13">
    <tableColumn id="1" name="date" dataDxfId="12"/>
    <tableColumn id="2" name="ln(c+1)"/>
    <tableColumn id="3" name="Prognoza(ln(c+1))" dataDxfId="11">
      <calculatedColumnFormula>_xlfn.FORECAST.ETS(A2,$B$2:$B$155,$A$2:$A$155,7,1)</calculatedColumnFormula>
    </tableColumn>
    <tableColumn id="4" name="Dolna granica ufności(ln(c+1))" dataDxfId="10">
      <calculatedColumnFormula>C2-_xlfn.FORECAST.ETS.CONFINT(A2,$B$2:$B$155,$A$2:$A$155,0.95,7,1)</calculatedColumnFormula>
    </tableColumn>
    <tableColumn id="5" name="Górna granica ufności(ln(c+1))" dataDxfId="9">
      <calculatedColumnFormula>C2+_xlfn.FORECAST.ETS.CONFINT(A2,$B$2:$B$155,$A$2:$A$155,0.95,7,1)</calculatedColumnFormula>
    </tableColumn>
    <tableColumn id="6" name="exp(ln(c+1))" dataDxfId="8"/>
    <tableColumn id="7" name="exp(prognoza)" dataDxfId="7">
      <calculatedColumnFormula>EXP(#REF!)</calculatedColumnFormula>
    </tableColumn>
    <tableColumn id="8" name="exp(dolna granica)" dataDxfId="6">
      <calculatedColumnFormula>EXP(#REF!)</calculatedColumnFormula>
    </tableColumn>
    <tableColumn id="9" name="exp(górna granica)" dataDxfId="5">
      <calculatedColumnFormula>EXP(#REF!)</calculatedColumnFormula>
    </tableColumn>
    <tableColumn id="10" name="dane*" dataDxfId="4"/>
    <tableColumn id="11" name="prognoza*" dataDxfId="3">
      <calculatedColumnFormula>G2 - 1</calculatedColumnFormula>
    </tableColumn>
    <tableColumn id="12" name="dolna granica*" dataDxfId="2">
      <calculatedColumnFormula>H2 - 1</calculatedColumnFormula>
    </tableColumn>
    <tableColumn id="13" name="górna granica*" dataDxfId="1">
      <calculatedColumnFormula>I2 - 1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91:C221" totalsRowShown="0">
  <autoFilter ref="A191:C221"/>
  <tableColumns count="3">
    <tableColumn id="1" name="data" dataDxfId="0"/>
    <tableColumn id="2" name="wartość rzeczywista"/>
    <tableColumn id="3" name="prognoza">
      <calculatedColumnFormula>K156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activeCell="G31" sqref="G31"/>
    </sheetView>
  </sheetViews>
  <sheetFormatPr defaultRowHeight="15" x14ac:dyDescent="0.25"/>
  <cols>
    <col min="1" max="1" width="11.5703125" customWidth="1"/>
    <col min="2" max="2" width="19.42578125" customWidth="1"/>
    <col min="3" max="3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43895</v>
      </c>
      <c r="B2">
        <v>0</v>
      </c>
      <c r="C2">
        <f>B2+1</f>
        <v>1</v>
      </c>
      <c r="D2">
        <f>LN(C2)</f>
        <v>0</v>
      </c>
    </row>
    <row r="3" spans="1:4" x14ac:dyDescent="0.25">
      <c r="A3" s="1">
        <v>43896</v>
      </c>
      <c r="B3">
        <v>2</v>
      </c>
      <c r="C3">
        <f t="shared" ref="C3:C66" si="0">B3+1</f>
        <v>3</v>
      </c>
      <c r="D3">
        <f t="shared" ref="D3:D66" si="1">LN(C3)</f>
        <v>1.0986122886681098</v>
      </c>
    </row>
    <row r="4" spans="1:4" x14ac:dyDescent="0.25">
      <c r="A4" s="1">
        <v>43897</v>
      </c>
      <c r="B4">
        <v>3</v>
      </c>
      <c r="C4">
        <f t="shared" si="0"/>
        <v>4</v>
      </c>
      <c r="D4">
        <f t="shared" si="1"/>
        <v>1.3862943611198906</v>
      </c>
    </row>
    <row r="5" spans="1:4" x14ac:dyDescent="0.25">
      <c r="A5" s="1">
        <v>43898</v>
      </c>
      <c r="B5">
        <v>5</v>
      </c>
      <c r="C5">
        <f t="shared" si="0"/>
        <v>6</v>
      </c>
      <c r="D5">
        <f t="shared" si="1"/>
        <v>1.791759469228055</v>
      </c>
    </row>
    <row r="6" spans="1:4" x14ac:dyDescent="0.25">
      <c r="A6" s="1">
        <v>43899</v>
      </c>
      <c r="B6">
        <v>6</v>
      </c>
      <c r="C6">
        <f t="shared" si="0"/>
        <v>7</v>
      </c>
      <c r="D6">
        <f t="shared" si="1"/>
        <v>1.9459101490553132</v>
      </c>
    </row>
    <row r="7" spans="1:4" x14ac:dyDescent="0.25">
      <c r="A7" s="1">
        <v>43900</v>
      </c>
      <c r="B7">
        <v>5</v>
      </c>
      <c r="C7">
        <f t="shared" si="0"/>
        <v>6</v>
      </c>
      <c r="D7">
        <f t="shared" si="1"/>
        <v>1.791759469228055</v>
      </c>
    </row>
    <row r="8" spans="1:4" x14ac:dyDescent="0.25">
      <c r="A8" s="1">
        <v>43901</v>
      </c>
      <c r="B8">
        <v>9</v>
      </c>
      <c r="C8">
        <f t="shared" si="0"/>
        <v>10</v>
      </c>
      <c r="D8">
        <f t="shared" si="1"/>
        <v>2.3025850929940459</v>
      </c>
    </row>
    <row r="9" spans="1:4" x14ac:dyDescent="0.25">
      <c r="A9" s="1">
        <v>43902</v>
      </c>
      <c r="B9">
        <v>20</v>
      </c>
      <c r="C9">
        <f t="shared" si="0"/>
        <v>21</v>
      </c>
      <c r="D9">
        <f t="shared" si="1"/>
        <v>3.044522437723423</v>
      </c>
    </row>
    <row r="10" spans="1:4" x14ac:dyDescent="0.25">
      <c r="A10" s="1">
        <v>43903</v>
      </c>
      <c r="B10">
        <v>17</v>
      </c>
      <c r="C10">
        <f t="shared" si="0"/>
        <v>18</v>
      </c>
      <c r="D10">
        <f t="shared" si="1"/>
        <v>2.8903717578961645</v>
      </c>
    </row>
    <row r="11" spans="1:4" x14ac:dyDescent="0.25">
      <c r="A11" s="1">
        <v>43904</v>
      </c>
      <c r="B11">
        <v>36</v>
      </c>
      <c r="C11">
        <f t="shared" si="0"/>
        <v>37</v>
      </c>
      <c r="D11">
        <f t="shared" si="1"/>
        <v>3.6109179126442243</v>
      </c>
    </row>
    <row r="12" spans="1:4" x14ac:dyDescent="0.25">
      <c r="A12" s="1">
        <v>43905</v>
      </c>
      <c r="B12">
        <v>21</v>
      </c>
      <c r="C12">
        <f t="shared" si="0"/>
        <v>22</v>
      </c>
      <c r="D12">
        <f t="shared" si="1"/>
        <v>3.0910424533583161</v>
      </c>
    </row>
    <row r="13" spans="1:4" x14ac:dyDescent="0.25">
      <c r="A13" s="1">
        <v>43906</v>
      </c>
      <c r="B13">
        <v>52</v>
      </c>
      <c r="C13">
        <f t="shared" si="0"/>
        <v>53</v>
      </c>
      <c r="D13">
        <f t="shared" si="1"/>
        <v>3.970291913552122</v>
      </c>
    </row>
    <row r="14" spans="1:4" x14ac:dyDescent="0.25">
      <c r="A14" s="1">
        <v>43907</v>
      </c>
      <c r="B14">
        <v>61</v>
      </c>
      <c r="C14">
        <f t="shared" si="0"/>
        <v>62</v>
      </c>
      <c r="D14">
        <f t="shared" si="1"/>
        <v>4.1271343850450917</v>
      </c>
    </row>
    <row r="15" spans="1:4" x14ac:dyDescent="0.25">
      <c r="A15" s="1">
        <v>43908</v>
      </c>
      <c r="B15">
        <v>49</v>
      </c>
      <c r="C15">
        <f t="shared" si="0"/>
        <v>50</v>
      </c>
      <c r="D15">
        <f t="shared" si="1"/>
        <v>3.912023005428146</v>
      </c>
    </row>
    <row r="16" spans="1:4" x14ac:dyDescent="0.25">
      <c r="A16" s="1">
        <v>43909</v>
      </c>
      <c r="B16">
        <v>68</v>
      </c>
      <c r="C16">
        <f t="shared" si="0"/>
        <v>69</v>
      </c>
      <c r="D16">
        <f t="shared" si="1"/>
        <v>4.2341065045972597</v>
      </c>
    </row>
    <row r="17" spans="1:4" x14ac:dyDescent="0.25">
      <c r="A17" s="1">
        <v>43910</v>
      </c>
      <c r="B17">
        <v>70</v>
      </c>
      <c r="C17">
        <f t="shared" si="0"/>
        <v>71</v>
      </c>
      <c r="D17">
        <f t="shared" si="1"/>
        <v>4.2626798770413155</v>
      </c>
    </row>
    <row r="18" spans="1:4" x14ac:dyDescent="0.25">
      <c r="A18" s="1">
        <v>43911</v>
      </c>
      <c r="B18">
        <v>111</v>
      </c>
      <c r="C18">
        <f t="shared" si="0"/>
        <v>112</v>
      </c>
      <c r="D18">
        <f t="shared" si="1"/>
        <v>4.7184988712950942</v>
      </c>
    </row>
    <row r="19" spans="1:4" x14ac:dyDescent="0.25">
      <c r="A19" s="1">
        <v>43912</v>
      </c>
      <c r="B19">
        <v>98</v>
      </c>
      <c r="C19">
        <f t="shared" si="0"/>
        <v>99</v>
      </c>
      <c r="D19">
        <f t="shared" si="1"/>
        <v>4.5951198501345898</v>
      </c>
    </row>
    <row r="20" spans="1:4" x14ac:dyDescent="0.25">
      <c r="A20" s="1">
        <v>43913</v>
      </c>
      <c r="B20">
        <v>115</v>
      </c>
      <c r="C20">
        <f t="shared" si="0"/>
        <v>116</v>
      </c>
      <c r="D20">
        <f t="shared" si="1"/>
        <v>4.7535901911063645</v>
      </c>
    </row>
    <row r="21" spans="1:4" x14ac:dyDescent="0.25">
      <c r="A21" s="1">
        <v>43914</v>
      </c>
      <c r="B21">
        <v>152</v>
      </c>
      <c r="C21">
        <f t="shared" si="0"/>
        <v>153</v>
      </c>
      <c r="D21">
        <f t="shared" si="1"/>
        <v>5.0304379213924353</v>
      </c>
    </row>
    <row r="22" spans="1:4" x14ac:dyDescent="0.25">
      <c r="A22" s="1">
        <v>43915</v>
      </c>
      <c r="B22">
        <v>150</v>
      </c>
      <c r="C22">
        <f t="shared" si="0"/>
        <v>151</v>
      </c>
      <c r="D22">
        <f t="shared" si="1"/>
        <v>5.0172798368149243</v>
      </c>
    </row>
    <row r="23" spans="1:4" x14ac:dyDescent="0.25">
      <c r="A23" s="1">
        <v>43916</v>
      </c>
      <c r="B23">
        <v>170</v>
      </c>
      <c r="C23">
        <f t="shared" si="0"/>
        <v>171</v>
      </c>
      <c r="D23">
        <f t="shared" si="1"/>
        <v>5.1416635565026603</v>
      </c>
    </row>
    <row r="24" spans="1:4" x14ac:dyDescent="0.25">
      <c r="A24" s="1">
        <v>43917</v>
      </c>
      <c r="B24">
        <v>168</v>
      </c>
      <c r="C24">
        <f t="shared" si="0"/>
        <v>169</v>
      </c>
      <c r="D24">
        <f t="shared" si="1"/>
        <v>5.1298987149230735</v>
      </c>
    </row>
    <row r="25" spans="1:4" x14ac:dyDescent="0.25">
      <c r="A25" s="1">
        <v>43918</v>
      </c>
      <c r="B25">
        <v>249</v>
      </c>
      <c r="C25">
        <f t="shared" si="0"/>
        <v>250</v>
      </c>
      <c r="D25">
        <f t="shared" si="1"/>
        <v>5.521460917862246</v>
      </c>
    </row>
    <row r="26" spans="1:4" x14ac:dyDescent="0.25">
      <c r="A26" s="1">
        <v>43919</v>
      </c>
      <c r="B26">
        <v>224</v>
      </c>
      <c r="C26">
        <f t="shared" si="0"/>
        <v>225</v>
      </c>
      <c r="D26">
        <f t="shared" si="1"/>
        <v>5.4161004022044201</v>
      </c>
    </row>
    <row r="27" spans="1:4" x14ac:dyDescent="0.25">
      <c r="A27" s="1">
        <v>43920</v>
      </c>
      <c r="B27">
        <v>193</v>
      </c>
      <c r="C27">
        <f t="shared" si="0"/>
        <v>194</v>
      </c>
      <c r="D27">
        <f t="shared" si="1"/>
        <v>5.2678581590633282</v>
      </c>
    </row>
    <row r="28" spans="1:4" x14ac:dyDescent="0.25">
      <c r="A28" s="1">
        <v>43921</v>
      </c>
      <c r="B28">
        <v>256</v>
      </c>
      <c r="C28">
        <f t="shared" si="0"/>
        <v>257</v>
      </c>
      <c r="D28">
        <f t="shared" si="1"/>
        <v>5.5490760848952201</v>
      </c>
    </row>
    <row r="29" spans="1:4" x14ac:dyDescent="0.25">
      <c r="A29" s="1">
        <v>43922</v>
      </c>
      <c r="B29">
        <v>243</v>
      </c>
      <c r="C29">
        <f t="shared" si="0"/>
        <v>244</v>
      </c>
      <c r="D29">
        <f t="shared" si="1"/>
        <v>5.4971682252932021</v>
      </c>
    </row>
    <row r="30" spans="1:4" x14ac:dyDescent="0.25">
      <c r="A30" s="1">
        <v>43923</v>
      </c>
      <c r="B30">
        <v>392</v>
      </c>
      <c r="C30">
        <f t="shared" si="0"/>
        <v>393</v>
      </c>
      <c r="D30">
        <f t="shared" si="1"/>
        <v>5.9738096118692612</v>
      </c>
    </row>
    <row r="31" spans="1:4" x14ac:dyDescent="0.25">
      <c r="A31" s="1">
        <v>43924</v>
      </c>
      <c r="B31">
        <v>437</v>
      </c>
      <c r="C31">
        <f t="shared" si="0"/>
        <v>438</v>
      </c>
      <c r="D31">
        <f t="shared" si="1"/>
        <v>6.0822189103764464</v>
      </c>
    </row>
    <row r="32" spans="1:4" x14ac:dyDescent="0.25">
      <c r="A32" s="1">
        <v>43925</v>
      </c>
      <c r="B32">
        <v>244</v>
      </c>
      <c r="C32">
        <f t="shared" si="0"/>
        <v>245</v>
      </c>
      <c r="D32">
        <f t="shared" si="1"/>
        <v>5.5012582105447274</v>
      </c>
    </row>
    <row r="33" spans="1:4" x14ac:dyDescent="0.25">
      <c r="A33" s="1">
        <v>43926</v>
      </c>
      <c r="B33">
        <v>475</v>
      </c>
      <c r="C33">
        <f t="shared" si="0"/>
        <v>476</v>
      </c>
      <c r="D33">
        <f t="shared" si="1"/>
        <v>6.1654178542314204</v>
      </c>
    </row>
    <row r="34" spans="1:4" x14ac:dyDescent="0.25">
      <c r="A34" s="1">
        <v>43927</v>
      </c>
      <c r="B34">
        <v>311</v>
      </c>
      <c r="C34">
        <f t="shared" si="0"/>
        <v>312</v>
      </c>
      <c r="D34">
        <f t="shared" si="1"/>
        <v>5.7430031878094825</v>
      </c>
    </row>
    <row r="35" spans="1:4" x14ac:dyDescent="0.25">
      <c r="A35" s="1">
        <v>43928</v>
      </c>
      <c r="B35">
        <v>435</v>
      </c>
      <c r="C35">
        <f t="shared" si="0"/>
        <v>436</v>
      </c>
      <c r="D35">
        <f t="shared" si="1"/>
        <v>6.0776422433490342</v>
      </c>
    </row>
    <row r="36" spans="1:4" x14ac:dyDescent="0.25">
      <c r="A36" s="1">
        <v>43929</v>
      </c>
      <c r="B36">
        <v>357</v>
      </c>
      <c r="C36">
        <f t="shared" si="0"/>
        <v>358</v>
      </c>
      <c r="D36">
        <f t="shared" si="1"/>
        <v>5.8805329864007003</v>
      </c>
    </row>
    <row r="37" spans="1:4" x14ac:dyDescent="0.25">
      <c r="A37" s="1">
        <v>43930</v>
      </c>
      <c r="B37">
        <v>370</v>
      </c>
      <c r="C37">
        <f t="shared" si="0"/>
        <v>371</v>
      </c>
      <c r="D37">
        <f t="shared" si="1"/>
        <v>5.916202062607435</v>
      </c>
    </row>
    <row r="38" spans="1:4" x14ac:dyDescent="0.25">
      <c r="A38" s="1">
        <v>43931</v>
      </c>
      <c r="B38">
        <v>380</v>
      </c>
      <c r="C38">
        <f t="shared" si="0"/>
        <v>381</v>
      </c>
      <c r="D38">
        <f t="shared" si="1"/>
        <v>5.9427993751267012</v>
      </c>
    </row>
    <row r="39" spans="1:4" x14ac:dyDescent="0.25">
      <c r="A39" s="1">
        <v>43932</v>
      </c>
      <c r="B39">
        <v>401</v>
      </c>
      <c r="C39">
        <f t="shared" si="0"/>
        <v>402</v>
      </c>
      <c r="D39">
        <f t="shared" si="1"/>
        <v>5.9964520886190211</v>
      </c>
    </row>
    <row r="40" spans="1:4" x14ac:dyDescent="0.25">
      <c r="A40" s="1">
        <v>43933</v>
      </c>
      <c r="B40">
        <v>318</v>
      </c>
      <c r="C40">
        <f t="shared" si="0"/>
        <v>319</v>
      </c>
      <c r="D40">
        <f t="shared" si="1"/>
        <v>5.7651911027848444</v>
      </c>
    </row>
    <row r="41" spans="1:4" x14ac:dyDescent="0.25">
      <c r="A41" s="1">
        <v>43934</v>
      </c>
      <c r="B41">
        <v>260</v>
      </c>
      <c r="C41">
        <f t="shared" si="0"/>
        <v>261</v>
      </c>
      <c r="D41">
        <f t="shared" si="1"/>
        <v>5.5645204073226937</v>
      </c>
    </row>
    <row r="42" spans="1:4" x14ac:dyDescent="0.25">
      <c r="A42" s="1">
        <v>43935</v>
      </c>
      <c r="B42">
        <v>268</v>
      </c>
      <c r="C42">
        <f t="shared" si="0"/>
        <v>269</v>
      </c>
      <c r="D42">
        <f t="shared" si="1"/>
        <v>5.5947113796018391</v>
      </c>
    </row>
    <row r="43" spans="1:4" x14ac:dyDescent="0.25">
      <c r="A43" s="1">
        <v>43936</v>
      </c>
      <c r="B43">
        <v>380</v>
      </c>
      <c r="C43">
        <f t="shared" si="0"/>
        <v>381</v>
      </c>
      <c r="D43">
        <f t="shared" si="1"/>
        <v>5.9427993751267012</v>
      </c>
    </row>
    <row r="44" spans="1:4" x14ac:dyDescent="0.25">
      <c r="A44" s="1">
        <v>43937</v>
      </c>
      <c r="B44">
        <v>336</v>
      </c>
      <c r="C44">
        <f t="shared" si="0"/>
        <v>337</v>
      </c>
      <c r="D44">
        <f t="shared" si="1"/>
        <v>5.8200829303523616</v>
      </c>
    </row>
    <row r="45" spans="1:4" x14ac:dyDescent="0.25">
      <c r="A45" s="1">
        <v>43938</v>
      </c>
      <c r="B45">
        <v>461</v>
      </c>
      <c r="C45">
        <f t="shared" si="0"/>
        <v>462</v>
      </c>
      <c r="D45">
        <f t="shared" si="1"/>
        <v>6.1355648910817386</v>
      </c>
    </row>
    <row r="46" spans="1:4" x14ac:dyDescent="0.25">
      <c r="A46" s="1">
        <v>43939</v>
      </c>
      <c r="B46">
        <v>363</v>
      </c>
      <c r="C46">
        <f t="shared" si="0"/>
        <v>364</v>
      </c>
      <c r="D46">
        <f t="shared" si="1"/>
        <v>5.8971538676367405</v>
      </c>
    </row>
    <row r="47" spans="1:4" x14ac:dyDescent="0.25">
      <c r="A47" s="1">
        <v>43940</v>
      </c>
      <c r="B47">
        <v>545</v>
      </c>
      <c r="C47">
        <f t="shared" si="0"/>
        <v>546</v>
      </c>
      <c r="D47">
        <f t="shared" si="1"/>
        <v>6.3026189757449051</v>
      </c>
    </row>
    <row r="48" spans="1:4" x14ac:dyDescent="0.25">
      <c r="A48" s="1">
        <v>43941</v>
      </c>
      <c r="B48">
        <v>306</v>
      </c>
      <c r="C48">
        <f t="shared" si="0"/>
        <v>307</v>
      </c>
      <c r="D48">
        <f t="shared" si="1"/>
        <v>5.7268477475871968</v>
      </c>
    </row>
    <row r="49" spans="1:4" x14ac:dyDescent="0.25">
      <c r="A49" s="1">
        <v>43942</v>
      </c>
      <c r="B49">
        <v>263</v>
      </c>
      <c r="C49">
        <f t="shared" si="0"/>
        <v>264</v>
      </c>
      <c r="D49">
        <f t="shared" si="1"/>
        <v>5.575949103146316</v>
      </c>
    </row>
    <row r="50" spans="1:4" x14ac:dyDescent="0.25">
      <c r="A50" s="1">
        <v>43943</v>
      </c>
      <c r="B50">
        <v>313</v>
      </c>
      <c r="C50">
        <f t="shared" si="0"/>
        <v>314</v>
      </c>
      <c r="D50">
        <f t="shared" si="1"/>
        <v>5.7493929859082531</v>
      </c>
    </row>
    <row r="51" spans="1:4" x14ac:dyDescent="0.25">
      <c r="A51" s="1">
        <v>43944</v>
      </c>
      <c r="B51">
        <v>342</v>
      </c>
      <c r="C51">
        <f t="shared" si="0"/>
        <v>343</v>
      </c>
      <c r="D51">
        <f t="shared" si="1"/>
        <v>5.8377304471659395</v>
      </c>
    </row>
    <row r="52" spans="1:4" x14ac:dyDescent="0.25">
      <c r="A52" s="1">
        <v>43945</v>
      </c>
      <c r="B52">
        <v>381</v>
      </c>
      <c r="C52">
        <f t="shared" si="0"/>
        <v>382</v>
      </c>
      <c r="D52">
        <f t="shared" si="1"/>
        <v>5.9454206086065753</v>
      </c>
    </row>
    <row r="53" spans="1:4" x14ac:dyDescent="0.25">
      <c r="A53" s="1">
        <v>43946</v>
      </c>
      <c r="B53">
        <v>381</v>
      </c>
      <c r="C53">
        <f t="shared" si="0"/>
        <v>382</v>
      </c>
      <c r="D53">
        <f t="shared" si="1"/>
        <v>5.9454206086065753</v>
      </c>
    </row>
    <row r="54" spans="1:4" x14ac:dyDescent="0.25">
      <c r="A54" s="1">
        <v>43947</v>
      </c>
      <c r="B54">
        <v>344</v>
      </c>
      <c r="C54">
        <f t="shared" si="0"/>
        <v>345</v>
      </c>
      <c r="D54">
        <f t="shared" si="1"/>
        <v>5.8435444170313602</v>
      </c>
    </row>
    <row r="55" spans="1:4" x14ac:dyDescent="0.25">
      <c r="A55" s="1">
        <v>43948</v>
      </c>
      <c r="B55">
        <v>285</v>
      </c>
      <c r="C55">
        <f t="shared" si="0"/>
        <v>286</v>
      </c>
      <c r="D55">
        <f t="shared" si="1"/>
        <v>5.6559918108198524</v>
      </c>
    </row>
    <row r="56" spans="1:4" x14ac:dyDescent="0.25">
      <c r="A56" s="1">
        <v>43949</v>
      </c>
      <c r="B56">
        <v>316</v>
      </c>
      <c r="C56">
        <f t="shared" si="0"/>
        <v>317</v>
      </c>
      <c r="D56">
        <f t="shared" si="1"/>
        <v>5.7589017738772803</v>
      </c>
    </row>
    <row r="57" spans="1:4" x14ac:dyDescent="0.25">
      <c r="A57" s="1">
        <v>43950</v>
      </c>
      <c r="B57">
        <v>422</v>
      </c>
      <c r="C57">
        <f t="shared" si="0"/>
        <v>423</v>
      </c>
      <c r="D57">
        <f t="shared" si="1"/>
        <v>6.0473721790462776</v>
      </c>
    </row>
    <row r="58" spans="1:4" x14ac:dyDescent="0.25">
      <c r="A58" s="1">
        <v>43951</v>
      </c>
      <c r="B58">
        <v>237</v>
      </c>
      <c r="C58">
        <f t="shared" si="0"/>
        <v>238</v>
      </c>
      <c r="D58">
        <f t="shared" si="1"/>
        <v>5.472270673671475</v>
      </c>
    </row>
    <row r="59" spans="1:4" x14ac:dyDescent="0.25">
      <c r="A59" s="1">
        <v>43952</v>
      </c>
      <c r="B59">
        <v>228</v>
      </c>
      <c r="C59">
        <f t="shared" si="0"/>
        <v>229</v>
      </c>
      <c r="D59">
        <f t="shared" si="1"/>
        <v>5.43372200355424</v>
      </c>
    </row>
    <row r="60" spans="1:4" x14ac:dyDescent="0.25">
      <c r="A60" s="1">
        <v>43953</v>
      </c>
      <c r="B60">
        <v>270</v>
      </c>
      <c r="C60">
        <f t="shared" si="0"/>
        <v>271</v>
      </c>
      <c r="D60">
        <f t="shared" si="1"/>
        <v>5.602118820879701</v>
      </c>
    </row>
    <row r="61" spans="1:4" x14ac:dyDescent="0.25">
      <c r="A61" s="1">
        <v>43954</v>
      </c>
      <c r="B61">
        <v>318</v>
      </c>
      <c r="C61">
        <f t="shared" si="0"/>
        <v>319</v>
      </c>
      <c r="D61">
        <f t="shared" si="1"/>
        <v>5.7651911027848444</v>
      </c>
    </row>
    <row r="62" spans="1:4" x14ac:dyDescent="0.25">
      <c r="A62" s="1">
        <v>43955</v>
      </c>
      <c r="B62">
        <v>313</v>
      </c>
      <c r="C62">
        <f t="shared" si="0"/>
        <v>314</v>
      </c>
      <c r="D62">
        <f t="shared" si="1"/>
        <v>5.7493929859082531</v>
      </c>
    </row>
    <row r="63" spans="1:4" x14ac:dyDescent="0.25">
      <c r="A63" s="1">
        <v>43956</v>
      </c>
      <c r="B63">
        <v>425</v>
      </c>
      <c r="C63">
        <f t="shared" si="0"/>
        <v>426</v>
      </c>
      <c r="D63">
        <f t="shared" si="1"/>
        <v>6.0544393462693709</v>
      </c>
    </row>
    <row r="64" spans="1:4" x14ac:dyDescent="0.25">
      <c r="A64" s="1">
        <v>43957</v>
      </c>
      <c r="B64">
        <v>309</v>
      </c>
      <c r="C64">
        <f t="shared" si="0"/>
        <v>310</v>
      </c>
      <c r="D64">
        <f t="shared" si="1"/>
        <v>5.7365722974791922</v>
      </c>
    </row>
    <row r="65" spans="1:4" x14ac:dyDescent="0.25">
      <c r="A65" s="1">
        <v>43958</v>
      </c>
      <c r="B65">
        <v>307</v>
      </c>
      <c r="C65">
        <f t="shared" si="0"/>
        <v>308</v>
      </c>
      <c r="D65">
        <f t="shared" si="1"/>
        <v>5.730099782973574</v>
      </c>
    </row>
    <row r="66" spans="1:4" x14ac:dyDescent="0.25">
      <c r="A66" s="1">
        <v>43959</v>
      </c>
      <c r="B66">
        <v>319</v>
      </c>
      <c r="C66">
        <f t="shared" si="0"/>
        <v>320</v>
      </c>
      <c r="D66">
        <f t="shared" si="1"/>
        <v>5.768320995793772</v>
      </c>
    </row>
    <row r="67" spans="1:4" x14ac:dyDescent="0.25">
      <c r="A67" s="1">
        <v>43960</v>
      </c>
      <c r="B67">
        <v>285</v>
      </c>
      <c r="C67">
        <f t="shared" ref="C67:C130" si="2">B67+1</f>
        <v>286</v>
      </c>
      <c r="D67">
        <f t="shared" ref="D67:D130" si="3">LN(C67)</f>
        <v>5.6559918108198524</v>
      </c>
    </row>
    <row r="68" spans="1:4" x14ac:dyDescent="0.25">
      <c r="A68" s="1">
        <v>43961</v>
      </c>
      <c r="B68">
        <v>345</v>
      </c>
      <c r="C68">
        <f t="shared" si="2"/>
        <v>346</v>
      </c>
      <c r="D68">
        <f t="shared" si="3"/>
        <v>5.8464387750577247</v>
      </c>
    </row>
    <row r="69" spans="1:4" x14ac:dyDescent="0.25">
      <c r="A69" s="1">
        <v>43962</v>
      </c>
      <c r="B69">
        <v>330</v>
      </c>
      <c r="C69">
        <f t="shared" si="2"/>
        <v>331</v>
      </c>
      <c r="D69">
        <f t="shared" si="3"/>
        <v>5.8021183753770629</v>
      </c>
    </row>
    <row r="70" spans="1:4" x14ac:dyDescent="0.25">
      <c r="A70" s="1">
        <v>43963</v>
      </c>
      <c r="B70">
        <v>595</v>
      </c>
      <c r="C70">
        <f t="shared" si="2"/>
        <v>596</v>
      </c>
      <c r="D70">
        <f t="shared" si="3"/>
        <v>6.39024066706535</v>
      </c>
    </row>
    <row r="71" spans="1:4" x14ac:dyDescent="0.25">
      <c r="A71" s="1">
        <v>43964</v>
      </c>
      <c r="B71">
        <v>283</v>
      </c>
      <c r="C71">
        <f t="shared" si="2"/>
        <v>284</v>
      </c>
      <c r="D71">
        <f t="shared" si="3"/>
        <v>5.6489742381612063</v>
      </c>
    </row>
    <row r="72" spans="1:4" x14ac:dyDescent="0.25">
      <c r="A72" s="1">
        <v>43965</v>
      </c>
      <c r="B72">
        <v>411</v>
      </c>
      <c r="C72">
        <f t="shared" si="2"/>
        <v>412</v>
      </c>
      <c r="D72">
        <f t="shared" si="3"/>
        <v>6.0210233493495267</v>
      </c>
    </row>
    <row r="73" spans="1:4" x14ac:dyDescent="0.25">
      <c r="A73" s="1">
        <v>43966</v>
      </c>
      <c r="B73">
        <v>401</v>
      </c>
      <c r="C73">
        <f t="shared" si="2"/>
        <v>402</v>
      </c>
      <c r="D73">
        <f t="shared" si="3"/>
        <v>5.9964520886190211</v>
      </c>
    </row>
    <row r="74" spans="1:4" x14ac:dyDescent="0.25">
      <c r="A74" s="1">
        <v>43967</v>
      </c>
      <c r="B74">
        <v>241</v>
      </c>
      <c r="C74">
        <f t="shared" si="2"/>
        <v>242</v>
      </c>
      <c r="D74">
        <f t="shared" si="3"/>
        <v>5.4889377261566867</v>
      </c>
    </row>
    <row r="75" spans="1:4" x14ac:dyDescent="0.25">
      <c r="A75" s="1">
        <v>43968</v>
      </c>
      <c r="B75">
        <v>272</v>
      </c>
      <c r="C75">
        <f t="shared" si="2"/>
        <v>273</v>
      </c>
      <c r="D75">
        <f t="shared" si="3"/>
        <v>5.6094717951849598</v>
      </c>
    </row>
    <row r="76" spans="1:4" x14ac:dyDescent="0.25">
      <c r="A76" s="1">
        <v>43969</v>
      </c>
      <c r="B76">
        <v>356</v>
      </c>
      <c r="C76">
        <f t="shared" si="2"/>
        <v>357</v>
      </c>
      <c r="D76">
        <f t="shared" si="3"/>
        <v>5.8777357817796387</v>
      </c>
    </row>
    <row r="77" spans="1:4" x14ac:dyDescent="0.25">
      <c r="A77" s="1">
        <v>43970</v>
      </c>
      <c r="B77">
        <v>383</v>
      </c>
      <c r="C77">
        <f t="shared" si="2"/>
        <v>384</v>
      </c>
      <c r="D77">
        <f t="shared" si="3"/>
        <v>5.9506425525877269</v>
      </c>
    </row>
    <row r="78" spans="1:4" x14ac:dyDescent="0.25">
      <c r="A78" s="1">
        <v>43971</v>
      </c>
      <c r="B78">
        <v>471</v>
      </c>
      <c r="C78">
        <f t="shared" si="2"/>
        <v>472</v>
      </c>
      <c r="D78">
        <f t="shared" si="3"/>
        <v>6.156978985585555</v>
      </c>
    </row>
    <row r="79" spans="1:4" x14ac:dyDescent="0.25">
      <c r="A79" s="1">
        <v>43972</v>
      </c>
      <c r="B79">
        <v>404</v>
      </c>
      <c r="C79">
        <f t="shared" si="2"/>
        <v>405</v>
      </c>
      <c r="D79">
        <f t="shared" si="3"/>
        <v>6.0038870671065387</v>
      </c>
    </row>
    <row r="80" spans="1:4" x14ac:dyDescent="0.25">
      <c r="A80" s="1">
        <v>43973</v>
      </c>
      <c r="B80">
        <v>476</v>
      </c>
      <c r="C80">
        <f t="shared" si="2"/>
        <v>477</v>
      </c>
      <c r="D80">
        <f t="shared" si="3"/>
        <v>6.1675164908883415</v>
      </c>
    </row>
    <row r="81" spans="1:4" x14ac:dyDescent="0.25">
      <c r="A81" s="1">
        <v>43974</v>
      </c>
      <c r="B81">
        <v>312</v>
      </c>
      <c r="C81">
        <f t="shared" si="2"/>
        <v>313</v>
      </c>
      <c r="D81">
        <f t="shared" si="3"/>
        <v>5.7462031905401529</v>
      </c>
    </row>
    <row r="82" spans="1:4" x14ac:dyDescent="0.25">
      <c r="A82" s="1">
        <v>43975</v>
      </c>
      <c r="B82">
        <v>395</v>
      </c>
      <c r="C82">
        <f t="shared" si="2"/>
        <v>396</v>
      </c>
      <c r="D82">
        <f t="shared" si="3"/>
        <v>5.9814142112544806</v>
      </c>
    </row>
    <row r="83" spans="1:4" x14ac:dyDescent="0.25">
      <c r="A83" s="1">
        <v>43976</v>
      </c>
      <c r="B83">
        <v>305</v>
      </c>
      <c r="C83">
        <f t="shared" si="2"/>
        <v>306</v>
      </c>
      <c r="D83">
        <f t="shared" si="3"/>
        <v>5.7235851019523807</v>
      </c>
    </row>
    <row r="84" spans="1:4" x14ac:dyDescent="0.25">
      <c r="A84" s="1">
        <v>43977</v>
      </c>
      <c r="B84">
        <v>443</v>
      </c>
      <c r="C84">
        <f t="shared" si="2"/>
        <v>444</v>
      </c>
      <c r="D84">
        <f t="shared" si="3"/>
        <v>6.0958245624322247</v>
      </c>
    </row>
    <row r="85" spans="1:4" x14ac:dyDescent="0.25">
      <c r="A85" s="1">
        <v>43978</v>
      </c>
      <c r="B85">
        <v>399</v>
      </c>
      <c r="C85">
        <f t="shared" si="2"/>
        <v>400</v>
      </c>
      <c r="D85">
        <f t="shared" si="3"/>
        <v>5.9914645471079817</v>
      </c>
    </row>
    <row r="86" spans="1:4" x14ac:dyDescent="0.25">
      <c r="A86" s="1">
        <v>43979</v>
      </c>
      <c r="B86">
        <v>352</v>
      </c>
      <c r="C86">
        <f t="shared" si="2"/>
        <v>353</v>
      </c>
      <c r="D86">
        <f t="shared" si="3"/>
        <v>5.8664680569332965</v>
      </c>
    </row>
    <row r="87" spans="1:4" x14ac:dyDescent="0.25">
      <c r="A87" s="1">
        <v>43980</v>
      </c>
      <c r="B87">
        <v>330</v>
      </c>
      <c r="C87">
        <f t="shared" si="2"/>
        <v>331</v>
      </c>
      <c r="D87">
        <f t="shared" si="3"/>
        <v>5.8021183753770629</v>
      </c>
    </row>
    <row r="88" spans="1:4" x14ac:dyDescent="0.25">
      <c r="A88" s="1">
        <v>43981</v>
      </c>
      <c r="B88">
        <v>416</v>
      </c>
      <c r="C88">
        <f t="shared" si="2"/>
        <v>417</v>
      </c>
      <c r="D88">
        <f t="shared" si="3"/>
        <v>6.0330862217988015</v>
      </c>
    </row>
    <row r="89" spans="1:4" x14ac:dyDescent="0.25">
      <c r="A89" s="1">
        <v>43982</v>
      </c>
      <c r="B89">
        <v>215</v>
      </c>
      <c r="C89">
        <f t="shared" si="2"/>
        <v>216</v>
      </c>
      <c r="D89">
        <f t="shared" si="3"/>
        <v>5.3752784076841653</v>
      </c>
    </row>
    <row r="90" spans="1:4" x14ac:dyDescent="0.25">
      <c r="A90" s="1">
        <v>43983</v>
      </c>
      <c r="B90">
        <v>379</v>
      </c>
      <c r="C90">
        <f t="shared" si="2"/>
        <v>380</v>
      </c>
      <c r="D90">
        <f t="shared" si="3"/>
        <v>5.9401712527204316</v>
      </c>
    </row>
    <row r="91" spans="1:4" x14ac:dyDescent="0.25">
      <c r="A91" s="1">
        <v>43984</v>
      </c>
      <c r="B91">
        <v>230</v>
      </c>
      <c r="C91">
        <f t="shared" si="2"/>
        <v>231</v>
      </c>
      <c r="D91">
        <f t="shared" si="3"/>
        <v>5.4424177105217932</v>
      </c>
    </row>
    <row r="92" spans="1:4" x14ac:dyDescent="0.25">
      <c r="A92" s="1">
        <v>43985</v>
      </c>
      <c r="B92">
        <v>292</v>
      </c>
      <c r="C92">
        <f t="shared" si="2"/>
        <v>293</v>
      </c>
      <c r="D92">
        <f t="shared" si="3"/>
        <v>5.6801726090170677</v>
      </c>
    </row>
    <row r="93" spans="1:4" x14ac:dyDescent="0.25">
      <c r="A93" s="1">
        <v>43986</v>
      </c>
      <c r="B93">
        <v>361</v>
      </c>
      <c r="C93">
        <f t="shared" si="2"/>
        <v>362</v>
      </c>
      <c r="D93">
        <f t="shared" si="3"/>
        <v>5.8916442118257715</v>
      </c>
    </row>
    <row r="94" spans="1:4" x14ac:dyDescent="0.25">
      <c r="A94" s="1">
        <v>43987</v>
      </c>
      <c r="B94">
        <v>362</v>
      </c>
      <c r="C94">
        <f t="shared" si="2"/>
        <v>363</v>
      </c>
      <c r="D94">
        <f t="shared" si="3"/>
        <v>5.8944028342648505</v>
      </c>
    </row>
    <row r="95" spans="1:4" x14ac:dyDescent="0.25">
      <c r="A95" s="1">
        <v>43988</v>
      </c>
      <c r="B95">
        <v>576</v>
      </c>
      <c r="C95">
        <f t="shared" si="2"/>
        <v>577</v>
      </c>
      <c r="D95">
        <f t="shared" si="3"/>
        <v>6.3578422665080998</v>
      </c>
    </row>
    <row r="96" spans="1:4" x14ac:dyDescent="0.25">
      <c r="A96" s="1">
        <v>43989</v>
      </c>
      <c r="B96">
        <v>575</v>
      </c>
      <c r="C96">
        <f t="shared" si="2"/>
        <v>576</v>
      </c>
      <c r="D96">
        <f t="shared" si="3"/>
        <v>6.3561076606958915</v>
      </c>
    </row>
    <row r="97" spans="1:4" x14ac:dyDescent="0.25">
      <c r="A97" s="1">
        <v>43990</v>
      </c>
      <c r="B97">
        <v>599</v>
      </c>
      <c r="C97">
        <f t="shared" si="2"/>
        <v>600</v>
      </c>
      <c r="D97">
        <f t="shared" si="3"/>
        <v>6.3969296552161463</v>
      </c>
    </row>
    <row r="98" spans="1:4" x14ac:dyDescent="0.25">
      <c r="A98" s="1">
        <v>43991</v>
      </c>
      <c r="B98">
        <v>400</v>
      </c>
      <c r="C98">
        <f t="shared" si="2"/>
        <v>401</v>
      </c>
      <c r="D98">
        <f t="shared" si="3"/>
        <v>5.9939614273065693</v>
      </c>
    </row>
    <row r="99" spans="1:4" x14ac:dyDescent="0.25">
      <c r="A99" s="1">
        <v>43992</v>
      </c>
      <c r="B99">
        <v>282</v>
      </c>
      <c r="C99">
        <f t="shared" si="2"/>
        <v>283</v>
      </c>
      <c r="D99">
        <f t="shared" si="3"/>
        <v>5.6454468976432377</v>
      </c>
    </row>
    <row r="100" spans="1:4" x14ac:dyDescent="0.25">
      <c r="A100" s="1">
        <v>43993</v>
      </c>
      <c r="B100">
        <v>359</v>
      </c>
      <c r="C100">
        <f t="shared" si="2"/>
        <v>360</v>
      </c>
      <c r="D100">
        <f t="shared" si="3"/>
        <v>5.8861040314501558</v>
      </c>
    </row>
    <row r="101" spans="1:4" x14ac:dyDescent="0.25">
      <c r="A101" s="1">
        <v>43994</v>
      </c>
      <c r="B101">
        <v>376</v>
      </c>
      <c r="C101">
        <f t="shared" si="2"/>
        <v>377</v>
      </c>
      <c r="D101">
        <f t="shared" si="3"/>
        <v>5.9322451874480109</v>
      </c>
    </row>
    <row r="102" spans="1:4" x14ac:dyDescent="0.25">
      <c r="A102" s="1">
        <v>43995</v>
      </c>
      <c r="B102">
        <v>440</v>
      </c>
      <c r="C102">
        <f t="shared" si="2"/>
        <v>441</v>
      </c>
      <c r="D102">
        <f t="shared" si="3"/>
        <v>6.089044875446846</v>
      </c>
    </row>
    <row r="103" spans="1:4" x14ac:dyDescent="0.25">
      <c r="A103" s="1">
        <v>43996</v>
      </c>
      <c r="B103">
        <v>375</v>
      </c>
      <c r="C103">
        <f t="shared" si="2"/>
        <v>376</v>
      </c>
      <c r="D103">
        <f t="shared" si="3"/>
        <v>5.9295891433898946</v>
      </c>
    </row>
    <row r="104" spans="1:4" x14ac:dyDescent="0.25">
      <c r="A104" s="1">
        <v>43997</v>
      </c>
      <c r="B104">
        <v>396</v>
      </c>
      <c r="C104">
        <f t="shared" si="2"/>
        <v>397</v>
      </c>
      <c r="D104">
        <f t="shared" si="3"/>
        <v>5.9839362806871907</v>
      </c>
    </row>
    <row r="105" spans="1:4" x14ac:dyDescent="0.25">
      <c r="A105" s="1">
        <v>43998</v>
      </c>
      <c r="B105">
        <v>407</v>
      </c>
      <c r="C105">
        <f t="shared" si="2"/>
        <v>408</v>
      </c>
      <c r="D105">
        <f t="shared" si="3"/>
        <v>6.0112671744041615</v>
      </c>
    </row>
    <row r="106" spans="1:4" x14ac:dyDescent="0.25">
      <c r="A106" s="1">
        <v>43999</v>
      </c>
      <c r="B106">
        <v>506</v>
      </c>
      <c r="C106">
        <f t="shared" si="2"/>
        <v>507</v>
      </c>
      <c r="D106">
        <f t="shared" si="3"/>
        <v>6.2285110035911835</v>
      </c>
    </row>
    <row r="107" spans="1:4" x14ac:dyDescent="0.25">
      <c r="A107" s="1">
        <v>44000</v>
      </c>
      <c r="B107">
        <v>314</v>
      </c>
      <c r="C107">
        <f t="shared" si="2"/>
        <v>315</v>
      </c>
      <c r="D107">
        <f t="shared" si="3"/>
        <v>5.7525726388256331</v>
      </c>
    </row>
    <row r="108" spans="1:4" x14ac:dyDescent="0.25">
      <c r="A108" s="1">
        <v>44001</v>
      </c>
      <c r="B108">
        <v>301</v>
      </c>
      <c r="C108">
        <f t="shared" si="2"/>
        <v>302</v>
      </c>
      <c r="D108">
        <f t="shared" si="3"/>
        <v>5.7104270173748697</v>
      </c>
    </row>
    <row r="109" spans="1:4" x14ac:dyDescent="0.25">
      <c r="A109" s="1">
        <v>44002</v>
      </c>
      <c r="B109">
        <v>304</v>
      </c>
      <c r="C109">
        <f t="shared" si="2"/>
        <v>305</v>
      </c>
      <c r="D109">
        <f t="shared" si="3"/>
        <v>5.7203117766074119</v>
      </c>
    </row>
    <row r="110" spans="1:4" x14ac:dyDescent="0.25">
      <c r="A110" s="1">
        <v>44003</v>
      </c>
      <c r="B110">
        <v>311</v>
      </c>
      <c r="C110">
        <f t="shared" si="2"/>
        <v>312</v>
      </c>
      <c r="D110">
        <f t="shared" si="3"/>
        <v>5.7430031878094825</v>
      </c>
    </row>
    <row r="111" spans="1:4" x14ac:dyDescent="0.25">
      <c r="A111" s="1">
        <v>44004</v>
      </c>
      <c r="B111">
        <v>296</v>
      </c>
      <c r="C111">
        <f t="shared" si="2"/>
        <v>297</v>
      </c>
      <c r="D111">
        <f t="shared" si="3"/>
        <v>5.6937321388026998</v>
      </c>
    </row>
    <row r="112" spans="1:4" x14ac:dyDescent="0.25">
      <c r="A112" s="1">
        <v>44005</v>
      </c>
      <c r="B112">
        <v>300</v>
      </c>
      <c r="C112">
        <f t="shared" si="2"/>
        <v>301</v>
      </c>
      <c r="D112">
        <f t="shared" si="3"/>
        <v>5.7071102647488754</v>
      </c>
    </row>
    <row r="113" spans="1:4" x14ac:dyDescent="0.25">
      <c r="A113" s="1">
        <v>44006</v>
      </c>
      <c r="B113">
        <v>294</v>
      </c>
      <c r="C113">
        <f t="shared" si="2"/>
        <v>295</v>
      </c>
      <c r="D113">
        <f t="shared" si="3"/>
        <v>5.6869753563398202</v>
      </c>
    </row>
    <row r="114" spans="1:4" x14ac:dyDescent="0.25">
      <c r="A114" s="1">
        <v>44007</v>
      </c>
      <c r="B114">
        <v>298</v>
      </c>
      <c r="C114">
        <f t="shared" si="2"/>
        <v>299</v>
      </c>
      <c r="D114">
        <f t="shared" si="3"/>
        <v>5.7004435733906869</v>
      </c>
    </row>
    <row r="115" spans="1:4" x14ac:dyDescent="0.25">
      <c r="A115" s="1">
        <v>44008</v>
      </c>
      <c r="B115">
        <v>276</v>
      </c>
      <c r="C115">
        <f t="shared" si="2"/>
        <v>277</v>
      </c>
      <c r="D115">
        <f t="shared" si="3"/>
        <v>5.6240175061873385</v>
      </c>
    </row>
    <row r="116" spans="1:4" x14ac:dyDescent="0.25">
      <c r="A116" s="1">
        <v>44009</v>
      </c>
      <c r="B116">
        <v>319</v>
      </c>
      <c r="C116">
        <f t="shared" si="2"/>
        <v>320</v>
      </c>
      <c r="D116">
        <f t="shared" si="3"/>
        <v>5.768320995793772</v>
      </c>
    </row>
    <row r="117" spans="1:4" x14ac:dyDescent="0.25">
      <c r="A117" s="1">
        <v>44010</v>
      </c>
      <c r="B117">
        <v>193</v>
      </c>
      <c r="C117">
        <f t="shared" si="2"/>
        <v>194</v>
      </c>
      <c r="D117">
        <f t="shared" si="3"/>
        <v>5.2678581590633282</v>
      </c>
    </row>
    <row r="118" spans="1:4" x14ac:dyDescent="0.25">
      <c r="A118" s="1">
        <v>44011</v>
      </c>
      <c r="B118">
        <v>247</v>
      </c>
      <c r="C118">
        <f t="shared" si="2"/>
        <v>248</v>
      </c>
      <c r="D118">
        <f t="shared" si="3"/>
        <v>5.5134287461649825</v>
      </c>
    </row>
    <row r="119" spans="1:4" x14ac:dyDescent="0.25">
      <c r="A119" s="1">
        <v>44012</v>
      </c>
      <c r="B119">
        <v>239</v>
      </c>
      <c r="C119">
        <f t="shared" si="2"/>
        <v>240</v>
      </c>
      <c r="D119">
        <f t="shared" si="3"/>
        <v>5.4806389233419912</v>
      </c>
    </row>
    <row r="120" spans="1:4" x14ac:dyDescent="0.25">
      <c r="A120" s="1">
        <v>44013</v>
      </c>
      <c r="B120">
        <v>382</v>
      </c>
      <c r="C120">
        <f t="shared" si="2"/>
        <v>383</v>
      </c>
      <c r="D120">
        <f t="shared" si="3"/>
        <v>5.9480349891806457</v>
      </c>
    </row>
    <row r="121" spans="1:4" x14ac:dyDescent="0.25">
      <c r="A121" s="1">
        <v>44014</v>
      </c>
      <c r="B121">
        <v>371</v>
      </c>
      <c r="C121">
        <f t="shared" si="2"/>
        <v>372</v>
      </c>
      <c r="D121">
        <f t="shared" si="3"/>
        <v>5.9188938542731462</v>
      </c>
    </row>
    <row r="122" spans="1:4" x14ac:dyDescent="0.25">
      <c r="A122" s="1">
        <v>44015</v>
      </c>
      <c r="B122">
        <v>259</v>
      </c>
      <c r="C122">
        <f t="shared" si="2"/>
        <v>260</v>
      </c>
      <c r="D122">
        <f t="shared" si="3"/>
        <v>5.5606816310155276</v>
      </c>
    </row>
    <row r="123" spans="1:4" x14ac:dyDescent="0.25">
      <c r="A123" s="1">
        <v>44016</v>
      </c>
      <c r="B123">
        <v>314</v>
      </c>
      <c r="C123">
        <f t="shared" si="2"/>
        <v>315</v>
      </c>
      <c r="D123">
        <f t="shared" si="3"/>
        <v>5.7525726388256331</v>
      </c>
    </row>
    <row r="124" spans="1:4" x14ac:dyDescent="0.25">
      <c r="A124" s="1">
        <v>44017</v>
      </c>
      <c r="B124">
        <v>231</v>
      </c>
      <c r="C124">
        <f t="shared" si="2"/>
        <v>232</v>
      </c>
      <c r="D124">
        <f t="shared" si="3"/>
        <v>5.4467373716663099</v>
      </c>
    </row>
    <row r="125" spans="1:4" x14ac:dyDescent="0.25">
      <c r="A125" s="1">
        <v>44018</v>
      </c>
      <c r="B125">
        <v>205</v>
      </c>
      <c r="C125">
        <f t="shared" si="2"/>
        <v>206</v>
      </c>
      <c r="D125">
        <f t="shared" si="3"/>
        <v>5.3278761687895813</v>
      </c>
    </row>
    <row r="126" spans="1:4" x14ac:dyDescent="0.25">
      <c r="A126" s="1">
        <v>44019</v>
      </c>
      <c r="B126">
        <v>257</v>
      </c>
      <c r="C126">
        <f t="shared" si="2"/>
        <v>258</v>
      </c>
      <c r="D126">
        <f t="shared" si="3"/>
        <v>5.5529595849216173</v>
      </c>
    </row>
    <row r="127" spans="1:4" x14ac:dyDescent="0.25">
      <c r="A127" s="1">
        <v>44020</v>
      </c>
      <c r="B127">
        <v>277</v>
      </c>
      <c r="C127">
        <f t="shared" si="2"/>
        <v>278</v>
      </c>
      <c r="D127">
        <f t="shared" si="3"/>
        <v>5.6276211136906369</v>
      </c>
    </row>
    <row r="128" spans="1:4" x14ac:dyDescent="0.25">
      <c r="A128" s="1">
        <v>44021</v>
      </c>
      <c r="B128">
        <v>262</v>
      </c>
      <c r="C128">
        <f t="shared" si="2"/>
        <v>263</v>
      </c>
      <c r="D128">
        <f t="shared" si="3"/>
        <v>5.5721540321777647</v>
      </c>
    </row>
    <row r="129" spans="1:4" x14ac:dyDescent="0.25">
      <c r="A129" s="1">
        <v>44022</v>
      </c>
      <c r="B129">
        <v>265</v>
      </c>
      <c r="C129">
        <f t="shared" si="2"/>
        <v>266</v>
      </c>
      <c r="D129">
        <f t="shared" si="3"/>
        <v>5.5834963087816991</v>
      </c>
    </row>
    <row r="130" spans="1:4" x14ac:dyDescent="0.25">
      <c r="A130" s="1">
        <v>44023</v>
      </c>
      <c r="B130">
        <v>305</v>
      </c>
      <c r="C130">
        <f t="shared" si="2"/>
        <v>306</v>
      </c>
      <c r="D130">
        <f t="shared" si="3"/>
        <v>5.7235851019523807</v>
      </c>
    </row>
    <row r="131" spans="1:4" x14ac:dyDescent="0.25">
      <c r="A131" s="1">
        <v>44024</v>
      </c>
      <c r="B131">
        <v>370</v>
      </c>
      <c r="C131">
        <f t="shared" ref="C131:C155" si="4">B131+1</f>
        <v>371</v>
      </c>
      <c r="D131">
        <f t="shared" ref="D131:D155" si="5">LN(C131)</f>
        <v>5.916202062607435</v>
      </c>
    </row>
    <row r="132" spans="1:4" x14ac:dyDescent="0.25">
      <c r="A132" s="1">
        <v>44025</v>
      </c>
      <c r="B132">
        <v>299</v>
      </c>
      <c r="C132">
        <f t="shared" si="4"/>
        <v>300</v>
      </c>
      <c r="D132">
        <f t="shared" si="5"/>
        <v>5.7037824746562009</v>
      </c>
    </row>
    <row r="133" spans="1:4" x14ac:dyDescent="0.25">
      <c r="A133" s="1">
        <v>44026</v>
      </c>
      <c r="B133">
        <v>267</v>
      </c>
      <c r="C133">
        <f t="shared" si="4"/>
        <v>268</v>
      </c>
      <c r="D133">
        <f t="shared" si="5"/>
        <v>5.5909869805108565</v>
      </c>
    </row>
    <row r="134" spans="1:4" x14ac:dyDescent="0.25">
      <c r="A134" s="1">
        <v>44027</v>
      </c>
      <c r="B134">
        <v>264</v>
      </c>
      <c r="C134">
        <f t="shared" si="4"/>
        <v>265</v>
      </c>
      <c r="D134">
        <f t="shared" si="5"/>
        <v>5.579729825986222</v>
      </c>
    </row>
    <row r="135" spans="1:4" x14ac:dyDescent="0.25">
      <c r="A135" s="1">
        <v>44028</v>
      </c>
      <c r="B135">
        <v>333</v>
      </c>
      <c r="C135">
        <f t="shared" si="4"/>
        <v>334</v>
      </c>
      <c r="D135">
        <f t="shared" si="5"/>
        <v>5.8111409929767008</v>
      </c>
    </row>
    <row r="136" spans="1:4" x14ac:dyDescent="0.25">
      <c r="A136" s="1">
        <v>44029</v>
      </c>
      <c r="B136">
        <v>353</v>
      </c>
      <c r="C136">
        <f t="shared" si="4"/>
        <v>354</v>
      </c>
      <c r="D136">
        <f t="shared" si="5"/>
        <v>5.8692969131337742</v>
      </c>
    </row>
    <row r="137" spans="1:4" x14ac:dyDescent="0.25">
      <c r="A137" s="1">
        <v>44030</v>
      </c>
      <c r="B137">
        <v>339</v>
      </c>
      <c r="C137">
        <f t="shared" si="4"/>
        <v>340</v>
      </c>
      <c r="D137">
        <f t="shared" si="5"/>
        <v>5.8289456176102075</v>
      </c>
    </row>
    <row r="138" spans="1:4" x14ac:dyDescent="0.25">
      <c r="A138" s="1">
        <v>44031</v>
      </c>
      <c r="B138">
        <v>358</v>
      </c>
      <c r="C138">
        <f t="shared" si="4"/>
        <v>359</v>
      </c>
      <c r="D138">
        <f t="shared" si="5"/>
        <v>5.8833223884882786</v>
      </c>
    </row>
    <row r="139" spans="1:4" x14ac:dyDescent="0.25">
      <c r="A139" s="1">
        <v>44032</v>
      </c>
      <c r="B139">
        <v>279</v>
      </c>
      <c r="C139">
        <f t="shared" si="4"/>
        <v>280</v>
      </c>
      <c r="D139">
        <f t="shared" si="5"/>
        <v>5.6347896031692493</v>
      </c>
    </row>
    <row r="140" spans="1:4" x14ac:dyDescent="0.25">
      <c r="A140" s="1">
        <v>44033</v>
      </c>
      <c r="B140">
        <v>399</v>
      </c>
      <c r="C140">
        <f t="shared" si="4"/>
        <v>400</v>
      </c>
      <c r="D140">
        <f t="shared" si="5"/>
        <v>5.9914645471079817</v>
      </c>
    </row>
    <row r="141" spans="1:4" x14ac:dyDescent="0.25">
      <c r="A141" s="1">
        <v>44034</v>
      </c>
      <c r="B141">
        <v>380</v>
      </c>
      <c r="C141">
        <f t="shared" si="4"/>
        <v>381</v>
      </c>
      <c r="D141">
        <f t="shared" si="5"/>
        <v>5.9427993751267012</v>
      </c>
    </row>
    <row r="142" spans="1:4" x14ac:dyDescent="0.25">
      <c r="A142" s="1">
        <v>44035</v>
      </c>
      <c r="B142">
        <v>418</v>
      </c>
      <c r="C142">
        <f t="shared" si="4"/>
        <v>419</v>
      </c>
      <c r="D142">
        <f t="shared" si="5"/>
        <v>6.0378709199221374</v>
      </c>
    </row>
    <row r="143" spans="1:4" x14ac:dyDescent="0.25">
      <c r="A143" s="1">
        <v>44036</v>
      </c>
      <c r="B143">
        <v>458</v>
      </c>
      <c r="C143">
        <f t="shared" si="4"/>
        <v>459</v>
      </c>
      <c r="D143">
        <f t="shared" si="5"/>
        <v>6.1290502100605453</v>
      </c>
    </row>
    <row r="144" spans="1:4" x14ac:dyDescent="0.25">
      <c r="A144" s="1">
        <v>44037</v>
      </c>
      <c r="B144">
        <v>584</v>
      </c>
      <c r="C144">
        <f t="shared" si="4"/>
        <v>585</v>
      </c>
      <c r="D144">
        <f t="shared" si="5"/>
        <v>6.3716118472318568</v>
      </c>
    </row>
    <row r="145" spans="1:4" x14ac:dyDescent="0.25">
      <c r="A145" s="1">
        <v>44038</v>
      </c>
      <c r="B145">
        <v>443</v>
      </c>
      <c r="C145">
        <f t="shared" si="4"/>
        <v>444</v>
      </c>
      <c r="D145">
        <f t="shared" si="5"/>
        <v>6.0958245624322247</v>
      </c>
    </row>
    <row r="146" spans="1:4" x14ac:dyDescent="0.25">
      <c r="A146" s="1">
        <v>44039</v>
      </c>
      <c r="B146">
        <v>337</v>
      </c>
      <c r="C146">
        <f t="shared" si="4"/>
        <v>338</v>
      </c>
      <c r="D146">
        <f t="shared" si="5"/>
        <v>5.8230458954830189</v>
      </c>
    </row>
    <row r="147" spans="1:4" x14ac:dyDescent="0.25">
      <c r="A147" s="1">
        <v>44040</v>
      </c>
      <c r="B147">
        <v>502</v>
      </c>
      <c r="C147">
        <f t="shared" si="4"/>
        <v>503</v>
      </c>
      <c r="D147">
        <f t="shared" si="5"/>
        <v>6.2205901700997392</v>
      </c>
    </row>
    <row r="148" spans="1:4" x14ac:dyDescent="0.25">
      <c r="A148" s="1">
        <v>44041</v>
      </c>
      <c r="B148">
        <v>512</v>
      </c>
      <c r="C148">
        <f t="shared" si="4"/>
        <v>513</v>
      </c>
      <c r="D148">
        <f t="shared" si="5"/>
        <v>6.2402758451707694</v>
      </c>
    </row>
    <row r="149" spans="1:4" x14ac:dyDescent="0.25">
      <c r="A149" s="1">
        <v>44042</v>
      </c>
      <c r="B149">
        <v>615</v>
      </c>
      <c r="C149">
        <f t="shared" si="4"/>
        <v>616</v>
      </c>
      <c r="D149">
        <f t="shared" si="5"/>
        <v>6.4232469635335194</v>
      </c>
    </row>
    <row r="150" spans="1:4" x14ac:dyDescent="0.25">
      <c r="A150" s="1">
        <v>44043</v>
      </c>
      <c r="B150">
        <v>657</v>
      </c>
      <c r="C150">
        <f t="shared" si="4"/>
        <v>658</v>
      </c>
      <c r="D150">
        <f t="shared" si="5"/>
        <v>6.4892049313253173</v>
      </c>
    </row>
    <row r="151" spans="1:4" x14ac:dyDescent="0.25">
      <c r="A151" s="1">
        <v>44044</v>
      </c>
      <c r="B151">
        <v>658</v>
      </c>
      <c r="C151">
        <f t="shared" si="4"/>
        <v>659</v>
      </c>
      <c r="D151">
        <f t="shared" si="5"/>
        <v>6.4907235345025072</v>
      </c>
    </row>
    <row r="152" spans="1:4" x14ac:dyDescent="0.25">
      <c r="A152" s="1">
        <v>44045</v>
      </c>
      <c r="B152">
        <v>548</v>
      </c>
      <c r="C152">
        <f t="shared" si="4"/>
        <v>549</v>
      </c>
      <c r="D152">
        <f t="shared" si="5"/>
        <v>6.3080984415095305</v>
      </c>
    </row>
    <row r="153" spans="1:4" x14ac:dyDescent="0.25">
      <c r="A153" s="1">
        <v>44046</v>
      </c>
      <c r="B153">
        <v>575</v>
      </c>
      <c r="C153">
        <f t="shared" si="4"/>
        <v>576</v>
      </c>
      <c r="D153">
        <f t="shared" si="5"/>
        <v>6.3561076606958915</v>
      </c>
    </row>
    <row r="154" spans="1:4" x14ac:dyDescent="0.25">
      <c r="A154" s="1">
        <v>44047</v>
      </c>
      <c r="B154">
        <v>680</v>
      </c>
      <c r="C154">
        <f t="shared" si="4"/>
        <v>681</v>
      </c>
      <c r="D154">
        <f t="shared" si="5"/>
        <v>6.523562306149512</v>
      </c>
    </row>
    <row r="155" spans="1:4" x14ac:dyDescent="0.25">
      <c r="A155" s="1">
        <v>44048</v>
      </c>
      <c r="B155">
        <v>640</v>
      </c>
      <c r="C155">
        <f t="shared" si="4"/>
        <v>641</v>
      </c>
      <c r="D155">
        <f t="shared" si="5"/>
        <v>6.4630294569206699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topLeftCell="A187" workbookViewId="0">
      <selection activeCell="H210" sqref="H210"/>
    </sheetView>
  </sheetViews>
  <sheetFormatPr defaultRowHeight="15" x14ac:dyDescent="0.25"/>
  <cols>
    <col min="1" max="1" width="10.140625" bestFit="1" customWidth="1"/>
    <col min="2" max="2" width="20.5703125" customWidth="1"/>
    <col min="3" max="3" width="18.7109375" customWidth="1"/>
    <col min="4" max="4" width="29.28515625" customWidth="1"/>
    <col min="5" max="5" width="29.5703125" customWidth="1"/>
  </cols>
  <sheetData>
    <row r="1" spans="1:13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10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s="2">
        <v>43895</v>
      </c>
      <c r="B2" s="3">
        <v>0</v>
      </c>
      <c r="F2" s="5">
        <f>EXP(B2)</f>
        <v>1</v>
      </c>
      <c r="G2" s="5"/>
      <c r="H2" s="5"/>
      <c r="I2" s="5"/>
      <c r="J2" s="5">
        <f>F2 - 1</f>
        <v>0</v>
      </c>
      <c r="K2" s="5"/>
      <c r="L2" s="5"/>
      <c r="M2" s="5"/>
    </row>
    <row r="3" spans="1:13" x14ac:dyDescent="0.25">
      <c r="A3" s="2">
        <v>43896</v>
      </c>
      <c r="B3" s="3">
        <v>1.0986122886681098</v>
      </c>
      <c r="F3" s="5">
        <f t="shared" ref="F3:F66" si="0">EXP(B3)</f>
        <v>3.0000000000000004</v>
      </c>
      <c r="G3" s="5"/>
      <c r="H3" s="5"/>
      <c r="I3" s="5"/>
      <c r="J3" s="5">
        <f t="shared" ref="J3:J66" si="1">F3 - 1</f>
        <v>2.0000000000000004</v>
      </c>
      <c r="K3" s="5"/>
      <c r="L3" s="5"/>
      <c r="M3" s="5"/>
    </row>
    <row r="4" spans="1:13" x14ac:dyDescent="0.25">
      <c r="A4" s="2">
        <v>43897</v>
      </c>
      <c r="B4" s="3">
        <v>1.3862943611198906</v>
      </c>
      <c r="F4" s="5">
        <f t="shared" si="0"/>
        <v>4</v>
      </c>
      <c r="G4" s="5"/>
      <c r="H4" s="5"/>
      <c r="I4" s="5"/>
      <c r="J4" s="5">
        <f t="shared" si="1"/>
        <v>3</v>
      </c>
      <c r="K4" s="5"/>
      <c r="L4" s="5"/>
      <c r="M4" s="5"/>
    </row>
    <row r="5" spans="1:13" x14ac:dyDescent="0.25">
      <c r="A5" s="2">
        <v>43898</v>
      </c>
      <c r="B5" s="3">
        <v>1.791759469228055</v>
      </c>
      <c r="F5" s="5">
        <f t="shared" si="0"/>
        <v>6</v>
      </c>
      <c r="G5" s="5"/>
      <c r="H5" s="5"/>
      <c r="I5" s="5"/>
      <c r="J5" s="5">
        <f t="shared" si="1"/>
        <v>5</v>
      </c>
      <c r="K5" s="5"/>
      <c r="L5" s="5"/>
      <c r="M5" s="5"/>
    </row>
    <row r="6" spans="1:13" x14ac:dyDescent="0.25">
      <c r="A6" s="2">
        <v>43899</v>
      </c>
      <c r="B6" s="3">
        <v>1.9459101490553132</v>
      </c>
      <c r="F6" s="5">
        <f t="shared" si="0"/>
        <v>6.9999999999999991</v>
      </c>
      <c r="G6" s="5"/>
      <c r="H6" s="5"/>
      <c r="I6" s="5"/>
      <c r="J6" s="5">
        <f t="shared" si="1"/>
        <v>5.9999999999999991</v>
      </c>
      <c r="K6" s="5"/>
      <c r="L6" s="5"/>
      <c r="M6" s="5"/>
    </row>
    <row r="7" spans="1:13" x14ac:dyDescent="0.25">
      <c r="A7" s="2">
        <v>43900</v>
      </c>
      <c r="B7" s="3">
        <v>1.791759469228055</v>
      </c>
      <c r="F7" s="5">
        <f t="shared" si="0"/>
        <v>6</v>
      </c>
      <c r="G7" s="5"/>
      <c r="H7" s="5"/>
      <c r="I7" s="5"/>
      <c r="J7" s="5">
        <f t="shared" si="1"/>
        <v>5</v>
      </c>
      <c r="K7" s="5"/>
      <c r="L7" s="5"/>
      <c r="M7" s="5"/>
    </row>
    <row r="8" spans="1:13" x14ac:dyDescent="0.25">
      <c r="A8" s="2">
        <v>43901</v>
      </c>
      <c r="B8" s="3">
        <v>2.3025850929940459</v>
      </c>
      <c r="F8" s="5">
        <f t="shared" si="0"/>
        <v>10.000000000000002</v>
      </c>
      <c r="G8" s="5"/>
      <c r="H8" s="5"/>
      <c r="I8" s="5"/>
      <c r="J8" s="5">
        <f t="shared" si="1"/>
        <v>9.0000000000000018</v>
      </c>
      <c r="K8" s="5"/>
      <c r="L8" s="5"/>
      <c r="M8" s="5"/>
    </row>
    <row r="9" spans="1:13" x14ac:dyDescent="0.25">
      <c r="A9" s="2">
        <v>43902</v>
      </c>
      <c r="B9" s="3">
        <v>3.044522437723423</v>
      </c>
      <c r="F9" s="5">
        <f t="shared" si="0"/>
        <v>21</v>
      </c>
      <c r="G9" s="5"/>
      <c r="H9" s="5"/>
      <c r="I9" s="5"/>
      <c r="J9" s="5">
        <f t="shared" si="1"/>
        <v>20</v>
      </c>
      <c r="K9" s="5"/>
      <c r="L9" s="5"/>
      <c r="M9" s="5"/>
    </row>
    <row r="10" spans="1:13" x14ac:dyDescent="0.25">
      <c r="A10" s="2">
        <v>43903</v>
      </c>
      <c r="B10" s="3">
        <v>2.8903717578961645</v>
      </c>
      <c r="F10" s="5">
        <f t="shared" si="0"/>
        <v>17.999999999999996</v>
      </c>
      <c r="G10" s="5"/>
      <c r="H10" s="5"/>
      <c r="I10" s="5"/>
      <c r="J10" s="5">
        <f t="shared" si="1"/>
        <v>16.999999999999996</v>
      </c>
      <c r="K10" s="5"/>
      <c r="L10" s="5"/>
      <c r="M10" s="5"/>
    </row>
    <row r="11" spans="1:13" x14ac:dyDescent="0.25">
      <c r="A11" s="2">
        <v>43904</v>
      </c>
      <c r="B11" s="3">
        <v>3.6109179126442243</v>
      </c>
      <c r="F11" s="5">
        <f t="shared" si="0"/>
        <v>36.999999999999993</v>
      </c>
      <c r="G11" s="5"/>
      <c r="H11" s="5"/>
      <c r="I11" s="5"/>
      <c r="J11" s="5">
        <f t="shared" si="1"/>
        <v>35.999999999999993</v>
      </c>
      <c r="K11" s="5"/>
      <c r="L11" s="5"/>
      <c r="M11" s="5"/>
    </row>
    <row r="12" spans="1:13" x14ac:dyDescent="0.25">
      <c r="A12" s="2">
        <v>43905</v>
      </c>
      <c r="B12" s="3">
        <v>3.0910424533583161</v>
      </c>
      <c r="F12" s="5">
        <f t="shared" si="0"/>
        <v>22.000000000000004</v>
      </c>
      <c r="G12" s="5"/>
      <c r="H12" s="5"/>
      <c r="I12" s="5"/>
      <c r="J12" s="5">
        <f t="shared" si="1"/>
        <v>21.000000000000004</v>
      </c>
      <c r="K12" s="5"/>
      <c r="L12" s="5"/>
      <c r="M12" s="5"/>
    </row>
    <row r="13" spans="1:13" x14ac:dyDescent="0.25">
      <c r="A13" s="2">
        <v>43906</v>
      </c>
      <c r="B13" s="3">
        <v>3.970291913552122</v>
      </c>
      <c r="F13" s="5">
        <f t="shared" si="0"/>
        <v>53.000000000000007</v>
      </c>
      <c r="G13" s="5"/>
      <c r="H13" s="5"/>
      <c r="I13" s="5"/>
      <c r="J13" s="5">
        <f t="shared" si="1"/>
        <v>52.000000000000007</v>
      </c>
      <c r="K13" s="5"/>
      <c r="L13" s="5"/>
      <c r="M13" s="5"/>
    </row>
    <row r="14" spans="1:13" x14ac:dyDescent="0.25">
      <c r="A14" s="2">
        <v>43907</v>
      </c>
      <c r="B14" s="3">
        <v>4.1271343850450917</v>
      </c>
      <c r="F14" s="5">
        <f t="shared" si="0"/>
        <v>62.000000000000007</v>
      </c>
      <c r="G14" s="5"/>
      <c r="H14" s="5"/>
      <c r="I14" s="5"/>
      <c r="J14" s="5">
        <f t="shared" si="1"/>
        <v>61.000000000000007</v>
      </c>
      <c r="K14" s="5"/>
      <c r="L14" s="5"/>
      <c r="M14" s="5"/>
    </row>
    <row r="15" spans="1:13" x14ac:dyDescent="0.25">
      <c r="A15" s="2">
        <v>43908</v>
      </c>
      <c r="B15" s="3">
        <v>3.912023005428146</v>
      </c>
      <c r="F15" s="5">
        <f t="shared" si="0"/>
        <v>49.999999999999993</v>
      </c>
      <c r="G15" s="5"/>
      <c r="H15" s="5"/>
      <c r="I15" s="5"/>
      <c r="J15" s="5">
        <f t="shared" si="1"/>
        <v>48.999999999999993</v>
      </c>
      <c r="K15" s="5"/>
      <c r="L15" s="5"/>
      <c r="M15" s="5"/>
    </row>
    <row r="16" spans="1:13" x14ac:dyDescent="0.25">
      <c r="A16" s="2">
        <v>43909</v>
      </c>
      <c r="B16" s="3">
        <v>4.2341065045972597</v>
      </c>
      <c r="F16" s="5">
        <f t="shared" si="0"/>
        <v>69.000000000000014</v>
      </c>
      <c r="G16" s="5"/>
      <c r="H16" s="5"/>
      <c r="I16" s="5"/>
      <c r="J16" s="5">
        <f t="shared" si="1"/>
        <v>68.000000000000014</v>
      </c>
      <c r="K16" s="5"/>
      <c r="L16" s="5"/>
      <c r="M16" s="5"/>
    </row>
    <row r="17" spans="1:13" x14ac:dyDescent="0.25">
      <c r="A17" s="2">
        <v>43910</v>
      </c>
      <c r="B17" s="3">
        <v>4.2626798770413155</v>
      </c>
      <c r="F17" s="5">
        <f t="shared" si="0"/>
        <v>71</v>
      </c>
      <c r="G17" s="5"/>
      <c r="H17" s="5"/>
      <c r="I17" s="5"/>
      <c r="J17" s="5">
        <f t="shared" si="1"/>
        <v>70</v>
      </c>
      <c r="K17" s="5"/>
      <c r="L17" s="5"/>
      <c r="M17" s="5"/>
    </row>
    <row r="18" spans="1:13" x14ac:dyDescent="0.25">
      <c r="A18" s="2">
        <v>43911</v>
      </c>
      <c r="B18" s="3">
        <v>4.7184988712950942</v>
      </c>
      <c r="F18" s="5">
        <f t="shared" si="0"/>
        <v>111.99999999999996</v>
      </c>
      <c r="G18" s="5"/>
      <c r="H18" s="5"/>
      <c r="I18" s="5"/>
      <c r="J18" s="5">
        <f t="shared" si="1"/>
        <v>110.99999999999996</v>
      </c>
      <c r="K18" s="5"/>
      <c r="L18" s="5"/>
      <c r="M18" s="5"/>
    </row>
    <row r="19" spans="1:13" x14ac:dyDescent="0.25">
      <c r="A19" s="2">
        <v>43912</v>
      </c>
      <c r="B19" s="3">
        <v>4.5951198501345898</v>
      </c>
      <c r="F19" s="5">
        <f t="shared" si="0"/>
        <v>98.999999999999986</v>
      </c>
      <c r="G19" s="5"/>
      <c r="H19" s="5"/>
      <c r="I19" s="5"/>
      <c r="J19" s="5">
        <f t="shared" si="1"/>
        <v>97.999999999999986</v>
      </c>
      <c r="K19" s="5"/>
      <c r="L19" s="5"/>
      <c r="M19" s="5"/>
    </row>
    <row r="20" spans="1:13" x14ac:dyDescent="0.25">
      <c r="A20" s="2">
        <v>43913</v>
      </c>
      <c r="B20" s="3">
        <v>4.7535901911063645</v>
      </c>
      <c r="F20" s="5">
        <f t="shared" si="0"/>
        <v>115.99999999999999</v>
      </c>
      <c r="G20" s="5"/>
      <c r="H20" s="5"/>
      <c r="I20" s="5"/>
      <c r="J20" s="5">
        <f t="shared" si="1"/>
        <v>114.99999999999999</v>
      </c>
      <c r="K20" s="5"/>
      <c r="L20" s="5"/>
      <c r="M20" s="5"/>
    </row>
    <row r="21" spans="1:13" x14ac:dyDescent="0.25">
      <c r="A21" s="2">
        <v>43914</v>
      </c>
      <c r="B21" s="3">
        <v>5.0304379213924353</v>
      </c>
      <c r="F21" s="5">
        <f t="shared" si="0"/>
        <v>152.99999999999997</v>
      </c>
      <c r="G21" s="5"/>
      <c r="H21" s="5"/>
      <c r="I21" s="5"/>
      <c r="J21" s="5">
        <f t="shared" si="1"/>
        <v>151.99999999999997</v>
      </c>
      <c r="K21" s="5"/>
      <c r="L21" s="5"/>
      <c r="M21" s="5"/>
    </row>
    <row r="22" spans="1:13" x14ac:dyDescent="0.25">
      <c r="A22" s="2">
        <v>43915</v>
      </c>
      <c r="B22" s="3">
        <v>5.0172798368149243</v>
      </c>
      <c r="F22" s="5">
        <f t="shared" si="0"/>
        <v>151</v>
      </c>
      <c r="G22" s="5"/>
      <c r="H22" s="5"/>
      <c r="I22" s="5"/>
      <c r="J22" s="5">
        <f t="shared" si="1"/>
        <v>150</v>
      </c>
      <c r="K22" s="5"/>
      <c r="L22" s="5"/>
      <c r="M22" s="5"/>
    </row>
    <row r="23" spans="1:13" x14ac:dyDescent="0.25">
      <c r="A23" s="2">
        <v>43916</v>
      </c>
      <c r="B23" s="3">
        <v>5.1416635565026603</v>
      </c>
      <c r="F23" s="5">
        <f t="shared" si="0"/>
        <v>171.00000000000009</v>
      </c>
      <c r="G23" s="5"/>
      <c r="H23" s="5"/>
      <c r="I23" s="5"/>
      <c r="J23" s="5">
        <f t="shared" si="1"/>
        <v>170.00000000000009</v>
      </c>
      <c r="K23" s="5"/>
      <c r="L23" s="5"/>
      <c r="M23" s="5"/>
    </row>
    <row r="24" spans="1:13" x14ac:dyDescent="0.25">
      <c r="A24" s="2">
        <v>43917</v>
      </c>
      <c r="B24" s="3">
        <v>5.1298987149230735</v>
      </c>
      <c r="F24" s="5">
        <f t="shared" si="0"/>
        <v>169</v>
      </c>
      <c r="G24" s="5"/>
      <c r="H24" s="5"/>
      <c r="I24" s="5"/>
      <c r="J24" s="5">
        <f t="shared" si="1"/>
        <v>168</v>
      </c>
      <c r="K24" s="5"/>
      <c r="L24" s="5"/>
      <c r="M24" s="5"/>
    </row>
    <row r="25" spans="1:13" x14ac:dyDescent="0.25">
      <c r="A25" s="2">
        <v>43918</v>
      </c>
      <c r="B25" s="3">
        <v>5.521460917862246</v>
      </c>
      <c r="F25" s="5">
        <f t="shared" si="0"/>
        <v>249.99999999999989</v>
      </c>
      <c r="G25" s="5"/>
      <c r="H25" s="5"/>
      <c r="I25" s="5"/>
      <c r="J25" s="5">
        <f t="shared" si="1"/>
        <v>248.99999999999989</v>
      </c>
      <c r="K25" s="5"/>
      <c r="L25" s="5"/>
      <c r="M25" s="5"/>
    </row>
    <row r="26" spans="1:13" x14ac:dyDescent="0.25">
      <c r="A26" s="2">
        <v>43919</v>
      </c>
      <c r="B26" s="3">
        <v>5.4161004022044201</v>
      </c>
      <c r="F26" s="5">
        <f t="shared" si="0"/>
        <v>225</v>
      </c>
      <c r="G26" s="5"/>
      <c r="H26" s="5"/>
      <c r="I26" s="5"/>
      <c r="J26" s="5">
        <f t="shared" si="1"/>
        <v>224</v>
      </c>
      <c r="K26" s="5"/>
      <c r="L26" s="5"/>
      <c r="M26" s="5"/>
    </row>
    <row r="27" spans="1:13" x14ac:dyDescent="0.25">
      <c r="A27" s="2">
        <v>43920</v>
      </c>
      <c r="B27" s="3">
        <v>5.2678581590633282</v>
      </c>
      <c r="F27" s="5">
        <f t="shared" si="0"/>
        <v>194.00000000000003</v>
      </c>
      <c r="G27" s="5"/>
      <c r="H27" s="5"/>
      <c r="I27" s="5"/>
      <c r="J27" s="5">
        <f t="shared" si="1"/>
        <v>193.00000000000003</v>
      </c>
      <c r="K27" s="5"/>
      <c r="L27" s="5"/>
      <c r="M27" s="5"/>
    </row>
    <row r="28" spans="1:13" x14ac:dyDescent="0.25">
      <c r="A28" s="2">
        <v>43921</v>
      </c>
      <c r="B28" s="3">
        <v>5.5490760848952201</v>
      </c>
      <c r="F28" s="5">
        <f t="shared" si="0"/>
        <v>257.00000000000006</v>
      </c>
      <c r="G28" s="5"/>
      <c r="H28" s="5"/>
      <c r="I28" s="5"/>
      <c r="J28" s="5">
        <f t="shared" si="1"/>
        <v>256.00000000000006</v>
      </c>
      <c r="K28" s="5"/>
      <c r="L28" s="5"/>
      <c r="M28" s="5"/>
    </row>
    <row r="29" spans="1:13" x14ac:dyDescent="0.25">
      <c r="A29" s="2">
        <v>43922</v>
      </c>
      <c r="B29" s="3">
        <v>5.4971682252932021</v>
      </c>
      <c r="F29" s="5">
        <f t="shared" si="0"/>
        <v>244.00000000000006</v>
      </c>
      <c r="G29" s="5"/>
      <c r="H29" s="5"/>
      <c r="I29" s="5"/>
      <c r="J29" s="5">
        <f t="shared" si="1"/>
        <v>243.00000000000006</v>
      </c>
      <c r="K29" s="5"/>
      <c r="L29" s="5"/>
      <c r="M29" s="5"/>
    </row>
    <row r="30" spans="1:13" x14ac:dyDescent="0.25">
      <c r="A30" s="2">
        <v>43923</v>
      </c>
      <c r="B30" s="3">
        <v>5.9738096118692612</v>
      </c>
      <c r="F30" s="5">
        <f t="shared" si="0"/>
        <v>393</v>
      </c>
      <c r="G30" s="5"/>
      <c r="H30" s="5"/>
      <c r="I30" s="5"/>
      <c r="J30" s="5">
        <f t="shared" si="1"/>
        <v>392</v>
      </c>
      <c r="K30" s="5"/>
      <c r="L30" s="5"/>
      <c r="M30" s="5"/>
    </row>
    <row r="31" spans="1:13" x14ac:dyDescent="0.25">
      <c r="A31" s="2">
        <v>43924</v>
      </c>
      <c r="B31" s="3">
        <v>6.0822189103764464</v>
      </c>
      <c r="F31" s="5">
        <f t="shared" si="0"/>
        <v>438.00000000000011</v>
      </c>
      <c r="G31" s="5"/>
      <c r="H31" s="5"/>
      <c r="I31" s="5"/>
      <c r="J31" s="5">
        <f t="shared" si="1"/>
        <v>437.00000000000011</v>
      </c>
      <c r="K31" s="5"/>
      <c r="L31" s="5"/>
      <c r="M31" s="5"/>
    </row>
    <row r="32" spans="1:13" x14ac:dyDescent="0.25">
      <c r="A32" s="2">
        <v>43925</v>
      </c>
      <c r="B32" s="3">
        <v>5.5012582105447274</v>
      </c>
      <c r="F32" s="5">
        <f t="shared" si="0"/>
        <v>245.00000000000011</v>
      </c>
      <c r="G32" s="5"/>
      <c r="H32" s="5"/>
      <c r="I32" s="5"/>
      <c r="J32" s="5">
        <f t="shared" si="1"/>
        <v>244.00000000000011</v>
      </c>
      <c r="K32" s="5"/>
      <c r="L32" s="5"/>
      <c r="M32" s="5"/>
    </row>
    <row r="33" spans="1:13" x14ac:dyDescent="0.25">
      <c r="A33" s="2">
        <v>43926</v>
      </c>
      <c r="B33" s="3">
        <v>6.1654178542314204</v>
      </c>
      <c r="F33" s="5">
        <f t="shared" si="0"/>
        <v>476.00000000000017</v>
      </c>
      <c r="G33" s="5"/>
      <c r="H33" s="5"/>
      <c r="I33" s="5"/>
      <c r="J33" s="5">
        <f t="shared" si="1"/>
        <v>475.00000000000017</v>
      </c>
      <c r="K33" s="5"/>
      <c r="L33" s="5"/>
      <c r="M33" s="5"/>
    </row>
    <row r="34" spans="1:13" x14ac:dyDescent="0.25">
      <c r="A34" s="2">
        <v>43927</v>
      </c>
      <c r="B34" s="3">
        <v>5.7430031878094825</v>
      </c>
      <c r="F34" s="5">
        <f t="shared" si="0"/>
        <v>312.00000000000006</v>
      </c>
      <c r="G34" s="5"/>
      <c r="H34" s="5"/>
      <c r="I34" s="5"/>
      <c r="J34" s="5">
        <f t="shared" si="1"/>
        <v>311.00000000000006</v>
      </c>
      <c r="K34" s="5"/>
      <c r="L34" s="5"/>
      <c r="M34" s="5"/>
    </row>
    <row r="35" spans="1:13" x14ac:dyDescent="0.25">
      <c r="A35" s="2">
        <v>43928</v>
      </c>
      <c r="B35" s="3">
        <v>6.0776422433490342</v>
      </c>
      <c r="F35" s="5">
        <f t="shared" si="0"/>
        <v>435.99999999999994</v>
      </c>
      <c r="G35" s="5"/>
      <c r="H35" s="5"/>
      <c r="I35" s="5"/>
      <c r="J35" s="5">
        <f t="shared" si="1"/>
        <v>434.99999999999994</v>
      </c>
      <c r="K35" s="5"/>
      <c r="L35" s="5"/>
      <c r="M35" s="5"/>
    </row>
    <row r="36" spans="1:13" x14ac:dyDescent="0.25">
      <c r="A36" s="2">
        <v>43929</v>
      </c>
      <c r="B36" s="3">
        <v>5.8805329864007003</v>
      </c>
      <c r="F36" s="5">
        <f t="shared" si="0"/>
        <v>358</v>
      </c>
      <c r="G36" s="5"/>
      <c r="H36" s="5"/>
      <c r="I36" s="5"/>
      <c r="J36" s="5">
        <f t="shared" si="1"/>
        <v>357</v>
      </c>
      <c r="K36" s="5"/>
      <c r="L36" s="5"/>
      <c r="M36" s="5"/>
    </row>
    <row r="37" spans="1:13" x14ac:dyDescent="0.25">
      <c r="A37" s="2">
        <v>43930</v>
      </c>
      <c r="B37" s="3">
        <v>5.916202062607435</v>
      </c>
      <c r="F37" s="5">
        <f t="shared" si="0"/>
        <v>370.99999999999994</v>
      </c>
      <c r="G37" s="5"/>
      <c r="H37" s="5"/>
      <c r="I37" s="5"/>
      <c r="J37" s="5">
        <f t="shared" si="1"/>
        <v>369.99999999999994</v>
      </c>
      <c r="K37" s="5"/>
      <c r="L37" s="5"/>
      <c r="M37" s="5"/>
    </row>
    <row r="38" spans="1:13" x14ac:dyDescent="0.25">
      <c r="A38" s="2">
        <v>43931</v>
      </c>
      <c r="B38" s="3">
        <v>5.9427993751267012</v>
      </c>
      <c r="F38" s="5">
        <f t="shared" si="0"/>
        <v>381.00000000000011</v>
      </c>
      <c r="G38" s="5"/>
      <c r="H38" s="5"/>
      <c r="I38" s="5"/>
      <c r="J38" s="5">
        <f t="shared" si="1"/>
        <v>380.00000000000011</v>
      </c>
      <c r="K38" s="5"/>
      <c r="L38" s="5"/>
      <c r="M38" s="5"/>
    </row>
    <row r="39" spans="1:13" x14ac:dyDescent="0.25">
      <c r="A39" s="2">
        <v>43932</v>
      </c>
      <c r="B39" s="3">
        <v>5.9964520886190211</v>
      </c>
      <c r="F39" s="5">
        <f t="shared" si="0"/>
        <v>402</v>
      </c>
      <c r="G39" s="5"/>
      <c r="H39" s="5"/>
      <c r="I39" s="5"/>
      <c r="J39" s="5">
        <f t="shared" si="1"/>
        <v>401</v>
      </c>
      <c r="K39" s="5"/>
      <c r="L39" s="5"/>
      <c r="M39" s="5"/>
    </row>
    <row r="40" spans="1:13" x14ac:dyDescent="0.25">
      <c r="A40" s="2">
        <v>43933</v>
      </c>
      <c r="B40" s="3">
        <v>5.7651911027848444</v>
      </c>
      <c r="F40" s="5">
        <f t="shared" si="0"/>
        <v>318.99999999999994</v>
      </c>
      <c r="G40" s="5"/>
      <c r="H40" s="5"/>
      <c r="I40" s="5"/>
      <c r="J40" s="5">
        <f t="shared" si="1"/>
        <v>317.99999999999994</v>
      </c>
      <c r="K40" s="5"/>
      <c r="L40" s="5"/>
      <c r="M40" s="5"/>
    </row>
    <row r="41" spans="1:13" x14ac:dyDescent="0.25">
      <c r="A41" s="2">
        <v>43934</v>
      </c>
      <c r="B41" s="3">
        <v>5.5645204073226937</v>
      </c>
      <c r="F41" s="5">
        <f t="shared" si="0"/>
        <v>261.00000000000006</v>
      </c>
      <c r="G41" s="5"/>
      <c r="H41" s="5"/>
      <c r="I41" s="5"/>
      <c r="J41" s="5">
        <f t="shared" si="1"/>
        <v>260.00000000000006</v>
      </c>
      <c r="K41" s="5"/>
      <c r="L41" s="5"/>
      <c r="M41" s="5"/>
    </row>
    <row r="42" spans="1:13" x14ac:dyDescent="0.25">
      <c r="A42" s="2">
        <v>43935</v>
      </c>
      <c r="B42" s="3">
        <v>5.5947113796018391</v>
      </c>
      <c r="F42" s="5">
        <f t="shared" si="0"/>
        <v>269</v>
      </c>
      <c r="G42" s="5"/>
      <c r="H42" s="5"/>
      <c r="I42" s="5"/>
      <c r="J42" s="5">
        <f t="shared" si="1"/>
        <v>268</v>
      </c>
      <c r="K42" s="5"/>
      <c r="L42" s="5"/>
      <c r="M42" s="5"/>
    </row>
    <row r="43" spans="1:13" x14ac:dyDescent="0.25">
      <c r="A43" s="2">
        <v>43936</v>
      </c>
      <c r="B43" s="3">
        <v>5.9427993751267012</v>
      </c>
      <c r="F43" s="5">
        <f t="shared" si="0"/>
        <v>381.00000000000011</v>
      </c>
      <c r="G43" s="5"/>
      <c r="H43" s="5"/>
      <c r="I43" s="5"/>
      <c r="J43" s="5">
        <f t="shared" si="1"/>
        <v>380.00000000000011</v>
      </c>
      <c r="K43" s="5"/>
      <c r="L43" s="5"/>
      <c r="M43" s="5"/>
    </row>
    <row r="44" spans="1:13" x14ac:dyDescent="0.25">
      <c r="A44" s="2">
        <v>43937</v>
      </c>
      <c r="B44" s="3">
        <v>5.8200829303523616</v>
      </c>
      <c r="F44" s="5">
        <f t="shared" si="0"/>
        <v>336.99999999999994</v>
      </c>
      <c r="G44" s="5"/>
      <c r="H44" s="5"/>
      <c r="I44" s="5"/>
      <c r="J44" s="5">
        <f t="shared" si="1"/>
        <v>335.99999999999994</v>
      </c>
      <c r="K44" s="5"/>
      <c r="L44" s="5"/>
      <c r="M44" s="5"/>
    </row>
    <row r="45" spans="1:13" x14ac:dyDescent="0.25">
      <c r="A45" s="2">
        <v>43938</v>
      </c>
      <c r="B45" s="3">
        <v>6.1355648910817386</v>
      </c>
      <c r="F45" s="5">
        <f t="shared" si="0"/>
        <v>461.99999999999989</v>
      </c>
      <c r="G45" s="5"/>
      <c r="H45" s="5"/>
      <c r="I45" s="5"/>
      <c r="J45" s="5">
        <f t="shared" si="1"/>
        <v>460.99999999999989</v>
      </c>
      <c r="K45" s="5"/>
      <c r="L45" s="5"/>
      <c r="M45" s="5"/>
    </row>
    <row r="46" spans="1:13" x14ac:dyDescent="0.25">
      <c r="A46" s="2">
        <v>43939</v>
      </c>
      <c r="B46" s="3">
        <v>5.8971538676367405</v>
      </c>
      <c r="F46" s="5">
        <f t="shared" si="0"/>
        <v>363.99999999999994</v>
      </c>
      <c r="G46" s="5"/>
      <c r="H46" s="5"/>
      <c r="I46" s="5"/>
      <c r="J46" s="5">
        <f t="shared" si="1"/>
        <v>362.99999999999994</v>
      </c>
      <c r="K46" s="5"/>
      <c r="L46" s="5"/>
      <c r="M46" s="5"/>
    </row>
    <row r="47" spans="1:13" x14ac:dyDescent="0.25">
      <c r="A47" s="2">
        <v>43940</v>
      </c>
      <c r="B47" s="3">
        <v>6.3026189757449051</v>
      </c>
      <c r="F47" s="5">
        <f t="shared" si="0"/>
        <v>546.00000000000011</v>
      </c>
      <c r="G47" s="5"/>
      <c r="H47" s="5"/>
      <c r="I47" s="5"/>
      <c r="J47" s="5">
        <f t="shared" si="1"/>
        <v>545.00000000000011</v>
      </c>
      <c r="K47" s="5"/>
      <c r="L47" s="5"/>
      <c r="M47" s="5"/>
    </row>
    <row r="48" spans="1:13" x14ac:dyDescent="0.25">
      <c r="A48" s="2">
        <v>43941</v>
      </c>
      <c r="B48" s="3">
        <v>5.7268477475871968</v>
      </c>
      <c r="F48" s="5">
        <f t="shared" si="0"/>
        <v>306.99999999999989</v>
      </c>
      <c r="G48" s="5"/>
      <c r="H48" s="5"/>
      <c r="I48" s="5"/>
      <c r="J48" s="5">
        <f t="shared" si="1"/>
        <v>305.99999999999989</v>
      </c>
      <c r="K48" s="5"/>
      <c r="L48" s="5"/>
      <c r="M48" s="5"/>
    </row>
    <row r="49" spans="1:13" x14ac:dyDescent="0.25">
      <c r="A49" s="2">
        <v>43942</v>
      </c>
      <c r="B49" s="3">
        <v>5.575949103146316</v>
      </c>
      <c r="F49" s="5">
        <f t="shared" si="0"/>
        <v>263.99999999999994</v>
      </c>
      <c r="G49" s="5"/>
      <c r="H49" s="5"/>
      <c r="I49" s="5"/>
      <c r="J49" s="5">
        <f t="shared" si="1"/>
        <v>262.99999999999994</v>
      </c>
      <c r="K49" s="5"/>
      <c r="L49" s="5"/>
      <c r="M49" s="5"/>
    </row>
    <row r="50" spans="1:13" x14ac:dyDescent="0.25">
      <c r="A50" s="2">
        <v>43943</v>
      </c>
      <c r="B50" s="3">
        <v>5.7493929859082531</v>
      </c>
      <c r="F50" s="5">
        <f t="shared" si="0"/>
        <v>313.99999999999989</v>
      </c>
      <c r="G50" s="5"/>
      <c r="H50" s="5"/>
      <c r="I50" s="5"/>
      <c r="J50" s="5">
        <f t="shared" si="1"/>
        <v>312.99999999999989</v>
      </c>
      <c r="K50" s="5"/>
      <c r="L50" s="5"/>
      <c r="M50" s="5"/>
    </row>
    <row r="51" spans="1:13" x14ac:dyDescent="0.25">
      <c r="A51" s="2">
        <v>43944</v>
      </c>
      <c r="B51" s="3">
        <v>5.8377304471659395</v>
      </c>
      <c r="F51" s="5">
        <f t="shared" si="0"/>
        <v>342.99999999999983</v>
      </c>
      <c r="G51" s="5"/>
      <c r="H51" s="5"/>
      <c r="I51" s="5"/>
      <c r="J51" s="5">
        <f t="shared" si="1"/>
        <v>341.99999999999983</v>
      </c>
      <c r="K51" s="5"/>
      <c r="L51" s="5"/>
      <c r="M51" s="5"/>
    </row>
    <row r="52" spans="1:13" x14ac:dyDescent="0.25">
      <c r="A52" s="2">
        <v>43945</v>
      </c>
      <c r="B52" s="3">
        <v>5.9454206086065753</v>
      </c>
      <c r="F52" s="5">
        <f t="shared" si="0"/>
        <v>382.00000000000006</v>
      </c>
      <c r="G52" s="5"/>
      <c r="H52" s="5"/>
      <c r="I52" s="5"/>
      <c r="J52" s="5">
        <f t="shared" si="1"/>
        <v>381.00000000000006</v>
      </c>
      <c r="K52" s="5"/>
      <c r="L52" s="5"/>
      <c r="M52" s="5"/>
    </row>
    <row r="53" spans="1:13" x14ac:dyDescent="0.25">
      <c r="A53" s="2">
        <v>43946</v>
      </c>
      <c r="B53" s="3">
        <v>5.9454206086065753</v>
      </c>
      <c r="F53" s="5">
        <f t="shared" si="0"/>
        <v>382.00000000000006</v>
      </c>
      <c r="G53" s="5"/>
      <c r="H53" s="5"/>
      <c r="I53" s="5"/>
      <c r="J53" s="5">
        <f t="shared" si="1"/>
        <v>381.00000000000006</v>
      </c>
      <c r="K53" s="5"/>
      <c r="L53" s="5"/>
      <c r="M53" s="5"/>
    </row>
    <row r="54" spans="1:13" x14ac:dyDescent="0.25">
      <c r="A54" s="2">
        <v>43947</v>
      </c>
      <c r="B54" s="3">
        <v>5.8435444170313602</v>
      </c>
      <c r="F54" s="5">
        <f t="shared" si="0"/>
        <v>345.00000000000017</v>
      </c>
      <c r="G54" s="5"/>
      <c r="H54" s="5"/>
      <c r="I54" s="5"/>
      <c r="J54" s="5">
        <f t="shared" si="1"/>
        <v>344.00000000000017</v>
      </c>
      <c r="K54" s="5"/>
      <c r="L54" s="5"/>
      <c r="M54" s="5"/>
    </row>
    <row r="55" spans="1:13" x14ac:dyDescent="0.25">
      <c r="A55" s="2">
        <v>43948</v>
      </c>
      <c r="B55" s="3">
        <v>5.6559918108198524</v>
      </c>
      <c r="F55" s="5">
        <f t="shared" si="0"/>
        <v>285.99999999999994</v>
      </c>
      <c r="G55" s="5"/>
      <c r="H55" s="5"/>
      <c r="I55" s="5"/>
      <c r="J55" s="5">
        <f t="shared" si="1"/>
        <v>284.99999999999994</v>
      </c>
      <c r="K55" s="5"/>
      <c r="L55" s="5"/>
      <c r="M55" s="5"/>
    </row>
    <row r="56" spans="1:13" x14ac:dyDescent="0.25">
      <c r="A56" s="2">
        <v>43949</v>
      </c>
      <c r="B56" s="3">
        <v>5.7589017738772803</v>
      </c>
      <c r="F56" s="5">
        <f t="shared" si="0"/>
        <v>316.99999999999989</v>
      </c>
      <c r="G56" s="5"/>
      <c r="H56" s="5"/>
      <c r="I56" s="5"/>
      <c r="J56" s="5">
        <f t="shared" si="1"/>
        <v>315.99999999999989</v>
      </c>
      <c r="K56" s="5"/>
      <c r="L56" s="5"/>
      <c r="M56" s="5"/>
    </row>
    <row r="57" spans="1:13" x14ac:dyDescent="0.25">
      <c r="A57" s="2">
        <v>43950</v>
      </c>
      <c r="B57" s="3">
        <v>6.0473721790462776</v>
      </c>
      <c r="F57" s="5">
        <f t="shared" si="0"/>
        <v>422.99999999999983</v>
      </c>
      <c r="G57" s="5"/>
      <c r="H57" s="5"/>
      <c r="I57" s="5"/>
      <c r="J57" s="5">
        <f t="shared" si="1"/>
        <v>421.99999999999983</v>
      </c>
      <c r="K57" s="5"/>
      <c r="L57" s="5"/>
      <c r="M57" s="5"/>
    </row>
    <row r="58" spans="1:13" x14ac:dyDescent="0.25">
      <c r="A58" s="2">
        <v>43951</v>
      </c>
      <c r="B58" s="3">
        <v>5.472270673671475</v>
      </c>
      <c r="F58" s="5">
        <f t="shared" si="0"/>
        <v>238.00000000000009</v>
      </c>
      <c r="G58" s="5"/>
      <c r="H58" s="5"/>
      <c r="I58" s="5"/>
      <c r="J58" s="5">
        <f t="shared" si="1"/>
        <v>237.00000000000009</v>
      </c>
      <c r="K58" s="5"/>
      <c r="L58" s="5"/>
      <c r="M58" s="5"/>
    </row>
    <row r="59" spans="1:13" x14ac:dyDescent="0.25">
      <c r="A59" s="2">
        <v>43952</v>
      </c>
      <c r="B59" s="3">
        <v>5.43372200355424</v>
      </c>
      <c r="F59" s="5">
        <f t="shared" si="0"/>
        <v>229.00000000000006</v>
      </c>
      <c r="G59" s="5"/>
      <c r="H59" s="5"/>
      <c r="I59" s="5"/>
      <c r="J59" s="5">
        <f t="shared" si="1"/>
        <v>228.00000000000006</v>
      </c>
      <c r="K59" s="5"/>
      <c r="L59" s="5"/>
      <c r="M59" s="5"/>
    </row>
    <row r="60" spans="1:13" x14ac:dyDescent="0.25">
      <c r="A60" s="2">
        <v>43953</v>
      </c>
      <c r="B60" s="3">
        <v>5.602118820879701</v>
      </c>
      <c r="F60" s="5">
        <f t="shared" si="0"/>
        <v>271.00000000000006</v>
      </c>
      <c r="G60" s="5"/>
      <c r="H60" s="5"/>
      <c r="I60" s="5"/>
      <c r="J60" s="5">
        <f t="shared" si="1"/>
        <v>270.00000000000006</v>
      </c>
      <c r="K60" s="5"/>
      <c r="L60" s="5"/>
      <c r="M60" s="5"/>
    </row>
    <row r="61" spans="1:13" x14ac:dyDescent="0.25">
      <c r="A61" s="2">
        <v>43954</v>
      </c>
      <c r="B61" s="3">
        <v>5.7651911027848444</v>
      </c>
      <c r="F61" s="5">
        <f t="shared" si="0"/>
        <v>318.99999999999994</v>
      </c>
      <c r="G61" s="5"/>
      <c r="H61" s="5"/>
      <c r="I61" s="5"/>
      <c r="J61" s="5">
        <f t="shared" si="1"/>
        <v>317.99999999999994</v>
      </c>
      <c r="K61" s="5"/>
      <c r="L61" s="5"/>
      <c r="M61" s="5"/>
    </row>
    <row r="62" spans="1:13" x14ac:dyDescent="0.25">
      <c r="A62" s="2">
        <v>43955</v>
      </c>
      <c r="B62" s="3">
        <v>5.7493929859082531</v>
      </c>
      <c r="F62" s="5">
        <f t="shared" si="0"/>
        <v>313.99999999999989</v>
      </c>
      <c r="G62" s="5"/>
      <c r="H62" s="5"/>
      <c r="I62" s="5"/>
      <c r="J62" s="5">
        <f t="shared" si="1"/>
        <v>312.99999999999989</v>
      </c>
      <c r="K62" s="5"/>
      <c r="L62" s="5"/>
      <c r="M62" s="5"/>
    </row>
    <row r="63" spans="1:13" x14ac:dyDescent="0.25">
      <c r="A63" s="2">
        <v>43956</v>
      </c>
      <c r="B63" s="3">
        <v>6.0544393462693709</v>
      </c>
      <c r="F63" s="5">
        <f t="shared" si="0"/>
        <v>426.00000000000017</v>
      </c>
      <c r="G63" s="5"/>
      <c r="H63" s="5"/>
      <c r="I63" s="5"/>
      <c r="J63" s="5">
        <f t="shared" si="1"/>
        <v>425.00000000000017</v>
      </c>
      <c r="K63" s="5"/>
      <c r="L63" s="5"/>
      <c r="M63" s="5"/>
    </row>
    <row r="64" spans="1:13" x14ac:dyDescent="0.25">
      <c r="A64" s="2">
        <v>43957</v>
      </c>
      <c r="B64" s="3">
        <v>5.7365722974791922</v>
      </c>
      <c r="F64" s="5">
        <f t="shared" si="0"/>
        <v>310.00000000000006</v>
      </c>
      <c r="G64" s="5"/>
      <c r="H64" s="5"/>
      <c r="I64" s="5"/>
      <c r="J64" s="5">
        <f t="shared" si="1"/>
        <v>309.00000000000006</v>
      </c>
      <c r="K64" s="5"/>
      <c r="L64" s="5"/>
      <c r="M64" s="5"/>
    </row>
    <row r="65" spans="1:13" x14ac:dyDescent="0.25">
      <c r="A65" s="2">
        <v>43958</v>
      </c>
      <c r="B65" s="3">
        <v>5.730099782973574</v>
      </c>
      <c r="F65" s="5">
        <f t="shared" si="0"/>
        <v>307.99999999999989</v>
      </c>
      <c r="G65" s="5"/>
      <c r="H65" s="5"/>
      <c r="I65" s="5"/>
      <c r="J65" s="5">
        <f t="shared" si="1"/>
        <v>306.99999999999989</v>
      </c>
      <c r="K65" s="5"/>
      <c r="L65" s="5"/>
      <c r="M65" s="5"/>
    </row>
    <row r="66" spans="1:13" x14ac:dyDescent="0.25">
      <c r="A66" s="2">
        <v>43959</v>
      </c>
      <c r="B66" s="3">
        <v>5.768320995793772</v>
      </c>
      <c r="F66" s="5">
        <f t="shared" si="0"/>
        <v>319.99999999999994</v>
      </c>
      <c r="G66" s="5"/>
      <c r="H66" s="5"/>
      <c r="I66" s="5"/>
      <c r="J66" s="5">
        <f t="shared" si="1"/>
        <v>318.99999999999994</v>
      </c>
      <c r="K66" s="5"/>
      <c r="L66" s="5"/>
      <c r="M66" s="5"/>
    </row>
    <row r="67" spans="1:13" x14ac:dyDescent="0.25">
      <c r="A67" s="2">
        <v>43960</v>
      </c>
      <c r="B67" s="3">
        <v>5.6559918108198524</v>
      </c>
      <c r="F67" s="5">
        <f t="shared" ref="F67:F130" si="2">EXP(B67)</f>
        <v>285.99999999999994</v>
      </c>
      <c r="G67" s="5"/>
      <c r="H67" s="5"/>
      <c r="I67" s="5"/>
      <c r="J67" s="5">
        <f t="shared" ref="J67:J130" si="3">F67 - 1</f>
        <v>284.99999999999994</v>
      </c>
      <c r="K67" s="5"/>
      <c r="L67" s="5"/>
      <c r="M67" s="5"/>
    </row>
    <row r="68" spans="1:13" x14ac:dyDescent="0.25">
      <c r="A68" s="2">
        <v>43961</v>
      </c>
      <c r="B68" s="3">
        <v>5.8464387750577247</v>
      </c>
      <c r="F68" s="5">
        <f t="shared" si="2"/>
        <v>346.00000000000017</v>
      </c>
      <c r="G68" s="5"/>
      <c r="H68" s="5"/>
      <c r="I68" s="5"/>
      <c r="J68" s="5">
        <f t="shared" si="3"/>
        <v>345.00000000000017</v>
      </c>
      <c r="K68" s="5"/>
      <c r="L68" s="5"/>
      <c r="M68" s="5"/>
    </row>
    <row r="69" spans="1:13" x14ac:dyDescent="0.25">
      <c r="A69" s="2">
        <v>43962</v>
      </c>
      <c r="B69" s="3">
        <v>5.8021183753770629</v>
      </c>
      <c r="F69" s="5">
        <f t="shared" si="2"/>
        <v>331</v>
      </c>
      <c r="G69" s="5"/>
      <c r="H69" s="5"/>
      <c r="I69" s="5"/>
      <c r="J69" s="5">
        <f t="shared" si="3"/>
        <v>330</v>
      </c>
      <c r="K69" s="5"/>
      <c r="L69" s="5"/>
      <c r="M69" s="5"/>
    </row>
    <row r="70" spans="1:13" x14ac:dyDescent="0.25">
      <c r="A70" s="2">
        <v>43963</v>
      </c>
      <c r="B70" s="3">
        <v>6.39024066706535</v>
      </c>
      <c r="F70" s="5">
        <f t="shared" si="2"/>
        <v>596.00000000000011</v>
      </c>
      <c r="G70" s="5"/>
      <c r="H70" s="5"/>
      <c r="I70" s="5"/>
      <c r="J70" s="5">
        <f t="shared" si="3"/>
        <v>595.00000000000011</v>
      </c>
      <c r="K70" s="5"/>
      <c r="L70" s="5"/>
      <c r="M70" s="5"/>
    </row>
    <row r="71" spans="1:13" x14ac:dyDescent="0.25">
      <c r="A71" s="2">
        <v>43964</v>
      </c>
      <c r="B71" s="3">
        <v>5.6489742381612063</v>
      </c>
      <c r="F71" s="5">
        <f t="shared" si="2"/>
        <v>284.00000000000006</v>
      </c>
      <c r="G71" s="5"/>
      <c r="H71" s="5"/>
      <c r="I71" s="5"/>
      <c r="J71" s="5">
        <f t="shared" si="3"/>
        <v>283.00000000000006</v>
      </c>
      <c r="K71" s="5"/>
      <c r="L71" s="5"/>
      <c r="M71" s="5"/>
    </row>
    <row r="72" spans="1:13" x14ac:dyDescent="0.25">
      <c r="A72" s="2">
        <v>43965</v>
      </c>
      <c r="B72" s="3">
        <v>6.0210233493495267</v>
      </c>
      <c r="F72" s="5">
        <f t="shared" si="2"/>
        <v>412.00000000000011</v>
      </c>
      <c r="G72" s="5"/>
      <c r="H72" s="5"/>
      <c r="I72" s="5"/>
      <c r="J72" s="5">
        <f t="shared" si="3"/>
        <v>411.00000000000011</v>
      </c>
      <c r="K72" s="5"/>
      <c r="L72" s="5"/>
      <c r="M72" s="5"/>
    </row>
    <row r="73" spans="1:13" x14ac:dyDescent="0.25">
      <c r="A73" s="2">
        <v>43966</v>
      </c>
      <c r="B73" s="3">
        <v>5.9964520886190211</v>
      </c>
      <c r="F73" s="5">
        <f t="shared" si="2"/>
        <v>402</v>
      </c>
      <c r="G73" s="5"/>
      <c r="H73" s="5"/>
      <c r="I73" s="5"/>
      <c r="J73" s="5">
        <f t="shared" si="3"/>
        <v>401</v>
      </c>
      <c r="K73" s="5"/>
      <c r="L73" s="5"/>
      <c r="M73" s="5"/>
    </row>
    <row r="74" spans="1:13" x14ac:dyDescent="0.25">
      <c r="A74" s="2">
        <v>43967</v>
      </c>
      <c r="B74" s="3">
        <v>5.4889377261566867</v>
      </c>
      <c r="F74" s="5">
        <f t="shared" si="2"/>
        <v>242.00000000000009</v>
      </c>
      <c r="G74" s="5"/>
      <c r="H74" s="5"/>
      <c r="I74" s="5"/>
      <c r="J74" s="5">
        <f t="shared" si="3"/>
        <v>241.00000000000009</v>
      </c>
      <c r="K74" s="5"/>
      <c r="L74" s="5"/>
      <c r="M74" s="5"/>
    </row>
    <row r="75" spans="1:13" x14ac:dyDescent="0.25">
      <c r="A75" s="2">
        <v>43968</v>
      </c>
      <c r="B75" s="3">
        <v>5.6094717951849598</v>
      </c>
      <c r="F75" s="5">
        <f t="shared" si="2"/>
        <v>273</v>
      </c>
      <c r="G75" s="5"/>
      <c r="H75" s="5"/>
      <c r="I75" s="5"/>
      <c r="J75" s="5">
        <f t="shared" si="3"/>
        <v>272</v>
      </c>
      <c r="K75" s="5"/>
      <c r="L75" s="5"/>
      <c r="M75" s="5"/>
    </row>
    <row r="76" spans="1:13" x14ac:dyDescent="0.25">
      <c r="A76" s="2">
        <v>43969</v>
      </c>
      <c r="B76" s="3">
        <v>5.8777357817796387</v>
      </c>
      <c r="F76" s="5">
        <f t="shared" si="2"/>
        <v>356.99999999999989</v>
      </c>
      <c r="G76" s="5"/>
      <c r="H76" s="5"/>
      <c r="I76" s="5"/>
      <c r="J76" s="5">
        <f t="shared" si="3"/>
        <v>355.99999999999989</v>
      </c>
      <c r="K76" s="5"/>
      <c r="L76" s="5"/>
      <c r="M76" s="5"/>
    </row>
    <row r="77" spans="1:13" x14ac:dyDescent="0.25">
      <c r="A77" s="2">
        <v>43970</v>
      </c>
      <c r="B77" s="3">
        <v>5.9506425525877269</v>
      </c>
      <c r="F77" s="5">
        <f t="shared" si="2"/>
        <v>384</v>
      </c>
      <c r="G77" s="5"/>
      <c r="H77" s="5"/>
      <c r="I77" s="5"/>
      <c r="J77" s="5">
        <f t="shared" si="3"/>
        <v>383</v>
      </c>
      <c r="K77" s="5"/>
      <c r="L77" s="5"/>
      <c r="M77" s="5"/>
    </row>
    <row r="78" spans="1:13" x14ac:dyDescent="0.25">
      <c r="A78" s="2">
        <v>43971</v>
      </c>
      <c r="B78" s="3">
        <v>6.156978985585555</v>
      </c>
      <c r="F78" s="5">
        <f t="shared" si="2"/>
        <v>471.99999999999983</v>
      </c>
      <c r="G78" s="5"/>
      <c r="H78" s="5"/>
      <c r="I78" s="5"/>
      <c r="J78" s="5">
        <f t="shared" si="3"/>
        <v>470.99999999999983</v>
      </c>
      <c r="K78" s="5"/>
      <c r="L78" s="5"/>
      <c r="M78" s="5"/>
    </row>
    <row r="79" spans="1:13" x14ac:dyDescent="0.25">
      <c r="A79" s="2">
        <v>43972</v>
      </c>
      <c r="B79" s="3">
        <v>6.0038870671065387</v>
      </c>
      <c r="F79" s="5">
        <f t="shared" si="2"/>
        <v>404.99999999999983</v>
      </c>
      <c r="G79" s="5"/>
      <c r="H79" s="5"/>
      <c r="I79" s="5"/>
      <c r="J79" s="5">
        <f t="shared" si="3"/>
        <v>403.99999999999983</v>
      </c>
      <c r="K79" s="5"/>
      <c r="L79" s="5"/>
      <c r="M79" s="5"/>
    </row>
    <row r="80" spans="1:13" x14ac:dyDescent="0.25">
      <c r="A80" s="2">
        <v>43973</v>
      </c>
      <c r="B80" s="3">
        <v>6.1675164908883415</v>
      </c>
      <c r="F80" s="5">
        <f t="shared" si="2"/>
        <v>477.00000000000017</v>
      </c>
      <c r="G80" s="5"/>
      <c r="H80" s="5"/>
      <c r="I80" s="5"/>
      <c r="J80" s="5">
        <f t="shared" si="3"/>
        <v>476.00000000000017</v>
      </c>
      <c r="K80" s="5"/>
      <c r="L80" s="5"/>
      <c r="M80" s="5"/>
    </row>
    <row r="81" spans="1:13" x14ac:dyDescent="0.25">
      <c r="A81" s="2">
        <v>43974</v>
      </c>
      <c r="B81" s="3">
        <v>5.7462031905401529</v>
      </c>
      <c r="F81" s="5">
        <f t="shared" si="2"/>
        <v>312.99999999999989</v>
      </c>
      <c r="G81" s="5"/>
      <c r="H81" s="5"/>
      <c r="I81" s="5"/>
      <c r="J81" s="5">
        <f t="shared" si="3"/>
        <v>311.99999999999989</v>
      </c>
      <c r="K81" s="5"/>
      <c r="L81" s="5"/>
      <c r="M81" s="5"/>
    </row>
    <row r="82" spans="1:13" x14ac:dyDescent="0.25">
      <c r="A82" s="2">
        <v>43975</v>
      </c>
      <c r="B82" s="3">
        <v>5.9814142112544806</v>
      </c>
      <c r="F82" s="5">
        <f t="shared" si="2"/>
        <v>396</v>
      </c>
      <c r="G82" s="5"/>
      <c r="H82" s="5"/>
      <c r="I82" s="5"/>
      <c r="J82" s="5">
        <f t="shared" si="3"/>
        <v>395</v>
      </c>
      <c r="K82" s="5"/>
      <c r="L82" s="5"/>
      <c r="M82" s="5"/>
    </row>
    <row r="83" spans="1:13" x14ac:dyDescent="0.25">
      <c r="A83" s="2">
        <v>43976</v>
      </c>
      <c r="B83" s="3">
        <v>5.7235851019523807</v>
      </c>
      <c r="F83" s="5">
        <f t="shared" si="2"/>
        <v>306</v>
      </c>
      <c r="G83" s="5"/>
      <c r="H83" s="5"/>
      <c r="I83" s="5"/>
      <c r="J83" s="5">
        <f t="shared" si="3"/>
        <v>305</v>
      </c>
      <c r="K83" s="5"/>
      <c r="L83" s="5"/>
      <c r="M83" s="5"/>
    </row>
    <row r="84" spans="1:13" x14ac:dyDescent="0.25">
      <c r="A84" s="2">
        <v>43977</v>
      </c>
      <c r="B84" s="3">
        <v>6.0958245624322247</v>
      </c>
      <c r="F84" s="5">
        <f t="shared" si="2"/>
        <v>444</v>
      </c>
      <c r="G84" s="5"/>
      <c r="H84" s="5"/>
      <c r="I84" s="5"/>
      <c r="J84" s="5">
        <f t="shared" si="3"/>
        <v>443</v>
      </c>
      <c r="K84" s="5"/>
      <c r="L84" s="5"/>
      <c r="M84" s="5"/>
    </row>
    <row r="85" spans="1:13" x14ac:dyDescent="0.25">
      <c r="A85" s="2">
        <v>43978</v>
      </c>
      <c r="B85" s="3">
        <v>5.9914645471079817</v>
      </c>
      <c r="F85" s="5">
        <f t="shared" si="2"/>
        <v>399.99999999999989</v>
      </c>
      <c r="G85" s="5"/>
      <c r="H85" s="5"/>
      <c r="I85" s="5"/>
      <c r="J85" s="5">
        <f t="shared" si="3"/>
        <v>398.99999999999989</v>
      </c>
      <c r="K85" s="5"/>
      <c r="L85" s="5"/>
      <c r="M85" s="5"/>
    </row>
    <row r="86" spans="1:13" x14ac:dyDescent="0.25">
      <c r="A86" s="2">
        <v>43979</v>
      </c>
      <c r="B86" s="3">
        <v>5.8664680569332965</v>
      </c>
      <c r="F86" s="5">
        <f t="shared" si="2"/>
        <v>352.99999999999994</v>
      </c>
      <c r="G86" s="5"/>
      <c r="H86" s="5"/>
      <c r="I86" s="5"/>
      <c r="J86" s="5">
        <f t="shared" si="3"/>
        <v>351.99999999999994</v>
      </c>
      <c r="K86" s="5"/>
      <c r="L86" s="5"/>
      <c r="M86" s="5"/>
    </row>
    <row r="87" spans="1:13" x14ac:dyDescent="0.25">
      <c r="A87" s="2">
        <v>43980</v>
      </c>
      <c r="B87" s="3">
        <v>5.8021183753770629</v>
      </c>
      <c r="F87" s="5">
        <f t="shared" si="2"/>
        <v>331</v>
      </c>
      <c r="G87" s="5"/>
      <c r="H87" s="5"/>
      <c r="I87" s="5"/>
      <c r="J87" s="5">
        <f t="shared" si="3"/>
        <v>330</v>
      </c>
      <c r="K87" s="5"/>
      <c r="L87" s="5"/>
      <c r="M87" s="5"/>
    </row>
    <row r="88" spans="1:13" x14ac:dyDescent="0.25">
      <c r="A88" s="2">
        <v>43981</v>
      </c>
      <c r="B88" s="3">
        <v>6.0330862217988015</v>
      </c>
      <c r="F88" s="5">
        <f t="shared" si="2"/>
        <v>417</v>
      </c>
      <c r="G88" s="5"/>
      <c r="H88" s="5"/>
      <c r="I88" s="5"/>
      <c r="J88" s="5">
        <f t="shared" si="3"/>
        <v>416</v>
      </c>
      <c r="K88" s="5"/>
      <c r="L88" s="5"/>
      <c r="M88" s="5"/>
    </row>
    <row r="89" spans="1:13" x14ac:dyDescent="0.25">
      <c r="A89" s="2">
        <v>43982</v>
      </c>
      <c r="B89" s="3">
        <v>5.3752784076841653</v>
      </c>
      <c r="F89" s="5">
        <f t="shared" si="2"/>
        <v>216.00000000000006</v>
      </c>
      <c r="G89" s="5"/>
      <c r="H89" s="5"/>
      <c r="I89" s="5"/>
      <c r="J89" s="5">
        <f t="shared" si="3"/>
        <v>215.00000000000006</v>
      </c>
      <c r="K89" s="5"/>
      <c r="L89" s="5"/>
      <c r="M89" s="5"/>
    </row>
    <row r="90" spans="1:13" x14ac:dyDescent="0.25">
      <c r="A90" s="2">
        <v>43983</v>
      </c>
      <c r="B90" s="3">
        <v>5.9401712527204316</v>
      </c>
      <c r="F90" s="5">
        <f t="shared" si="2"/>
        <v>380.00000000000006</v>
      </c>
      <c r="G90" s="5"/>
      <c r="H90" s="5"/>
      <c r="I90" s="5"/>
      <c r="J90" s="5">
        <f t="shared" si="3"/>
        <v>379.00000000000006</v>
      </c>
      <c r="K90" s="5"/>
      <c r="L90" s="5"/>
      <c r="M90" s="5"/>
    </row>
    <row r="91" spans="1:13" x14ac:dyDescent="0.25">
      <c r="A91" s="2">
        <v>43984</v>
      </c>
      <c r="B91" s="3">
        <v>5.4424177105217932</v>
      </c>
      <c r="F91" s="5">
        <f t="shared" si="2"/>
        <v>230.99999999999994</v>
      </c>
      <c r="G91" s="5"/>
      <c r="H91" s="5"/>
      <c r="I91" s="5"/>
      <c r="J91" s="5">
        <f t="shared" si="3"/>
        <v>229.99999999999994</v>
      </c>
      <c r="K91" s="5"/>
      <c r="L91" s="5"/>
      <c r="M91" s="5"/>
    </row>
    <row r="92" spans="1:13" x14ac:dyDescent="0.25">
      <c r="A92" s="2">
        <v>43985</v>
      </c>
      <c r="B92" s="3">
        <v>5.6801726090170677</v>
      </c>
      <c r="F92" s="5">
        <f t="shared" si="2"/>
        <v>293.00000000000011</v>
      </c>
      <c r="G92" s="5"/>
      <c r="H92" s="5"/>
      <c r="I92" s="5"/>
      <c r="J92" s="5">
        <f t="shared" si="3"/>
        <v>292.00000000000011</v>
      </c>
      <c r="K92" s="5"/>
      <c r="L92" s="5"/>
      <c r="M92" s="5"/>
    </row>
    <row r="93" spans="1:13" x14ac:dyDescent="0.25">
      <c r="A93" s="2">
        <v>43986</v>
      </c>
      <c r="B93" s="3">
        <v>5.8916442118257715</v>
      </c>
      <c r="F93" s="5">
        <f t="shared" si="2"/>
        <v>362.00000000000017</v>
      </c>
      <c r="G93" s="5"/>
      <c r="H93" s="5"/>
      <c r="I93" s="5"/>
      <c r="J93" s="5">
        <f t="shared" si="3"/>
        <v>361.00000000000017</v>
      </c>
      <c r="K93" s="5"/>
      <c r="L93" s="5"/>
      <c r="M93" s="5"/>
    </row>
    <row r="94" spans="1:13" x14ac:dyDescent="0.25">
      <c r="A94" s="2">
        <v>43987</v>
      </c>
      <c r="B94" s="3">
        <v>5.8944028342648505</v>
      </c>
      <c r="F94" s="5">
        <f t="shared" si="2"/>
        <v>362.99999999999989</v>
      </c>
      <c r="G94" s="5"/>
      <c r="H94" s="5"/>
      <c r="I94" s="5"/>
      <c r="J94" s="5">
        <f t="shared" si="3"/>
        <v>361.99999999999989</v>
      </c>
      <c r="K94" s="5"/>
      <c r="L94" s="5"/>
      <c r="M94" s="5"/>
    </row>
    <row r="95" spans="1:13" x14ac:dyDescent="0.25">
      <c r="A95" s="2">
        <v>43988</v>
      </c>
      <c r="B95" s="3">
        <v>6.3578422665080998</v>
      </c>
      <c r="F95" s="5">
        <f t="shared" si="2"/>
        <v>577.00000000000011</v>
      </c>
      <c r="G95" s="5"/>
      <c r="H95" s="5"/>
      <c r="I95" s="5"/>
      <c r="J95" s="5">
        <f t="shared" si="3"/>
        <v>576.00000000000011</v>
      </c>
      <c r="K95" s="5"/>
      <c r="L95" s="5"/>
      <c r="M95" s="5"/>
    </row>
    <row r="96" spans="1:13" x14ac:dyDescent="0.25">
      <c r="A96" s="2">
        <v>43989</v>
      </c>
      <c r="B96" s="3">
        <v>6.3561076606958915</v>
      </c>
      <c r="F96" s="5">
        <f t="shared" si="2"/>
        <v>576.00000000000011</v>
      </c>
      <c r="G96" s="5"/>
      <c r="H96" s="5"/>
      <c r="I96" s="5"/>
      <c r="J96" s="5">
        <f t="shared" si="3"/>
        <v>575.00000000000011</v>
      </c>
      <c r="K96" s="5"/>
      <c r="L96" s="5"/>
      <c r="M96" s="5"/>
    </row>
    <row r="97" spans="1:13" x14ac:dyDescent="0.25">
      <c r="A97" s="2">
        <v>43990</v>
      </c>
      <c r="B97" s="3">
        <v>6.3969296552161463</v>
      </c>
      <c r="F97" s="5">
        <f t="shared" si="2"/>
        <v>600</v>
      </c>
      <c r="G97" s="5"/>
      <c r="H97" s="5"/>
      <c r="I97" s="5"/>
      <c r="J97" s="5">
        <f t="shared" si="3"/>
        <v>599</v>
      </c>
      <c r="K97" s="5"/>
      <c r="L97" s="5"/>
      <c r="M97" s="5"/>
    </row>
    <row r="98" spans="1:13" x14ac:dyDescent="0.25">
      <c r="A98" s="2">
        <v>43991</v>
      </c>
      <c r="B98" s="3">
        <v>5.9939614273065693</v>
      </c>
      <c r="F98" s="5">
        <f t="shared" si="2"/>
        <v>401.00000000000006</v>
      </c>
      <c r="G98" s="5"/>
      <c r="H98" s="5"/>
      <c r="I98" s="5"/>
      <c r="J98" s="5">
        <f t="shared" si="3"/>
        <v>400.00000000000006</v>
      </c>
      <c r="K98" s="5"/>
      <c r="L98" s="5"/>
      <c r="M98" s="5"/>
    </row>
    <row r="99" spans="1:13" x14ac:dyDescent="0.25">
      <c r="A99" s="2">
        <v>43992</v>
      </c>
      <c r="B99" s="3">
        <v>5.6454468976432377</v>
      </c>
      <c r="F99" s="5">
        <f t="shared" si="2"/>
        <v>283</v>
      </c>
      <c r="G99" s="5"/>
      <c r="H99" s="5"/>
      <c r="I99" s="5"/>
      <c r="J99" s="5">
        <f t="shared" si="3"/>
        <v>282</v>
      </c>
      <c r="K99" s="5"/>
      <c r="L99" s="5"/>
      <c r="M99" s="5"/>
    </row>
    <row r="100" spans="1:13" x14ac:dyDescent="0.25">
      <c r="A100" s="2">
        <v>43993</v>
      </c>
      <c r="B100" s="3">
        <v>5.8861040314501558</v>
      </c>
      <c r="F100" s="5">
        <f t="shared" si="2"/>
        <v>360.00000000000006</v>
      </c>
      <c r="G100" s="5"/>
      <c r="H100" s="5"/>
      <c r="I100" s="5"/>
      <c r="J100" s="5">
        <f t="shared" si="3"/>
        <v>359.00000000000006</v>
      </c>
      <c r="K100" s="5"/>
      <c r="L100" s="5"/>
      <c r="M100" s="5"/>
    </row>
    <row r="101" spans="1:13" x14ac:dyDescent="0.25">
      <c r="A101" s="2">
        <v>43994</v>
      </c>
      <c r="B101" s="3">
        <v>5.9322451874480109</v>
      </c>
      <c r="F101" s="5">
        <f t="shared" si="2"/>
        <v>377.00000000000006</v>
      </c>
      <c r="G101" s="5"/>
      <c r="H101" s="5"/>
      <c r="I101" s="5"/>
      <c r="J101" s="5">
        <f t="shared" si="3"/>
        <v>376.00000000000006</v>
      </c>
      <c r="K101" s="5"/>
      <c r="L101" s="5"/>
      <c r="M101" s="5"/>
    </row>
    <row r="102" spans="1:13" x14ac:dyDescent="0.25">
      <c r="A102" s="2">
        <v>43995</v>
      </c>
      <c r="B102" s="3">
        <v>6.089044875446846</v>
      </c>
      <c r="F102" s="5">
        <f t="shared" si="2"/>
        <v>441</v>
      </c>
      <c r="G102" s="5"/>
      <c r="H102" s="5"/>
      <c r="I102" s="5"/>
      <c r="J102" s="5">
        <f t="shared" si="3"/>
        <v>440</v>
      </c>
      <c r="K102" s="5"/>
      <c r="L102" s="5"/>
      <c r="M102" s="5"/>
    </row>
    <row r="103" spans="1:13" x14ac:dyDescent="0.25">
      <c r="A103" s="2">
        <v>43996</v>
      </c>
      <c r="B103" s="3">
        <v>5.9295891433898946</v>
      </c>
      <c r="F103" s="5">
        <f t="shared" si="2"/>
        <v>376.00000000000006</v>
      </c>
      <c r="G103" s="5"/>
      <c r="H103" s="5"/>
      <c r="I103" s="5"/>
      <c r="J103" s="5">
        <f t="shared" si="3"/>
        <v>375.00000000000006</v>
      </c>
      <c r="K103" s="5"/>
      <c r="L103" s="5"/>
      <c r="M103" s="5"/>
    </row>
    <row r="104" spans="1:13" x14ac:dyDescent="0.25">
      <c r="A104" s="2">
        <v>43997</v>
      </c>
      <c r="B104" s="3">
        <v>5.9839362806871907</v>
      </c>
      <c r="F104" s="5">
        <f t="shared" si="2"/>
        <v>397.00000000000011</v>
      </c>
      <c r="G104" s="5"/>
      <c r="H104" s="5"/>
      <c r="I104" s="5"/>
      <c r="J104" s="5">
        <f t="shared" si="3"/>
        <v>396.00000000000011</v>
      </c>
      <c r="K104" s="5"/>
      <c r="L104" s="5"/>
      <c r="M104" s="5"/>
    </row>
    <row r="105" spans="1:13" x14ac:dyDescent="0.25">
      <c r="A105" s="2">
        <v>43998</v>
      </c>
      <c r="B105" s="3">
        <v>6.0112671744041615</v>
      </c>
      <c r="F105" s="5">
        <f t="shared" si="2"/>
        <v>407.99999999999989</v>
      </c>
      <c r="G105" s="5"/>
      <c r="H105" s="5"/>
      <c r="I105" s="5"/>
      <c r="J105" s="5">
        <f t="shared" si="3"/>
        <v>406.99999999999989</v>
      </c>
      <c r="K105" s="5"/>
      <c r="L105" s="5"/>
      <c r="M105" s="5"/>
    </row>
    <row r="106" spans="1:13" x14ac:dyDescent="0.25">
      <c r="A106" s="2">
        <v>43999</v>
      </c>
      <c r="B106" s="3">
        <v>6.2285110035911835</v>
      </c>
      <c r="F106" s="5">
        <f t="shared" si="2"/>
        <v>507.00000000000017</v>
      </c>
      <c r="G106" s="5"/>
      <c r="H106" s="5"/>
      <c r="I106" s="5"/>
      <c r="J106" s="5">
        <f t="shared" si="3"/>
        <v>506.00000000000017</v>
      </c>
      <c r="K106" s="5"/>
      <c r="L106" s="5"/>
      <c r="M106" s="5"/>
    </row>
    <row r="107" spans="1:13" x14ac:dyDescent="0.25">
      <c r="A107" s="2">
        <v>44000</v>
      </c>
      <c r="B107" s="3">
        <v>5.7525726388256331</v>
      </c>
      <c r="F107" s="5">
        <f t="shared" si="2"/>
        <v>315</v>
      </c>
      <c r="G107" s="5"/>
      <c r="H107" s="5"/>
      <c r="I107" s="5"/>
      <c r="J107" s="5">
        <f t="shared" si="3"/>
        <v>314</v>
      </c>
      <c r="K107" s="5"/>
      <c r="L107" s="5"/>
      <c r="M107" s="5"/>
    </row>
    <row r="108" spans="1:13" x14ac:dyDescent="0.25">
      <c r="A108" s="2">
        <v>44001</v>
      </c>
      <c r="B108" s="3">
        <v>5.7104270173748697</v>
      </c>
      <c r="F108" s="5">
        <f t="shared" si="2"/>
        <v>302</v>
      </c>
      <c r="G108" s="5"/>
      <c r="H108" s="5"/>
      <c r="I108" s="5"/>
      <c r="J108" s="5">
        <f t="shared" si="3"/>
        <v>301</v>
      </c>
      <c r="K108" s="5"/>
      <c r="L108" s="5"/>
      <c r="M108" s="5"/>
    </row>
    <row r="109" spans="1:13" x14ac:dyDescent="0.25">
      <c r="A109" s="2">
        <v>44002</v>
      </c>
      <c r="B109" s="3">
        <v>5.7203117766074119</v>
      </c>
      <c r="F109" s="5">
        <f t="shared" si="2"/>
        <v>305.00000000000006</v>
      </c>
      <c r="G109" s="5"/>
      <c r="H109" s="5"/>
      <c r="I109" s="5"/>
      <c r="J109" s="5">
        <f t="shared" si="3"/>
        <v>304.00000000000006</v>
      </c>
      <c r="K109" s="5"/>
      <c r="L109" s="5"/>
      <c r="M109" s="5"/>
    </row>
    <row r="110" spans="1:13" x14ac:dyDescent="0.25">
      <c r="A110" s="2">
        <v>44003</v>
      </c>
      <c r="B110" s="3">
        <v>5.7430031878094825</v>
      </c>
      <c r="F110" s="5">
        <f t="shared" si="2"/>
        <v>312.00000000000006</v>
      </c>
      <c r="G110" s="5"/>
      <c r="H110" s="5"/>
      <c r="I110" s="5"/>
      <c r="J110" s="5">
        <f t="shared" si="3"/>
        <v>311.00000000000006</v>
      </c>
      <c r="K110" s="5"/>
      <c r="L110" s="5"/>
      <c r="M110" s="5"/>
    </row>
    <row r="111" spans="1:13" x14ac:dyDescent="0.25">
      <c r="A111" s="2">
        <v>44004</v>
      </c>
      <c r="B111" s="3">
        <v>5.6937321388026998</v>
      </c>
      <c r="F111" s="5">
        <f t="shared" si="2"/>
        <v>297.00000000000006</v>
      </c>
      <c r="G111" s="5"/>
      <c r="H111" s="5"/>
      <c r="I111" s="5"/>
      <c r="J111" s="5">
        <f t="shared" si="3"/>
        <v>296.00000000000006</v>
      </c>
      <c r="K111" s="5"/>
      <c r="L111" s="5"/>
      <c r="M111" s="5"/>
    </row>
    <row r="112" spans="1:13" x14ac:dyDescent="0.25">
      <c r="A112" s="2">
        <v>44005</v>
      </c>
      <c r="B112" s="3">
        <v>5.7071102647488754</v>
      </c>
      <c r="F112" s="5">
        <f t="shared" si="2"/>
        <v>300.99999999999989</v>
      </c>
      <c r="G112" s="5"/>
      <c r="H112" s="5"/>
      <c r="I112" s="5"/>
      <c r="J112" s="5">
        <f t="shared" si="3"/>
        <v>299.99999999999989</v>
      </c>
      <c r="K112" s="5"/>
      <c r="L112" s="5"/>
      <c r="M112" s="5"/>
    </row>
    <row r="113" spans="1:13" x14ac:dyDescent="0.25">
      <c r="A113" s="2">
        <v>44006</v>
      </c>
      <c r="B113" s="3">
        <v>5.6869753563398202</v>
      </c>
      <c r="F113" s="5">
        <f t="shared" si="2"/>
        <v>295.00000000000011</v>
      </c>
      <c r="G113" s="5"/>
      <c r="H113" s="5"/>
      <c r="I113" s="5"/>
      <c r="J113" s="5">
        <f t="shared" si="3"/>
        <v>294.00000000000011</v>
      </c>
      <c r="K113" s="5"/>
      <c r="L113" s="5"/>
      <c r="M113" s="5"/>
    </row>
    <row r="114" spans="1:13" x14ac:dyDescent="0.25">
      <c r="A114" s="2">
        <v>44007</v>
      </c>
      <c r="B114" s="3">
        <v>5.7004435733906869</v>
      </c>
      <c r="F114" s="5">
        <f t="shared" si="2"/>
        <v>299.00000000000011</v>
      </c>
      <c r="G114" s="5"/>
      <c r="H114" s="5"/>
      <c r="I114" s="5"/>
      <c r="J114" s="5">
        <f t="shared" si="3"/>
        <v>298.00000000000011</v>
      </c>
      <c r="K114" s="5"/>
      <c r="L114" s="5"/>
      <c r="M114" s="5"/>
    </row>
    <row r="115" spans="1:13" x14ac:dyDescent="0.25">
      <c r="A115" s="2">
        <v>44008</v>
      </c>
      <c r="B115" s="3">
        <v>5.6240175061873385</v>
      </c>
      <c r="F115" s="5">
        <f t="shared" si="2"/>
        <v>277</v>
      </c>
      <c r="G115" s="5"/>
      <c r="H115" s="5"/>
      <c r="I115" s="5"/>
      <c r="J115" s="5">
        <f t="shared" si="3"/>
        <v>276</v>
      </c>
      <c r="K115" s="5"/>
      <c r="L115" s="5"/>
      <c r="M115" s="5"/>
    </row>
    <row r="116" spans="1:13" x14ac:dyDescent="0.25">
      <c r="A116" s="2">
        <v>44009</v>
      </c>
      <c r="B116" s="3">
        <v>5.768320995793772</v>
      </c>
      <c r="F116" s="5">
        <f t="shared" si="2"/>
        <v>319.99999999999994</v>
      </c>
      <c r="G116" s="5"/>
      <c r="H116" s="5"/>
      <c r="I116" s="5"/>
      <c r="J116" s="5">
        <f t="shared" si="3"/>
        <v>318.99999999999994</v>
      </c>
      <c r="K116" s="5"/>
      <c r="L116" s="5"/>
      <c r="M116" s="5"/>
    </row>
    <row r="117" spans="1:13" x14ac:dyDescent="0.25">
      <c r="A117" s="2">
        <v>44010</v>
      </c>
      <c r="B117" s="3">
        <v>5.2678581590633282</v>
      </c>
      <c r="F117" s="5">
        <f t="shared" si="2"/>
        <v>194.00000000000003</v>
      </c>
      <c r="G117" s="5"/>
      <c r="H117" s="5"/>
      <c r="I117" s="5"/>
      <c r="J117" s="5">
        <f t="shared" si="3"/>
        <v>193.00000000000003</v>
      </c>
      <c r="K117" s="5"/>
      <c r="L117" s="5"/>
      <c r="M117" s="5"/>
    </row>
    <row r="118" spans="1:13" x14ac:dyDescent="0.25">
      <c r="A118" s="2">
        <v>44011</v>
      </c>
      <c r="B118" s="3">
        <v>5.5134287461649825</v>
      </c>
      <c r="F118" s="5">
        <f t="shared" si="2"/>
        <v>248.00000000000009</v>
      </c>
      <c r="G118" s="5"/>
      <c r="H118" s="5"/>
      <c r="I118" s="5"/>
      <c r="J118" s="5">
        <f t="shared" si="3"/>
        <v>247.00000000000009</v>
      </c>
      <c r="K118" s="5"/>
      <c r="L118" s="5"/>
      <c r="M118" s="5"/>
    </row>
    <row r="119" spans="1:13" x14ac:dyDescent="0.25">
      <c r="A119" s="2">
        <v>44012</v>
      </c>
      <c r="B119" s="3">
        <v>5.4806389233419912</v>
      </c>
      <c r="F119" s="5">
        <f t="shared" si="2"/>
        <v>239.99999999999997</v>
      </c>
      <c r="G119" s="5"/>
      <c r="H119" s="5"/>
      <c r="I119" s="5"/>
      <c r="J119" s="5">
        <f t="shared" si="3"/>
        <v>238.99999999999997</v>
      </c>
      <c r="K119" s="5"/>
      <c r="L119" s="5"/>
      <c r="M119" s="5"/>
    </row>
    <row r="120" spans="1:13" x14ac:dyDescent="0.25">
      <c r="A120" s="2">
        <v>44013</v>
      </c>
      <c r="B120" s="3">
        <v>5.9480349891806457</v>
      </c>
      <c r="F120" s="5">
        <f t="shared" si="2"/>
        <v>382.99999999999989</v>
      </c>
      <c r="G120" s="5"/>
      <c r="H120" s="5"/>
      <c r="I120" s="5"/>
      <c r="J120" s="5">
        <f t="shared" si="3"/>
        <v>381.99999999999989</v>
      </c>
      <c r="K120" s="5"/>
      <c r="L120" s="5"/>
      <c r="M120" s="5"/>
    </row>
    <row r="121" spans="1:13" x14ac:dyDescent="0.25">
      <c r="A121" s="2">
        <v>44014</v>
      </c>
      <c r="B121" s="3">
        <v>5.9188938542731462</v>
      </c>
      <c r="F121" s="5">
        <f t="shared" si="2"/>
        <v>371.99999999999989</v>
      </c>
      <c r="G121" s="5"/>
      <c r="H121" s="5"/>
      <c r="I121" s="5"/>
      <c r="J121" s="5">
        <f t="shared" si="3"/>
        <v>370.99999999999989</v>
      </c>
      <c r="K121" s="5"/>
      <c r="L121" s="5"/>
      <c r="M121" s="5"/>
    </row>
    <row r="122" spans="1:13" x14ac:dyDescent="0.25">
      <c r="A122" s="2">
        <v>44015</v>
      </c>
      <c r="B122" s="3">
        <v>5.5606816310155276</v>
      </c>
      <c r="F122" s="5">
        <f t="shared" si="2"/>
        <v>259.99999999999994</v>
      </c>
      <c r="G122" s="5"/>
      <c r="H122" s="5"/>
      <c r="I122" s="5"/>
      <c r="J122" s="5">
        <f t="shared" si="3"/>
        <v>258.99999999999994</v>
      </c>
      <c r="K122" s="5"/>
      <c r="L122" s="5"/>
      <c r="M122" s="5"/>
    </row>
    <row r="123" spans="1:13" x14ac:dyDescent="0.25">
      <c r="A123" s="2">
        <v>44016</v>
      </c>
      <c r="B123" s="3">
        <v>5.7525726388256331</v>
      </c>
      <c r="F123" s="5">
        <f t="shared" si="2"/>
        <v>315</v>
      </c>
      <c r="G123" s="5"/>
      <c r="H123" s="5"/>
      <c r="I123" s="5"/>
      <c r="J123" s="5">
        <f t="shared" si="3"/>
        <v>314</v>
      </c>
      <c r="K123" s="5"/>
      <c r="L123" s="5"/>
      <c r="M123" s="5"/>
    </row>
    <row r="124" spans="1:13" x14ac:dyDescent="0.25">
      <c r="A124" s="2">
        <v>44017</v>
      </c>
      <c r="B124" s="3">
        <v>5.4467373716663099</v>
      </c>
      <c r="F124" s="5">
        <f t="shared" si="2"/>
        <v>231.99999999999997</v>
      </c>
      <c r="G124" s="5"/>
      <c r="H124" s="5"/>
      <c r="I124" s="5"/>
      <c r="J124" s="5">
        <f t="shared" si="3"/>
        <v>230.99999999999997</v>
      </c>
      <c r="K124" s="5"/>
      <c r="L124" s="5"/>
      <c r="M124" s="5"/>
    </row>
    <row r="125" spans="1:13" x14ac:dyDescent="0.25">
      <c r="A125" s="2">
        <v>44018</v>
      </c>
      <c r="B125" s="3">
        <v>5.3278761687895813</v>
      </c>
      <c r="F125" s="5">
        <f t="shared" si="2"/>
        <v>206.00000000000003</v>
      </c>
      <c r="G125" s="5"/>
      <c r="H125" s="5"/>
      <c r="I125" s="5"/>
      <c r="J125" s="5">
        <f t="shared" si="3"/>
        <v>205.00000000000003</v>
      </c>
      <c r="K125" s="5"/>
      <c r="L125" s="5"/>
      <c r="M125" s="5"/>
    </row>
    <row r="126" spans="1:13" x14ac:dyDescent="0.25">
      <c r="A126" s="2">
        <v>44019</v>
      </c>
      <c r="B126" s="3">
        <v>5.5529595849216173</v>
      </c>
      <c r="F126" s="5">
        <f t="shared" si="2"/>
        <v>258</v>
      </c>
      <c r="G126" s="5"/>
      <c r="H126" s="5"/>
      <c r="I126" s="5"/>
      <c r="J126" s="5">
        <f t="shared" si="3"/>
        <v>257</v>
      </c>
      <c r="K126" s="5"/>
      <c r="L126" s="5"/>
      <c r="M126" s="5"/>
    </row>
    <row r="127" spans="1:13" x14ac:dyDescent="0.25">
      <c r="A127" s="2">
        <v>44020</v>
      </c>
      <c r="B127" s="3">
        <v>5.6276211136906369</v>
      </c>
      <c r="F127" s="5">
        <f t="shared" si="2"/>
        <v>277.99999999999994</v>
      </c>
      <c r="G127" s="5"/>
      <c r="H127" s="5"/>
      <c r="I127" s="5"/>
      <c r="J127" s="5">
        <f t="shared" si="3"/>
        <v>276.99999999999994</v>
      </c>
      <c r="K127" s="5"/>
      <c r="L127" s="5"/>
      <c r="M127" s="5"/>
    </row>
    <row r="128" spans="1:13" x14ac:dyDescent="0.25">
      <c r="A128" s="2">
        <v>44021</v>
      </c>
      <c r="B128" s="3">
        <v>5.5721540321777647</v>
      </c>
      <c r="F128" s="5">
        <f t="shared" si="2"/>
        <v>263.00000000000006</v>
      </c>
      <c r="G128" s="5"/>
      <c r="H128" s="5"/>
      <c r="I128" s="5"/>
      <c r="J128" s="5">
        <f t="shared" si="3"/>
        <v>262.00000000000006</v>
      </c>
      <c r="K128" s="5"/>
      <c r="L128" s="5"/>
      <c r="M128" s="5"/>
    </row>
    <row r="129" spans="1:13" x14ac:dyDescent="0.25">
      <c r="A129" s="2">
        <v>44022</v>
      </c>
      <c r="B129" s="3">
        <v>5.5834963087816991</v>
      </c>
      <c r="F129" s="5">
        <f t="shared" si="2"/>
        <v>266</v>
      </c>
      <c r="G129" s="5"/>
      <c r="H129" s="5"/>
      <c r="I129" s="5"/>
      <c r="J129" s="5">
        <f t="shared" si="3"/>
        <v>265</v>
      </c>
      <c r="K129" s="5"/>
      <c r="L129" s="5"/>
      <c r="M129" s="5"/>
    </row>
    <row r="130" spans="1:13" x14ac:dyDescent="0.25">
      <c r="A130" s="2">
        <v>44023</v>
      </c>
      <c r="B130" s="3">
        <v>5.7235851019523807</v>
      </c>
      <c r="F130" s="5">
        <f t="shared" si="2"/>
        <v>306</v>
      </c>
      <c r="G130" s="5"/>
      <c r="H130" s="5"/>
      <c r="I130" s="5"/>
      <c r="J130" s="5">
        <f t="shared" si="3"/>
        <v>305</v>
      </c>
      <c r="K130" s="5"/>
      <c r="L130" s="5"/>
      <c r="M130" s="5"/>
    </row>
    <row r="131" spans="1:13" x14ac:dyDescent="0.25">
      <c r="A131" s="2">
        <v>44024</v>
      </c>
      <c r="B131" s="3">
        <v>5.916202062607435</v>
      </c>
      <c r="F131" s="5">
        <f t="shared" ref="F131:F155" si="4">EXP(B131)</f>
        <v>370.99999999999994</v>
      </c>
      <c r="G131" s="5"/>
      <c r="H131" s="5"/>
      <c r="I131" s="5"/>
      <c r="J131" s="5">
        <f t="shared" ref="J131:J155" si="5">F131 - 1</f>
        <v>369.99999999999994</v>
      </c>
      <c r="K131" s="5"/>
      <c r="L131" s="5"/>
      <c r="M131" s="5"/>
    </row>
    <row r="132" spans="1:13" x14ac:dyDescent="0.25">
      <c r="A132" s="2">
        <v>44025</v>
      </c>
      <c r="B132" s="3">
        <v>5.7037824746562009</v>
      </c>
      <c r="F132" s="5">
        <f t="shared" si="4"/>
        <v>299.99999999999994</v>
      </c>
      <c r="G132" s="5"/>
      <c r="H132" s="5"/>
      <c r="I132" s="5"/>
      <c r="J132" s="5">
        <f t="shared" si="5"/>
        <v>298.99999999999994</v>
      </c>
      <c r="K132" s="5"/>
      <c r="L132" s="5"/>
      <c r="M132" s="5"/>
    </row>
    <row r="133" spans="1:13" x14ac:dyDescent="0.25">
      <c r="A133" s="2">
        <v>44026</v>
      </c>
      <c r="B133" s="3">
        <v>5.5909869805108565</v>
      </c>
      <c r="F133" s="5">
        <f t="shared" si="4"/>
        <v>267.99999999999994</v>
      </c>
      <c r="G133" s="5"/>
      <c r="H133" s="5"/>
      <c r="I133" s="5"/>
      <c r="J133" s="5">
        <f t="shared" si="5"/>
        <v>266.99999999999994</v>
      </c>
      <c r="K133" s="5"/>
      <c r="L133" s="5"/>
      <c r="M133" s="5"/>
    </row>
    <row r="134" spans="1:13" x14ac:dyDescent="0.25">
      <c r="A134" s="2">
        <v>44027</v>
      </c>
      <c r="B134" s="3">
        <v>5.579729825986222</v>
      </c>
      <c r="F134" s="5">
        <f t="shared" si="4"/>
        <v>264.99999999999994</v>
      </c>
      <c r="G134" s="5"/>
      <c r="H134" s="5"/>
      <c r="I134" s="5"/>
      <c r="J134" s="5">
        <f t="shared" si="5"/>
        <v>263.99999999999994</v>
      </c>
      <c r="K134" s="5"/>
      <c r="L134" s="5"/>
      <c r="M134" s="5"/>
    </row>
    <row r="135" spans="1:13" x14ac:dyDescent="0.25">
      <c r="A135" s="2">
        <v>44028</v>
      </c>
      <c r="B135" s="3">
        <v>5.8111409929767008</v>
      </c>
      <c r="F135" s="5">
        <f t="shared" si="4"/>
        <v>334.00000000000011</v>
      </c>
      <c r="G135" s="5"/>
      <c r="H135" s="5"/>
      <c r="I135" s="5"/>
      <c r="J135" s="5">
        <f t="shared" si="5"/>
        <v>333.00000000000011</v>
      </c>
      <c r="K135" s="5"/>
      <c r="L135" s="5"/>
      <c r="M135" s="5"/>
    </row>
    <row r="136" spans="1:13" x14ac:dyDescent="0.25">
      <c r="A136" s="2">
        <v>44029</v>
      </c>
      <c r="B136" s="3">
        <v>5.8692969131337742</v>
      </c>
      <c r="F136" s="5">
        <f t="shared" si="4"/>
        <v>353.99999999999994</v>
      </c>
      <c r="G136" s="5"/>
      <c r="H136" s="5"/>
      <c r="I136" s="5"/>
      <c r="J136" s="5">
        <f t="shared" si="5"/>
        <v>352.99999999999994</v>
      </c>
      <c r="K136" s="5"/>
      <c r="L136" s="5"/>
      <c r="M136" s="5"/>
    </row>
    <row r="137" spans="1:13" x14ac:dyDescent="0.25">
      <c r="A137" s="2">
        <v>44030</v>
      </c>
      <c r="B137" s="3">
        <v>5.8289456176102075</v>
      </c>
      <c r="F137" s="5">
        <f t="shared" si="4"/>
        <v>340.00000000000011</v>
      </c>
      <c r="G137" s="5"/>
      <c r="H137" s="5"/>
      <c r="I137" s="5"/>
      <c r="J137" s="5">
        <f t="shared" si="5"/>
        <v>339.00000000000011</v>
      </c>
      <c r="K137" s="5"/>
      <c r="L137" s="5"/>
      <c r="M137" s="5"/>
    </row>
    <row r="138" spans="1:13" x14ac:dyDescent="0.25">
      <c r="A138" s="2">
        <v>44031</v>
      </c>
      <c r="B138" s="3">
        <v>5.8833223884882786</v>
      </c>
      <c r="F138" s="5">
        <f t="shared" si="4"/>
        <v>358.99999999999989</v>
      </c>
      <c r="G138" s="5"/>
      <c r="H138" s="5"/>
      <c r="I138" s="5"/>
      <c r="J138" s="5">
        <f t="shared" si="5"/>
        <v>357.99999999999989</v>
      </c>
      <c r="K138" s="5"/>
      <c r="L138" s="5"/>
      <c r="M138" s="5"/>
    </row>
    <row r="139" spans="1:13" x14ac:dyDescent="0.25">
      <c r="A139" s="2">
        <v>44032</v>
      </c>
      <c r="B139" s="3">
        <v>5.6347896031692493</v>
      </c>
      <c r="F139" s="5">
        <f t="shared" si="4"/>
        <v>279.99999999999989</v>
      </c>
      <c r="G139" s="5"/>
      <c r="H139" s="5"/>
      <c r="I139" s="5"/>
      <c r="J139" s="5">
        <f t="shared" si="5"/>
        <v>278.99999999999989</v>
      </c>
      <c r="K139" s="5"/>
      <c r="L139" s="5"/>
      <c r="M139" s="5"/>
    </row>
    <row r="140" spans="1:13" x14ac:dyDescent="0.25">
      <c r="A140" s="2">
        <v>44033</v>
      </c>
      <c r="B140" s="3">
        <v>5.9914645471079817</v>
      </c>
      <c r="F140" s="5">
        <f t="shared" si="4"/>
        <v>399.99999999999989</v>
      </c>
      <c r="G140" s="5"/>
      <c r="H140" s="5"/>
      <c r="I140" s="5"/>
      <c r="J140" s="5">
        <f t="shared" si="5"/>
        <v>398.99999999999989</v>
      </c>
      <c r="K140" s="5"/>
      <c r="L140" s="5"/>
      <c r="M140" s="5"/>
    </row>
    <row r="141" spans="1:13" x14ac:dyDescent="0.25">
      <c r="A141" s="2">
        <v>44034</v>
      </c>
      <c r="B141" s="3">
        <v>5.9427993751267012</v>
      </c>
      <c r="F141" s="5">
        <f t="shared" si="4"/>
        <v>381.00000000000011</v>
      </c>
      <c r="G141" s="5"/>
      <c r="H141" s="5"/>
      <c r="I141" s="5"/>
      <c r="J141" s="5">
        <f t="shared" si="5"/>
        <v>380.00000000000011</v>
      </c>
      <c r="K141" s="5"/>
      <c r="L141" s="5"/>
      <c r="M141" s="5"/>
    </row>
    <row r="142" spans="1:13" x14ac:dyDescent="0.25">
      <c r="A142" s="2">
        <v>44035</v>
      </c>
      <c r="B142" s="3">
        <v>6.0378709199221374</v>
      </c>
      <c r="F142" s="5">
        <f t="shared" si="4"/>
        <v>418.99999999999989</v>
      </c>
      <c r="G142" s="5"/>
      <c r="H142" s="5"/>
      <c r="I142" s="5"/>
      <c r="J142" s="5">
        <f t="shared" si="5"/>
        <v>417.99999999999989</v>
      </c>
      <c r="K142" s="5"/>
      <c r="L142" s="5"/>
      <c r="M142" s="5"/>
    </row>
    <row r="143" spans="1:13" x14ac:dyDescent="0.25">
      <c r="A143" s="2">
        <v>44036</v>
      </c>
      <c r="B143" s="3">
        <v>6.1290502100605453</v>
      </c>
      <c r="F143" s="5">
        <f t="shared" si="4"/>
        <v>459.00000000000006</v>
      </c>
      <c r="G143" s="5"/>
      <c r="H143" s="5"/>
      <c r="I143" s="5"/>
      <c r="J143" s="5">
        <f t="shared" si="5"/>
        <v>458.00000000000006</v>
      </c>
      <c r="K143" s="5"/>
      <c r="L143" s="5"/>
      <c r="M143" s="5"/>
    </row>
    <row r="144" spans="1:13" x14ac:dyDescent="0.25">
      <c r="A144" s="2">
        <v>44037</v>
      </c>
      <c r="B144" s="3">
        <v>6.3716118472318568</v>
      </c>
      <c r="F144" s="5">
        <f t="shared" si="4"/>
        <v>585.00000000000023</v>
      </c>
      <c r="G144" s="5"/>
      <c r="H144" s="5"/>
      <c r="I144" s="5"/>
      <c r="J144" s="5">
        <f t="shared" si="5"/>
        <v>584.00000000000023</v>
      </c>
      <c r="K144" s="5"/>
      <c r="L144" s="5"/>
      <c r="M144" s="5"/>
    </row>
    <row r="145" spans="1:13" x14ac:dyDescent="0.25">
      <c r="A145" s="2">
        <v>44038</v>
      </c>
      <c r="B145" s="3">
        <v>6.0958245624322247</v>
      </c>
      <c r="F145" s="5">
        <f t="shared" si="4"/>
        <v>444</v>
      </c>
      <c r="G145" s="5"/>
      <c r="H145" s="5"/>
      <c r="I145" s="5"/>
      <c r="J145" s="5">
        <f t="shared" si="5"/>
        <v>443</v>
      </c>
      <c r="K145" s="5"/>
      <c r="L145" s="5"/>
      <c r="M145" s="5"/>
    </row>
    <row r="146" spans="1:13" x14ac:dyDescent="0.25">
      <c r="A146" s="2">
        <v>44039</v>
      </c>
      <c r="B146" s="3">
        <v>5.8230458954830189</v>
      </c>
      <c r="F146" s="5">
        <f t="shared" si="4"/>
        <v>338.00000000000006</v>
      </c>
      <c r="G146" s="5"/>
      <c r="H146" s="5"/>
      <c r="I146" s="5"/>
      <c r="J146" s="5">
        <f t="shared" si="5"/>
        <v>337.00000000000006</v>
      </c>
      <c r="K146" s="5"/>
      <c r="L146" s="5"/>
      <c r="M146" s="5"/>
    </row>
    <row r="147" spans="1:13" x14ac:dyDescent="0.25">
      <c r="A147" s="2">
        <v>44040</v>
      </c>
      <c r="B147" s="3">
        <v>6.2205901700997392</v>
      </c>
      <c r="F147" s="5">
        <f t="shared" si="4"/>
        <v>503</v>
      </c>
      <c r="G147" s="5"/>
      <c r="H147" s="5"/>
      <c r="I147" s="5"/>
      <c r="J147" s="5">
        <f t="shared" si="5"/>
        <v>502</v>
      </c>
      <c r="K147" s="5"/>
      <c r="L147" s="5"/>
      <c r="M147" s="5"/>
    </row>
    <row r="148" spans="1:13" x14ac:dyDescent="0.25">
      <c r="A148" s="2">
        <v>44041</v>
      </c>
      <c r="B148" s="3">
        <v>6.2402758451707694</v>
      </c>
      <c r="F148" s="5">
        <f t="shared" si="4"/>
        <v>512.99999999999989</v>
      </c>
      <c r="G148" s="5"/>
      <c r="H148" s="5"/>
      <c r="I148" s="5"/>
      <c r="J148" s="5">
        <f t="shared" si="5"/>
        <v>511.99999999999989</v>
      </c>
      <c r="K148" s="5"/>
      <c r="L148" s="5"/>
      <c r="M148" s="5"/>
    </row>
    <row r="149" spans="1:13" x14ac:dyDescent="0.25">
      <c r="A149" s="2">
        <v>44042</v>
      </c>
      <c r="B149" s="3">
        <v>6.4232469635335194</v>
      </c>
      <c r="F149" s="5">
        <f t="shared" si="4"/>
        <v>615.99999999999977</v>
      </c>
      <c r="G149" s="5"/>
      <c r="H149" s="5"/>
      <c r="I149" s="5"/>
      <c r="J149" s="5">
        <f t="shared" si="5"/>
        <v>614.99999999999977</v>
      </c>
      <c r="K149" s="5"/>
      <c r="L149" s="5"/>
      <c r="M149" s="5"/>
    </row>
    <row r="150" spans="1:13" x14ac:dyDescent="0.25">
      <c r="A150" s="2">
        <v>44043</v>
      </c>
      <c r="B150" s="3">
        <v>6.4892049313253173</v>
      </c>
      <c r="F150" s="5">
        <f t="shared" si="4"/>
        <v>658</v>
      </c>
      <c r="G150" s="5"/>
      <c r="H150" s="5"/>
      <c r="I150" s="5"/>
      <c r="J150" s="5">
        <f t="shared" si="5"/>
        <v>657</v>
      </c>
      <c r="K150" s="5"/>
      <c r="L150" s="5"/>
      <c r="M150" s="5"/>
    </row>
    <row r="151" spans="1:13" x14ac:dyDescent="0.25">
      <c r="A151" s="2">
        <v>44044</v>
      </c>
      <c r="B151" s="3">
        <v>6.4907235345025072</v>
      </c>
      <c r="F151" s="5">
        <f t="shared" si="4"/>
        <v>659</v>
      </c>
      <c r="G151" s="5"/>
      <c r="H151" s="5"/>
      <c r="I151" s="5"/>
      <c r="J151" s="5">
        <f t="shared" si="5"/>
        <v>658</v>
      </c>
      <c r="K151" s="5"/>
      <c r="L151" s="5"/>
      <c r="M151" s="5"/>
    </row>
    <row r="152" spans="1:13" x14ac:dyDescent="0.25">
      <c r="A152" s="2">
        <v>44045</v>
      </c>
      <c r="B152" s="3">
        <v>6.3080984415095305</v>
      </c>
      <c r="F152" s="5">
        <f t="shared" si="4"/>
        <v>548.99999999999989</v>
      </c>
      <c r="G152" s="5"/>
      <c r="H152" s="5"/>
      <c r="I152" s="5"/>
      <c r="J152" s="5">
        <f t="shared" si="5"/>
        <v>547.99999999999989</v>
      </c>
      <c r="K152" s="5"/>
      <c r="L152" s="5"/>
      <c r="M152" s="5"/>
    </row>
    <row r="153" spans="1:13" x14ac:dyDescent="0.25">
      <c r="A153" s="2">
        <v>44046</v>
      </c>
      <c r="B153" s="3">
        <v>6.3561076606958915</v>
      </c>
      <c r="F153" s="5">
        <f t="shared" si="4"/>
        <v>576.00000000000011</v>
      </c>
      <c r="G153" s="5"/>
      <c r="H153" s="5"/>
      <c r="I153" s="5"/>
      <c r="J153" s="5">
        <f t="shared" si="5"/>
        <v>575.00000000000011</v>
      </c>
      <c r="K153" s="5"/>
      <c r="L153" s="5"/>
      <c r="M153" s="5"/>
    </row>
    <row r="154" spans="1:13" x14ac:dyDescent="0.25">
      <c r="A154" s="2">
        <v>44047</v>
      </c>
      <c r="B154" s="3">
        <v>6.523562306149512</v>
      </c>
      <c r="F154" s="5">
        <f t="shared" si="4"/>
        <v>680.99999999999977</v>
      </c>
      <c r="G154" s="5"/>
      <c r="H154" s="5"/>
      <c r="I154" s="5"/>
      <c r="J154" s="5">
        <f t="shared" si="5"/>
        <v>679.99999999999977</v>
      </c>
      <c r="K154" s="5"/>
      <c r="L154" s="5"/>
      <c r="M154" s="5"/>
    </row>
    <row r="155" spans="1:13" x14ac:dyDescent="0.25">
      <c r="A155" s="2">
        <v>44048</v>
      </c>
      <c r="B155" s="3">
        <v>6.4630294569206699</v>
      </c>
      <c r="C155" s="3">
        <v>6.4630294569206699</v>
      </c>
      <c r="D155" s="4">
        <v>6.4630294569206699</v>
      </c>
      <c r="E155" s="4">
        <v>6.4630294569206699</v>
      </c>
      <c r="F155" s="5">
        <f t="shared" si="4"/>
        <v>640.99999999999989</v>
      </c>
      <c r="G155" s="5"/>
      <c r="H155" s="5"/>
      <c r="I155" s="5"/>
      <c r="J155" s="5">
        <f t="shared" si="5"/>
        <v>639.99999999999989</v>
      </c>
      <c r="K155" s="5"/>
      <c r="L155" s="5"/>
      <c r="M155" s="5"/>
    </row>
    <row r="156" spans="1:13" x14ac:dyDescent="0.25">
      <c r="A156" s="2">
        <v>44049</v>
      </c>
      <c r="C156" s="3">
        <f t="shared" ref="C156:C185" si="6">_xlfn.FORECAST.ETS(A156,$B$2:$B$155,$A$2:$A$155,7,1)</f>
        <v>6.7452763620531435</v>
      </c>
      <c r="D156" s="4">
        <f t="shared" ref="D156:D185" si="7">C156-_xlfn.FORECAST.ETS.CONFINT(A156,$B$2:$B$155,$A$2:$A$155,0.95,7,1)</f>
        <v>6.1205982984568719</v>
      </c>
      <c r="E156" s="4">
        <f t="shared" ref="E156:E185" si="8">C156+_xlfn.FORECAST.ETS.CONFINT(A156,$B$2:$B$155,$A$2:$A$155,0.95,7,1)</f>
        <v>7.3699544256494152</v>
      </c>
      <c r="F156" s="5"/>
      <c r="G156" s="5">
        <f>EXP(Tabela2[[#This Row],[Prognoza(ln(c+1))]])</f>
        <v>850.03401136390062</v>
      </c>
      <c r="H156" s="5">
        <f>EXP(Tabela2[[#This Row],[Dolna granica ufności(ln(c+1))]])</f>
        <v>455.13692077248851</v>
      </c>
      <c r="I156" s="5">
        <f>EXP(Tabela2[[#This Row],[Górna granica ufności(ln(c+1))]])</f>
        <v>1587.5614293145698</v>
      </c>
      <c r="J156" s="5"/>
      <c r="K156" s="5">
        <f t="shared" ref="K156:K185" si="9">G156 - 1</f>
        <v>849.03401136390062</v>
      </c>
      <c r="L156" s="5">
        <f t="shared" ref="L156:L185" si="10">H156 - 1</f>
        <v>454.13692077248851</v>
      </c>
      <c r="M156" s="5">
        <f t="shared" ref="M156:M185" si="11">I156 - 1</f>
        <v>1586.5614293145698</v>
      </c>
    </row>
    <row r="157" spans="1:13" x14ac:dyDescent="0.25">
      <c r="A157" s="2">
        <v>44050</v>
      </c>
      <c r="C157" s="3">
        <f t="shared" si="6"/>
        <v>6.590597276883301</v>
      </c>
      <c r="D157" s="4">
        <f t="shared" si="7"/>
        <v>5.8089994446550648</v>
      </c>
      <c r="E157" s="4">
        <f t="shared" si="8"/>
        <v>7.3721951091115372</v>
      </c>
      <c r="F157" s="5"/>
      <c r="G157" s="5">
        <f>EXP(Tabela2[[#This Row],[Prognoza(ln(c+1))]])</f>
        <v>728.21568642853219</v>
      </c>
      <c r="H157" s="5">
        <f>EXP(Tabela2[[#This Row],[Dolna granica ufności(ln(c+1))]])</f>
        <v>333.28548821440751</v>
      </c>
      <c r="I157" s="5">
        <f>EXP(Tabela2[[#This Row],[Górna granica ufności(ln(c+1))]])</f>
        <v>1591.1226402375783</v>
      </c>
      <c r="J157" s="5"/>
      <c r="K157" s="5">
        <f t="shared" si="9"/>
        <v>727.21568642853219</v>
      </c>
      <c r="L157" s="5">
        <f t="shared" si="10"/>
        <v>332.28548821440751</v>
      </c>
      <c r="M157" s="5">
        <f t="shared" si="11"/>
        <v>1590.1226402375783</v>
      </c>
    </row>
    <row r="158" spans="1:13" x14ac:dyDescent="0.25">
      <c r="A158" s="2">
        <v>44051</v>
      </c>
      <c r="C158" s="3">
        <f t="shared" si="6"/>
        <v>6.6751794026439306</v>
      </c>
      <c r="D158" s="4">
        <f t="shared" si="7"/>
        <v>5.7629541318431858</v>
      </c>
      <c r="E158" s="4">
        <f t="shared" si="8"/>
        <v>7.5874046734446754</v>
      </c>
      <c r="F158" s="5"/>
      <c r="G158" s="5">
        <f>EXP(Tabela2[[#This Row],[Prognoza(ln(c+1))]])</f>
        <v>792.4896158553347</v>
      </c>
      <c r="H158" s="5">
        <f>EXP(Tabela2[[#This Row],[Dolna granica ufności(ln(c+1))]])</f>
        <v>318.28720381902127</v>
      </c>
      <c r="I158" s="5">
        <f>EXP(Tabela2[[#This Row],[Górna granica ufności(ln(c+1))]])</f>
        <v>1973.185801071791</v>
      </c>
      <c r="J158" s="5"/>
      <c r="K158" s="5">
        <f t="shared" si="9"/>
        <v>791.4896158553347</v>
      </c>
      <c r="L158" s="5">
        <f t="shared" si="10"/>
        <v>317.28720381902127</v>
      </c>
      <c r="M158" s="5">
        <f t="shared" si="11"/>
        <v>1972.185801071791</v>
      </c>
    </row>
    <row r="159" spans="1:13" x14ac:dyDescent="0.25">
      <c r="A159" s="2">
        <v>44052</v>
      </c>
      <c r="C159" s="3">
        <f t="shared" si="6"/>
        <v>6.426978308395654</v>
      </c>
      <c r="D159" s="4">
        <f t="shared" si="7"/>
        <v>5.4003319312946605</v>
      </c>
      <c r="E159" s="4">
        <f t="shared" si="8"/>
        <v>7.4536246854966475</v>
      </c>
      <c r="F159" s="5"/>
      <c r="G159" s="5">
        <f>EXP(Tabela2[[#This Row],[Prognoza(ln(c+1))]])</f>
        <v>618.30280203753739</v>
      </c>
      <c r="H159" s="5">
        <f>EXP(Tabela2[[#This Row],[Dolna granica ufności(ln(c+1))]])</f>
        <v>221.47992012101415</v>
      </c>
      <c r="I159" s="5">
        <f>EXP(Tabela2[[#This Row],[Górna granica ufności(ln(c+1))]])</f>
        <v>1726.1084201158583</v>
      </c>
      <c r="J159" s="5"/>
      <c r="K159" s="5">
        <f t="shared" si="9"/>
        <v>617.30280203753739</v>
      </c>
      <c r="L159" s="5">
        <f t="shared" si="10"/>
        <v>220.47992012101415</v>
      </c>
      <c r="M159" s="5">
        <f t="shared" si="11"/>
        <v>1725.1084201158583</v>
      </c>
    </row>
    <row r="160" spans="1:13" x14ac:dyDescent="0.25">
      <c r="A160" s="2">
        <v>44053</v>
      </c>
      <c r="C160" s="3">
        <f t="shared" si="6"/>
        <v>6.6619767977027307</v>
      </c>
      <c r="D160" s="4">
        <f t="shared" si="7"/>
        <v>5.5321805910483821</v>
      </c>
      <c r="E160" s="4">
        <f t="shared" si="8"/>
        <v>7.7917730043570792</v>
      </c>
      <c r="F160" s="5"/>
      <c r="G160" s="5">
        <f>EXP(Tabela2[[#This Row],[Prognoza(ln(c+1))]])</f>
        <v>782.09545452243742</v>
      </c>
      <c r="H160" s="5">
        <f>EXP(Tabela2[[#This Row],[Dolna granica ufności(ln(c+1))]])</f>
        <v>252.69433368405393</v>
      </c>
      <c r="I160" s="5">
        <f>EXP(Tabela2[[#This Row],[Górna granica ufności(ln(c+1))]])</f>
        <v>2420.6055239427678</v>
      </c>
      <c r="J160" s="5"/>
      <c r="K160" s="5">
        <f t="shared" si="9"/>
        <v>781.09545452243742</v>
      </c>
      <c r="L160" s="5">
        <f t="shared" si="10"/>
        <v>251.69433368405393</v>
      </c>
      <c r="M160" s="5">
        <f t="shared" si="11"/>
        <v>2419.6055239427678</v>
      </c>
    </row>
    <row r="161" spans="1:13" x14ac:dyDescent="0.25">
      <c r="A161" s="2">
        <v>44054</v>
      </c>
      <c r="C161" s="3">
        <f t="shared" si="6"/>
        <v>6.6370257095235301</v>
      </c>
      <c r="D161" s="4">
        <f t="shared" si="7"/>
        <v>5.4124989519552296</v>
      </c>
      <c r="E161" s="4">
        <f t="shared" si="8"/>
        <v>7.8615524670918306</v>
      </c>
      <c r="F161" s="5"/>
      <c r="G161" s="5">
        <f>EXP(Tabela2[[#This Row],[Prognoza(ln(c+1))]])</f>
        <v>762.82275908567067</v>
      </c>
      <c r="H161" s="5">
        <f>EXP(Tabela2[[#This Row],[Dolna granica ufności(ln(c+1))]])</f>
        <v>224.19113111873131</v>
      </c>
      <c r="I161" s="5">
        <f>EXP(Tabela2[[#This Row],[Górna granica ufności(ln(c+1))]])</f>
        <v>2595.5467501116377</v>
      </c>
      <c r="J161" s="5"/>
      <c r="K161" s="5">
        <f t="shared" si="9"/>
        <v>761.82275908567067</v>
      </c>
      <c r="L161" s="5">
        <f t="shared" si="10"/>
        <v>223.19113111873131</v>
      </c>
      <c r="M161" s="5">
        <f t="shared" si="11"/>
        <v>2594.5467501116377</v>
      </c>
    </row>
    <row r="162" spans="1:13" x14ac:dyDescent="0.25">
      <c r="A162" s="2">
        <v>44055</v>
      </c>
      <c r="C162" s="3">
        <f t="shared" si="6"/>
        <v>6.5907875351369807</v>
      </c>
      <c r="D162" s="4">
        <f t="shared" si="7"/>
        <v>5.2781251648564487</v>
      </c>
      <c r="E162" s="4">
        <f t="shared" si="8"/>
        <v>7.9034499054175127</v>
      </c>
      <c r="F162" s="5"/>
      <c r="G162" s="5">
        <f>EXP(Tabela2[[#This Row],[Prognoza(ln(c+1))]])</f>
        <v>728.35424865421987</v>
      </c>
      <c r="H162" s="5">
        <f>EXP(Tabela2[[#This Row],[Dolna granica ufności(ln(c+1))]])</f>
        <v>196.00205911349869</v>
      </c>
      <c r="I162" s="5">
        <f>EXP(Tabela2[[#This Row],[Górna granica ufności(ln(c+1))]])</f>
        <v>2706.6037669811271</v>
      </c>
      <c r="J162" s="5"/>
      <c r="K162" s="5">
        <f t="shared" si="9"/>
        <v>727.35424865421987</v>
      </c>
      <c r="L162" s="5">
        <f t="shared" si="10"/>
        <v>195.00205911349869</v>
      </c>
      <c r="M162" s="5">
        <f t="shared" si="11"/>
        <v>2705.6037669811271</v>
      </c>
    </row>
    <row r="163" spans="1:13" x14ac:dyDescent="0.25">
      <c r="A163" s="2">
        <v>44056</v>
      </c>
      <c r="C163" s="3">
        <f t="shared" si="6"/>
        <v>6.8787174595283407</v>
      </c>
      <c r="D163" s="4">
        <f t="shared" si="7"/>
        <v>5.4830518936152348</v>
      </c>
      <c r="E163" s="4">
        <f t="shared" si="8"/>
        <v>8.2743830254414465</v>
      </c>
      <c r="F163" s="5"/>
      <c r="G163" s="5">
        <f>EXP(Tabela2[[#This Row],[Prognoza(ln(c+1))]])</f>
        <v>971.37972672121498</v>
      </c>
      <c r="H163" s="5">
        <f>EXP(Tabela2[[#This Row],[Dolna granica ufności(ln(c+1))]])</f>
        <v>240.57981211895594</v>
      </c>
      <c r="I163" s="5">
        <f>EXP(Tabela2[[#This Row],[Górna granica ufności(ln(c+1))]])</f>
        <v>3922.1020466107311</v>
      </c>
      <c r="J163" s="5"/>
      <c r="K163" s="5">
        <f t="shared" si="9"/>
        <v>970.37972672121498</v>
      </c>
      <c r="L163" s="5">
        <f t="shared" si="10"/>
        <v>239.57981211895594</v>
      </c>
      <c r="M163" s="5">
        <f t="shared" si="11"/>
        <v>3921.1020466107311</v>
      </c>
    </row>
    <row r="164" spans="1:13" x14ac:dyDescent="0.25">
      <c r="A164" s="2">
        <v>44057</v>
      </c>
      <c r="C164" s="3">
        <f t="shared" si="6"/>
        <v>6.7240383743584982</v>
      </c>
      <c r="D164" s="4">
        <f t="shared" si="7"/>
        <v>5.2500362558387872</v>
      </c>
      <c r="E164" s="4">
        <f t="shared" si="8"/>
        <v>8.1980404928782082</v>
      </c>
      <c r="F164" s="5"/>
      <c r="G164" s="5">
        <f>EXP(Tabela2[[#This Row],[Prognoza(ln(c+1))]])</f>
        <v>832.17135434622264</v>
      </c>
      <c r="H164" s="5">
        <f>EXP(Tabela2[[#This Row],[Dolna granica ufności(ln(c+1))]])</f>
        <v>190.57317772378735</v>
      </c>
      <c r="I164" s="5">
        <f>EXP(Tabela2[[#This Row],[Górna granica ufności(ln(c+1))]])</f>
        <v>3633.8228247321022</v>
      </c>
      <c r="J164" s="5"/>
      <c r="K164" s="5">
        <f t="shared" si="9"/>
        <v>831.17135434622264</v>
      </c>
      <c r="L164" s="5">
        <f t="shared" si="10"/>
        <v>189.57317772378735</v>
      </c>
      <c r="M164" s="5">
        <f t="shared" si="11"/>
        <v>3632.8228247321022</v>
      </c>
    </row>
    <row r="165" spans="1:13" x14ac:dyDescent="0.25">
      <c r="A165" s="2">
        <v>44058</v>
      </c>
      <c r="C165" s="3">
        <f t="shared" si="6"/>
        <v>6.8086205001191278</v>
      </c>
      <c r="D165" s="4">
        <f t="shared" si="7"/>
        <v>5.260048620230652</v>
      </c>
      <c r="E165" s="4">
        <f t="shared" si="8"/>
        <v>8.3571923800076036</v>
      </c>
      <c r="F165" s="5"/>
      <c r="G165" s="5">
        <f>EXP(Tabela2[[#This Row],[Prognoza(ln(c+1))]])</f>
        <v>905.62064127737551</v>
      </c>
      <c r="H165" s="5">
        <f>EXP(Tabela2[[#This Row],[Dolna granica ufności(ln(c+1))]])</f>
        <v>192.49085001925854</v>
      </c>
      <c r="I165" s="5">
        <f>EXP(Tabela2[[#This Row],[Górna granica ufności(ln(c+1))]])</f>
        <v>4260.715487648321</v>
      </c>
      <c r="J165" s="5"/>
      <c r="K165" s="5">
        <f t="shared" si="9"/>
        <v>904.62064127737551</v>
      </c>
      <c r="L165" s="5">
        <f t="shared" si="10"/>
        <v>191.49085001925854</v>
      </c>
      <c r="M165" s="5">
        <f t="shared" si="11"/>
        <v>4259.715487648321</v>
      </c>
    </row>
    <row r="166" spans="1:13" x14ac:dyDescent="0.25">
      <c r="A166" s="2">
        <v>44059</v>
      </c>
      <c r="C166" s="3">
        <f t="shared" si="6"/>
        <v>6.5604194058708512</v>
      </c>
      <c r="D166" s="4">
        <f t="shared" si="7"/>
        <v>4.9405240334275833</v>
      </c>
      <c r="E166" s="4">
        <f t="shared" si="8"/>
        <v>8.1803147783141199</v>
      </c>
      <c r="F166" s="5"/>
      <c r="G166" s="5">
        <f>EXP(Tabela2[[#This Row],[Prognoza(ln(c+1))]])</f>
        <v>706.56797121622947</v>
      </c>
      <c r="H166" s="5">
        <f>EXP(Tabela2[[#This Row],[Dolna granica ufności(ln(c+1))]])</f>
        <v>139.84351303753309</v>
      </c>
      <c r="I166" s="5">
        <f>EXP(Tabela2[[#This Row],[Górna granica ufności(ln(c+1))]])</f>
        <v>3569.9782357056961</v>
      </c>
      <c r="J166" s="5"/>
      <c r="K166" s="5">
        <f t="shared" si="9"/>
        <v>705.56797121622947</v>
      </c>
      <c r="L166" s="5">
        <f t="shared" si="10"/>
        <v>138.84351303753309</v>
      </c>
      <c r="M166" s="5">
        <f t="shared" si="11"/>
        <v>3568.9782357056961</v>
      </c>
    </row>
    <row r="167" spans="1:13" x14ac:dyDescent="0.25">
      <c r="A167" s="2">
        <v>44060</v>
      </c>
      <c r="C167" s="3">
        <f t="shared" si="6"/>
        <v>6.7954178951779278</v>
      </c>
      <c r="D167" s="4">
        <f t="shared" si="7"/>
        <v>5.1070336150771798</v>
      </c>
      <c r="E167" s="4">
        <f t="shared" si="8"/>
        <v>8.4838021752786759</v>
      </c>
      <c r="F167" s="5"/>
      <c r="G167" s="5">
        <f>EXP(Tabela2[[#This Row],[Prognoza(ln(c+1))]])</f>
        <v>893.74267232546788</v>
      </c>
      <c r="H167" s="5">
        <f>EXP(Tabela2[[#This Row],[Dolna granica ufności(ln(c+1))]])</f>
        <v>165.17964101380559</v>
      </c>
      <c r="I167" s="5">
        <f>EXP(Tabela2[[#This Row],[Górna granica ufności(ln(c+1))]])</f>
        <v>4835.8015517705817</v>
      </c>
      <c r="J167" s="5"/>
      <c r="K167" s="5">
        <f t="shared" si="9"/>
        <v>892.74267232546788</v>
      </c>
      <c r="L167" s="5">
        <f t="shared" si="10"/>
        <v>164.17964101380559</v>
      </c>
      <c r="M167" s="5">
        <f t="shared" si="11"/>
        <v>4834.8015517705817</v>
      </c>
    </row>
    <row r="168" spans="1:13" x14ac:dyDescent="0.25">
      <c r="A168" s="2">
        <v>44061</v>
      </c>
      <c r="C168" s="3">
        <f t="shared" si="6"/>
        <v>6.7704668069987282</v>
      </c>
      <c r="D168" s="4">
        <f t="shared" si="7"/>
        <v>5.0160959720521046</v>
      </c>
      <c r="E168" s="4">
        <f t="shared" si="8"/>
        <v>8.5248376419453518</v>
      </c>
      <c r="F168" s="5"/>
      <c r="G168" s="5">
        <f>EXP(Tabela2[[#This Row],[Prognoza(ln(c+1))]])</f>
        <v>871.71872342898951</v>
      </c>
      <c r="H168" s="5">
        <f>EXP(Tabela2[[#This Row],[Dolna granica ufności(ln(c+1))]])</f>
        <v>150.82134219502043</v>
      </c>
      <c r="I168" s="5">
        <f>EXP(Tabela2[[#This Row],[Górna granica ufności(ln(c+1))]])</f>
        <v>5038.3687196874444</v>
      </c>
      <c r="J168" s="5"/>
      <c r="K168" s="5">
        <f t="shared" si="9"/>
        <v>870.71872342898951</v>
      </c>
      <c r="L168" s="5">
        <f t="shared" si="10"/>
        <v>149.82134219502043</v>
      </c>
      <c r="M168" s="5">
        <f t="shared" si="11"/>
        <v>5037.3687196874444</v>
      </c>
    </row>
    <row r="169" spans="1:13" x14ac:dyDescent="0.25">
      <c r="A169" s="2">
        <v>44062</v>
      </c>
      <c r="C169" s="3">
        <f t="shared" si="6"/>
        <v>6.7242286326121787</v>
      </c>
      <c r="D169" s="4">
        <f t="shared" si="7"/>
        <v>4.906100901739439</v>
      </c>
      <c r="E169" s="4">
        <f t="shared" si="8"/>
        <v>8.5423563634849184</v>
      </c>
      <c r="F169" s="5"/>
      <c r="G169" s="5">
        <f>EXP(Tabela2[[#This Row],[Prognoza(ln(c+1))]])</f>
        <v>832.32969687737261</v>
      </c>
      <c r="H169" s="5">
        <f>EXP(Tabela2[[#This Row],[Dolna granica ufności(ln(c+1))]])</f>
        <v>135.111572725705</v>
      </c>
      <c r="I169" s="5">
        <f>EXP(Tabela2[[#This Row],[Górna granica ufności(ln(c+1))]])</f>
        <v>5127.4121848200411</v>
      </c>
      <c r="J169" s="5"/>
      <c r="K169" s="5">
        <f t="shared" si="9"/>
        <v>831.32969687737261</v>
      </c>
      <c r="L169" s="5">
        <f t="shared" si="10"/>
        <v>134.111572725705</v>
      </c>
      <c r="M169" s="5">
        <f t="shared" si="11"/>
        <v>5126.4121848200411</v>
      </c>
    </row>
    <row r="170" spans="1:13" x14ac:dyDescent="0.25">
      <c r="A170" s="2">
        <v>44063</v>
      </c>
      <c r="C170" s="3">
        <f t="shared" si="6"/>
        <v>7.0121585570035379</v>
      </c>
      <c r="D170" s="4">
        <f t="shared" si="7"/>
        <v>5.1321176142483003</v>
      </c>
      <c r="E170" s="4">
        <f t="shared" si="8"/>
        <v>8.8921994997587763</v>
      </c>
      <c r="F170" s="5"/>
      <c r="G170" s="5">
        <f>EXP(Tabela2[[#This Row],[Prognoza(ln(c+1))]])</f>
        <v>1110.0480226326322</v>
      </c>
      <c r="H170" s="5">
        <f>EXP(Tabela2[[#This Row],[Dolna granica ufności(ln(c+1))]])</f>
        <v>169.37541033080001</v>
      </c>
      <c r="I170" s="5">
        <f>EXP(Tabela2[[#This Row],[Górna granica ufności(ln(c+1))]])</f>
        <v>7275.0029661569342</v>
      </c>
      <c r="J170" s="5"/>
      <c r="K170" s="5">
        <f t="shared" si="9"/>
        <v>1109.0480226326322</v>
      </c>
      <c r="L170" s="5">
        <f t="shared" si="10"/>
        <v>168.37541033080001</v>
      </c>
      <c r="M170" s="5">
        <f t="shared" si="11"/>
        <v>7274.0029661569342</v>
      </c>
    </row>
    <row r="171" spans="1:13" x14ac:dyDescent="0.25">
      <c r="A171" s="2">
        <v>44064</v>
      </c>
      <c r="C171" s="3">
        <f t="shared" si="6"/>
        <v>6.8574794718336953</v>
      </c>
      <c r="D171" s="4">
        <f t="shared" si="7"/>
        <v>4.9175002330005704</v>
      </c>
      <c r="E171" s="4">
        <f t="shared" si="8"/>
        <v>8.7974587106668203</v>
      </c>
      <c r="F171" s="5"/>
      <c r="G171" s="5">
        <f>EXP(Tabela2[[#This Row],[Prognoza(ln(c+1))]])</f>
        <v>950.9671048021155</v>
      </c>
      <c r="H171" s="5">
        <f>EXP(Tabela2[[#This Row],[Dolna granica ufności(ln(c+1))]])</f>
        <v>136.66056627210045</v>
      </c>
      <c r="I171" s="5">
        <f>EXP(Tabela2[[#This Row],[Górna granica ufności(ln(c+1))]])</f>
        <v>6617.4058770919964</v>
      </c>
      <c r="J171" s="5"/>
      <c r="K171" s="5">
        <f t="shared" si="9"/>
        <v>949.9671048021155</v>
      </c>
      <c r="L171" s="5">
        <f t="shared" si="10"/>
        <v>135.66056627210045</v>
      </c>
      <c r="M171" s="5">
        <f t="shared" si="11"/>
        <v>6616.4058770919964</v>
      </c>
    </row>
    <row r="172" spans="1:13" x14ac:dyDescent="0.25">
      <c r="A172" s="2">
        <v>44065</v>
      </c>
      <c r="C172" s="3">
        <f t="shared" si="6"/>
        <v>6.942061597594325</v>
      </c>
      <c r="D172" s="4">
        <f t="shared" si="7"/>
        <v>4.9437915559972563</v>
      </c>
      <c r="E172" s="4">
        <f t="shared" si="8"/>
        <v>8.9403316391913936</v>
      </c>
      <c r="F172" s="5"/>
      <c r="G172" s="5">
        <f>EXP(Tabela2[[#This Row],[Prognoza(ln(c+1))]])</f>
        <v>1034.9015677921</v>
      </c>
      <c r="H172" s="5">
        <f>EXP(Tabela2[[#This Row],[Dolna granica ufności(ln(c+1))]])</f>
        <v>140.30120222025525</v>
      </c>
      <c r="I172" s="5">
        <f>EXP(Tabela2[[#This Row],[Górna granica ufności(ln(c+1))]])</f>
        <v>7633.7282793712484</v>
      </c>
      <c r="J172" s="5"/>
      <c r="K172" s="5">
        <f t="shared" si="9"/>
        <v>1033.9015677921</v>
      </c>
      <c r="L172" s="5">
        <f t="shared" si="10"/>
        <v>139.30120222025525</v>
      </c>
      <c r="M172" s="5">
        <f t="shared" si="11"/>
        <v>7632.7282793712484</v>
      </c>
    </row>
    <row r="173" spans="1:13" x14ac:dyDescent="0.25">
      <c r="A173" s="2">
        <v>44066</v>
      </c>
      <c r="C173" s="3">
        <f t="shared" si="6"/>
        <v>6.6938605033460483</v>
      </c>
      <c r="D173" s="4">
        <f t="shared" si="7"/>
        <v>4.6388067660915286</v>
      </c>
      <c r="E173" s="4">
        <f t="shared" si="8"/>
        <v>8.748914240600568</v>
      </c>
      <c r="F173" s="5"/>
      <c r="G173" s="5">
        <f>EXP(Tabela2[[#This Row],[Prognoza(ln(c+1))]])</f>
        <v>807.43334221265502</v>
      </c>
      <c r="H173" s="5">
        <f>EXP(Tabela2[[#This Row],[Dolna granica ufności(ln(c+1))]])</f>
        <v>103.42086864099544</v>
      </c>
      <c r="I173" s="5">
        <f>EXP(Tabela2[[#This Row],[Górna granica ufności(ln(c+1))]])</f>
        <v>6303.8399375643012</v>
      </c>
      <c r="J173" s="5"/>
      <c r="K173" s="5">
        <f t="shared" si="9"/>
        <v>806.43334221265502</v>
      </c>
      <c r="L173" s="5">
        <f t="shared" si="10"/>
        <v>102.42086864099544</v>
      </c>
      <c r="M173" s="5">
        <f t="shared" si="11"/>
        <v>6302.8399375643012</v>
      </c>
    </row>
    <row r="174" spans="1:13" x14ac:dyDescent="0.25">
      <c r="A174" s="2">
        <v>44067</v>
      </c>
      <c r="C174" s="3">
        <f t="shared" si="6"/>
        <v>6.928858992653125</v>
      </c>
      <c r="D174" s="4">
        <f t="shared" si="7"/>
        <v>4.8184068280383556</v>
      </c>
      <c r="E174" s="4">
        <f t="shared" si="8"/>
        <v>9.0393111572678944</v>
      </c>
      <c r="F174" s="5"/>
      <c r="G174" s="5">
        <f>EXP(Tabela2[[#This Row],[Prognoza(ln(c+1))]])</f>
        <v>1021.3279718179882</v>
      </c>
      <c r="H174" s="5">
        <f>EXP(Tabela2[[#This Row],[Dolna granica ufności(ln(c+1))]])</f>
        <v>123.76775031336058</v>
      </c>
      <c r="I174" s="5">
        <f>EXP(Tabela2[[#This Row],[Górna granica ufności(ln(c+1))]])</f>
        <v>8427.9695104488201</v>
      </c>
      <c r="J174" s="5"/>
      <c r="K174" s="5">
        <f t="shared" si="9"/>
        <v>1020.3279718179882</v>
      </c>
      <c r="L174" s="5">
        <f t="shared" si="10"/>
        <v>122.76775031336058</v>
      </c>
      <c r="M174" s="5">
        <f t="shared" si="11"/>
        <v>8426.9695104488201</v>
      </c>
    </row>
    <row r="175" spans="1:13" x14ac:dyDescent="0.25">
      <c r="A175" s="2">
        <v>44068</v>
      </c>
      <c r="C175" s="3">
        <f t="shared" si="6"/>
        <v>6.9039079044739253</v>
      </c>
      <c r="D175" s="4">
        <f t="shared" si="7"/>
        <v>4.7393360373464066</v>
      </c>
      <c r="E175" s="4">
        <f t="shared" si="8"/>
        <v>9.068479771601444</v>
      </c>
      <c r="F175" s="5"/>
      <c r="G175" s="5">
        <f>EXP(Tabela2[[#This Row],[Prognoza(ln(c+1))]])</f>
        <v>996.16001715455468</v>
      </c>
      <c r="H175" s="5">
        <f>EXP(Tabela2[[#This Row],[Dolna granica ufności(ln(c+1))]])</f>
        <v>114.35824686232085</v>
      </c>
      <c r="I175" s="5">
        <f>EXP(Tabela2[[#This Row],[Górna granica ufności(ln(c+1))]])</f>
        <v>8677.4221099424758</v>
      </c>
      <c r="J175" s="5"/>
      <c r="K175" s="5">
        <f t="shared" si="9"/>
        <v>995.16001715455468</v>
      </c>
      <c r="L175" s="5">
        <f t="shared" si="10"/>
        <v>113.35824686232085</v>
      </c>
      <c r="M175" s="5">
        <f t="shared" si="11"/>
        <v>8676.4221099424758</v>
      </c>
    </row>
    <row r="176" spans="1:13" x14ac:dyDescent="0.25">
      <c r="A176" s="2">
        <v>44069</v>
      </c>
      <c r="C176" s="3">
        <f t="shared" si="6"/>
        <v>6.8576697300873759</v>
      </c>
      <c r="D176" s="4">
        <f t="shared" si="7"/>
        <v>4.6401630829840617</v>
      </c>
      <c r="E176" s="4">
        <f t="shared" si="8"/>
        <v>9.0751763771906901</v>
      </c>
      <c r="F176" s="5"/>
      <c r="G176" s="5">
        <f>EXP(Tabela2[[#This Row],[Prognoza(ln(c+1))]])</f>
        <v>951.14805135552467</v>
      </c>
      <c r="H176" s="5">
        <f>EXP(Tabela2[[#This Row],[Dolna granica ufności(ln(c+1))]])</f>
        <v>103.56123528147832</v>
      </c>
      <c r="I176" s="5">
        <f>EXP(Tabela2[[#This Row],[Górna granica ufności(ln(c+1))]])</f>
        <v>8735.7263858285787</v>
      </c>
      <c r="J176" s="5"/>
      <c r="K176" s="5">
        <f t="shared" si="9"/>
        <v>950.14805135552467</v>
      </c>
      <c r="L176" s="5">
        <f t="shared" si="10"/>
        <v>102.56123528147832</v>
      </c>
      <c r="M176" s="5">
        <f t="shared" si="11"/>
        <v>8734.7263858285787</v>
      </c>
    </row>
    <row r="177" spans="1:13" x14ac:dyDescent="0.25">
      <c r="A177" s="2">
        <v>44070</v>
      </c>
      <c r="C177" s="3">
        <f t="shared" si="6"/>
        <v>7.1455996544787359</v>
      </c>
      <c r="D177" s="4">
        <f t="shared" si="7"/>
        <v>4.8761272268911302</v>
      </c>
      <c r="E177" s="4">
        <f t="shared" si="8"/>
        <v>9.4150720820663416</v>
      </c>
      <c r="F177" s="5"/>
      <c r="G177" s="5">
        <f>EXP(Tabela2[[#This Row],[Prognoza(ln(c+1))]])</f>
        <v>1268.5117659494451</v>
      </c>
      <c r="H177" s="5">
        <f>EXP(Tabela2[[#This Row],[Dolna granica ufności(ln(c+1))]])</f>
        <v>131.12187404016478</v>
      </c>
      <c r="I177" s="5">
        <f>EXP(Tabela2[[#This Row],[Górna granica ufności(ln(c+1))]])</f>
        <v>12271.957765485256</v>
      </c>
      <c r="J177" s="5"/>
      <c r="K177" s="5">
        <f t="shared" si="9"/>
        <v>1267.5117659494451</v>
      </c>
      <c r="L177" s="5">
        <f t="shared" si="10"/>
        <v>130.12187404016478</v>
      </c>
      <c r="M177" s="5">
        <f t="shared" si="11"/>
        <v>12270.957765485256</v>
      </c>
    </row>
    <row r="178" spans="1:13" x14ac:dyDescent="0.25">
      <c r="A178" s="2">
        <v>44071</v>
      </c>
      <c r="C178" s="3">
        <f t="shared" si="6"/>
        <v>6.9909205693088934</v>
      </c>
      <c r="D178" s="4">
        <f t="shared" si="7"/>
        <v>4.6706459154772881</v>
      </c>
      <c r="E178" s="4">
        <f t="shared" si="8"/>
        <v>9.3111952231404977</v>
      </c>
      <c r="F178" s="5"/>
      <c r="G178" s="5">
        <f>EXP(Tabela2[[#This Row],[Prognoza(ln(c+1))]])</f>
        <v>1086.7214182422711</v>
      </c>
      <c r="H178" s="5">
        <f>EXP(Tabela2[[#This Row],[Dolna granica ufności(ln(c+1))]])</f>
        <v>106.76668241798463</v>
      </c>
      <c r="I178" s="5">
        <f>EXP(Tabela2[[#This Row],[Górna granica ufności(ln(c+1))]])</f>
        <v>11061.160786499824</v>
      </c>
      <c r="J178" s="5"/>
      <c r="K178" s="5">
        <f t="shared" si="9"/>
        <v>1085.7214182422711</v>
      </c>
      <c r="L178" s="5">
        <f t="shared" si="10"/>
        <v>105.76668241798463</v>
      </c>
      <c r="M178" s="5">
        <f t="shared" si="11"/>
        <v>11060.160786499824</v>
      </c>
    </row>
    <row r="179" spans="1:13" x14ac:dyDescent="0.25">
      <c r="A179" s="2">
        <v>44072</v>
      </c>
      <c r="C179" s="3">
        <f t="shared" si="6"/>
        <v>7.075502695069523</v>
      </c>
      <c r="D179" s="4">
        <f t="shared" si="7"/>
        <v>4.7053871887413639</v>
      </c>
      <c r="E179" s="4">
        <f t="shared" si="8"/>
        <v>9.4456182013976822</v>
      </c>
      <c r="F179" s="5"/>
      <c r="G179" s="5">
        <f>EXP(Tabela2[[#This Row],[Prognoza(ln(c+1))]])</f>
        <v>1182.6378576220116</v>
      </c>
      <c r="H179" s="5">
        <f>EXP(Tabela2[[#This Row],[Dolna granica ufności(ln(c+1))]])</f>
        <v>110.54107692309461</v>
      </c>
      <c r="I179" s="5">
        <f>EXP(Tabela2[[#This Row],[Górna granica ufności(ln(c+1))]])</f>
        <v>12652.602464275198</v>
      </c>
      <c r="J179" s="5"/>
      <c r="K179" s="5">
        <f t="shared" si="9"/>
        <v>1181.6378576220116</v>
      </c>
      <c r="L179" s="5">
        <f t="shared" si="10"/>
        <v>109.54107692309461</v>
      </c>
      <c r="M179" s="5">
        <f t="shared" si="11"/>
        <v>12651.602464275198</v>
      </c>
    </row>
    <row r="180" spans="1:13" x14ac:dyDescent="0.25">
      <c r="A180" s="2">
        <v>44073</v>
      </c>
      <c r="C180" s="3">
        <f t="shared" si="6"/>
        <v>6.8273016008212455</v>
      </c>
      <c r="D180" s="4">
        <f t="shared" si="7"/>
        <v>4.4082470308709967</v>
      </c>
      <c r="E180" s="4">
        <f t="shared" si="8"/>
        <v>9.2463561707714952</v>
      </c>
      <c r="F180" s="5"/>
      <c r="G180" s="5">
        <f>EXP(Tabela2[[#This Row],[Prognoza(ln(c+1))]])</f>
        <v>922.69764364564446</v>
      </c>
      <c r="H180" s="5">
        <f>EXP(Tabela2[[#This Row],[Dolna granica ufności(ln(c+1))]])</f>
        <v>82.125374003540102</v>
      </c>
      <c r="I180" s="5">
        <f>EXP(Tabela2[[#This Row],[Górna granica ufności(ln(c+1))]])</f>
        <v>10366.722245338282</v>
      </c>
      <c r="J180" s="5"/>
      <c r="K180" s="5">
        <f t="shared" si="9"/>
        <v>921.69764364564446</v>
      </c>
      <c r="L180" s="5">
        <f t="shared" si="10"/>
        <v>81.125374003540102</v>
      </c>
      <c r="M180" s="5">
        <f t="shared" si="11"/>
        <v>10365.722245338282</v>
      </c>
    </row>
    <row r="181" spans="1:13" x14ac:dyDescent="0.25">
      <c r="A181" s="2">
        <v>44074</v>
      </c>
      <c r="C181" s="3">
        <f t="shared" si="6"/>
        <v>7.0623000901283222</v>
      </c>
      <c r="D181" s="4">
        <f t="shared" si="7"/>
        <v>4.5951544221875897</v>
      </c>
      <c r="E181" s="4">
        <f t="shared" si="8"/>
        <v>9.5294457580690555</v>
      </c>
      <c r="F181" s="5"/>
      <c r="G181" s="5">
        <f>EXP(Tabela2[[#This Row],[Prognoza(ln(c+1))]])</f>
        <v>1167.1265771653602</v>
      </c>
      <c r="H181" s="5">
        <f>EXP(Tabela2[[#This Row],[Dolna granica ufności(ln(c+1))]])</f>
        <v>99.003422692411391</v>
      </c>
      <c r="I181" s="5">
        <f>EXP(Tabela2[[#This Row],[Górna granica ufności(ln(c+1))]])</f>
        <v>13758.963176029085</v>
      </c>
      <c r="J181" s="5"/>
      <c r="K181" s="5">
        <f t="shared" si="9"/>
        <v>1166.1265771653602</v>
      </c>
      <c r="L181" s="5">
        <f t="shared" si="10"/>
        <v>98.003422692411391</v>
      </c>
      <c r="M181" s="5">
        <f t="shared" si="11"/>
        <v>13757.963176029085</v>
      </c>
    </row>
    <row r="182" spans="1:13" x14ac:dyDescent="0.25">
      <c r="A182" s="2">
        <v>44075</v>
      </c>
      <c r="C182" s="3">
        <f t="shared" si="6"/>
        <v>7.0373490019491225</v>
      </c>
      <c r="D182" s="4">
        <f t="shared" si="7"/>
        <v>4.5229113914470886</v>
      </c>
      <c r="E182" s="4">
        <f t="shared" si="8"/>
        <v>9.5517866124511563</v>
      </c>
      <c r="F182" s="5"/>
      <c r="G182" s="5">
        <f>EXP(Tabela2[[#This Row],[Prognoza(ln(c+1))]])</f>
        <v>1138.3657974832963</v>
      </c>
      <c r="H182" s="5">
        <f>EXP(Tabela2[[#This Row],[Dolna granica ufności(ln(c+1))]])</f>
        <v>92.103356939091512</v>
      </c>
      <c r="I182" s="5">
        <f>EXP(Tabela2[[#This Row],[Górna granica ufności(ln(c+1))]])</f>
        <v>14069.809526451379</v>
      </c>
      <c r="J182" s="5"/>
      <c r="K182" s="5">
        <f t="shared" si="9"/>
        <v>1137.3657974832963</v>
      </c>
      <c r="L182" s="5">
        <f t="shared" si="10"/>
        <v>91.103356939091512</v>
      </c>
      <c r="M182" s="5">
        <f t="shared" si="11"/>
        <v>14068.809526451379</v>
      </c>
    </row>
    <row r="183" spans="1:13" x14ac:dyDescent="0.25">
      <c r="A183" s="2">
        <v>44076</v>
      </c>
      <c r="C183" s="3">
        <f t="shared" si="6"/>
        <v>6.9911108275625731</v>
      </c>
      <c r="D183" s="4">
        <f t="shared" si="7"/>
        <v>4.4301360046390998</v>
      </c>
      <c r="E183" s="4">
        <f t="shared" si="8"/>
        <v>9.5520856504860454</v>
      </c>
      <c r="F183" s="5"/>
      <c r="G183" s="5">
        <f>EXP(Tabela2[[#This Row],[Prognoza(ln(c+1))]])</f>
        <v>1086.9281956314708</v>
      </c>
      <c r="H183" s="5">
        <f>EXP(Tabela2[[#This Row],[Dolna granica ufności(ln(c+1))]])</f>
        <v>83.942832748620745</v>
      </c>
      <c r="I183" s="5">
        <f>EXP(Tabela2[[#This Row],[Górna granica ufności(ln(c+1))]])</f>
        <v>14074.017563793683</v>
      </c>
      <c r="J183" s="5"/>
      <c r="K183" s="5">
        <f t="shared" si="9"/>
        <v>1085.9281956314708</v>
      </c>
      <c r="L183" s="5">
        <f t="shared" si="10"/>
        <v>82.942832748620745</v>
      </c>
      <c r="M183" s="5">
        <f t="shared" si="11"/>
        <v>14073.017563793683</v>
      </c>
    </row>
    <row r="184" spans="1:13" x14ac:dyDescent="0.25">
      <c r="A184" s="2">
        <v>44077</v>
      </c>
      <c r="C184" s="3">
        <f t="shared" si="6"/>
        <v>7.2790407519539331</v>
      </c>
      <c r="D184" s="4">
        <f t="shared" si="7"/>
        <v>4.6721261917756927</v>
      </c>
      <c r="E184" s="4">
        <f t="shared" si="8"/>
        <v>9.8859553121321735</v>
      </c>
      <c r="F184" s="5"/>
      <c r="G184" s="5">
        <f>EXP(Tabela2[[#This Row],[Prognoza(ln(c+1))]])</f>
        <v>1449.5968350413555</v>
      </c>
      <c r="H184" s="5">
        <f>EXP(Tabela2[[#This Row],[Dolna granica ufności(ln(c+1))]])</f>
        <v>106.9248436397007</v>
      </c>
      <c r="I184" s="5">
        <f>EXP(Tabela2[[#This Row],[Górna granica ufności(ln(c+1))]])</f>
        <v>19652.411101414975</v>
      </c>
      <c r="J184" s="5"/>
      <c r="K184" s="5">
        <f t="shared" si="9"/>
        <v>1448.5968350413555</v>
      </c>
      <c r="L184" s="5">
        <f t="shared" si="10"/>
        <v>105.9248436397007</v>
      </c>
      <c r="M184" s="5">
        <f t="shared" si="11"/>
        <v>19651.411101414975</v>
      </c>
    </row>
    <row r="185" spans="1:13" x14ac:dyDescent="0.25">
      <c r="A185" s="2">
        <v>44078</v>
      </c>
      <c r="C185" s="3">
        <f t="shared" si="6"/>
        <v>7.1243616667840906</v>
      </c>
      <c r="D185" s="4">
        <f t="shared" si="7"/>
        <v>4.4723030315931744</v>
      </c>
      <c r="E185" s="4">
        <f t="shared" si="8"/>
        <v>9.7764203019750067</v>
      </c>
      <c r="F185" s="5"/>
      <c r="G185" s="5">
        <f>EXP(Tabela2[[#This Row],[Prognoza(ln(c+1))]])</f>
        <v>1241.8551965709012</v>
      </c>
      <c r="H185" s="5">
        <f>EXP(Tabela2[[#This Row],[Dolna granica ufności(ln(c+1))]])</f>
        <v>87.558140152408768</v>
      </c>
      <c r="I185" s="5">
        <f>EXP(Tabela2[[#This Row],[Górna granica ufności(ln(c+1))]])</f>
        <v>17613.488895101029</v>
      </c>
      <c r="J185" s="5"/>
      <c r="K185" s="5">
        <f t="shared" si="9"/>
        <v>1240.8551965709012</v>
      </c>
      <c r="L185" s="5">
        <f t="shared" si="10"/>
        <v>86.558140152408768</v>
      </c>
      <c r="M185" s="5">
        <f t="shared" si="11"/>
        <v>17612.488895101029</v>
      </c>
    </row>
    <row r="191" spans="1:13" x14ac:dyDescent="0.25">
      <c r="A191" t="s">
        <v>15</v>
      </c>
      <c r="B191" t="s">
        <v>17</v>
      </c>
      <c r="C191" t="s">
        <v>16</v>
      </c>
    </row>
    <row r="192" spans="1:13" x14ac:dyDescent="0.25">
      <c r="A192" s="6">
        <v>44049</v>
      </c>
      <c r="B192">
        <v>726</v>
      </c>
      <c r="C192">
        <f>K156</f>
        <v>849.03401136390062</v>
      </c>
    </row>
    <row r="193" spans="1:3" x14ac:dyDescent="0.25">
      <c r="A193" s="7">
        <v>44050</v>
      </c>
      <c r="B193">
        <v>809</v>
      </c>
      <c r="C193">
        <f t="shared" ref="C193:C221" si="12">K157</f>
        <v>727.21568642853219</v>
      </c>
    </row>
    <row r="194" spans="1:3" x14ac:dyDescent="0.25">
      <c r="A194" s="6">
        <v>44051</v>
      </c>
      <c r="B194">
        <v>843</v>
      </c>
      <c r="C194">
        <f t="shared" si="12"/>
        <v>791.4896158553347</v>
      </c>
    </row>
    <row r="195" spans="1:3" x14ac:dyDescent="0.25">
      <c r="A195" s="7">
        <v>44052</v>
      </c>
      <c r="B195">
        <v>624</v>
      </c>
      <c r="C195">
        <f t="shared" si="12"/>
        <v>617.30280203753739</v>
      </c>
    </row>
    <row r="196" spans="1:3" x14ac:dyDescent="0.25">
      <c r="A196" s="6">
        <v>44053</v>
      </c>
      <c r="B196">
        <v>619</v>
      </c>
      <c r="C196">
        <f t="shared" si="12"/>
        <v>781.09545452243742</v>
      </c>
    </row>
    <row r="197" spans="1:3" x14ac:dyDescent="0.25">
      <c r="A197" s="7">
        <v>44054</v>
      </c>
      <c r="B197">
        <v>551</v>
      </c>
      <c r="C197">
        <f t="shared" si="12"/>
        <v>761.82275908567067</v>
      </c>
    </row>
    <row r="198" spans="1:3" x14ac:dyDescent="0.25">
      <c r="A198" s="6">
        <v>44055</v>
      </c>
      <c r="B198">
        <v>715</v>
      </c>
      <c r="C198">
        <f t="shared" si="12"/>
        <v>727.35424865421987</v>
      </c>
    </row>
    <row r="199" spans="1:3" x14ac:dyDescent="0.25">
      <c r="A199" s="7">
        <v>44056</v>
      </c>
      <c r="B199">
        <v>811</v>
      </c>
      <c r="C199">
        <f t="shared" si="12"/>
        <v>970.37972672121498</v>
      </c>
    </row>
    <row r="200" spans="1:3" x14ac:dyDescent="0.25">
      <c r="A200" s="6">
        <v>44057</v>
      </c>
      <c r="B200">
        <v>825</v>
      </c>
      <c r="C200">
        <f t="shared" si="12"/>
        <v>831.17135434622264</v>
      </c>
    </row>
    <row r="201" spans="1:3" x14ac:dyDescent="0.25">
      <c r="A201" s="7">
        <v>44058</v>
      </c>
      <c r="B201">
        <v>778</v>
      </c>
      <c r="C201">
        <f t="shared" si="12"/>
        <v>904.62064127737551</v>
      </c>
    </row>
    <row r="202" spans="1:3" x14ac:dyDescent="0.25">
      <c r="A202" s="6">
        <v>44059</v>
      </c>
      <c r="B202">
        <v>594</v>
      </c>
      <c r="C202">
        <f t="shared" si="12"/>
        <v>705.56797121622947</v>
      </c>
    </row>
    <row r="203" spans="1:3" x14ac:dyDescent="0.25">
      <c r="A203" s="7">
        <v>44060</v>
      </c>
      <c r="B203">
        <v>595</v>
      </c>
      <c r="C203">
        <f t="shared" si="12"/>
        <v>892.74267232546788</v>
      </c>
    </row>
    <row r="204" spans="1:3" x14ac:dyDescent="0.25">
      <c r="A204" s="6">
        <v>44061</v>
      </c>
      <c r="B204">
        <v>597</v>
      </c>
      <c r="C204">
        <f t="shared" si="12"/>
        <v>870.71872342898951</v>
      </c>
    </row>
    <row r="205" spans="1:3" x14ac:dyDescent="0.25">
      <c r="A205" s="7">
        <v>44062</v>
      </c>
      <c r="B205">
        <v>735</v>
      </c>
      <c r="C205">
        <f t="shared" si="12"/>
        <v>831.32969687737261</v>
      </c>
    </row>
    <row r="206" spans="1:3" x14ac:dyDescent="0.25">
      <c r="A206" s="6">
        <v>44063</v>
      </c>
      <c r="B206">
        <v>767</v>
      </c>
      <c r="C206">
        <f t="shared" si="12"/>
        <v>1109.0480226326322</v>
      </c>
    </row>
    <row r="207" spans="1:3" x14ac:dyDescent="0.25">
      <c r="A207" s="7">
        <v>44064</v>
      </c>
      <c r="B207">
        <v>903</v>
      </c>
      <c r="C207">
        <f t="shared" si="12"/>
        <v>949.9671048021155</v>
      </c>
    </row>
    <row r="208" spans="1:3" x14ac:dyDescent="0.25">
      <c r="A208" s="6">
        <v>44065</v>
      </c>
      <c r="B208">
        <v>900</v>
      </c>
      <c r="C208">
        <f t="shared" si="12"/>
        <v>1033.9015677921</v>
      </c>
    </row>
    <row r="209" spans="1:3" x14ac:dyDescent="0.25">
      <c r="A209" s="7">
        <v>44066</v>
      </c>
      <c r="B209">
        <v>581</v>
      </c>
      <c r="C209">
        <f t="shared" si="12"/>
        <v>806.43334221265502</v>
      </c>
    </row>
    <row r="210" spans="1:3" x14ac:dyDescent="0.25">
      <c r="A210" s="6">
        <v>44067</v>
      </c>
      <c r="B210">
        <v>548</v>
      </c>
      <c r="C210">
        <f t="shared" si="12"/>
        <v>1020.3279718179882</v>
      </c>
    </row>
    <row r="211" spans="1:3" x14ac:dyDescent="0.25">
      <c r="A211" s="7">
        <v>44068</v>
      </c>
      <c r="B211">
        <v>763</v>
      </c>
      <c r="C211">
        <f t="shared" si="12"/>
        <v>995.16001715455468</v>
      </c>
    </row>
    <row r="212" spans="1:3" x14ac:dyDescent="0.25">
      <c r="A212" s="6">
        <v>44069</v>
      </c>
      <c r="B212">
        <v>729</v>
      </c>
      <c r="C212">
        <f t="shared" si="12"/>
        <v>950.14805135552467</v>
      </c>
    </row>
    <row r="213" spans="1:3" x14ac:dyDescent="0.25">
      <c r="A213" s="7">
        <v>44070</v>
      </c>
      <c r="B213">
        <v>887</v>
      </c>
      <c r="C213">
        <f t="shared" si="12"/>
        <v>1267.5117659494451</v>
      </c>
    </row>
    <row r="214" spans="1:3" x14ac:dyDescent="0.25">
      <c r="A214" s="6">
        <v>44071</v>
      </c>
      <c r="B214">
        <v>791</v>
      </c>
      <c r="C214">
        <f t="shared" si="12"/>
        <v>1085.7214182422711</v>
      </c>
    </row>
    <row r="215" spans="1:3" x14ac:dyDescent="0.25">
      <c r="A215" s="7">
        <v>44072</v>
      </c>
      <c r="B215">
        <v>759</v>
      </c>
      <c r="C215">
        <f t="shared" si="12"/>
        <v>1181.6378576220116</v>
      </c>
    </row>
    <row r="216" spans="1:3" x14ac:dyDescent="0.25">
      <c r="A216" s="6">
        <v>44073</v>
      </c>
      <c r="B216">
        <v>631</v>
      </c>
      <c r="C216">
        <f t="shared" si="12"/>
        <v>921.69764364564446</v>
      </c>
    </row>
    <row r="217" spans="1:3" x14ac:dyDescent="0.25">
      <c r="A217" s="7">
        <v>44074</v>
      </c>
      <c r="B217">
        <v>502</v>
      </c>
      <c r="C217">
        <f t="shared" si="12"/>
        <v>1166.1265771653602</v>
      </c>
    </row>
    <row r="218" spans="1:3" x14ac:dyDescent="0.25">
      <c r="A218" s="6">
        <v>44075</v>
      </c>
      <c r="B218">
        <v>550</v>
      </c>
      <c r="C218">
        <f t="shared" si="12"/>
        <v>1137.3657974832963</v>
      </c>
    </row>
    <row r="219" spans="1:3" x14ac:dyDescent="0.25">
      <c r="A219" s="7">
        <v>44076</v>
      </c>
      <c r="B219">
        <v>595</v>
      </c>
      <c r="C219">
        <f t="shared" si="12"/>
        <v>1085.9281956314708</v>
      </c>
    </row>
    <row r="220" spans="1:3" x14ac:dyDescent="0.25">
      <c r="A220" s="6">
        <v>44077</v>
      </c>
      <c r="B220">
        <v>612</v>
      </c>
      <c r="C220">
        <f t="shared" si="12"/>
        <v>1448.5968350413555</v>
      </c>
    </row>
    <row r="221" spans="1:3" x14ac:dyDescent="0.25">
      <c r="A221" s="7">
        <v>44078</v>
      </c>
      <c r="B221">
        <v>691</v>
      </c>
      <c r="C221">
        <f t="shared" si="12"/>
        <v>1240.8551965709012</v>
      </c>
    </row>
  </sheetData>
  <pageMargins left="0.7" right="0.7" top="0.75" bottom="0.75" header="0.3" footer="0.3"/>
  <ignoredErrors>
    <ignoredError sqref="G156:I156 G157:I185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c1_train_transformations</vt:lpstr>
      <vt:lpstr>c1_predictions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2021-12-02T14:47:34Z</dcterms:created>
  <dcterms:modified xsi:type="dcterms:W3CDTF">2021-12-19T19:04:10Z</dcterms:modified>
</cp:coreProperties>
</file>