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D:\BYT\20c\"/>
    </mc:Choice>
  </mc:AlternateContent>
  <xr:revisionPtr revIDLastSave="0" documentId="11_97DE50C6F0915BE155D83DE178300DF059700AB9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A67" i="1"/>
  <c r="B61" i="1"/>
  <c r="G43" i="1"/>
  <c r="G44" i="1"/>
  <c r="G45" i="1"/>
  <c r="G46" i="1"/>
  <c r="G47" i="1"/>
  <c r="G48" i="1"/>
  <c r="G49" i="1"/>
  <c r="G50" i="1"/>
  <c r="G51" i="1"/>
  <c r="G52" i="1"/>
  <c r="G53" i="1"/>
  <c r="G54" i="1"/>
  <c r="G42" i="1"/>
  <c r="D38" i="1"/>
  <c r="G38" i="1"/>
  <c r="D26" i="1"/>
  <c r="D9" i="1"/>
  <c r="G30" i="1"/>
  <c r="G31" i="1"/>
  <c r="G32" i="1"/>
  <c r="G33" i="1"/>
  <c r="G34" i="1"/>
  <c r="G35" i="1"/>
  <c r="G36" i="1"/>
  <c r="G37" i="1"/>
  <c r="G17" i="1"/>
  <c r="G9" i="1"/>
  <c r="G55" i="1" l="1"/>
  <c r="D55" i="1" s="1"/>
  <c r="B64" i="1" s="1"/>
</calcChain>
</file>

<file path=xl/sharedStrings.xml><?xml version="1.0" encoding="utf-8"?>
<sst xmlns="http://schemas.openxmlformats.org/spreadsheetml/2006/main" count="161" uniqueCount="121">
  <si>
    <t>20c - Zarządzanie budynkami</t>
  </si>
  <si>
    <t>wszelkie obliczenia zrealizowane są za pomocą formuł excelowych</t>
  </si>
  <si>
    <t>Oszacowanie złożoności aktorów</t>
  </si>
  <si>
    <t>Aktor</t>
  </si>
  <si>
    <t>Złożoność</t>
  </si>
  <si>
    <t>Waga</t>
  </si>
  <si>
    <t>Uzasadnienie</t>
  </si>
  <si>
    <t>Liczba aktorów</t>
  </si>
  <si>
    <t>Administrator</t>
  </si>
  <si>
    <t>Złożony</t>
  </si>
  <si>
    <t>Użytkownik końcowy komunikujący się z systemem za pomocą GUI</t>
  </si>
  <si>
    <t>Wykonawca</t>
  </si>
  <si>
    <t>Usługodawca</t>
  </si>
  <si>
    <t>Czas</t>
  </si>
  <si>
    <t>Prosty</t>
  </si>
  <si>
    <t>Prosty skrypt działający tylko na jednej tabeli w bazie danych</t>
  </si>
  <si>
    <t xml:space="preserve">UAW = </t>
  </si>
  <si>
    <t>UAW</t>
  </si>
  <si>
    <t>Oszacowanie złożoności przypadków użycia</t>
  </si>
  <si>
    <t>Przypadek użycia</t>
  </si>
  <si>
    <t>Liczba przypadków użycia</t>
  </si>
  <si>
    <t>Wprowadź informacje o budowie</t>
  </si>
  <si>
    <t>Operuje na pojedynczej encji bazy danych</t>
  </si>
  <si>
    <t>Modyfikj informacje o budowie</t>
  </si>
  <si>
    <t>Sporządź listę wykonanych budynków</t>
  </si>
  <si>
    <t>Dotyka trzech encji w bazie danych (Budynek, Budowa, Wykonawca)</t>
  </si>
  <si>
    <t>Dodaj budynek</t>
  </si>
  <si>
    <t>Modyfikuj status budynku</t>
  </si>
  <si>
    <t>UUCW</t>
  </si>
  <si>
    <t>Dodaj firmę</t>
  </si>
  <si>
    <t>Sporządź listę budynków</t>
  </si>
  <si>
    <t>Sporządź listę wykonanych usług dla danego budynku</t>
  </si>
  <si>
    <t>Sporządź listę wykonanych usług</t>
  </si>
  <si>
    <t>Średnio złożony</t>
  </si>
  <si>
    <t>Operuje na dwóch encjach bazy danych (Usługa, Usługodawca)</t>
  </si>
  <si>
    <t>Wprowadź informacje o usłudze</t>
  </si>
  <si>
    <t>Modyfikuj szczegóły usługi</t>
  </si>
  <si>
    <t>Modyfikuj status usługodawcy</t>
  </si>
  <si>
    <t>Oznacz nieaktywnych usługodawców</t>
  </si>
  <si>
    <t>UUCW =</t>
  </si>
  <si>
    <t>Oszacowanie kryteriów złożoności środowiska</t>
  </si>
  <si>
    <t>Symbol</t>
  </si>
  <si>
    <t>Opis</t>
  </si>
  <si>
    <t>Wpływ/Istotnośc dla projektu</t>
  </si>
  <si>
    <t>Waga * Wpływ</t>
  </si>
  <si>
    <t>E1</t>
  </si>
  <si>
    <t>Znajomość metodyki, języka UML</t>
  </si>
  <si>
    <t>Większość diagramów poznano na różnych zajęciach</t>
  </si>
  <si>
    <t>E2</t>
  </si>
  <si>
    <t>Doświadczenie zespołu</t>
  </si>
  <si>
    <t>Doświadczenie tylko z projektami uczelnianymi</t>
  </si>
  <si>
    <t>E3</t>
  </si>
  <si>
    <t>Znajomość technik obiektowych</t>
  </si>
  <si>
    <t>Od trzech lat obracamy się wokół zagadnień obiektowych</t>
  </si>
  <si>
    <t>E4</t>
  </si>
  <si>
    <t>Umiejętności głównego analityka</t>
  </si>
  <si>
    <t>Umiejętności są wystarczające, aczkolwiek nie wybitne</t>
  </si>
  <si>
    <t>E5</t>
  </si>
  <si>
    <t>Motywacja zespołu</t>
  </si>
  <si>
    <t>Temat zarządzania budynkami jest szczególnie interesujący dla większości</t>
  </si>
  <si>
    <t>E6</t>
  </si>
  <si>
    <t>Stabilność wymagań</t>
  </si>
  <si>
    <t>Wymagania nie są tak szczegółowe jak mogłyby być</t>
  </si>
  <si>
    <t>E7</t>
  </si>
  <si>
    <t>Udział pracowników w niepełnym wymiarze czasu</t>
  </si>
  <si>
    <t>Większość pracowników może poświęcić tylko trochę wolnego czasu</t>
  </si>
  <si>
    <t>E8</t>
  </si>
  <si>
    <t>Skomplikowane języki programowania</t>
  </si>
  <si>
    <t>Java nie jest zbyt skomplikowamym językiem</t>
  </si>
  <si>
    <t>ECF =</t>
  </si>
  <si>
    <t>Suma</t>
  </si>
  <si>
    <t>Oszacowanie kryteriów złożoności technicznej</t>
  </si>
  <si>
    <t>T1</t>
  </si>
  <si>
    <t>Rozproszenie systemu</t>
  </si>
  <si>
    <t>System nie wymaga rozproszonego przetwarzania danych</t>
  </si>
  <si>
    <t>T2</t>
  </si>
  <si>
    <t>Wydajność systemu</t>
  </si>
  <si>
    <t>Wydajność nie jest istotnym elementem systemu</t>
  </si>
  <si>
    <t>T3</t>
  </si>
  <si>
    <t>Wydajność dla użytkownika końcowego</t>
  </si>
  <si>
    <t>Wydajność użytkownika końcowego nie jest zbyt istotnym elementem</t>
  </si>
  <si>
    <t>T4</t>
  </si>
  <si>
    <t>Złożone przetwarzanie wewnętrzne</t>
  </si>
  <si>
    <t>Brak wykorzystywania złożonych algorytmów</t>
  </si>
  <si>
    <t>T5</t>
  </si>
  <si>
    <t>Re-używalność</t>
  </si>
  <si>
    <t>Jest szansa, że kawałki kodu mogą być wykorzystywane przy tworzeniu innego systemu do zarządzania innymi dobrami</t>
  </si>
  <si>
    <t>T6</t>
  </si>
  <si>
    <t>Łatwość w instalacji</t>
  </si>
  <si>
    <t>Standardowa instalacja u klienta: architetura serwerowa, bazodanowa itp.</t>
  </si>
  <si>
    <t>T7</t>
  </si>
  <si>
    <t>Łatwość użycia</t>
  </si>
  <si>
    <t>System powinien być intuicyjny w obsłudze</t>
  </si>
  <si>
    <t>T8</t>
  </si>
  <si>
    <t>Przenośność</t>
  </si>
  <si>
    <t>Aplikacja powinna działać tylko w środowisku windows desktop</t>
  </si>
  <si>
    <t>T9</t>
  </si>
  <si>
    <t>Łatwość wprowadzania zmian</t>
  </si>
  <si>
    <t>System powinien mieć łatwą możliwość rozbudowy</t>
  </si>
  <si>
    <t>T10</t>
  </si>
  <si>
    <t>Współbieżność</t>
  </si>
  <si>
    <t>Przetwarzanie współbieżne może wystąpić w śladowych ilościach</t>
  </si>
  <si>
    <t>T11</t>
  </si>
  <si>
    <t>Specjalne mechanizmy ochrony dostępu</t>
  </si>
  <si>
    <t>RODO, dane firm itp. powinny być dobrze zabezpieczone</t>
  </si>
  <si>
    <t>T12</t>
  </si>
  <si>
    <t>Udostępnianie użytkownikom zewnętrznym</t>
  </si>
  <si>
    <t>Nikt z zewnątrz nie będzie korzystał z systemu</t>
  </si>
  <si>
    <t>T13</t>
  </si>
  <si>
    <t>Dodatkowe szkolenia użytkowników</t>
  </si>
  <si>
    <t>Każdy użytkownik końcowy powinien przejść gruntowne szkolenie z systemu</t>
  </si>
  <si>
    <t xml:space="preserve">TCF = </t>
  </si>
  <si>
    <t xml:space="preserve">Wyliczenie złożoności </t>
  </si>
  <si>
    <t>Obliczenie nieskorygowanych punktów przypadków użycia</t>
  </si>
  <si>
    <t>UUPC =</t>
  </si>
  <si>
    <t>Obliczenie punktów przypadków użycia</t>
  </si>
  <si>
    <t>UCP =</t>
  </si>
  <si>
    <t>Obliczenie liczby roboczogodzin</t>
  </si>
  <si>
    <t>1 UPC = 15 roboczogodzin</t>
  </si>
  <si>
    <t xml:space="preserve">Obliczenie liczby roboczomiesięcy </t>
  </si>
  <si>
    <t>1 roboczomiesiąc = 176 roboczogodzin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</si>
</sst>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1" fontId="1" fillId="0" borderId="2" xfId="0" applyNumberFormat="1" applyFont="1" applyBorder="1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1" fillId="0" borderId="5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/>
    <xf numFmtId="1" fontId="1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" fontId="1" fillId="2" borderId="6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ny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686816</xdr:colOff>
      <xdr:row>37</xdr:row>
      <xdr:rowOff>27336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698496" y="33648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</xdr:col>
      <xdr:colOff>1126080</xdr:colOff>
      <xdr:row>13</xdr:row>
      <xdr:rowOff>83280</xdr:rowOff>
    </xdr:from>
    <xdr:to>
      <xdr:col>3</xdr:col>
      <xdr:colOff>220500</xdr:colOff>
      <xdr:row>20</xdr:row>
      <xdr:rowOff>78120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14:cNvPr>
            <xdr14:cNvContentPartPr/>
          </xdr14:nvContentPartPr>
          <xdr14:nvPr macro=""/>
          <xdr14:xfrm>
            <a:off x="3290160" y="2735040"/>
            <a:ext cx="2271960" cy="1473120"/>
          </xdr14:xfrm>
        </xdr:contentPart>
      </mc:Choice>
      <mc:Fallback xmlns="">
        <xdr:pic>
          <xdr:nvPicPr>
            <xdr:cNvPr id="16" name="Pismo odręczne 15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85840" y="2727840"/>
              <a:ext cx="2283480" cy="1487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506340</xdr:colOff>
      <xdr:row>51</xdr:row>
      <xdr:rowOff>54180</xdr:rowOff>
    </xdr:from>
    <xdr:to>
      <xdr:col>3</xdr:col>
      <xdr:colOff>1284660</xdr:colOff>
      <xdr:row>53</xdr:row>
      <xdr:rowOff>120780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7" name="Pismo odręczne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14:cNvPr>
            <xdr14:cNvContentPartPr/>
          </xdr14:nvContentPartPr>
          <xdr14:nvPr macro=""/>
          <xdr14:xfrm>
            <a:off x="5847960" y="10280220"/>
            <a:ext cx="778320" cy="432360"/>
          </xdr14:xfrm>
        </xdr:contentPart>
      </mc:Choice>
      <mc:Fallback xmlns="">
        <xdr:pic>
          <xdr:nvPicPr>
            <xdr:cNvPr id="27" name="Pismo odręczne 26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42920" y="10274820"/>
              <a:ext cx="78912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661500</xdr:colOff>
      <xdr:row>0</xdr:row>
      <xdr:rowOff>102660</xdr:rowOff>
    </xdr:from>
    <xdr:to>
      <xdr:col>3</xdr:col>
      <xdr:colOff>1665540</xdr:colOff>
      <xdr:row>2</xdr:row>
      <xdr:rowOff>183300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4" name="Pismo odręczne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14:cNvPr>
            <xdr14:cNvContentPartPr/>
          </xdr14:nvContentPartPr>
          <xdr14:nvPr macro=""/>
          <xdr14:xfrm>
            <a:off x="6003120" y="102660"/>
            <a:ext cx="1004040" cy="492120"/>
          </xdr14:xfrm>
        </xdr:contentPart>
      </mc:Choice>
      <mc:Fallback xmlns="">
        <xdr:pic>
          <xdr:nvPicPr>
            <xdr:cNvPr id="34" name="Pismo odręczne 33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00240" y="95820"/>
              <a:ext cx="1010880" cy="501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cm"/>
          <inkml:channel name="T" type="integer" max="2.14748E9" units="dev"/>
        </inkml:traceFormat>
        <inkml:channelProperties>
          <inkml:channelProperty channel="X" name="resolution" value="1612.54919" units="1/cm"/>
          <inkml:channelProperty channel="Y" name="resolution" value="2580.07886" units="1/cm"/>
          <inkml:channelProperty channel="F" name="resolution" value="10E-6" units="1/cm"/>
          <inkml:channelProperty channel="T" name="resolution" value="1" units="1/dev"/>
        </inkml:channelProperties>
      </inkml:inkSource>
      <inkml:timestamp xml:id="ts0" timeString="2023-06-17T21:16:05.767"/>
    </inkml:context>
    <inkml:brush xml:id="br0">
      <inkml:brushProperty name="width" value="0.05833" units="cm"/>
      <inkml:brushProperty name="height" value="0.05833" units="cm"/>
      <inkml:brushProperty name="color" value="#ED1C24"/>
    </inkml:brush>
    <inkml:brush xml:id="br1">
      <inkml:brushProperty name="width" value="0.08333" units="cm"/>
      <inkml:brushProperty name="height" value="0.08333" units="cm"/>
      <inkml:brushProperty name="color" value="#ED1C24"/>
    </inkml:brush>
  </inkml:definitions>
  <inkml:traceGroup>
    <inkml:annotationXML>
      <emma:emma xmlns:emma="http://www.w3.org/2003/04/emma" version="1.0">
        <emma:interpretation id="{FC4C27D1-01E7-4804-BC17-AD0D1884519B}" emma:medium="tactile" emma:mode="ink">
          <msink:context xmlns:msink="http://schemas.microsoft.com/ink/2010/main" type="writingRegion" rotatedBoundingBox="9014,7799 15322,7567 15472,11648 9164,11880"/>
        </emma:interpretation>
      </emma:emma>
    </inkml:annotationXML>
    <inkml:traceGroup>
      <inkml:annotationXML>
        <emma:emma xmlns:emma="http://www.w3.org/2003/04/emma" version="1.0">
          <emma:interpretation id="{5CE2F726-023A-460A-936C-FE873D9FE97E}" emma:medium="tactile" emma:mode="ink">
            <msink:context xmlns:msink="http://schemas.microsoft.com/ink/2010/main" type="paragraph" rotatedBoundingBox="9364,9541 14953,7295 15413,8439 9824,1068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13C7BA9-31C1-4128-A115-43CBD3D73768}" emma:medium="tactile" emma:mode="ink">
              <msink:context xmlns:msink="http://schemas.microsoft.com/ink/2010/main" type="line" rotatedBoundingBox="9364,9541 14953,7295 15413,8439 9824,10685"/>
            </emma:interpretation>
          </emma:emma>
        </inkml:annotationXML>
        <inkml:traceGroup>
          <inkml:annotationXML>
            <emma:emma xmlns:emma="http://www.w3.org/2003/04/emma" version="1.0">
              <emma:interpretation id="{F26FA1DC-6F79-4A82-8332-BD561D6039DD}" emma:medium="tactile" emma:mode="ink">
                <msink:context xmlns:msink="http://schemas.microsoft.com/ink/2010/main" type="inkWord" rotatedBoundingBox="9364,9541 12459,8297 12812,9175 9717,10418"/>
              </emma:interpretation>
              <emma:one-of disjunction-type="recognition" id="oneOf0">
                <emma:interpretation id="interp0" emma:lang="pl-PL" emma:confidence="0">
                  <emma:literal>Zawsz,</emma:literal>
                </emma:interpretation>
                <emma:interpretation id="interp1" emma:lang="pl-PL" emma:confidence="0">
                  <emma:literal>Zawis,</emma:literal>
                </emma:interpretation>
                <emma:interpretation id="interp2" emma:lang="pl-PL" emma:confidence="0">
                  <emma:literal>Zdrowi,</emma:literal>
                </emma:interpretation>
                <emma:interpretation id="interp3" emma:lang="pl-PL" emma:confidence="0">
                  <emma:literal>Zdziwi,</emma:literal>
                </emma:interpretation>
                <emma:interpretation id="interp4" emma:lang="pl-PL" emma:confidence="0">
                  <emma:literal>ziłowi?</emma:literal>
                </emma:interpretation>
              </emma:one-of>
            </emma:emma>
          </inkml:annotationXML>
          <inkml:trace contextRef="#ctx0" brushRef="#br0">-4396 2201 36 0,'-12'0'253'0,"-5"-2"16"0,0 1 8 0,6-3-76 15,0 0-88-15,5 1-52 16,2 3-29-16,1-2-16 0,-2 0-9 0,5 0-4 15,5-1 0-15,-2 1-1 0,6-3 1 16,3-1 2-16,3 0-2 0,3-2-1 16,5 0 0-16,2-2 0 0,1 1 1 15,-2 0-2-15,2 2 0 0,0-1 1 16,-2 5-1-16,-4-1 0 0,-4 4-4 16,1 0 1-16,-8 4-1 0,-1 5 0 15,-6 3 2-15,-4 4 1 0,-7 8 1 0,-4 3-1 16,-5 3 2-16,-3 7 2 0,-4-1-3 15,3-1-2-15,-2 2 1 0,0-3 1 16,6-2-1-16,1-1-1 0,5-3-1 16,4-1-2-16,1-3-6 0,7-2-7 15,7-6-1-15,3-1-3 0,2-5-2 16,7-3 0-16,2-5 2 0,5-4-4 0,3-3-8 16,4-6-16-16,3-4-16 15,1-1-22-15,-1-5-25 0,0-1-19 0,-1-3-13 16,-2-2-6-16,-3 0 11 0,-4 2 20 15,-1 1 26-15</inkml:trace>
          <inkml:trace contextRef="#ctx0" brushRef="#br0" timeOffset="748.03">-4150 1782 69 0,'12'-17'83'16,"12"3"-39"-16,2-2-23 0,6-2-6 16,9-2 2-16,3-2 4 0,4 3 0 15,4 1 2-15,-2 5-1 0,3 4-3 0,-5 6-7 16,2 3-8-16,-7 11-4 0,-3 3-9 16,-4 7-11-16,-5 6-13 0,-10 2-4 15,-5 5-3-15,-6 3-1 0,-7 2 8 16,-3 0 11-16,-4 3 15 0,-6-1 14 0,-4 1 13 15,-2-1 16-15,-2-2 10 0,4 0 12 16,-1-4 9-16,4-2 2 0,2-2 0 16,4-5 1-16,9 0 5 0,1-5-4 15,4-1-8-15,13-6-8 0,-1-1-8 16,6-8-9-16,6-1-16 0,1-5-10 16,4-5-4-16,-3-3-1 0,1-4-3 15,-2-5-2-15,-7 0 1 0,-6-4 1 16,-5-1 0-16,-6-2-3 0,-8 0-7 0,-7-4-6 15,-8-1-5-15,-7-1-2 0,-6 1-2 16,-3 1 1-16,-4 5 8 0,2 5 9 16,0 2 7-16,2 4 1 0,5 6 1 15,3 4-1-15,4 1-2 0,3 4-6 16,5-1-3-16,9 5-3 0,4-3-4 16,5 5-1-16,4-3 1 0,10 1 2 15,1-3-1-15,5 0 6 0,2 2 4 0,2-5 3 16,3 1-1-16,-3-1 2 0,-2 0 2 15,0 2-1-15,-3 0 0 0,-3 0-1 16,-6 1 1-16,-2 1 4 0,-5 1 5 16,2 1 7-16,-9 3 3 0,0 0 6 15,-4 1-2-15,-2 5-3 0,-3 1-4 16,0 2-9-16,2 4-3 0,-2-3-4 0,1 1-2 16,-2-2-1-16,5 0-4 15,0-2-5-15,0-3-15 0,5-2-19 0,3-4-29 16,2-4-54-16,1-6-50 0,4-4-22 15,-2-6-2-15</inkml:trace>
          <inkml:trace contextRef="#ctx0" brushRef="#br0" timeOffset="153.65">-3878 2311 56 0,'5'-7'78'0,"-2"3"2"0,2 4 0 0,-4 2 2 15,2 3-3-15,2 7-6 16,-1 1-7-16,3 8-5 0,1 2-9 0,4 2-10 16,-3 3-13-16,5 0-9 0,-2-1-4 15,3-2-6-15,-3-3-3 0,0-3-4 16,-2-4-2-16,0-3-1 0,-2-3-2 15,-5-3-4-15,-1-5-20 0,1-4-39 16,-6-8-52-16,-2-5-44 0,-3-6-23 0,-7-4-6 16</inkml:trace>
          <inkml:trace contextRef="#ctx0" brushRef="#br0" timeOffset="1129.08">-3021 1744 214 0,'-13'-7'246'0,"0"3"3"0,-1 4-55 16,2 4-103-16,2 3-57 0,3 2-30 15,5 3-12-15,-2 3-4 0,8 1-2 16,0 2-8-16,6 0-6 0,4 2-10 16,3 0-7-16,4 0-9 0,1-1-5 15,-3 3 7-15,0-4 9 0,5 0 8 0,-7-2 9 16,2 0 13-16,-5-3 8 16,4-2 6-16,-3-2 3 0,0 0 3 0,-3-4 3 15,4-1-1-15,-1 0 4 0,0-4 3 16,1-3 9-16,-1 0 8 0,-1-4 6 15,0-2 5-15,-2-2 2 0,-3-3-2 16,1-2-3-16,-2-1-7 0,-4-3-5 16,-4 1-3-16,-5-1-6 0,-4 0-4 0,-3 0-5 15,-5 2-3-15,-2 0 0 16,-6 2 2-16,0 4 1 0,-1 4-2 0,0 2-6 16,0 6-6-16,3 6-11 15,-1 2-12-15,3 4-12 0,4 1-17 0,8 1-15 16,4 2-21-16,6-1-27 0,4-1-32 15,3-3-28-15,5-4-4 0</inkml:trace>
          <inkml:trace contextRef="#ctx0" brushRef="#br0" timeOffset="1646.39">-2608 1793 152 0,'5'-6'159'15,"0"1"-27"-15,-1 1-31 0,0 0-34 16,0 4-27-16,-3-1-18 0,0 1-3 15,2 1-4-15,-1 1 1 0,0 2 0 0,1 2 1 16,2 1-2-16,-1-1-3 0,1 4-5 16,0-1-3-16,0-2-2 0,2 2-1 15,0-4-1-15,5 1 0 0,-3-1 0 16,4-3 0-16,2 0 3 0,-2-4-1 16,8-2-1-16,-4-3-1 0,2 0 0 15,-1-2 0-15,0 0-2 0,0-2 0 16,-2 2 1-16,-1 0 0 0,-2 2-1 15,-1 1 0-15,-2 1-1 0,-4 3-1 16,0 0 2-16,-1 2-2 0,1 2 1 0,-2 2 1 16,2 1 2-16,1 2 1 0,-2 1 1 15,3 0 2-15,1 2 0 0,0-1 0 16,1 0-3-16,3 2 2 0,-2-4-2 16,4-2 0-16,-2-1 0 0,4-3 0 15,-1-1 1-15,1-3 1 0,0-2 1 0,0-3 1 16,-3-1-1-16,0-1-1 15,-1-5 0-15,-4 1 1 0,-1-3-2 0,-3 0-1 16,-5-3 0-16,-5-2 1 0,-3-1-1 16,-1-1-2-16,-8 3-1 0,-1-1 5 15,-2 4 8-15,0 2 5 0,-3 3 5 16,1 4 5-16,-2 4 1 0,-1 3-3 16,4 2-7-16,-2 4-6 0,1 1-6 15,3 2-4-15,-2 4-4 0,7 2-5 16,0 0-7-16,4 1-12 0,5 2-22 0,3 0-24 15,4-2-24-15,5-1-25 0,6-4-42 16,3-3-15-16,4-4 7 0</inkml:trace>
          <inkml:trace contextRef="#ctx0" brushRef="#br0" timeOffset="1880.63">-1822 1479 85 0,'2'-1'167'0,"3"-3"-27"0,-1 4-43 16,-3 4-34-16,1-1-23 0,3 6-7 16,-2 2-3-16,3 1 0 0,3 4-1 15,-1 3-4-15,2 1-5 0,-1-1-5 16,1 3-4-16,0-2-4 0,-4-2-1 16,2-2-2-16,-6-2 3 0,-2 1 8 0,0-4 7 15,-2 0 5-15,-7-2-6 16,-4-1-15-16,1 0-38 0,-4-3-67 0,0-5-65 15,-4-2-35-15,3-5-11 0</inkml:trace>
          <inkml:trace contextRef="#ctx0" brushRef="#br0" timeOffset="2060.62">-1834 1004 222 0,'-5'-31'313'0,"-4"4"13"16,1 6 8-16,1 1-139 15,0 6-92-15,2 3-53 0,0 2-32 0,3 5-12 16,2 4-13-16,0 4-17 0,0 5-27 16,2 2-42-16,5 3-74 0,-4 2-77 15,4 1-36-15,0-1-8 0,1 0 15 16</inkml:trace>
          <inkml:trace contextRef="#ctx0" brushRef="#br0" timeOffset="2253.36">-1650 819 140 0,'-10'-13'261'0,"0"3"16"15,1 0-8-15,0 5-110 0,1 4-67 16,2 2-37-16,3 6-25 0,-2 6-14 16,3 7-6-16,4 5-2 0,5 3-2 0,0 7 1 15,3 2-4-15,5 5-17 16,3 1-36-16,-1 1-70 0,-3-1-83 0,3-2-44 15,-6-1-21-15,-3-8 4 0</inkml:trace>
          <inkml:trace contextRef="#ctx0" brushRef="#br0" timeOffset="2866.06">-1350 1186 184 0,'-11'2'221'0,"-1"1"4"0,-2 10-72 16,-2 3-73-16,0 7-39 15,-3 6-21-15,3 2-10 0,4 3-6 0,2-1 0 16,5-3-3-16,6 1 0 0,5-4-3 16,6-2-6-16,6-4-11 0,7-2-23 15,2-5-37-15,4-5-62 0,-3-7-38 16,1-2-18-16,0-9-1 0</inkml:trace>
        </inkml:traceGroup>
        <inkml:traceGroup>
          <inkml:annotationXML>
            <emma:emma xmlns:emma="http://www.w3.org/2003/04/emma" version="1.0">
              <emma:interpretation id="{0096ADE0-D18D-40EA-A721-0A9963764F86}" emma:medium="tactile" emma:mode="ink">
                <msink:context xmlns:msink="http://schemas.microsoft.com/ink/2010/main" type="inkWord" rotatedBoundingBox="13801,7822 14975,7351 15413,8439 14238,8911"/>
              </emma:interpretation>
              <emma:one-of disjunction-type="recognition" id="oneOf1">
                <emma:interpretation id="interp5" emma:lang="pl-PL" emma:confidence="0">
                  <emma:literal>0</emma:literal>
                </emma:interpretation>
                <emma:interpretation id="interp6" emma:lang="pl-PL" emma:confidence="0">
                  <emma:literal>O</emma:literal>
                </emma:interpretation>
                <emma:interpretation id="interp7" emma:lang="pl-PL" emma:confidence="0">
                  <emma:literal>•</emma:literal>
                </emma:interpretation>
                <emma:interpretation id="interp8" emma:lang="pl-PL" emma:confidence="0">
                  <emma:literal>o</emma:literal>
                </emma:interpretation>
                <emma:interpretation id="interp9" emma:lang="pl-PL" emma:confidence="0">
                  <emma:literal>°</emma:literal>
                </emma:interpretation>
              </emma:one-of>
            </emma:emma>
          </inkml:annotationXML>
          <inkml:trace contextRef="#ctx0" brushRef="#br1" timeOffset="-20173.72">544 115 219 0,'-6'-4'236'16,"0"1"6"-16,-6-1-73 0,5 2-78 0,-4-1-40 15,1 1-22-15,0 2-9 0,-2 0-2 16,-2 0 0-16,-3 4 4 0,-2-1 3 16,2 4 0-16,-4 1-1 0,-4 4-4 15,0 4-5-15,-1 3-7 0,0 4-3 16,0 4-3-16,-2 4-2 0,0 1 1 0,1 7-1 16,-1 3 1-16,1 1-1 0,1 4-1 15,2 1 1-15,3 5 0 0,7-1 0 16,4 2 3-16,8 4 0 0,9-1 0 15,5-1-2-15,12-1 0 0,4-2 0 16,13-3-2-16,2-7-1 0,12-5 2 0,1-5 1 16,7-10 0-16,3-9 1 15,7-7 2-15,4-10-3 0,3-10 0 0,4-6-1 16,0-8 0-16,-1-8-1 0,-2-4-1 16,-8-6 4-16,-5-4 0 0,-11-3 3 15,-11-2 4-15,-10-4 2 0,-13-2 5 16,-15-4 0-16,-13-2 2 0,-11-5-2 15,-14 2-3-15,-7-4-2 0,-14 5-3 16,-6 7-2-16,-13 5-5 0,-5 9 1 0,-7 5-3 16,-6 12-7-16,-1 5-8 0,-4 12-13 15,5 8-22-15,-1 12-41 0,1 7-60 16,3 11-65-16,1 9-31 0,0 10-7 16,8 5 15-16</inkml:trace>
        </inkml:traceGroup>
      </inkml:traceGroup>
    </inkml:traceGroup>
    <inkml:traceGroup>
      <inkml:annotationXML>
        <emma:emma xmlns:emma="http://www.w3.org/2003/04/emma" version="1.0">
          <emma:interpretation id="{72A26069-6A83-46E1-A39A-844D157EA2D8}" emma:medium="tactile" emma:mode="ink">
            <msink:context xmlns:msink="http://schemas.microsoft.com/ink/2010/main" type="paragraph" rotatedBoundingBox="9106,10301 15414,10069 15472,11648 9164,1188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EFC1F13-708D-4A5A-B9E6-FAA28F2219C3}" emma:medium="tactile" emma:mode="ink">
              <msink:context xmlns:msink="http://schemas.microsoft.com/ink/2010/main" type="line" rotatedBoundingBox="9106,10301 15414,10069 15472,11648 9164,11880"/>
            </emma:interpretation>
          </emma:emma>
        </inkml:annotationXML>
        <inkml:traceGroup>
          <inkml:annotationXML>
            <emma:emma xmlns:emma="http://www.w3.org/2003/04/emma" version="1.0">
              <emma:interpretation id="{D40B1BA4-4821-42F9-BFEE-DD2641C5083F}" emma:medium="tactile" emma:mode="ink">
                <msink:context xmlns:msink="http://schemas.microsoft.com/ink/2010/main" type="inkWord" rotatedBoundingBox="9106,10301 12618,10172 12661,11327 9148,11456"/>
              </emma:interpretation>
              <emma:one-of disjunction-type="recognition" id="oneOf2">
                <emma:interpretation id="interp10" emma:lang="pl-PL" emma:confidence="0">
                  <emma:literal>maja</emma:literal>
                </emma:interpretation>
                <emma:interpretation id="interp11" emma:lang="pl-PL" emma:confidence="0">
                  <emma:literal>majora</emma:literal>
                </emma:interpretation>
                <emma:interpretation id="interp12" emma:lang="pl-PL" emma:confidence="0">
                  <emma:literal>majowa</emma:literal>
                </emma:interpretation>
                <emma:interpretation id="interp13" emma:lang="pl-PL" emma:confidence="0">
                  <emma:literal>rajowa</emma:literal>
                </emma:interpretation>
                <emma:interpretation id="interp14" emma:lang="pl-PL" emma:confidence="0">
                  <emma:literal>zawyżona</emma:literal>
                </emma:interpretation>
              </emma:one-of>
            </emma:emma>
          </inkml:annotationXML>
          <inkml:trace contextRef="#ctx0" brushRef="#br0" timeOffset="3727.39">-4833 3609 39 0,'-17'-4'240'0,"6"3"12"0,6-5 6 0,5-1-85 15,7-4-83-15,11-3-44 16,7-6-17-16,3-3-6 0,6-5 4 0,2 0 4 15,-1 1 3-15,3 2 4 0,-4 1-7 16,-3 2-5-16,-5 6-12 0,-2 2-5 16,-4 3-4-16,-5 2-4 0,-4 3 3 15,-1 3 5-15,-6 2 4 0,-3 2-1 16,-2 4 1-16,-4 6 0 0,-4 7-1 0,-3 6-7 16,-2 2-2-16,-3 5-1 0,5 3-1 15,-3-1 1-15,6-1-2 0,0 1-1 16,6-3 0-16,3-3-2 0,7-2 2 15,3-3-1-15,1-2 0 0,6-6 1 16,3-3 0-16,6-6 1 0,2-3 0 16,6-7 1-16,2-6 0 0,5-5 0 15,-1-4-3-15,0-3 1 0,-2-2-2 16,-2-5 1-16,-7 5-1 0,0 0 1 0,-8 2 2 16,-1 5 1-16,-7 0 0 15,-1 3 0-15,-5 5 2 0,-3 1 0 0,1 3 0 16,-4 1 0-16,2 3-2 0,-3 0-1 15,2 4-3-15,0 2-2 0,1 1-1 16,2 4 3-16,0 4 0 0,4-1 3 16,0 2 0-16,6-1 0 0,1 0 2 15,1 0-1-15,-3-3-1 0,8-3 0 16,-3-1 0-16,-2-3 1 0,0-3-1 0,2-3 0 16,-7-4 2-16,4-2 0 0,-6-4 2 15,0-2-1-15,-4-3-1 0,-2-3 0 16,-4-1-3-16,-4 1-4 0,-2-3-3 15,-4 1-3-15,-1 3 2 0,-4 2 0 16,3 5-1-16,-2 4 2 0,1 2-1 16,0 5-2-16,3 7 1 0,0-1-2 15,3 9 2-15,3 0 0 0,3 5 0 16,3 0-7-16,2 1-7 0,4 2-14 0,5-5-19 16,3 0-28-16,3-4-29 15,2-1-37-15,1-6-51 0,-1-3-18 0,1-4 4 16</inkml:trace>
          <inkml:trace contextRef="#ctx0" brushRef="#br0" timeOffset="4289.82">-3586 3209 62 0,'-3'-4'197'0,"-2"4"8"0,0 0-39 0,-2 6-65 15,1 3-44-15,-2 2-21 0,6 3-7 16,-1 1-2-16,-2-1-1 0,3 4 5 15,2 0-1-15,-1-2-2 0,1 2-3 16,1-2-5-16,1-1-5 0,5-1-7 16,-4-3-4-16,5-2 0 0,2-3-2 15,3-3 0-15,0-1 1 0,3-6 0 16,3-1 1-16,3-4-1 0,-2-2 0 0,0-3-2 16,-1 1-1-16,2-1 1 0,-4 1-1 15,-3 1 0-15,3 0 1 16,-6 3 0-16,2 2 0 0,-4 0 1 0,0 2-2 15,-1 1 0-15,-3 1-2 0,0 3 1 16,2 0-1-16,-2 1 1 0,2 3 0 16,-2 0 1-16,-1 3 0 0,2 0-1 15,-1 1 1-15,1 0 1 0,1 0 1 0,-2-1 1 16,3-2 0-16,1 1 1 0,-2-1-1 16,3 0 0-16,0-1 1 0,0-2-1 15,5-1-1-15,0-2-1 0,2-3-1 16,3-3 0-16,1-2-2 0,4-4-1 15,1 0 2-15,1-5 1 0,-1 2 0 16,-1-2-1-16,0 2 1 0,-6 0 1 16,-2 1-1-16,-3 5-1 0,-4 1 1 15,-2 2 0-15,1 3 1 0,-3 0 1 0,-3 4 0 16,2 4 4-16,-2 5 7 0,1 5 6 16,-2 6 3-16,1 6 5 0,-2 4 1 15,3 6-3-15,-4 4-8 0,1 3-3 16,-1 2-6-16,0 0-4 0,-1-2-3 15,1 2-2-15,-4-4-13 0,0-1-26 16,4-3-45-16,-2-4-71 0,-5-10-62 16,0-2-31-16,0-11-7 0,-2-7 17 0</inkml:trace>
          <inkml:trace contextRef="#ctx0" brushRef="#br0" timeOffset="4529.96">-2895 3175 227 0,'10'-29'262'16,"5"2"10"-16,-1 4-51 0,7 1-90 16,1 3-57-16,0 3-30 0,-1 4-16 15,-1 3-4-15,-2 6-4 0,4 3 0 0,-8 3 2 16,0 4 3-16,1 2 0 0,-5 4-6 16,-1 4 1-16,-5 2-4 0,1 1-3 15,-5 1-5-15,0 1-2 0,-2 0-2 16,-1-2-3-16,3-3-11 0,0 0-21 0,5-4-31 15,0-4-45-15,3-6-69 16,2-5-66-16,3-7-28 0,-1-4 2 0,-2-5 22 16</inkml:trace>
          <inkml:trace contextRef="#ctx0" brushRef="#br0" timeOffset="4675.27">-2639 2720 132 0,'-23'-28'287'0,"1"7"14"16,-2 3 6-16,5 5-104 0,2 4-97 15,1 4-55-15,4 5-27 0,2 4-20 16,3 5-19-16,2 1-19 0,5 5-31 0,7 3-43 16,4-1-68-16,2 0-57 0,4 3-22 15,-3-4 1-15,8 1 20 0</inkml:trace>
          <inkml:trace contextRef="#ctx0" brushRef="#br0" timeOffset="4940">-2502 2930 106 0,'0'9'184'0,"5"1"-26"0,-1 2-36 0,2 2-22 16,2 1-12-16,2 1-14 0,2 0-17 16,2 1-12-16,3-1-9 0,-3 0-9 15,4-2-9-15,3-1-5 0,-3-4-5 16,1-1 6-16,-2-2 5 0,2-3 5 16,-2-3 5-16,0-3 5 0,-3-4 4 15,0-4-6-15,-2-5-4 0,-2-2-4 0,-2-4-7 16,-4-1-5-16,-8-2-5 15,-6-5-2-15,-2 4-2 0,-10 1-2 0,0 0-1 16,-4 7-2-16,-1-1-4 0,-1 8-8 16,-3 6-15-16,3 3-22 0,2 6-30 15,4 7-42-15,3 3-61 0,2 1-40 16,5 1-11-16,7 0 8 0</inkml:trace>
          <inkml:trace contextRef="#ctx0" brushRef="#br0" timeOffset="5563.18">-2192 2804 8 0,'5'-12'247'0,"-3"1"17"0,0 3 8 16,-1 4-65-16,-1-1-93 0,4 5-55 16,-4 5-29-16,1-1-13 0,0 8-4 15,3-2-1-15,2 5 1 0,-4 1-1 0,6 2 1 16,-1 0-5-16,2-2-2 0,1 0-2 15,0-1-2-15,4-3-1 0,-3-1-1 16,0-2 2-16,2-4-2 0,-1-1 0 16,3-5 1-16,-1-4-1 0,4-4 0 15,-2-1 0-15,-1-5-2 0,1-1 2 16,-5-2-1-16,1-2 0 0,-2 2 0 16,2 0-1-16,-7 4 1 0,-1 2 1 0,-1 0 0 15,-3 3 0-15,2 5 0 16,-2-1 0-16,0 4 0 0,0 2-3 0,0 4 1 15,0-1 2-15,0 5-1 0,3 3 0 16,-1 0 1-16,5 2 1 0,-2 1-1 16,1 1-2-16,2-1 2 0,2-2 0 15,-1 1 0-15,3-4-1 0,1-1 3 16,-2-2-1-16,4-1 1 0,-4-3-2 16,6-3 2-16,-4-1 2 0,2-7-1 15,0-1 1-15,-3-1-4 0,3-5 4 0,-4 1-2 16,-1-4 0-16,0-2-3 0,-4-2-4 15,-2-3-2-15,0 0-3 0,-4 2-1 16,-4-1 0-16,0 2 3 0,0 4 6 16,-6 4 4-16,1 2 2 0,-3 3 0 15,-3 3 1-15,1 1 0 0,-3 3 0 16,-4 4 0-16,7 1 2 0,-3 3 1 0,0 3-1 16,3 2-2-16,4 1-1 15,2 2-3-15,4 2-1 0,4 3 2 0,3-1-1 16,4 0 3-16,5 0-1 0,5-1-1 15,4-2 2-15,1 0-2 0,6-3-1 16,6-3 2-16,1-2-2 0,1-3 1 16,5-2-7-16,-4-4-16 0,2-2-35 15,0-1-72-15,-8-2-79 0,-3-4-42 0,-2 0-17 16,-4-3 5-16</inkml:trace>
        </inkml:traceGroup>
        <inkml:traceGroup>
          <inkml:annotationXML>
            <emma:emma xmlns:emma="http://www.w3.org/2003/04/emma" version="1.0">
              <emma:interpretation id="{0B647CF2-071C-4516-AF4B-819A0E8ECF07}" emma:medium="tactile" emma:mode="ink">
                <msink:context xmlns:msink="http://schemas.microsoft.com/ink/2010/main" type="inkWord" rotatedBoundingBox="13813,10627 15432,10568 15472,11648 13853,11708"/>
              </emma:interpretation>
              <emma:one-of disjunction-type="recognition" id="oneOf3">
                <emma:interpretation id="interp15" emma:lang="pl-PL" emma:confidence="0">
                  <emma:literal>o</emma:literal>
                </emma:interpretation>
                <emma:interpretation id="interp16" emma:lang="pl-PL" emma:confidence="0">
                  <emma:literal>O</emma:literal>
                </emma:interpretation>
                <emma:interpretation id="interp17" emma:lang="pl-PL" emma:confidence="0">
                  <emma:literal>0</emma:literal>
                </emma:interpretation>
                <emma:interpretation id="interp18" emma:lang="pl-PL" emma:confidence="0">
                  <emma:literal>°</emma:literal>
                </emma:interpretation>
                <emma:interpretation id="interp19" emma:lang="pl-PL" emma:confidence="0">
                  <emma:literal>ó</emma:literal>
                </emma:interpretation>
              </emma:one-of>
            </emma:emma>
          </inkml:annotationXML>
          <inkml:trace contextRef="#ctx0" brushRef="#br1" timeOffset="-19204.62">475 3186 161 0,'-31'-7'203'15,"-3"-1"7"-15,2 3-82 0,1 2-59 0,-1 1-33 16,1 2-17-16,-3 2-8 0,1 1-4 16,-3 4-4-16,0 2 4 0,1 4 0 15,-1 3 2-15,2 4 0 0,-2 5 1 16,5 2 0-16,0 3-1 0,3 8-1 16,2 5-2-16,4 4 2 0,5 4 3 15,4 1 4-15,9 4 2 0,4 1-1 16,10 1-2-16,9 2-2 0,5-5-5 0,12-2-3 15,7-5-3-15,7-3 1 0,10-7-1 16,7-6 2-16,6-8 0 0,8-8-1 16,7-11 3-16,8-8 2 0,4-10 0 15,4-10 1-15,3-10 2 0,-2-8 5 16,-3-10 2-16,-6-2 3 0,-8-11 0 16,-11 0-2-16,-10-3 0 0,-15 1-6 0,-13-3-5 15,-16 2-3-15,-18 1 0 16,-10 1-2-16,-16 2 0 0,-12 2-1 0,-14 5-1 15,-14 7-4-15,-12 6-10 0,-10 11-15 16,-9 7-26-16,-4 10-35 0,-4 8-44 16,-3 9-44-16,5 7-36 0,4 3-6 15,7 4 12-15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cm"/>
          <inkml:channel name="T" type="integer" max="2.14748E9" units="dev"/>
        </inkml:traceFormat>
        <inkml:channelProperties>
          <inkml:channelProperty channel="X" name="resolution" value="1612.54919" units="1/cm"/>
          <inkml:channelProperty channel="Y" name="resolution" value="2580.07886" units="1/cm"/>
          <inkml:channelProperty channel="F" name="resolution" value="10E-6" units="1/cm"/>
          <inkml:channelProperty channel="T" name="resolution" value="1" units="1/dev"/>
        </inkml:channelProperties>
      </inkml:inkSource>
      <inkml:timestamp xml:id="ts0" timeString="2023-06-17T21:16:55.860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F3AE6890-BCC3-4672-8341-7C8CA8E2AD66}" emma:medium="tactile" emma:mode="ink">
          <msink:context xmlns:msink="http://schemas.microsoft.com/ink/2010/main" type="inkDrawing" rotatedBoundingBox="16228,28592 18391,28531 18425,29717 16261,29778" hotPoints="18280,29048 17237,29734 16076,29275 17119,28589" semanticType="enclosure" shapeName="Ellipse"/>
        </emma:interpretation>
      </emma:emma>
    </inkml:annotationXML>
    <inkml:trace contextRef="#ctx0" brushRef="#br0">857 265 133 0,'-28'-10'259'15,"-6"0"10"-15,-2-2-5 0,-3 3-111 16,-2 2-73-16,-3 0-37 0,4 2-20 15,-3-1-10-15,-1 3-4 0,2-1-2 0,1 1 0 16,1 3 0-16,3 0 0 0,2 0 1 16,2 3-1-16,1 4 0 0,-1 4-1 15,4 2-2-15,1 6-1 0,-3 3-2 16,5 5-1-16,0 5 2 0,5 5-1 16,1 2 0-16,5 4 0 0,4 4-1 15,5 2 0-15,4 1-1 0,4 2 0 0,4 0 0 16,8 1 2-16,7-1-1 0,3-2 1 15,9-2 0-15,4 0 0 0,12-3-1 16,4-4-1-16,2-3-1 0,10-4 2 16,2-5-2-16,5-4 2 0,1-3-2 0,5-10 2 15,6-3-1-15,2-7 0 0,5-6 1 16,2-6 0-16,1-8 2 0,8-5 2 16,0-10 3-16,3-4 6 0,0-5 5 15,1-6 4-15,-4-3 2 0,-6-4 2 0,-8-2-2 16,-9-2-6-16,-14-1-5 0,-13-3 0 15,-16 0 6-15,-12-4 3 0,-22 1 4 16,-9 1 5-16,-17 2 3 0,-14 2-5 16,-17 3-8-16,-12 6-7 0,-19 7-7 15,-12 7-14-15,-17 10-13 0,-10 8-16 16,-9 9-28-16,-5 8-38 0,-1 10-53 16,-2 5-70-16,0 8-47 0,5 3-14 0,3 6 11 15,8 4 31-15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cm"/>
          <inkml:channel name="T" type="integer" max="2.14748E9" units="dev"/>
        </inkml:traceFormat>
        <inkml:channelProperties>
          <inkml:channelProperty channel="X" name="resolution" value="1612.54919" units="1/cm"/>
          <inkml:channelProperty channel="Y" name="resolution" value="2580.07886" units="1/cm"/>
          <inkml:channelProperty channel="F" name="resolution" value="10E-6" units="1/cm"/>
          <inkml:channelProperty channel="T" name="resolution" value="1" units="1/dev"/>
        </inkml:channelProperties>
      </inkml:inkSource>
      <inkml:timestamp xml:id="ts0" timeString="2023-06-17T21:17:37.806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6B7B925D-86BC-473D-9146-43E3C4D85915}" emma:medium="tactile" emma:mode="ink">
          <msink:context xmlns:msink="http://schemas.microsoft.com/ink/2010/main" type="writingRegion" rotatedBoundingBox="19512,1613 16686,1731 16629,371 19455,253"/>
        </emma:interpretation>
      </emma:emma>
    </inkml:annotationXML>
    <inkml:traceGroup>
      <inkml:annotationXML>
        <emma:emma xmlns:emma="http://www.w3.org/2003/04/emma" version="1.0">
          <emma:interpretation id="{5EA88549-857E-4A7C-B5DF-13F0F0DF88E7}" emma:medium="tactile" emma:mode="ink">
            <msink:context xmlns:msink="http://schemas.microsoft.com/ink/2010/main" type="paragraph" rotatedBoundingBox="19512,1613 16686,1731 16629,371 19455,2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35016CB-C366-48E9-8E6A-AC76A3C4DD07}" emma:medium="tactile" emma:mode="ink">
              <msink:context xmlns:msink="http://schemas.microsoft.com/ink/2010/main" type="line" rotatedBoundingBox="19512,1613 16686,1731 16629,371 19455,253"/>
            </emma:interpretation>
          </emma:emma>
        </inkml:annotationXML>
        <inkml:traceGroup>
          <inkml:annotationXML>
            <emma:emma xmlns:emma="http://www.w3.org/2003/04/emma" version="1.0">
              <emma:interpretation id="{97E68FEA-924E-4947-9063-1082121F5ACB}" emma:medium="tactile" emma:mode="ink">
                <msink:context xmlns:msink="http://schemas.microsoft.com/ink/2010/main" type="inkWord" rotatedBoundingBox="19512,1613 16686,1731 16629,371 19455,253"/>
              </emma:interpretation>
              <emma:one-of disjunction-type="recognition" id="oneOf0">
                <emma:interpretation id="interp0" emma:lang="pl-PL" emma:confidence="0">
                  <emma:literal>To</emma:literal>
                </emma:interpretation>
                <emma:interpretation id="interp1" emma:lang="pl-PL" emma:confidence="0">
                  <emma:literal>to</emma:literal>
                </emma:interpretation>
                <emma:interpretation id="interp2" emma:lang="pl-PL" emma:confidence="0">
                  <emma:literal>no</emma:literal>
                </emma:interpretation>
                <emma:interpretation id="interp3" emma:lang="pl-PL" emma:confidence="0">
                  <emma:literal>lało</emma:literal>
                </emma:interpretation>
                <emma:interpretation id="interp4" emma:lang="pl-PL" emma:confidence="0">
                  <emma:literal>Too</emma:literal>
                </emma:interpretation>
              </emma:one-of>
            </emma:emma>
          </inkml:annotationXML>
          <inkml:trace contextRef="#ctx0" brushRef="#br0">315 0 188 0,'-5'4'234'0,"1"0"7"0,-4 1-57 0,2 2-82 15,3 2-47-15,-4 2-23 0,4 1-14 16,1 1-6-16,2 1-6 0,0 1 1 15,0-1 0-15,5 1-2 0,2-1 0 16,0-3 5-16,-1 0 7 0,5-3 9 16,1-2 14-16,-3-3 17 0,6-3 14 15,0-1 10-15,1-5 5 0,0-1-4 0,-1-2-3 16,-5-2-2-16,-5-1 1 0,-1-1 7 16,-8 1 4-16,-2-3-2 0,-8 1-6 15,-5 1-11-15,-8 4-16 0,-5 4-23 16,-9 3-18-16,-3 6-11 0,-5 3-17 15,2 5-16-15,2 3-22 0,10 1-21 16,6 2-38-16,9 4-74 0,7-4-115 0,8-1-52 16,8 0-15-16,6-6 4 0,5-4 30 15</inkml:trace>
          <inkml:trace contextRef="#ctx0" brushRef="#br0" timeOffset="-568.07">-299-342 40 0,'-9'-13'232'0,"-5"4"11"0,-6 4 6 16,4 1-89-16,-1 4-68 0,0 2-34 15,5 2-20-15,5 1-9 0,3 2-3 0,4 5-8 16,2 0-6-16,7 2-4 0,3 3-2 16,6-1-4-16,5-2-2 0,3-3-1 15,3-1 1-15,4-4 1 0,3-4 7 16,-2-2 12-16,-1-3 17 0,0-3 20 16,-6-3 17-16,-3-2 14 0,-10-3 5 15,-2-4-1-15,-5-2-4 0,-7-1-11 0,-5-3-10 16,-5 1-8-16,1-3-9 15,-9 0-6-15,0 0-10 0,-5 3-9 0,1 3-11 16,-3 4-6-16,0 1-8 0,-1 9-8 16,0 3-9-16,0 9-7 0,0 7-10 15,3 5-11-15,0 5-9 0,2 4-13 16,3 2-19-16,5-1-26 0,7 1-45 16,2 0-62-16,1-2-64 0,6-4-26 0,2-1 4 15,4-4 24-15</inkml:trace>
          <inkml:trace contextRef="#ctx0" brushRef="#br0" timeOffset="-932.04">-1024-327 96 0,'2'-13'245'0,"-5"1"13"16,-6-1-6-16,2 4-95 0,-3 0-66 16,-5 5-41-16,2 1-19 0,-5 4-12 15,-2 5-3-15,-4 6-2 0,-3 7-3 16,-1 4 6-16,-2 9 1 0,5 6 2 15,-1 5-2-15,2 4-1 0,5 3 1 0,2 3-5 16,7 0-3-16,3 3-3 16,6-1-3-16,7-2 0 0,6-4-1 0,5-4-2 15,2-3 1-15,7-8 0 0,2-6 0 16,4-3 5-16,4-6 5 0,0-7 11 16,5-6 9-16,1-8 6 0,3-7 6 15,3-10 1-15,-5-6 2 0,1-5-1 16,-3-5-2-16,-9-2 1 0,-7-4 2 15,-7-3-4-15,-6-2-4 0,-12-5-4 0,-9 3 0 16,-7-3-1-16,-9 5-2 0,-11 4-2 16,-6 4-4-16,-7 9-4 0,-10 8-9 15,-3 6-7-15,-3 10-7 0,1 9-11 16,-1 3-11-16,11 7-12 0,7 4-17 16,9 3-28-16,12 5-58 0,7 1-96 15,12 0-76-15,10-3-33 0,11-3-8 16,8-5 17-16</inkml:trace>
          <inkml:trace contextRef="#ctx0" brushRef="#br0" timeOffset="-1806.03">-1742-365 68 0,'-30'22'142'0,"4"-1"-36"15,2 1-42-15,3 1-26 0,4-3-14 16,6 0-5-16,5-2-5 0,4 0-3 15,2-4-4-15,7 1-3 0,3-2-4 16,2-1-1-16,9-7-1 0,-2-1-4 16,3-4-4-16,3-4-5 0,2-7-5 0,-1-1 0 15,3-8 0-15,-5 0 2 0,0-3 7 16,-9-1 10-16,1-1 12 0,-6 2 8 16,-6-3 8-16,-4 5 12 0,-4-1 7 15,-6 1 1-15,-1 3 1 0,-4 0 1 16,-2 2 1-16,-5 3 0 0,1 4-2 15,-1 3-1-15,-2 3-2 0,1 5-6 16,-1 3-5-16,0 4-12 0,0 6-7 0,0 4-3 16,1 6-5-16,2 4-1 15,3 4-1-15,1 1-1 0,8 3 0 0,2 3-1 16,6-2-3-16,4 2 0 0,5-1 0 16,2-1 0-16,6-4-4 0,3 0 1 15,-2-3 1-15,4-2 2 0,-1-2-3 16,-2-2 2-16,1-3 2 0,-2-3 0 15,-4 3-1-15,-2 0 0 0,-6-2 2 16,-5 3 1-16,-5 0 0 0,-7 3 6 16,-5-1 9-16,-2 3 8 0,-5 1 5 0,-7 0 1 15,-5 2 4-15,-1-2-7 16,-5-1-9-16,-3-3-8 0,3 2-9 0,-2-4-7 16,6-1-22-16,4-4-31 0,5-3-62 15,3-6-77-15,5-3-40 0,4-9-15 16,4-6 5-16</inkml:trace>
          <inkml:trace contextRef="#ctx0" brushRef="#br0" timeOffset="205.42">494-322 75 0,'10'-43'323'16,"-10"7"24"-16,-10 7 14 0,-4 7-40 0,-8 11-137 16,-6 13-82-16,-12 13-44 0,-4 14-22 15,-6 14-10-15,-11 14-7 0,-1 10-5 16,-1 7-4-16,-3 7-3 0,9 5-1 16,3 2-2-16,5 4-2 0,5 2-6 15,11-4-20-15,4 1-72 0,1-4-136 16,6-6-75-16,-2-5-39 0,0-10-15 0,6-7 11 15</inkml:trace>
        </inkml:traceGroup>
      </inkml:traceGroup>
    </inkml:traceGroup>
  </inkml:traceGroup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4:G7" totalsRowShown="0" dataDxfId="6">
  <autoFilter ref="F4:G7" xr:uid="{00000000-0009-0000-0100-000001000000}"/>
  <tableColumns count="2">
    <tableColumn id="1" xr3:uid="{00000000-0010-0000-0000-000001000000}" name="Złożoność" dataDxfId="5"/>
    <tableColumn id="2" xr3:uid="{00000000-0010-0000-0000-000002000000}" name="Liczba aktorów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2:G15" totalsRowShown="0" headerRowDxfId="3" dataDxfId="2">
  <autoFilter ref="F12:G15" xr:uid="{00000000-0009-0000-0100-000002000000}"/>
  <tableColumns count="2">
    <tableColumn id="1" xr3:uid="{00000000-0010-0000-0100-000001000000}" name="Złożoność" dataDxfId="1"/>
    <tableColumn id="2" xr3:uid="{00000000-0010-0000-0100-000002000000}" name="Liczba przypadków użycia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selection activeCell="D67" sqref="D67"/>
    </sheetView>
  </sheetViews>
  <sheetFormatPr defaultRowHeight="14.45"/>
  <cols>
    <col min="1" max="1" width="31.5703125" customWidth="1"/>
    <col min="2" max="2" width="37.42578125" customWidth="1"/>
    <col min="3" max="3" width="8.85546875" style="12"/>
    <col min="4" max="4" width="26.7109375" customWidth="1"/>
    <col min="5" max="5" width="64" customWidth="1"/>
    <col min="6" max="6" width="22" customWidth="1"/>
    <col min="7" max="7" width="24.42578125" customWidth="1"/>
    <col min="8" max="8" width="14.140625" customWidth="1"/>
  </cols>
  <sheetData>
    <row r="1" spans="1:7" ht="18">
      <c r="A1" s="10" t="s">
        <v>0</v>
      </c>
      <c r="B1" s="49" t="s">
        <v>1</v>
      </c>
      <c r="C1" s="49"/>
    </row>
    <row r="3" spans="1:7" ht="15" thickBot="1">
      <c r="A3" s="53" t="s">
        <v>2</v>
      </c>
      <c r="B3" s="53"/>
      <c r="C3" s="53"/>
      <c r="D3" s="53"/>
      <c r="E3" s="53"/>
    </row>
    <row r="4" spans="1:7" ht="15" thickBot="1">
      <c r="A4" s="9" t="s">
        <v>3</v>
      </c>
      <c r="B4" s="2" t="s">
        <v>4</v>
      </c>
      <c r="C4" s="23" t="s">
        <v>5</v>
      </c>
      <c r="D4" s="46" t="s">
        <v>6</v>
      </c>
      <c r="E4" s="47"/>
      <c r="F4" s="20" t="s">
        <v>4</v>
      </c>
      <c r="G4" s="22" t="s">
        <v>7</v>
      </c>
    </row>
    <row r="5" spans="1:7">
      <c r="A5" t="s">
        <v>8</v>
      </c>
      <c r="B5" t="s">
        <v>9</v>
      </c>
      <c r="C5" s="11">
        <v>3</v>
      </c>
      <c r="D5" s="48" t="s">
        <v>10</v>
      </c>
      <c r="E5" s="48"/>
      <c r="F5" s="22">
        <v>1</v>
      </c>
      <c r="G5" s="22">
        <v>1</v>
      </c>
    </row>
    <row r="6" spans="1:7">
      <c r="A6" t="s">
        <v>11</v>
      </c>
      <c r="B6" t="s">
        <v>9</v>
      </c>
      <c r="C6" s="11">
        <v>3</v>
      </c>
      <c r="D6" s="48" t="s">
        <v>10</v>
      </c>
      <c r="E6" s="48"/>
      <c r="F6" s="22">
        <v>2</v>
      </c>
      <c r="G6" s="22">
        <v>0</v>
      </c>
    </row>
    <row r="7" spans="1:7">
      <c r="A7" t="s">
        <v>12</v>
      </c>
      <c r="B7" t="s">
        <v>9</v>
      </c>
      <c r="C7" s="11">
        <v>3</v>
      </c>
      <c r="D7" s="48" t="s">
        <v>10</v>
      </c>
      <c r="E7" s="48"/>
      <c r="F7" s="22">
        <v>3</v>
      </c>
      <c r="G7" s="22">
        <v>3</v>
      </c>
    </row>
    <row r="8" spans="1:7" ht="15" thickBot="1">
      <c r="A8" t="s">
        <v>13</v>
      </c>
      <c r="B8" t="s">
        <v>14</v>
      </c>
      <c r="C8" s="11">
        <v>1</v>
      </c>
      <c r="D8" s="48" t="s">
        <v>15</v>
      </c>
      <c r="E8" s="48"/>
    </row>
    <row r="9" spans="1:7" ht="15" thickBot="1">
      <c r="B9" s="24"/>
      <c r="C9" s="35" t="s">
        <v>16</v>
      </c>
      <c r="D9" s="36">
        <f>F5*G5+F6*G6+F7*G7</f>
        <v>10</v>
      </c>
      <c r="F9" s="26" t="s">
        <v>17</v>
      </c>
      <c r="G9" s="27">
        <f>F5*G5+F6*G6+F7*G7</f>
        <v>10</v>
      </c>
    </row>
    <row r="11" spans="1:7" ht="29.45" thickBot="1">
      <c r="A11" s="8" t="s">
        <v>18</v>
      </c>
    </row>
    <row r="12" spans="1:7" ht="15" thickBot="1">
      <c r="A12" s="1" t="s">
        <v>19</v>
      </c>
      <c r="B12" s="2" t="s">
        <v>4</v>
      </c>
      <c r="C12" s="23" t="s">
        <v>5</v>
      </c>
      <c r="D12" s="46" t="s">
        <v>6</v>
      </c>
      <c r="E12" s="47"/>
      <c r="F12" s="28" t="s">
        <v>4</v>
      </c>
      <c r="G12" s="28" t="s">
        <v>20</v>
      </c>
    </row>
    <row r="13" spans="1:7">
      <c r="A13" t="s">
        <v>21</v>
      </c>
      <c r="B13" t="s">
        <v>14</v>
      </c>
      <c r="C13" s="11">
        <v>5</v>
      </c>
      <c r="D13" s="45" t="s">
        <v>22</v>
      </c>
      <c r="E13" s="45"/>
      <c r="F13" s="28">
        <v>5</v>
      </c>
      <c r="G13" s="28">
        <v>9</v>
      </c>
    </row>
    <row r="14" spans="1:7">
      <c r="A14" t="s">
        <v>23</v>
      </c>
      <c r="B14" t="s">
        <v>14</v>
      </c>
      <c r="C14" s="11">
        <v>5</v>
      </c>
      <c r="D14" s="45" t="s">
        <v>22</v>
      </c>
      <c r="E14" s="45"/>
      <c r="F14" s="28">
        <v>10</v>
      </c>
      <c r="G14" s="28">
        <v>2</v>
      </c>
    </row>
    <row r="15" spans="1:7">
      <c r="A15" t="s">
        <v>24</v>
      </c>
      <c r="B15" t="s">
        <v>9</v>
      </c>
      <c r="C15" s="11">
        <v>15</v>
      </c>
      <c r="D15" s="45" t="s">
        <v>25</v>
      </c>
      <c r="E15" s="45"/>
      <c r="F15" s="28">
        <v>15</v>
      </c>
      <c r="G15" s="28">
        <v>2</v>
      </c>
    </row>
    <row r="16" spans="1:7" ht="15" thickBot="1">
      <c r="A16" t="s">
        <v>26</v>
      </c>
      <c r="B16" t="s">
        <v>14</v>
      </c>
      <c r="C16" s="11">
        <v>5</v>
      </c>
      <c r="D16" s="45" t="s">
        <v>22</v>
      </c>
      <c r="E16" s="45"/>
    </row>
    <row r="17" spans="1:7" ht="15" thickBot="1">
      <c r="A17" t="s">
        <v>27</v>
      </c>
      <c r="B17" t="s">
        <v>14</v>
      </c>
      <c r="C17" s="11">
        <v>5</v>
      </c>
      <c r="D17" s="45" t="s">
        <v>22</v>
      </c>
      <c r="E17" s="45"/>
      <c r="F17" s="29" t="s">
        <v>28</v>
      </c>
      <c r="G17" s="30">
        <f>F13*G13+F14*G14+F15*G15</f>
        <v>95</v>
      </c>
    </row>
    <row r="18" spans="1:7">
      <c r="A18" t="s">
        <v>29</v>
      </c>
      <c r="B18" t="s">
        <v>14</v>
      </c>
      <c r="C18" s="11">
        <v>5</v>
      </c>
      <c r="D18" s="45" t="s">
        <v>22</v>
      </c>
      <c r="E18" s="45"/>
    </row>
    <row r="19" spans="1:7">
      <c r="A19" t="s">
        <v>30</v>
      </c>
      <c r="B19" t="s">
        <v>14</v>
      </c>
      <c r="C19" s="11">
        <v>5</v>
      </c>
      <c r="D19" s="45" t="s">
        <v>22</v>
      </c>
      <c r="E19" s="45"/>
    </row>
    <row r="20" spans="1:7" ht="28.9">
      <c r="A20" s="25" t="s">
        <v>31</v>
      </c>
      <c r="B20" t="s">
        <v>9</v>
      </c>
      <c r="C20" s="11">
        <v>15</v>
      </c>
      <c r="D20" s="52" t="s">
        <v>25</v>
      </c>
      <c r="E20" s="52"/>
    </row>
    <row r="21" spans="1:7">
      <c r="A21" t="s">
        <v>32</v>
      </c>
      <c r="B21" t="s">
        <v>33</v>
      </c>
      <c r="C21" s="11">
        <v>10</v>
      </c>
      <c r="D21" s="45" t="s">
        <v>34</v>
      </c>
      <c r="E21" s="45"/>
    </row>
    <row r="22" spans="1:7">
      <c r="A22" t="s">
        <v>35</v>
      </c>
      <c r="B22" t="s">
        <v>14</v>
      </c>
      <c r="C22" s="11">
        <v>5</v>
      </c>
      <c r="D22" s="45" t="s">
        <v>22</v>
      </c>
      <c r="E22" s="45"/>
    </row>
    <row r="23" spans="1:7">
      <c r="A23" t="s">
        <v>36</v>
      </c>
      <c r="B23" t="s">
        <v>14</v>
      </c>
      <c r="C23" s="11">
        <v>5</v>
      </c>
      <c r="D23" s="45" t="s">
        <v>22</v>
      </c>
      <c r="E23" s="45"/>
    </row>
    <row r="24" spans="1:7">
      <c r="A24" t="s">
        <v>37</v>
      </c>
      <c r="B24" t="s">
        <v>14</v>
      </c>
      <c r="C24" s="11">
        <v>5</v>
      </c>
      <c r="D24" s="45" t="s">
        <v>22</v>
      </c>
      <c r="E24" s="45"/>
    </row>
    <row r="25" spans="1:7" ht="15" thickBot="1">
      <c r="A25" t="s">
        <v>38</v>
      </c>
      <c r="B25" t="s">
        <v>33</v>
      </c>
      <c r="C25" s="11">
        <v>10</v>
      </c>
      <c r="D25" s="45" t="s">
        <v>34</v>
      </c>
      <c r="E25" s="45"/>
    </row>
    <row r="26" spans="1:7" ht="15" thickBot="1">
      <c r="B26" s="21"/>
      <c r="C26" s="35" t="s">
        <v>39</v>
      </c>
      <c r="D26" s="36">
        <f>F13*G13+F14*G14+F15*G15</f>
        <v>95</v>
      </c>
    </row>
    <row r="27" spans="1:7">
      <c r="D27" s="22"/>
      <c r="E27" s="22"/>
    </row>
    <row r="28" spans="1:7" ht="15" thickBot="1">
      <c r="A28" s="7" t="s">
        <v>40</v>
      </c>
    </row>
    <row r="29" spans="1:7" ht="15" thickBot="1">
      <c r="A29" s="3" t="s">
        <v>41</v>
      </c>
      <c r="B29" s="4" t="s">
        <v>42</v>
      </c>
      <c r="C29" s="13" t="s">
        <v>5</v>
      </c>
      <c r="D29" s="31" t="s">
        <v>43</v>
      </c>
      <c r="E29" s="34" t="s">
        <v>6</v>
      </c>
      <c r="G29" s="33" t="s">
        <v>44</v>
      </c>
    </row>
    <row r="30" spans="1:7">
      <c r="A30" s="18" t="s">
        <v>45</v>
      </c>
      <c r="B30" s="5" t="s">
        <v>46</v>
      </c>
      <c r="C30" s="15">
        <v>1.5</v>
      </c>
      <c r="D30" s="17">
        <v>3</v>
      </c>
      <c r="E30" t="s">
        <v>47</v>
      </c>
      <c r="G30" s="37">
        <f t="shared" ref="G30:G37" si="0">C30*D30</f>
        <v>4.5</v>
      </c>
    </row>
    <row r="31" spans="1:7">
      <c r="A31" s="18" t="s">
        <v>48</v>
      </c>
      <c r="B31" s="5" t="s">
        <v>49</v>
      </c>
      <c r="C31" s="15">
        <v>0.5</v>
      </c>
      <c r="D31" s="17">
        <v>2</v>
      </c>
      <c r="E31" t="s">
        <v>50</v>
      </c>
      <c r="G31" s="32">
        <f t="shared" si="0"/>
        <v>1</v>
      </c>
    </row>
    <row r="32" spans="1:7">
      <c r="A32" s="18" t="s">
        <v>51</v>
      </c>
      <c r="B32" s="5" t="s">
        <v>52</v>
      </c>
      <c r="C32" s="15">
        <v>1</v>
      </c>
      <c r="D32" s="17">
        <v>4</v>
      </c>
      <c r="E32" t="s">
        <v>53</v>
      </c>
      <c r="G32" s="32">
        <f t="shared" si="0"/>
        <v>4</v>
      </c>
    </row>
    <row r="33" spans="1:7">
      <c r="A33" s="18" t="s">
        <v>54</v>
      </c>
      <c r="B33" s="5" t="s">
        <v>55</v>
      </c>
      <c r="C33" s="15">
        <v>0.5</v>
      </c>
      <c r="D33" s="17">
        <v>3</v>
      </c>
      <c r="E33" t="s">
        <v>56</v>
      </c>
      <c r="G33" s="32">
        <f t="shared" si="0"/>
        <v>1.5</v>
      </c>
    </row>
    <row r="34" spans="1:7">
      <c r="A34" s="18" t="s">
        <v>57</v>
      </c>
      <c r="B34" s="5" t="s">
        <v>58</v>
      </c>
      <c r="C34" s="15">
        <v>1</v>
      </c>
      <c r="D34" s="17">
        <v>2</v>
      </c>
      <c r="E34" t="s">
        <v>59</v>
      </c>
      <c r="G34" s="32">
        <f t="shared" si="0"/>
        <v>2</v>
      </c>
    </row>
    <row r="35" spans="1:7">
      <c r="A35" s="18" t="s">
        <v>60</v>
      </c>
      <c r="B35" s="5" t="s">
        <v>61</v>
      </c>
      <c r="C35" s="15">
        <v>2</v>
      </c>
      <c r="D35" s="17">
        <v>2</v>
      </c>
      <c r="E35" t="s">
        <v>62</v>
      </c>
      <c r="G35" s="32">
        <f t="shared" si="0"/>
        <v>4</v>
      </c>
    </row>
    <row r="36" spans="1:7" ht="28.9">
      <c r="A36" s="18" t="s">
        <v>63</v>
      </c>
      <c r="B36" s="5" t="s">
        <v>64</v>
      </c>
      <c r="C36" s="15">
        <v>-1</v>
      </c>
      <c r="D36" s="17">
        <v>4</v>
      </c>
      <c r="E36" t="s">
        <v>65</v>
      </c>
      <c r="G36" s="32">
        <f t="shared" si="0"/>
        <v>-4</v>
      </c>
    </row>
    <row r="37" spans="1:7" ht="15" thickBot="1">
      <c r="A37" s="18" t="s">
        <v>66</v>
      </c>
      <c r="B37" s="5" t="s">
        <v>67</v>
      </c>
      <c r="C37" s="15">
        <v>-1</v>
      </c>
      <c r="D37" s="17">
        <v>1</v>
      </c>
      <c r="E37" t="s">
        <v>68</v>
      </c>
      <c r="G37" s="32">
        <f t="shared" si="0"/>
        <v>-1</v>
      </c>
    </row>
    <row r="38" spans="1:7" ht="15" thickBot="1">
      <c r="A38" s="5"/>
      <c r="B38" s="19"/>
      <c r="C38" s="39" t="s">
        <v>69</v>
      </c>
      <c r="D38" s="36">
        <f xml:space="preserve"> 1.4 + (-0.03 * G38)</f>
        <v>1.04</v>
      </c>
      <c r="F38" s="29" t="s">
        <v>70</v>
      </c>
      <c r="G38" s="30">
        <f>SUM(G30:G37)</f>
        <v>12</v>
      </c>
    </row>
    <row r="39" spans="1:7">
      <c r="A39" s="5"/>
      <c r="B39" s="5"/>
      <c r="C39" s="14"/>
      <c r="D39" s="38"/>
    </row>
    <row r="40" spans="1:7" ht="15" thickBot="1">
      <c r="A40" s="7" t="s">
        <v>71</v>
      </c>
      <c r="B40" s="5"/>
      <c r="C40" s="14"/>
    </row>
    <row r="41" spans="1:7" ht="15" thickBot="1">
      <c r="A41" s="3" t="s">
        <v>41</v>
      </c>
      <c r="B41" s="4" t="s">
        <v>42</v>
      </c>
      <c r="C41" s="13" t="s">
        <v>5</v>
      </c>
      <c r="D41" s="2" t="s">
        <v>43</v>
      </c>
      <c r="E41" s="6" t="s">
        <v>6</v>
      </c>
      <c r="G41" s="33" t="s">
        <v>44</v>
      </c>
    </row>
    <row r="42" spans="1:7">
      <c r="A42" s="15" t="s">
        <v>72</v>
      </c>
      <c r="B42" s="16" t="s">
        <v>73</v>
      </c>
      <c r="C42" s="15">
        <v>2</v>
      </c>
      <c r="D42" s="21">
        <v>1</v>
      </c>
      <c r="E42" s="5" t="s">
        <v>74</v>
      </c>
      <c r="G42" s="32">
        <f>C42*D42</f>
        <v>2</v>
      </c>
    </row>
    <row r="43" spans="1:7">
      <c r="A43" s="15" t="s">
        <v>75</v>
      </c>
      <c r="B43" s="16" t="s">
        <v>76</v>
      </c>
      <c r="C43" s="15">
        <v>1</v>
      </c>
      <c r="D43" s="21">
        <v>1</v>
      </c>
      <c r="E43" s="5" t="s">
        <v>77</v>
      </c>
      <c r="G43" s="32">
        <f t="shared" ref="G43:G54" si="1">C43*D43</f>
        <v>1</v>
      </c>
    </row>
    <row r="44" spans="1:7">
      <c r="A44" s="15" t="s">
        <v>78</v>
      </c>
      <c r="B44" s="16" t="s">
        <v>79</v>
      </c>
      <c r="C44" s="15">
        <v>1</v>
      </c>
      <c r="D44" s="21">
        <v>1</v>
      </c>
      <c r="E44" s="5" t="s">
        <v>80</v>
      </c>
      <c r="G44" s="32">
        <f t="shared" si="1"/>
        <v>1</v>
      </c>
    </row>
    <row r="45" spans="1:7">
      <c r="A45" s="15" t="s">
        <v>81</v>
      </c>
      <c r="B45" s="16" t="s">
        <v>82</v>
      </c>
      <c r="C45" s="15">
        <v>1</v>
      </c>
      <c r="D45" s="21">
        <v>0</v>
      </c>
      <c r="E45" s="5" t="s">
        <v>83</v>
      </c>
      <c r="G45" s="32">
        <f t="shared" si="1"/>
        <v>0</v>
      </c>
    </row>
    <row r="46" spans="1:7" ht="28.9">
      <c r="A46" s="15" t="s">
        <v>84</v>
      </c>
      <c r="B46" s="16" t="s">
        <v>85</v>
      </c>
      <c r="C46" s="15">
        <v>1</v>
      </c>
      <c r="D46" s="21">
        <v>2</v>
      </c>
      <c r="E46" s="5" t="s">
        <v>86</v>
      </c>
      <c r="G46" s="32">
        <f t="shared" si="1"/>
        <v>2</v>
      </c>
    </row>
    <row r="47" spans="1:7">
      <c r="A47" s="15" t="s">
        <v>87</v>
      </c>
      <c r="B47" s="16" t="s">
        <v>88</v>
      </c>
      <c r="C47" s="15">
        <v>0.5</v>
      </c>
      <c r="D47" s="21">
        <v>3</v>
      </c>
      <c r="E47" s="5" t="s">
        <v>89</v>
      </c>
      <c r="G47" s="32">
        <f t="shared" si="1"/>
        <v>1.5</v>
      </c>
    </row>
    <row r="48" spans="1:7">
      <c r="A48" s="15" t="s">
        <v>90</v>
      </c>
      <c r="B48" s="16" t="s">
        <v>91</v>
      </c>
      <c r="C48" s="15">
        <v>0.5</v>
      </c>
      <c r="D48" s="21">
        <v>4</v>
      </c>
      <c r="E48" s="5" t="s">
        <v>92</v>
      </c>
      <c r="G48" s="32">
        <f t="shared" si="1"/>
        <v>2</v>
      </c>
    </row>
    <row r="49" spans="1:7">
      <c r="A49" s="15" t="s">
        <v>93</v>
      </c>
      <c r="B49" s="16" t="s">
        <v>94</v>
      </c>
      <c r="C49" s="15">
        <v>2</v>
      </c>
      <c r="D49" s="21">
        <v>1</v>
      </c>
      <c r="E49" s="5" t="s">
        <v>95</v>
      </c>
      <c r="G49" s="32">
        <f t="shared" si="1"/>
        <v>2</v>
      </c>
    </row>
    <row r="50" spans="1:7">
      <c r="A50" s="15" t="s">
        <v>96</v>
      </c>
      <c r="B50" s="16" t="s">
        <v>97</v>
      </c>
      <c r="C50" s="15">
        <v>1</v>
      </c>
      <c r="D50" s="21">
        <v>4</v>
      </c>
      <c r="E50" s="5" t="s">
        <v>98</v>
      </c>
      <c r="G50" s="32">
        <f t="shared" si="1"/>
        <v>4</v>
      </c>
    </row>
    <row r="51" spans="1:7">
      <c r="A51" s="15" t="s">
        <v>99</v>
      </c>
      <c r="B51" s="16" t="s">
        <v>100</v>
      </c>
      <c r="C51" s="15">
        <v>1</v>
      </c>
      <c r="D51" s="21">
        <v>1</v>
      </c>
      <c r="E51" s="5" t="s">
        <v>101</v>
      </c>
      <c r="G51" s="32">
        <f t="shared" si="1"/>
        <v>1</v>
      </c>
    </row>
    <row r="52" spans="1:7">
      <c r="A52" s="15" t="s">
        <v>102</v>
      </c>
      <c r="B52" s="16" t="s">
        <v>103</v>
      </c>
      <c r="C52" s="15">
        <v>1</v>
      </c>
      <c r="D52" s="21">
        <v>4</v>
      </c>
      <c r="E52" s="5" t="s">
        <v>104</v>
      </c>
      <c r="G52" s="32">
        <f t="shared" si="1"/>
        <v>4</v>
      </c>
    </row>
    <row r="53" spans="1:7">
      <c r="A53" s="15" t="s">
        <v>105</v>
      </c>
      <c r="B53" s="16" t="s">
        <v>106</v>
      </c>
      <c r="C53" s="15">
        <v>1</v>
      </c>
      <c r="D53" s="21">
        <v>0</v>
      </c>
      <c r="E53" s="5" t="s">
        <v>107</v>
      </c>
      <c r="G53" s="32">
        <f t="shared" si="1"/>
        <v>0</v>
      </c>
    </row>
    <row r="54" spans="1:7" ht="15" thickBot="1">
      <c r="A54" s="15" t="s">
        <v>108</v>
      </c>
      <c r="B54" s="16" t="s">
        <v>109</v>
      </c>
      <c r="C54" s="15">
        <v>1</v>
      </c>
      <c r="D54" s="21">
        <v>4</v>
      </c>
      <c r="E54" s="5" t="s">
        <v>110</v>
      </c>
      <c r="G54" s="32">
        <f t="shared" si="1"/>
        <v>4</v>
      </c>
    </row>
    <row r="55" spans="1:7" ht="15" thickBot="1">
      <c r="B55" s="21"/>
      <c r="C55" s="35" t="s">
        <v>111</v>
      </c>
      <c r="D55" s="36">
        <f>0.6 + (0.01 * G55)</f>
        <v>0.84499999999999997</v>
      </c>
      <c r="F55" s="29" t="s">
        <v>70</v>
      </c>
      <c r="G55" s="30">
        <f>SUM(G42:G54)</f>
        <v>24.5</v>
      </c>
    </row>
    <row r="58" spans="1:7">
      <c r="A58" s="7" t="s">
        <v>112</v>
      </c>
    </row>
    <row r="60" spans="1:7">
      <c r="A60" s="54" t="s">
        <v>113</v>
      </c>
      <c r="B60" s="54"/>
    </row>
    <row r="61" spans="1:7">
      <c r="A61" s="40" t="s">
        <v>114</v>
      </c>
      <c r="B61" s="41">
        <f>D9+D26</f>
        <v>105</v>
      </c>
    </row>
    <row r="62" spans="1:7">
      <c r="A62" s="54"/>
      <c r="B62" s="54"/>
    </row>
    <row r="63" spans="1:7">
      <c r="A63" s="54" t="s">
        <v>115</v>
      </c>
      <c r="B63" s="54"/>
    </row>
    <row r="64" spans="1:7">
      <c r="A64" s="42" t="s">
        <v>116</v>
      </c>
      <c r="B64" s="43">
        <f>B61*D38*D55</f>
        <v>92.274000000000001</v>
      </c>
    </row>
    <row r="65" spans="1:2">
      <c r="A65" s="54"/>
      <c r="B65" s="54"/>
    </row>
    <row r="66" spans="1:2">
      <c r="A66" t="s">
        <v>117</v>
      </c>
      <c r="B66" s="44" t="s">
        <v>118</v>
      </c>
    </row>
    <row r="67" spans="1:2">
      <c r="A67" s="51">
        <f>B64*15</f>
        <v>1384.1100000000001</v>
      </c>
      <c r="B67" s="51"/>
    </row>
    <row r="68" spans="1:2">
      <c r="A68" t="s">
        <v>119</v>
      </c>
      <c r="B68" s="44" t="s">
        <v>120</v>
      </c>
    </row>
    <row r="69" spans="1:2">
      <c r="A69" s="50">
        <f>A67/176</f>
        <v>7.8642613636363645</v>
      </c>
      <c r="B69" s="50"/>
    </row>
  </sheetData>
  <mergeCells count="27">
    <mergeCell ref="B1:C1"/>
    <mergeCell ref="A69:B69"/>
    <mergeCell ref="A65:B65"/>
    <mergeCell ref="A67:B67"/>
    <mergeCell ref="D23:E23"/>
    <mergeCell ref="D24:E24"/>
    <mergeCell ref="D25:E25"/>
    <mergeCell ref="A62:B62"/>
    <mergeCell ref="D18:E18"/>
    <mergeCell ref="D19:E19"/>
    <mergeCell ref="D20:E20"/>
    <mergeCell ref="D21:E21"/>
    <mergeCell ref="D22:E22"/>
    <mergeCell ref="A3:E3"/>
    <mergeCell ref="A60:B60"/>
    <mergeCell ref="A63:B63"/>
    <mergeCell ref="D4:E4"/>
    <mergeCell ref="D5:E5"/>
    <mergeCell ref="D6:E6"/>
    <mergeCell ref="D7:E7"/>
    <mergeCell ref="D8:E8"/>
    <mergeCell ref="D17:E17"/>
    <mergeCell ref="D12:E12"/>
    <mergeCell ref="D13:E13"/>
    <mergeCell ref="D14:E14"/>
    <mergeCell ref="D15:E15"/>
    <mergeCell ref="D16:E1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742016C6A91458A34577CC65C5429" ma:contentTypeVersion="3" ma:contentTypeDescription="Create a new document." ma:contentTypeScope="" ma:versionID="b1997281433ee82ff0c7c486de1dcabe">
  <xsd:schema xmlns:xsd="http://www.w3.org/2001/XMLSchema" xmlns:xs="http://www.w3.org/2001/XMLSchema" xmlns:p="http://schemas.microsoft.com/office/2006/metadata/properties" xmlns:ns2="26625894-7738-4d0f-a235-92826cbbf642" targetNamespace="http://schemas.microsoft.com/office/2006/metadata/properties" ma:root="true" ma:fieldsID="0775fbdf05274895f20c1ef07d23a97e" ns2:_="">
    <xsd:import namespace="26625894-7738-4d0f-a235-92826cbbf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25894-7738-4d0f-a235-92826cbbf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D0FB2B-5E02-40E4-AAB4-C56969A48874}"/>
</file>

<file path=customXml/itemProps2.xml><?xml version="1.0" encoding="utf-8"?>
<ds:datastoreItem xmlns:ds="http://schemas.openxmlformats.org/officeDocument/2006/customXml" ds:itemID="{3FC4F7B9-BE5B-4A48-81FF-4D00CAFD5816}"/>
</file>

<file path=customXml/itemProps3.xml><?xml version="1.0" encoding="utf-8"?>
<ds:datastoreItem xmlns:ds="http://schemas.openxmlformats.org/officeDocument/2006/customXml" ds:itemID="{02DFA9BE-3325-435F-9F6C-00DDF34F31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Windows User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</dc:creator>
  <cp:keywords/>
  <dc:description/>
  <cp:lastModifiedBy>Kamil Paczyński</cp:lastModifiedBy>
  <cp:revision/>
  <dcterms:created xsi:type="dcterms:W3CDTF">2021-06-12T11:24:24Z</dcterms:created>
  <dcterms:modified xsi:type="dcterms:W3CDTF">2023-06-18T06:45:02Z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0x010100AEB742016C6A91458A34577CC65C5429</vt:lpwstr>
  </property>
  <property fmtid="{D5CDD505-2E9C-101B-9397-08002B2CF9AE}" pid="3" name="Order">
    <vt:r8>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