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95" yWindow="195" windowWidth="13410" windowHeight="13620"/>
  </bookViews>
  <sheets>
    <sheet name="formularz" sheetId="15" r:id="rId1"/>
  </sheets>
  <definedNames>
    <definedName name="_xlnm._FilterDatabase" localSheetId="0" hidden="1">formularz!$B$167:$F$202</definedName>
  </definedNames>
  <calcPr calcId="144525"/>
</workbook>
</file>

<file path=xl/calcChain.xml><?xml version="1.0" encoding="utf-8"?>
<calcChain xmlns="http://schemas.openxmlformats.org/spreadsheetml/2006/main">
  <c r="H71" i="15" l="1"/>
  <c r="E155" i="15" l="1"/>
  <c r="F155" i="15"/>
  <c r="G155" i="15"/>
  <c r="I155" i="15"/>
  <c r="D155" i="15"/>
  <c r="H108" i="15"/>
  <c r="F108" i="15"/>
  <c r="F15" i="15"/>
  <c r="H15" i="15" s="1"/>
  <c r="H10" i="15"/>
  <c r="F10" i="15"/>
  <c r="F92" i="15"/>
  <c r="H92" i="15" s="1"/>
  <c r="F140" i="15"/>
  <c r="H140" i="15" s="1"/>
  <c r="F23" i="15"/>
  <c r="H23" i="15" s="1"/>
  <c r="F150" i="15" l="1"/>
  <c r="H150" i="15" s="1"/>
  <c r="F149" i="15"/>
  <c r="H149" i="15" s="1"/>
  <c r="F134" i="15"/>
  <c r="H134" i="15" s="1"/>
  <c r="F84" i="15" l="1"/>
  <c r="H84" i="15" s="1"/>
  <c r="F52" i="15"/>
  <c r="H52" i="15" s="1"/>
  <c r="F42" i="15"/>
  <c r="H42" i="15" s="1"/>
  <c r="F13" i="15"/>
  <c r="H13" i="15" s="1"/>
  <c r="F147" i="15"/>
  <c r="H147" i="15" s="1"/>
  <c r="F88" i="15"/>
  <c r="H88" i="15" s="1"/>
  <c r="F151" i="15" l="1"/>
  <c r="H151" i="15" s="1"/>
  <c r="I86" i="15" l="1"/>
  <c r="F12" i="15"/>
  <c r="H12" i="15" s="1"/>
  <c r="F49" i="15" l="1"/>
  <c r="H49" i="15" s="1"/>
  <c r="H155" i="15" s="1"/>
  <c r="I94" i="15"/>
  <c r="F63" i="15"/>
  <c r="H63" i="15" s="1"/>
  <c r="F79" i="15" l="1"/>
  <c r="H79" i="15" s="1"/>
  <c r="F48" i="15"/>
  <c r="H48" i="15" s="1"/>
  <c r="F39" i="15"/>
  <c r="H39" i="15" s="1"/>
  <c r="F16" i="15" l="1"/>
  <c r="H16" i="15" s="1"/>
  <c r="F104" i="15"/>
  <c r="H104" i="15" s="1"/>
  <c r="F154" i="15" l="1"/>
  <c r="F153" i="15"/>
  <c r="F152" i="15"/>
  <c r="F148" i="15"/>
  <c r="F146" i="15"/>
  <c r="F145" i="15"/>
  <c r="F144" i="15"/>
  <c r="F143" i="15"/>
  <c r="F142" i="15"/>
  <c r="F139" i="15"/>
  <c r="F138" i="15"/>
  <c r="F136" i="15"/>
  <c r="F135" i="15"/>
  <c r="F133" i="15"/>
  <c r="F132" i="15"/>
  <c r="F131" i="15"/>
  <c r="F130" i="15"/>
  <c r="F129" i="15"/>
  <c r="F128" i="15"/>
  <c r="F127" i="15"/>
  <c r="F126" i="15"/>
  <c r="F125" i="15"/>
  <c r="F121" i="15"/>
  <c r="F120" i="15"/>
  <c r="F119" i="15"/>
  <c r="F118" i="15"/>
  <c r="F117" i="15"/>
  <c r="F116" i="15"/>
  <c r="F115" i="15"/>
  <c r="F114" i="15"/>
  <c r="F113" i="15"/>
  <c r="F111" i="15"/>
  <c r="F110" i="15"/>
  <c r="F109" i="15"/>
  <c r="F107" i="15"/>
  <c r="F105" i="15"/>
  <c r="F103" i="15"/>
  <c r="F101" i="15"/>
  <c r="F96" i="15"/>
  <c r="F95" i="15"/>
  <c r="F94" i="15"/>
  <c r="F93" i="15"/>
  <c r="F90" i="15"/>
  <c r="F89" i="15"/>
  <c r="F87" i="15"/>
  <c r="F86" i="15"/>
  <c r="F85" i="15"/>
  <c r="F83" i="15"/>
  <c r="F82" i="15"/>
  <c r="F81" i="15"/>
  <c r="F80" i="15"/>
  <c r="F78" i="15"/>
  <c r="F77" i="15"/>
  <c r="F76" i="15"/>
  <c r="F75" i="15"/>
  <c r="F74" i="15"/>
  <c r="F73" i="15"/>
  <c r="F70" i="15"/>
  <c r="F68" i="15"/>
  <c r="F66" i="15"/>
  <c r="F65" i="15"/>
  <c r="F64" i="15"/>
  <c r="F62" i="15"/>
  <c r="F60" i="15"/>
  <c r="F59" i="15"/>
  <c r="F58" i="15"/>
  <c r="F57" i="15"/>
  <c r="F55" i="15"/>
  <c r="F54" i="15"/>
  <c r="F53" i="15"/>
  <c r="F51" i="15"/>
  <c r="F50" i="15"/>
  <c r="F47" i="15"/>
  <c r="F46" i="15"/>
  <c r="F45" i="15"/>
  <c r="F43" i="15"/>
  <c r="F41" i="15"/>
  <c r="F40" i="15"/>
  <c r="F38" i="15"/>
  <c r="F36" i="15"/>
  <c r="F35" i="15"/>
  <c r="F34" i="15"/>
  <c r="F33" i="15"/>
  <c r="F32" i="15"/>
  <c r="F30" i="15"/>
  <c r="F29" i="15"/>
  <c r="F25" i="15"/>
  <c r="F24" i="15"/>
  <c r="F22" i="15"/>
  <c r="F21" i="15"/>
  <c r="F19" i="15"/>
  <c r="F18" i="15"/>
  <c r="F17" i="15"/>
  <c r="F14" i="15"/>
  <c r="F11" i="15"/>
  <c r="F9" i="15"/>
  <c r="F8" i="15"/>
  <c r="D99" i="15" l="1"/>
  <c r="F99" i="15" s="1"/>
  <c r="H119" i="15"/>
  <c r="D20" i="15"/>
  <c r="F20" i="15" l="1"/>
  <c r="H154" i="15"/>
  <c r="H153" i="15"/>
  <c r="H152" i="15"/>
  <c r="H148" i="15"/>
  <c r="H146" i="15"/>
  <c r="H145" i="15"/>
  <c r="H144" i="15"/>
  <c r="H143" i="15"/>
  <c r="H142" i="15"/>
  <c r="H139" i="15"/>
  <c r="H138" i="15"/>
  <c r="H136" i="15"/>
  <c r="H135" i="15"/>
  <c r="H133" i="15"/>
  <c r="H132" i="15"/>
  <c r="H131" i="15"/>
  <c r="H130" i="15"/>
  <c r="H129" i="15"/>
  <c r="H128" i="15"/>
  <c r="H127" i="15"/>
  <c r="H126" i="15"/>
  <c r="H125" i="15"/>
  <c r="H121" i="15"/>
  <c r="H120" i="15"/>
  <c r="H118" i="15"/>
  <c r="H117" i="15"/>
  <c r="H116" i="15"/>
  <c r="H115" i="15"/>
  <c r="H114" i="15"/>
  <c r="H113" i="15"/>
  <c r="H110" i="15"/>
  <c r="H111" i="15"/>
  <c r="H109" i="15"/>
  <c r="H107" i="15"/>
  <c r="H105" i="15"/>
  <c r="H103" i="15"/>
  <c r="H101" i="15"/>
  <c r="H96" i="15"/>
  <c r="H95" i="15"/>
  <c r="H94" i="15"/>
  <c r="H93" i="15"/>
  <c r="H90" i="15"/>
  <c r="H89" i="15"/>
  <c r="H87" i="15"/>
  <c r="H86" i="15"/>
  <c r="H85" i="15"/>
  <c r="H83" i="15"/>
  <c r="H82" i="15"/>
  <c r="H81" i="15"/>
  <c r="H80" i="15"/>
  <c r="H78" i="15"/>
  <c r="H77" i="15"/>
  <c r="H76" i="15"/>
  <c r="H75" i="15"/>
  <c r="H74" i="15"/>
  <c r="H73" i="15"/>
  <c r="H70" i="15"/>
  <c r="H68" i="15"/>
  <c r="H66" i="15"/>
  <c r="H65" i="15"/>
  <c r="H64" i="15"/>
  <c r="H25" i="15"/>
  <c r="H22" i="15"/>
  <c r="H62" i="15"/>
  <c r="H60" i="15"/>
  <c r="H59" i="15"/>
  <c r="H58" i="15"/>
  <c r="H57" i="15"/>
  <c r="H55" i="15"/>
  <c r="H54" i="15"/>
  <c r="H53" i="15"/>
  <c r="H51" i="15"/>
  <c r="H50" i="15"/>
  <c r="H47" i="15"/>
  <c r="H46" i="15"/>
  <c r="H45" i="15"/>
  <c r="H43" i="15"/>
  <c r="H41" i="15"/>
  <c r="H40" i="15"/>
  <c r="H38" i="15"/>
  <c r="H36" i="15"/>
  <c r="H35" i="15"/>
  <c r="H34" i="15"/>
  <c r="H33" i="15"/>
  <c r="H32" i="15"/>
  <c r="H30" i="15"/>
  <c r="H29" i="15"/>
  <c r="H24" i="15"/>
  <c r="H21" i="15"/>
  <c r="H19" i="15"/>
  <c r="H18" i="15"/>
  <c r="H17" i="15"/>
  <c r="H14" i="15"/>
  <c r="H11" i="15"/>
  <c r="H9" i="15"/>
  <c r="H8" i="15"/>
  <c r="H20" i="15" l="1"/>
  <c r="D97" i="15" l="1"/>
  <c r="D112" i="15"/>
  <c r="D69" i="15"/>
  <c r="D67" i="15"/>
  <c r="I31" i="15"/>
  <c r="D31" i="15"/>
  <c r="D141" i="15"/>
  <c r="I137" i="15"/>
  <c r="D137" i="15"/>
  <c r="D123" i="15"/>
  <c r="D122" i="15"/>
  <c r="D106" i="15"/>
  <c r="D102" i="15"/>
  <c r="D100" i="15"/>
  <c r="D91" i="15"/>
  <c r="D72" i="15"/>
  <c r="D56" i="15"/>
  <c r="D44" i="15"/>
  <c r="I37" i="15"/>
  <c r="D37" i="15"/>
  <c r="D26" i="15"/>
  <c r="F26" i="15" s="1"/>
  <c r="H99" i="15"/>
  <c r="F37" i="15" l="1"/>
  <c r="H37" i="15" s="1"/>
  <c r="F44" i="15"/>
  <c r="H44" i="15" s="1"/>
  <c r="F61" i="15"/>
  <c r="H61" i="15" s="1"/>
  <c r="F91" i="15"/>
  <c r="H91" i="15" s="1"/>
  <c r="F102" i="15"/>
  <c r="H102" i="15" s="1"/>
  <c r="F122" i="15"/>
  <c r="H122" i="15" s="1"/>
  <c r="F137" i="15"/>
  <c r="H137" i="15" s="1"/>
  <c r="F141" i="15"/>
  <c r="H141" i="15" s="1"/>
  <c r="F69" i="15"/>
  <c r="H69" i="15" s="1"/>
  <c r="F97" i="15"/>
  <c r="H97" i="15" s="1"/>
  <c r="F28" i="15"/>
  <c r="H28" i="15" s="1"/>
  <c r="F56" i="15"/>
  <c r="H56" i="15" s="1"/>
  <c r="F72" i="15"/>
  <c r="H72" i="15" s="1"/>
  <c r="F100" i="15"/>
  <c r="H100" i="15" s="1"/>
  <c r="F106" i="15"/>
  <c r="H106" i="15" s="1"/>
  <c r="F123" i="15"/>
  <c r="H123" i="15" s="1"/>
  <c r="F31" i="15"/>
  <c r="H31" i="15" s="1"/>
  <c r="F67" i="15"/>
  <c r="H67" i="15" s="1"/>
  <c r="F112" i="15"/>
  <c r="H112" i="15" s="1"/>
  <c r="H26" i="15" l="1"/>
</calcChain>
</file>

<file path=xl/sharedStrings.xml><?xml version="1.0" encoding="utf-8"?>
<sst xmlns="http://schemas.openxmlformats.org/spreadsheetml/2006/main" count="214" uniqueCount="207">
  <si>
    <t>Sałata Paulina (1)</t>
  </si>
  <si>
    <t>Francuz Piotr (1)</t>
  </si>
  <si>
    <t>umowa zlecenia, działalność</t>
  </si>
  <si>
    <t>Okła Joanna</t>
  </si>
  <si>
    <t>Sacha Daria</t>
  </si>
  <si>
    <t>Kossut Jakub</t>
  </si>
  <si>
    <t>Kosik Agnieszka</t>
  </si>
  <si>
    <t>Tumanow Ewa (1)</t>
  </si>
  <si>
    <t>Skowroński Tomasz (1)</t>
  </si>
  <si>
    <t>Skibniewski Andrzej (1)</t>
  </si>
  <si>
    <t>Sielicka-Kalczyńska Zuzanna (1)</t>
  </si>
  <si>
    <t>Pierzynowski Łukasz (1)</t>
  </si>
  <si>
    <t>Parfienowicz Agnieszka (1)</t>
  </si>
  <si>
    <t>Osińska Ewa (1)</t>
  </si>
  <si>
    <t>Miros Beata (1)</t>
  </si>
  <si>
    <t>Królak Ewelina (1)</t>
  </si>
  <si>
    <t>Kejler Stanisław (1)</t>
  </si>
  <si>
    <t>Jesionowska Zuzanna (1)</t>
  </si>
  <si>
    <t>Grabowski Stanisław (1)</t>
  </si>
  <si>
    <t>Gaj Grzegorz (1)</t>
  </si>
  <si>
    <t>Zarosa Marta (1)</t>
  </si>
  <si>
    <t>Wróblewski Łukasz (1)</t>
  </si>
  <si>
    <t>Włkomirska Joanna  (1)</t>
  </si>
  <si>
    <t>Winiarska Agnieszka (1)</t>
  </si>
  <si>
    <t>Wilk Anna (1)</t>
  </si>
  <si>
    <t>Więckowski Paweł (1)</t>
  </si>
  <si>
    <t>Więch Monika (1)</t>
  </si>
  <si>
    <t>Wawrzeniuk Anna (1)</t>
  </si>
  <si>
    <t>Wałęga Dawid (1)</t>
  </si>
  <si>
    <t>Trela Leszek (1)</t>
  </si>
  <si>
    <t>Treblińska Małgorzata (1)</t>
  </si>
  <si>
    <t>Szumska Elżbieta (1)</t>
  </si>
  <si>
    <t>Szmitkowski Jaromir (1)</t>
  </si>
  <si>
    <t>Szmitkowska Ewelina (1)</t>
  </si>
  <si>
    <t>Szewczuk Dorota (1)</t>
  </si>
  <si>
    <t>Stefaniak Alicja (1)</t>
  </si>
  <si>
    <t>Stankiewicz Agnieszka (1)</t>
  </si>
  <si>
    <t>Słychań Małgorzata (1)</t>
  </si>
  <si>
    <t>Sienkiewicz Anna (1)</t>
  </si>
  <si>
    <t>Siemiątkowski Bartosz (1)</t>
  </si>
  <si>
    <t>Sidorowicz Joanna (1)</t>
  </si>
  <si>
    <t>Sawicki Stefan (1)</t>
  </si>
  <si>
    <t>Romaniuk Michał (1)</t>
  </si>
  <si>
    <t>Romaniuk Tomasz (1)</t>
  </si>
  <si>
    <t>Pożoga Dawid (1)</t>
  </si>
  <si>
    <t>Piotrowicz Marcin (1)</t>
  </si>
  <si>
    <t>Piełunowicz Marcin (1)</t>
  </si>
  <si>
    <t>Paszkin Magdalena (1)</t>
  </si>
  <si>
    <t>Pająk Bartosz (1)</t>
  </si>
  <si>
    <t>Oborska Karina (1)</t>
  </si>
  <si>
    <t>Nowik Joanna (1)</t>
  </si>
  <si>
    <t>Muszyński Jan (1)</t>
  </si>
  <si>
    <t>Matyskiel Ryszard (1)</t>
  </si>
  <si>
    <t>Maliszewska Kinga (1)</t>
  </si>
  <si>
    <t>Malisz Daria (1)</t>
  </si>
  <si>
    <t>Majewska Anna (1)</t>
  </si>
  <si>
    <t>Łoskot Emil (1)</t>
  </si>
  <si>
    <t>Lewandowski Paweł (1)</t>
  </si>
  <si>
    <t>Lauks Leszek (1)</t>
  </si>
  <si>
    <t>Kulawik Elżbieta (1)</t>
  </si>
  <si>
    <t>Krzysiak Anna (1)</t>
  </si>
  <si>
    <t>Kruszewska Eliza (1)</t>
  </si>
  <si>
    <t xml:space="preserve">Kowalski Bartosz (1) </t>
  </si>
  <si>
    <t>Ciechan (Kogut) Aneta (1)</t>
  </si>
  <si>
    <t>Klimczak Marcin (1)</t>
  </si>
  <si>
    <t>Kazana Katarzyna (1)</t>
  </si>
  <si>
    <t>Kalinowska Eliza (1)</t>
  </si>
  <si>
    <t>Kalinowska Alicja (1)</t>
  </si>
  <si>
    <t>Jeziorek Joanna (1)</t>
  </si>
  <si>
    <t>Jerzyńska Kalina (1)</t>
  </si>
  <si>
    <t>Jasiński Michał (1)</t>
  </si>
  <si>
    <t>Gutkowska Małgorzata (1)</t>
  </si>
  <si>
    <t>Gurek Anna (1)</t>
  </si>
  <si>
    <t>Gryko Marcin (1)</t>
  </si>
  <si>
    <t>Gruszecka Dorota (1)</t>
  </si>
  <si>
    <t>Gronau Maciej (1)</t>
  </si>
  <si>
    <t>Getka Kamil (1)</t>
  </si>
  <si>
    <t>Frasunkiewicz Anna (1)</t>
  </si>
  <si>
    <t>Fosiewicz Jarosław (1)</t>
  </si>
  <si>
    <t>Filipczuk Agata (1)</t>
  </si>
  <si>
    <t>Faluszewska Elwira (1)</t>
  </si>
  <si>
    <t>Dryńkowska Magdalena (1)</t>
  </si>
  <si>
    <t>Downar Mateusz (1)</t>
  </si>
  <si>
    <t>Dejneka Jarosław (1)</t>
  </si>
  <si>
    <t>Dąbrowska Aleksandra (1)</t>
  </si>
  <si>
    <t>Buszko Michał (1)</t>
  </si>
  <si>
    <t>Bukowska Ewa (1)</t>
  </si>
  <si>
    <t>Boroń Maciej(1)</t>
  </si>
  <si>
    <t>Bidacha Maciej (1)</t>
  </si>
  <si>
    <t>Bąk Adam (1)</t>
  </si>
  <si>
    <t>Arkuszewski Marcin (1)</t>
  </si>
  <si>
    <t>okres:</t>
  </si>
  <si>
    <t xml:space="preserve">Medicover </t>
  </si>
  <si>
    <t xml:space="preserve">MediaCom </t>
  </si>
  <si>
    <t>Michalska (Król) Aleksandra (1)</t>
  </si>
  <si>
    <t>Dejneka (Kossut) Aleksandra (1)</t>
  </si>
  <si>
    <t>Dobek Marcin (1)</t>
  </si>
  <si>
    <t xml:space="preserve">Dzierzędzka Anna </t>
  </si>
  <si>
    <t>Siekierska Natalia (1)</t>
  </si>
  <si>
    <t>Orzeł Łukasz (1)</t>
  </si>
  <si>
    <t>Wojtal Agnieszka (1)</t>
  </si>
  <si>
    <t>Chudnicka Paulina (1)</t>
  </si>
  <si>
    <t>Nawara Elwira (1)</t>
  </si>
  <si>
    <t>Jarosz Aneta (1)</t>
  </si>
  <si>
    <t>Komorowska Antonina (1)</t>
  </si>
  <si>
    <t>Kurek Urszula (1)</t>
  </si>
  <si>
    <t>Łyżwińska Ewa (1)</t>
  </si>
  <si>
    <t>Adamczyk Paweł (1)</t>
  </si>
  <si>
    <t>Gajus Katarzyna (1)</t>
  </si>
  <si>
    <t>Gołębiowska Emilia (1)</t>
  </si>
  <si>
    <t>Górska Wioletta (1)</t>
  </si>
  <si>
    <t>Koćmiel Szymon (1)</t>
  </si>
  <si>
    <t>Konewka Katarzyna (1)</t>
  </si>
  <si>
    <t>Kosik Katarzyna (1)</t>
  </si>
  <si>
    <t>Mąkosa Joanna (1)</t>
  </si>
  <si>
    <t>Michałowska Ewa (1)</t>
  </si>
  <si>
    <t>Sankiewicz Katarzyna (1)</t>
  </si>
  <si>
    <t>Słupczyńska Aleksandra (1)</t>
  </si>
  <si>
    <t>Szumska Aleksandra (1)</t>
  </si>
  <si>
    <t>Zwolińska Anna (1)</t>
  </si>
  <si>
    <t>Żurek Edyta (1)</t>
  </si>
  <si>
    <t>Saczawa Paweł (1)</t>
  </si>
  <si>
    <t>Ceglińska-Maciak</t>
  </si>
  <si>
    <t>nazwisko</t>
  </si>
  <si>
    <t>Dopłata pracownika</t>
  </si>
  <si>
    <t>Koszt medycyny pracy</t>
  </si>
  <si>
    <t>Koszt pakietu+ rodzina etc</t>
  </si>
  <si>
    <t>Całkowity koszt pakietu</t>
  </si>
  <si>
    <t>do zus i  opodatkowania</t>
  </si>
  <si>
    <t>potrącenia rodzina</t>
  </si>
  <si>
    <t>Koszt pakietu pomniejszony o medycynę pracy</t>
  </si>
  <si>
    <t>Sporzadził</t>
  </si>
  <si>
    <t>Data</t>
  </si>
  <si>
    <t>Sprawdził</t>
  </si>
  <si>
    <t xml:space="preserve">Kontrola zestawienia za  miesiąc </t>
  </si>
  <si>
    <t>suma</t>
  </si>
  <si>
    <t>Dane do PIT 8c</t>
  </si>
  <si>
    <t>Maciak Michał (3)</t>
  </si>
  <si>
    <t>do usunięcia</t>
  </si>
  <si>
    <t>Dziewałtowska - Gintowt Olga</t>
  </si>
  <si>
    <t>marzec 2014</t>
  </si>
  <si>
    <t>Stefańska Anna</t>
  </si>
  <si>
    <t>Piasecka Dominika (1)</t>
  </si>
  <si>
    <t>Bieńkowski Maciej (1)</t>
  </si>
  <si>
    <t>Swoboda-Młynarczyk Magdalena</t>
  </si>
  <si>
    <t>Kaczmarczyk Konrad</t>
  </si>
  <si>
    <t>Habela Anna</t>
  </si>
  <si>
    <t>Noruk Agnieszka</t>
  </si>
  <si>
    <t>Sitek Piotr</t>
  </si>
  <si>
    <t>Szymańska Marta</t>
  </si>
  <si>
    <t>Michael Monika</t>
  </si>
  <si>
    <t>Białorucka Joanna</t>
  </si>
  <si>
    <t>Zagrodzki Jan</t>
  </si>
  <si>
    <t>Gałusza Marcin (1)</t>
  </si>
  <si>
    <t>Grzelak Jakub (1)</t>
  </si>
  <si>
    <t>Lichwierowicz Agata (1)</t>
  </si>
  <si>
    <t>Krassowska Kalina (1)</t>
  </si>
  <si>
    <t>Świdnicka Anna</t>
  </si>
  <si>
    <t>Kłuciński Piotr</t>
  </si>
  <si>
    <t>Grzyb Monika</t>
  </si>
  <si>
    <t>Góralczyk Ewa</t>
  </si>
  <si>
    <t>Bernacki Maciej (1)</t>
  </si>
  <si>
    <t>Denis Agnieszka</t>
  </si>
  <si>
    <t>Kot Michał</t>
  </si>
  <si>
    <t xml:space="preserve">Włodarczyk Joanna </t>
  </si>
  <si>
    <t>Olędzka Anna</t>
  </si>
  <si>
    <t>Malinowska Izabela</t>
  </si>
  <si>
    <t>Zakrocki Krzysztof</t>
  </si>
  <si>
    <t>Olszewska Agata</t>
  </si>
  <si>
    <t>ZLECENIODAWCY</t>
  </si>
  <si>
    <t>Adamczyk Jan</t>
  </si>
  <si>
    <t>Łuszczyński Artur</t>
  </si>
  <si>
    <t>Pawlik Justyna</t>
  </si>
  <si>
    <t>Skrzydło Anna</t>
  </si>
  <si>
    <t>Szczerba Tomasz</t>
  </si>
  <si>
    <t>Yankovskaya Katya</t>
  </si>
  <si>
    <t>Błaszczyk Nina</t>
  </si>
  <si>
    <t>Grelik Grzegorz</t>
  </si>
  <si>
    <t>Jakimiuk Joanna</t>
  </si>
  <si>
    <t>Kierzkowska Beata</t>
  </si>
  <si>
    <t>Lewczuk Anna</t>
  </si>
  <si>
    <t>Marciniak Daniel</t>
  </si>
  <si>
    <t>Marzel Łukasz</t>
  </si>
  <si>
    <t>Prucnel Aleksandra</t>
  </si>
  <si>
    <t>Saternus Agnieszka</t>
  </si>
  <si>
    <t>Wiak Konrad</t>
  </si>
  <si>
    <t>imię i nazwisko</t>
  </si>
  <si>
    <t>koszt pakietu</t>
  </si>
  <si>
    <t>koszt pakietu nie do PIT</t>
  </si>
  <si>
    <t>WSPÓŁPRACOWNICY</t>
  </si>
  <si>
    <t>Czyszkowski Michał</t>
  </si>
  <si>
    <t>przeniesiono</t>
  </si>
  <si>
    <t>Wójcik Monika</t>
  </si>
  <si>
    <t>Apanowicz Małgorzata</t>
  </si>
  <si>
    <t>Borkowska Justyna</t>
  </si>
  <si>
    <t>Dąbrowska Klaudia</t>
  </si>
  <si>
    <t>Domagała Agnieszka</t>
  </si>
  <si>
    <t>Franciszczak Marta</t>
  </si>
  <si>
    <t>Gołąb Małgorzata</t>
  </si>
  <si>
    <t>Sindrewicz Dawid</t>
  </si>
  <si>
    <t>Węgrzyn Tomasz</t>
  </si>
  <si>
    <t>Cypryś Marlena</t>
  </si>
  <si>
    <t>Węgłowski Bartosz</t>
  </si>
  <si>
    <t>Mocek Monika</t>
  </si>
  <si>
    <t>Bartosik Marta</t>
  </si>
  <si>
    <t>Bielakowska Elżbieta</t>
  </si>
  <si>
    <t>Ploch 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</si>
</sst>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zcionka tekstu podstawowego"/>
      <family val="2"/>
      <charset val="238"/>
    </font>
    <font>
      <sz val="8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theme="0"/>
      <name val="Calibri"/>
      <family val="2"/>
      <charset val="238"/>
      <scheme val="minor"/>
    </font>
    <font>
      <sz val="8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5" fillId="0" borderId="0" xfId="0" applyFont="1"/>
    <xf numFmtId="0" fontId="4" fillId="0" borderId="0" xfId="0" applyFont="1"/>
    <xf numFmtId="4" fontId="4" fillId="0" borderId="0" xfId="0" applyNumberFormat="1" applyFont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right"/>
    </xf>
    <xf numFmtId="17" fontId="6" fillId="0" borderId="1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3" xfId="0" applyFont="1" applyFill="1" applyBorder="1"/>
    <xf numFmtId="4" fontId="1" fillId="3" borderId="4" xfId="0" applyNumberFormat="1" applyFont="1" applyFill="1" applyBorder="1" applyAlignment="1">
      <alignment horizontal="right"/>
    </xf>
    <xf numFmtId="4" fontId="1" fillId="3" borderId="4" xfId="0" applyNumberFormat="1" applyFont="1" applyFill="1" applyBorder="1" applyAlignment="1">
      <alignment horizontal="right" vertical="center" wrapText="1"/>
    </xf>
    <xf numFmtId="4" fontId="7" fillId="0" borderId="4" xfId="0" applyNumberFormat="1" applyFont="1" applyBorder="1" applyAlignment="1">
      <alignment horizontal="right" vertical="center" wrapText="1"/>
    </xf>
    <xf numFmtId="0" fontId="8" fillId="0" borderId="4" xfId="0" applyFont="1" applyBorder="1" applyAlignment="1">
      <alignment horizontal="center" vertical="center" wrapText="1"/>
    </xf>
    <xf numFmtId="4" fontId="8" fillId="0" borderId="4" xfId="0" applyNumberFormat="1" applyFont="1" applyBorder="1" applyAlignment="1">
      <alignment horizontal="center" vertical="center" wrapText="1"/>
    </xf>
    <xf numFmtId="4" fontId="4" fillId="0" borderId="5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0" fontId="9" fillId="0" borderId="3" xfId="0" applyFont="1" applyFill="1" applyBorder="1"/>
    <xf numFmtId="0" fontId="8" fillId="3" borderId="4" xfId="0" applyFont="1" applyFill="1" applyBorder="1" applyAlignment="1">
      <alignment horizontal="center" vertical="center" wrapText="1"/>
    </xf>
    <xf numFmtId="4" fontId="8" fillId="3" borderId="4" xfId="0" applyNumberFormat="1" applyFont="1" applyFill="1" applyBorder="1" applyAlignment="1">
      <alignment horizontal="center" vertical="center" wrapText="1"/>
    </xf>
    <xf numFmtId="4" fontId="7" fillId="3" borderId="5" xfId="0" applyNumberFormat="1" applyFont="1" applyFill="1" applyBorder="1" applyAlignment="1">
      <alignment horizontal="right"/>
    </xf>
    <xf numFmtId="0" fontId="1" fillId="3" borderId="3" xfId="0" applyFont="1" applyFill="1" applyBorder="1"/>
    <xf numFmtId="4" fontId="7" fillId="3" borderId="4" xfId="0" applyNumberFormat="1" applyFont="1" applyFill="1" applyBorder="1" applyAlignment="1">
      <alignment horizontal="right" vertical="center" wrapText="1"/>
    </xf>
    <xf numFmtId="4" fontId="1" fillId="3" borderId="5" xfId="0" applyNumberFormat="1" applyFont="1" applyFill="1" applyBorder="1" applyAlignment="1">
      <alignment horizontal="right"/>
    </xf>
    <xf numFmtId="4" fontId="7" fillId="3" borderId="5" xfId="0" applyNumberFormat="1" applyFont="1" applyFill="1" applyBorder="1" applyAlignment="1">
      <alignment vertical="center" wrapText="1"/>
    </xf>
    <xf numFmtId="4" fontId="1" fillId="0" borderId="5" xfId="0" applyNumberFormat="1" applyFont="1" applyFill="1" applyBorder="1" applyAlignment="1">
      <alignment horizontal="right"/>
    </xf>
    <xf numFmtId="0" fontId="9" fillId="0" borderId="0" xfId="0" applyFont="1"/>
    <xf numFmtId="4" fontId="4" fillId="3" borderId="5" xfId="0" applyNumberFormat="1" applyFont="1" applyFill="1" applyBorder="1" applyAlignment="1">
      <alignment vertical="center" wrapText="1"/>
    </xf>
    <xf numFmtId="4" fontId="7" fillId="0" borderId="5" xfId="0" applyNumberFormat="1" applyFont="1" applyFill="1" applyBorder="1"/>
    <xf numFmtId="0" fontId="9" fillId="0" borderId="0" xfId="0" applyFont="1" applyFill="1"/>
    <xf numFmtId="4" fontId="7" fillId="0" borderId="5" xfId="0" applyNumberFormat="1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vertical="center"/>
    </xf>
    <xf numFmtId="4" fontId="7" fillId="0" borderId="5" xfId="0" applyNumberFormat="1" applyFont="1" applyFill="1" applyBorder="1" applyAlignment="1">
      <alignment vertical="center" wrapText="1"/>
    </xf>
    <xf numFmtId="4" fontId="9" fillId="0" borderId="5" xfId="0" applyNumberFormat="1" applyFont="1" applyFill="1" applyBorder="1" applyAlignment="1">
      <alignment horizontal="right"/>
    </xf>
    <xf numFmtId="4" fontId="5" fillId="0" borderId="5" xfId="0" applyNumberFormat="1" applyFont="1" applyFill="1" applyBorder="1" applyAlignment="1">
      <alignment horizontal="right" vertical="center" wrapText="1"/>
    </xf>
    <xf numFmtId="0" fontId="4" fillId="0" borderId="0" xfId="0" applyFont="1" applyFill="1"/>
    <xf numFmtId="4" fontId="9" fillId="0" borderId="5" xfId="0" applyNumberFormat="1" applyFont="1" applyFill="1" applyBorder="1" applyAlignment="1">
      <alignment horizontal="right" vertical="center" wrapText="1"/>
    </xf>
    <xf numFmtId="4" fontId="1" fillId="0" borderId="5" xfId="0" applyNumberFormat="1" applyFont="1" applyFill="1" applyBorder="1" applyAlignment="1"/>
    <xf numFmtId="4" fontId="1" fillId="3" borderId="4" xfId="0" applyNumberFormat="1" applyFont="1" applyFill="1" applyBorder="1"/>
    <xf numFmtId="0" fontId="9" fillId="0" borderId="5" xfId="0" applyFont="1" applyFill="1" applyBorder="1"/>
    <xf numFmtId="4" fontId="5" fillId="3" borderId="5" xfId="0" applyNumberFormat="1" applyFont="1" applyFill="1" applyBorder="1"/>
    <xf numFmtId="4" fontId="4" fillId="0" borderId="5" xfId="0" applyNumberFormat="1" applyFont="1" applyFill="1" applyBorder="1"/>
    <xf numFmtId="4" fontId="7" fillId="0" borderId="5" xfId="0" applyNumberFormat="1" applyFont="1" applyFill="1" applyBorder="1" applyAlignment="1"/>
    <xf numFmtId="4" fontId="9" fillId="3" borderId="5" xfId="0" applyNumberFormat="1" applyFont="1" applyFill="1" applyBorder="1" applyAlignment="1">
      <alignment horizontal="right"/>
    </xf>
    <xf numFmtId="0" fontId="8" fillId="4" borderId="4" xfId="0" applyFont="1" applyFill="1" applyBorder="1" applyAlignment="1">
      <alignment horizontal="center" vertical="center" wrapText="1"/>
    </xf>
    <xf numFmtId="0" fontId="4" fillId="3" borderId="0" xfId="0" applyFont="1" applyFill="1"/>
    <xf numFmtId="0" fontId="1" fillId="3" borderId="3" xfId="0" applyFont="1" applyFill="1" applyBorder="1" applyAlignment="1">
      <alignment vertical="center"/>
    </xf>
    <xf numFmtId="4" fontId="1" fillId="3" borderId="5" xfId="0" applyNumberFormat="1" applyFont="1" applyFill="1" applyBorder="1"/>
    <xf numFmtId="4" fontId="4" fillId="3" borderId="5" xfId="0" applyNumberFormat="1" applyFont="1" applyFill="1" applyBorder="1"/>
    <xf numFmtId="4" fontId="4" fillId="3" borderId="4" xfId="0" applyNumberFormat="1" applyFont="1" applyFill="1" applyBorder="1" applyAlignment="1">
      <alignment horizontal="right"/>
    </xf>
    <xf numFmtId="0" fontId="4" fillId="0" borderId="3" xfId="0" applyFont="1" applyFill="1" applyBorder="1"/>
    <xf numFmtId="4" fontId="1" fillId="0" borderId="5" xfId="0" applyNumberFormat="1" applyFont="1" applyFill="1" applyBorder="1"/>
    <xf numFmtId="4" fontId="5" fillId="0" borderId="5" xfId="0" applyNumberFormat="1" applyFont="1" applyFill="1" applyBorder="1" applyAlignment="1">
      <alignment vertical="center" wrapText="1"/>
    </xf>
    <xf numFmtId="4" fontId="4" fillId="0" borderId="5" xfId="0" applyNumberFormat="1" applyFont="1" applyFill="1" applyBorder="1" applyAlignment="1"/>
    <xf numFmtId="4" fontId="9" fillId="0" borderId="5" xfId="0" applyNumberFormat="1" applyFont="1" applyFill="1" applyBorder="1" applyAlignment="1"/>
    <xf numFmtId="0" fontId="1" fillId="3" borderId="6" xfId="0" applyFont="1" applyFill="1" applyBorder="1"/>
    <xf numFmtId="4" fontId="1" fillId="3" borderId="7" xfId="0" applyNumberFormat="1" applyFont="1" applyFill="1" applyBorder="1" applyAlignment="1">
      <alignment horizontal="right"/>
    </xf>
    <xf numFmtId="4" fontId="1" fillId="3" borderId="7" xfId="0" applyNumberFormat="1" applyFont="1" applyFill="1" applyBorder="1" applyAlignment="1">
      <alignment horizontal="right" vertical="center" wrapText="1"/>
    </xf>
    <xf numFmtId="4" fontId="7" fillId="0" borderId="7" xfId="0" applyNumberFormat="1" applyFont="1" applyBorder="1" applyAlignment="1">
      <alignment horizontal="right" vertical="center" wrapText="1"/>
    </xf>
    <xf numFmtId="0" fontId="8" fillId="0" borderId="7" xfId="0" applyFont="1" applyBorder="1" applyAlignment="1">
      <alignment horizontal="center" vertical="center" wrapText="1"/>
    </xf>
    <xf numFmtId="4" fontId="8" fillId="0" borderId="7" xfId="0" applyNumberFormat="1" applyFont="1" applyBorder="1" applyAlignment="1">
      <alignment horizontal="center" vertical="center" wrapText="1"/>
    </xf>
    <xf numFmtId="4" fontId="9" fillId="0" borderId="8" xfId="0" applyNumberFormat="1" applyFont="1" applyFill="1" applyBorder="1" applyAlignment="1"/>
    <xf numFmtId="4" fontId="10" fillId="0" borderId="0" xfId="0" applyNumberFormat="1" applyFont="1"/>
    <xf numFmtId="4" fontId="5" fillId="0" borderId="0" xfId="0" applyNumberFormat="1" applyFont="1"/>
    <xf numFmtId="0" fontId="5" fillId="2" borderId="4" xfId="0" applyFont="1" applyFill="1" applyBorder="1" applyAlignment="1">
      <alignment wrapText="1"/>
    </xf>
    <xf numFmtId="49" fontId="5" fillId="2" borderId="4" xfId="0" applyNumberFormat="1" applyFont="1" applyFill="1" applyBorder="1" applyAlignment="1">
      <alignment horizontal="center"/>
    </xf>
    <xf numFmtId="4" fontId="1" fillId="3" borderId="0" xfId="0" applyNumberFormat="1" applyFont="1" applyFill="1" applyAlignment="1">
      <alignment horizontal="right"/>
    </xf>
    <xf numFmtId="4" fontId="5" fillId="0" borderId="0" xfId="0" applyNumberFormat="1" applyFont="1" applyFill="1" applyAlignment="1">
      <alignment horizontal="left"/>
    </xf>
    <xf numFmtId="0" fontId="5" fillId="2" borderId="4" xfId="0" applyFont="1" applyFill="1" applyBorder="1"/>
    <xf numFmtId="4" fontId="1" fillId="0" borderId="0" xfId="0" applyNumberFormat="1" applyFont="1" applyAlignment="1">
      <alignment horizontal="right"/>
    </xf>
    <xf numFmtId="0" fontId="5" fillId="0" borderId="0" xfId="0" applyFont="1" applyFill="1" applyBorder="1" applyAlignment="1">
      <alignment horizontal="center"/>
    </xf>
    <xf numFmtId="4" fontId="5" fillId="0" borderId="0" xfId="0" applyNumberFormat="1" applyFont="1" applyFill="1" applyAlignment="1">
      <alignment horizontal="right"/>
    </xf>
    <xf numFmtId="0" fontId="4" fillId="0" borderId="0" xfId="0" applyFont="1" applyFill="1" applyBorder="1"/>
    <xf numFmtId="4" fontId="5" fillId="0" borderId="0" xfId="0" applyNumberFormat="1" applyFont="1" applyFill="1" applyBorder="1"/>
    <xf numFmtId="4" fontId="1" fillId="0" borderId="0" xfId="0" applyNumberFormat="1" applyFont="1" applyFill="1" applyBorder="1"/>
    <xf numFmtId="0" fontId="10" fillId="0" borderId="0" xfId="0" applyFont="1"/>
    <xf numFmtId="4" fontId="11" fillId="3" borderId="0" xfId="0" applyNumberFormat="1" applyFont="1" applyFill="1" applyAlignment="1">
      <alignment horizontal="left"/>
    </xf>
    <xf numFmtId="4" fontId="7" fillId="0" borderId="0" xfId="0" applyNumberFormat="1" applyFont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0" fontId="8" fillId="0" borderId="0" xfId="0" applyFont="1"/>
    <xf numFmtId="0" fontId="1" fillId="3" borderId="0" xfId="0" applyFont="1" applyFill="1" applyBorder="1"/>
    <xf numFmtId="2" fontId="1" fillId="3" borderId="0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4" fontId="5" fillId="0" borderId="0" xfId="0" applyNumberFormat="1" applyFont="1" applyBorder="1"/>
    <xf numFmtId="0" fontId="1" fillId="3" borderId="4" xfId="0" applyFont="1" applyFill="1" applyBorder="1"/>
    <xf numFmtId="2" fontId="1" fillId="3" borderId="4" xfId="0" applyNumberFormat="1" applyFont="1" applyFill="1" applyBorder="1" applyAlignment="1">
      <alignment horizontal="right"/>
    </xf>
    <xf numFmtId="0" fontId="5" fillId="0" borderId="4" xfId="0" applyFont="1" applyBorder="1" applyAlignment="1">
      <alignment horizontal="right"/>
    </xf>
    <xf numFmtId="4" fontId="1" fillId="0" borderId="0" xfId="0" applyNumberFormat="1" applyFont="1" applyBorder="1"/>
    <xf numFmtId="2" fontId="4" fillId="0" borderId="0" xfId="0" applyNumberFormat="1" applyFont="1" applyBorder="1"/>
    <xf numFmtId="4" fontId="4" fillId="0" borderId="0" xfId="0" applyNumberFormat="1" applyFont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4" fontId="1" fillId="0" borderId="4" xfId="0" applyNumberFormat="1" applyFont="1" applyBorder="1"/>
    <xf numFmtId="4" fontId="4" fillId="0" borderId="4" xfId="0" applyNumberFormat="1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3" borderId="10" xfId="0" applyFont="1" applyFill="1" applyBorder="1"/>
    <xf numFmtId="2" fontId="1" fillId="3" borderId="10" xfId="0" applyNumberFormat="1" applyFont="1" applyFill="1" applyBorder="1" applyAlignment="1">
      <alignment horizontal="right"/>
    </xf>
    <xf numFmtId="0" fontId="5" fillId="0" borderId="10" xfId="0" applyFont="1" applyBorder="1" applyAlignment="1">
      <alignment horizontal="right"/>
    </xf>
    <xf numFmtId="4" fontId="1" fillId="3" borderId="9" xfId="0" applyNumberFormat="1" applyFont="1" applyFill="1" applyBorder="1"/>
    <xf numFmtId="2" fontId="4" fillId="3" borderId="9" xfId="0" applyNumberFormat="1" applyFont="1" applyFill="1" applyBorder="1"/>
    <xf numFmtId="4" fontId="4" fillId="0" borderId="9" xfId="0" applyNumberFormat="1" applyFont="1" applyBorder="1" applyAlignment="1">
      <alignment horizontal="right"/>
    </xf>
    <xf numFmtId="2" fontId="1" fillId="5" borderId="4" xfId="0" applyNumberFormat="1" applyFont="1" applyFill="1" applyBorder="1" applyAlignment="1">
      <alignment horizontal="right"/>
    </xf>
    <xf numFmtId="4" fontId="4" fillId="5" borderId="4" xfId="0" applyNumberFormat="1" applyFont="1" applyFill="1" applyBorder="1" applyAlignment="1">
      <alignment horizontal="right"/>
    </xf>
    <xf numFmtId="0" fontId="1" fillId="5" borderId="4" xfId="0" applyFont="1" applyFill="1" applyBorder="1"/>
    <xf numFmtId="0" fontId="5" fillId="5" borderId="4" xfId="0" applyFont="1" applyFill="1" applyBorder="1" applyAlignment="1">
      <alignment horizontal="right"/>
    </xf>
    <xf numFmtId="0" fontId="5" fillId="0" borderId="0" xfId="0" applyFont="1" applyBorder="1"/>
    <xf numFmtId="0" fontId="1" fillId="3" borderId="11" xfId="0" applyFont="1" applyFill="1" applyBorder="1"/>
    <xf numFmtId="2" fontId="1" fillId="3" borderId="11" xfId="0" applyNumberFormat="1" applyFont="1" applyFill="1" applyBorder="1" applyAlignment="1">
      <alignment horizontal="right"/>
    </xf>
    <xf numFmtId="4" fontId="4" fillId="0" borderId="11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4" fontId="1" fillId="3" borderId="11" xfId="0" applyNumberFormat="1" applyFont="1" applyFill="1" applyBorder="1"/>
    <xf numFmtId="2" fontId="4" fillId="3" borderId="11" xfId="0" applyNumberFormat="1" applyFont="1" applyFill="1" applyBorder="1"/>
    <xf numFmtId="2" fontId="4" fillId="3" borderId="4" xfId="0" applyNumberFormat="1" applyFont="1" applyFill="1" applyBorder="1"/>
    <xf numFmtId="4" fontId="1" fillId="3" borderId="10" xfId="0" applyNumberFormat="1" applyFont="1" applyFill="1" applyBorder="1"/>
    <xf numFmtId="2" fontId="4" fillId="3" borderId="10" xfId="0" applyNumberFormat="1" applyFont="1" applyFill="1" applyBorder="1"/>
    <xf numFmtId="4" fontId="4" fillId="0" borderId="10" xfId="0" applyNumberFormat="1" applyFont="1" applyBorder="1" applyAlignment="1">
      <alignment horizontal="right"/>
    </xf>
    <xf numFmtId="0" fontId="4" fillId="3" borderId="4" xfId="0" applyFont="1" applyFill="1" applyBorder="1"/>
    <xf numFmtId="4" fontId="4" fillId="3" borderId="4" xfId="0" applyNumberFormat="1" applyFont="1" applyFill="1" applyBorder="1"/>
    <xf numFmtId="0" fontId="4" fillId="0" borderId="10" xfId="0" applyFont="1" applyBorder="1"/>
    <xf numFmtId="2" fontId="4" fillId="0" borderId="10" xfId="0" applyNumberFormat="1" applyFont="1" applyBorder="1"/>
    <xf numFmtId="4" fontId="4" fillId="0" borderId="10" xfId="0" applyNumberFormat="1" applyFont="1" applyBorder="1"/>
    <xf numFmtId="4" fontId="4" fillId="0" borderId="0" xfId="0" applyNumberFormat="1" applyFont="1" applyBorder="1"/>
    <xf numFmtId="4" fontId="1" fillId="3" borderId="0" xfId="0" applyNumberFormat="1" applyFont="1" applyFill="1" applyBorder="1"/>
    <xf numFmtId="2" fontId="4" fillId="3" borderId="0" xfId="0" applyNumberFormat="1" applyFont="1" applyFill="1" applyBorder="1"/>
    <xf numFmtId="0" fontId="1" fillId="0" borderId="0" xfId="0" applyFont="1" applyFill="1"/>
    <xf numFmtId="0" fontId="4" fillId="0" borderId="0" xfId="0" applyFont="1" applyBorder="1"/>
    <xf numFmtId="0" fontId="1" fillId="0" borderId="0" xfId="0" applyFont="1" applyFill="1" applyAlignment="1">
      <alignment horizontal="right"/>
    </xf>
    <xf numFmtId="4" fontId="12" fillId="3" borderId="0" xfId="0" applyNumberFormat="1" applyFont="1" applyFill="1" applyBorder="1"/>
    <xf numFmtId="0" fontId="13" fillId="3" borderId="0" xfId="0" applyFont="1" applyFill="1"/>
    <xf numFmtId="0" fontId="13" fillId="3" borderId="0" xfId="0" applyFont="1" applyFill="1" applyBorder="1"/>
    <xf numFmtId="2" fontId="13" fillId="3" borderId="0" xfId="0" applyNumberFormat="1" applyFont="1" applyFill="1" applyBorder="1" applyAlignment="1">
      <alignment horizontal="right"/>
    </xf>
    <xf numFmtId="4" fontId="13" fillId="3" borderId="0" xfId="0" applyNumberFormat="1" applyFont="1" applyFill="1" applyBorder="1"/>
    <xf numFmtId="4" fontId="4" fillId="3" borderId="0" xfId="0" applyNumberFormat="1" applyFont="1" applyFill="1"/>
    <xf numFmtId="4" fontId="5" fillId="3" borderId="0" xfId="0" applyNumberFormat="1" applyFont="1" applyFill="1" applyBorder="1"/>
    <xf numFmtId="0" fontId="4" fillId="3" borderId="0" xfId="0" applyFont="1" applyFill="1" applyBorder="1"/>
    <xf numFmtId="4" fontId="5" fillId="3" borderId="0" xfId="0" applyNumberFormat="1" applyFont="1" applyFill="1"/>
    <xf numFmtId="4" fontId="1" fillId="0" borderId="0" xfId="0" applyNumberFormat="1" applyFont="1"/>
    <xf numFmtId="2" fontId="4" fillId="0" borderId="4" xfId="0" applyNumberFormat="1" applyFont="1" applyBorder="1"/>
    <xf numFmtId="4" fontId="4" fillId="0" borderId="4" xfId="0" applyNumberFormat="1" applyFont="1" applyBorder="1"/>
    <xf numFmtId="2" fontId="4" fillId="0" borderId="0" xfId="0" applyNumberFormat="1" applyFont="1" applyAlignment="1">
      <alignment horizontal="right"/>
    </xf>
    <xf numFmtId="0" fontId="9" fillId="3" borderId="4" xfId="0" applyFont="1" applyFill="1" applyBorder="1"/>
    <xf numFmtId="4" fontId="7" fillId="0" borderId="9" xfId="0" applyNumberFormat="1" applyFont="1" applyBorder="1" applyAlignment="1">
      <alignment horizontal="right" vertical="center" wrapText="1"/>
    </xf>
    <xf numFmtId="0" fontId="8" fillId="0" borderId="9" xfId="0" applyFont="1" applyBorder="1" applyAlignment="1">
      <alignment horizontal="center" vertical="center" wrapText="1"/>
    </xf>
    <xf numFmtId="4" fontId="8" fillId="0" borderId="9" xfId="0" applyNumberFormat="1" applyFont="1" applyBorder="1" applyAlignment="1">
      <alignment horizontal="center" vertical="center" wrapText="1"/>
    </xf>
    <xf numFmtId="4" fontId="9" fillId="0" borderId="5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4" fontId="4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4" fontId="4" fillId="0" borderId="4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4" fontId="8" fillId="4" borderId="4" xfId="0" applyNumberFormat="1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tabSelected="1" topLeftCell="A46" zoomScale="80" zoomScaleNormal="80" workbookViewId="0">
      <selection activeCell="M64" sqref="M64"/>
    </sheetView>
  </sheetViews>
  <sheetFormatPr defaultRowHeight="11.25"/>
  <cols>
    <col min="1" max="1" width="5.375" style="6" customWidth="1"/>
    <col min="2" max="2" width="4.375" style="1" customWidth="1"/>
    <col min="3" max="3" width="15.375" style="6" customWidth="1"/>
    <col min="4" max="4" width="12.5" style="4" customWidth="1"/>
    <col min="5" max="5" width="12.375" style="4" customWidth="1"/>
    <col min="6" max="6" width="11.25" style="5" customWidth="1"/>
    <col min="7" max="7" width="10.625" style="6" customWidth="1"/>
    <col min="8" max="8" width="10.125" style="6" customWidth="1"/>
    <col min="9" max="9" width="9.625" style="7" customWidth="1"/>
    <col min="10" max="16384" width="9" style="6"/>
  </cols>
  <sheetData>
    <row r="1" spans="2:9" ht="23.25">
      <c r="C1" s="2" t="s">
        <v>93</v>
      </c>
      <c r="D1" s="3" t="s">
        <v>92</v>
      </c>
    </row>
    <row r="2" spans="2:9" ht="12" thickBot="1"/>
    <row r="3" spans="2:9" s="13" customFormat="1" ht="15.75" thickBot="1">
      <c r="B3" s="8"/>
      <c r="C3" s="9" t="s">
        <v>91</v>
      </c>
      <c r="D3" s="10">
        <v>41883</v>
      </c>
      <c r="E3" s="11"/>
      <c r="F3" s="12"/>
    </row>
    <row r="4" spans="2:9" s="13" customFormat="1">
      <c r="B4" s="8"/>
      <c r="C4" s="14"/>
      <c r="D4" s="15"/>
      <c r="E4" s="15"/>
      <c r="F4" s="12"/>
      <c r="I4" s="15"/>
    </row>
    <row r="5" spans="2:9" s="13" customFormat="1">
      <c r="B5" s="8"/>
      <c r="C5" s="14"/>
      <c r="D5" s="15"/>
      <c r="E5" s="15"/>
      <c r="F5" s="12"/>
      <c r="I5" s="15"/>
    </row>
    <row r="6" spans="2:9" s="17" customFormat="1" ht="45" customHeight="1">
      <c r="B6" s="16"/>
      <c r="C6" s="17" t="s">
        <v>123</v>
      </c>
      <c r="D6" s="18" t="s">
        <v>127</v>
      </c>
      <c r="E6" s="18" t="s">
        <v>125</v>
      </c>
      <c r="F6" s="17" t="s">
        <v>130</v>
      </c>
      <c r="G6" s="17" t="s">
        <v>124</v>
      </c>
      <c r="H6" s="17" t="s">
        <v>128</v>
      </c>
      <c r="I6" s="18" t="s">
        <v>129</v>
      </c>
    </row>
    <row r="7" spans="2:9" s="17" customFormat="1" ht="17.25" customHeight="1">
      <c r="B7" s="161">
        <v>1</v>
      </c>
      <c r="C7" s="157" t="s">
        <v>170</v>
      </c>
      <c r="D7" s="158">
        <v>84</v>
      </c>
      <c r="E7" s="158">
        <v>9.27</v>
      </c>
      <c r="F7" s="159">
        <v>74.73</v>
      </c>
      <c r="G7" s="24">
        <v>20.62</v>
      </c>
      <c r="H7" s="24">
        <v>54.11</v>
      </c>
      <c r="I7" s="160"/>
    </row>
    <row r="8" spans="2:9" s="19" customFormat="1" ht="17.25" customHeight="1">
      <c r="B8" s="162">
        <v>2</v>
      </c>
      <c r="C8" s="32" t="s">
        <v>107</v>
      </c>
      <c r="D8" s="22">
        <v>84</v>
      </c>
      <c r="E8" s="22">
        <v>9.27</v>
      </c>
      <c r="F8" s="23">
        <f>D8-E8</f>
        <v>74.73</v>
      </c>
      <c r="G8" s="24">
        <v>20.62</v>
      </c>
      <c r="H8" s="25">
        <f>F8-G8</f>
        <v>54.11</v>
      </c>
      <c r="I8" s="156"/>
    </row>
    <row r="9" spans="2:9" ht="17.25" customHeight="1">
      <c r="B9" s="163">
        <v>3</v>
      </c>
      <c r="C9" s="20" t="s">
        <v>90</v>
      </c>
      <c r="D9" s="21">
        <v>84</v>
      </c>
      <c r="E9" s="22">
        <v>9.27</v>
      </c>
      <c r="F9" s="153">
        <f t="shared" ref="F9:F75" si="0">D9-E9</f>
        <v>74.73</v>
      </c>
      <c r="G9" s="154">
        <v>20.62</v>
      </c>
      <c r="H9" s="155">
        <f t="shared" ref="H9:H75" si="1">F9-G9</f>
        <v>54.11</v>
      </c>
      <c r="I9" s="26"/>
    </row>
    <row r="10" spans="2:9" ht="17.25" customHeight="1">
      <c r="B10" s="161">
        <v>4</v>
      </c>
      <c r="C10" s="28" t="s">
        <v>204</v>
      </c>
      <c r="D10" s="21">
        <v>84</v>
      </c>
      <c r="E10" s="22">
        <v>9.27</v>
      </c>
      <c r="F10" s="23">
        <f>D10-E10</f>
        <v>74.73</v>
      </c>
      <c r="G10" s="24">
        <v>20.62</v>
      </c>
      <c r="H10" s="25">
        <f>F10-G10</f>
        <v>54.11</v>
      </c>
      <c r="I10" s="26"/>
    </row>
    <row r="11" spans="2:9" ht="17.25" customHeight="1">
      <c r="B11" s="162">
        <v>5</v>
      </c>
      <c r="C11" s="20" t="s">
        <v>89</v>
      </c>
      <c r="D11" s="21">
        <v>84</v>
      </c>
      <c r="E11" s="22">
        <v>9.27</v>
      </c>
      <c r="F11" s="23">
        <f t="shared" si="0"/>
        <v>74.73</v>
      </c>
      <c r="G11" s="24">
        <v>0</v>
      </c>
      <c r="H11" s="25">
        <f t="shared" si="1"/>
        <v>74.73</v>
      </c>
      <c r="I11" s="27">
        <v>81.92</v>
      </c>
    </row>
    <row r="12" spans="2:9" ht="17.25" customHeight="1">
      <c r="B12" s="163">
        <v>6</v>
      </c>
      <c r="C12" s="20" t="s">
        <v>161</v>
      </c>
      <c r="D12" s="21">
        <v>84</v>
      </c>
      <c r="E12" s="22">
        <v>9.27</v>
      </c>
      <c r="F12" s="23">
        <f t="shared" si="0"/>
        <v>74.73</v>
      </c>
      <c r="G12" s="24">
        <v>20.62</v>
      </c>
      <c r="H12" s="25">
        <f t="shared" si="1"/>
        <v>54.11</v>
      </c>
      <c r="I12" s="27">
        <v>81.92</v>
      </c>
    </row>
    <row r="13" spans="2:9" ht="17.25" customHeight="1">
      <c r="B13" s="161">
        <v>7</v>
      </c>
      <c r="C13" s="20" t="s">
        <v>151</v>
      </c>
      <c r="D13" s="21">
        <v>84</v>
      </c>
      <c r="E13" s="22">
        <v>9.27</v>
      </c>
      <c r="F13" s="23">
        <f t="shared" si="0"/>
        <v>74.73</v>
      </c>
      <c r="G13" s="24">
        <v>20.62</v>
      </c>
      <c r="H13" s="25">
        <f t="shared" si="1"/>
        <v>54.11</v>
      </c>
      <c r="I13" s="27"/>
    </row>
    <row r="14" spans="2:9" ht="17.25" customHeight="1">
      <c r="B14" s="162">
        <v>8</v>
      </c>
      <c r="C14" s="20" t="s">
        <v>88</v>
      </c>
      <c r="D14" s="21">
        <v>84</v>
      </c>
      <c r="E14" s="22">
        <v>9.27</v>
      </c>
      <c r="F14" s="23">
        <f t="shared" si="0"/>
        <v>74.73</v>
      </c>
      <c r="G14" s="29">
        <v>0</v>
      </c>
      <c r="H14" s="30">
        <f t="shared" si="1"/>
        <v>74.73</v>
      </c>
      <c r="I14" s="31">
        <v>81.92</v>
      </c>
    </row>
    <row r="15" spans="2:9" ht="17.25" customHeight="1">
      <c r="B15" s="163">
        <v>9</v>
      </c>
      <c r="C15" s="28" t="s">
        <v>205</v>
      </c>
      <c r="D15" s="21">
        <v>84</v>
      </c>
      <c r="E15" s="22">
        <v>9.27</v>
      </c>
      <c r="F15" s="23">
        <f t="shared" si="0"/>
        <v>74.73</v>
      </c>
      <c r="G15" s="29">
        <v>0</v>
      </c>
      <c r="H15" s="30">
        <f t="shared" si="1"/>
        <v>74.73</v>
      </c>
      <c r="I15" s="31"/>
    </row>
    <row r="16" spans="2:9" ht="17.25" customHeight="1">
      <c r="B16" s="161">
        <v>10</v>
      </c>
      <c r="C16" s="32" t="s">
        <v>143</v>
      </c>
      <c r="D16" s="21">
        <v>84</v>
      </c>
      <c r="E16" s="22">
        <v>9.27</v>
      </c>
      <c r="F16" s="33">
        <f t="shared" si="0"/>
        <v>74.73</v>
      </c>
      <c r="G16" s="29">
        <v>20.62</v>
      </c>
      <c r="H16" s="30">
        <f t="shared" si="1"/>
        <v>54.11</v>
      </c>
      <c r="I16" s="31"/>
    </row>
    <row r="17" spans="2:9" ht="17.25" customHeight="1">
      <c r="B17" s="162">
        <v>11</v>
      </c>
      <c r="C17" s="20" t="s">
        <v>87</v>
      </c>
      <c r="D17" s="21">
        <v>84</v>
      </c>
      <c r="E17" s="22">
        <v>9.27</v>
      </c>
      <c r="F17" s="23">
        <f t="shared" si="0"/>
        <v>74.73</v>
      </c>
      <c r="G17" s="29">
        <v>0</v>
      </c>
      <c r="H17" s="30">
        <f t="shared" si="1"/>
        <v>74.73</v>
      </c>
      <c r="I17" s="34"/>
    </row>
    <row r="18" spans="2:9" ht="17.25" customHeight="1">
      <c r="B18" s="163">
        <v>12</v>
      </c>
      <c r="C18" s="20" t="s">
        <v>86</v>
      </c>
      <c r="D18" s="21">
        <v>84</v>
      </c>
      <c r="E18" s="22">
        <v>9.27</v>
      </c>
      <c r="F18" s="23">
        <f t="shared" si="0"/>
        <v>74.73</v>
      </c>
      <c r="G18" s="29">
        <v>0</v>
      </c>
      <c r="H18" s="30">
        <f t="shared" si="1"/>
        <v>74.73</v>
      </c>
      <c r="I18" s="34"/>
    </row>
    <row r="19" spans="2:9" ht="16.5" customHeight="1">
      <c r="B19" s="161">
        <v>13</v>
      </c>
      <c r="C19" s="20" t="s">
        <v>85</v>
      </c>
      <c r="D19" s="21">
        <v>84</v>
      </c>
      <c r="E19" s="22">
        <v>9.27</v>
      </c>
      <c r="F19" s="23">
        <f t="shared" si="0"/>
        <v>74.73</v>
      </c>
      <c r="G19" s="29">
        <v>0</v>
      </c>
      <c r="H19" s="30">
        <f t="shared" si="1"/>
        <v>74.73</v>
      </c>
      <c r="I19" s="31">
        <v>81.92</v>
      </c>
    </row>
    <row r="20" spans="2:9" ht="16.5" customHeight="1">
      <c r="B20" s="162">
        <v>14</v>
      </c>
      <c r="C20" s="20" t="s">
        <v>122</v>
      </c>
      <c r="D20" s="21">
        <f>356.82+124.44</f>
        <v>481.26</v>
      </c>
      <c r="E20" s="21">
        <v>21.45</v>
      </c>
      <c r="F20" s="23">
        <f t="shared" si="0"/>
        <v>459.81</v>
      </c>
      <c r="G20" s="29">
        <v>0</v>
      </c>
      <c r="H20" s="30">
        <f t="shared" si="1"/>
        <v>459.81</v>
      </c>
      <c r="I20" s="35">
        <v>133.77000000000001</v>
      </c>
    </row>
    <row r="21" spans="2:9" s="37" customFormat="1" ht="17.25" customHeight="1">
      <c r="B21" s="163">
        <v>15</v>
      </c>
      <c r="C21" s="20" t="s">
        <v>101</v>
      </c>
      <c r="D21" s="21">
        <v>84</v>
      </c>
      <c r="E21" s="22">
        <v>9.27</v>
      </c>
      <c r="F21" s="23">
        <f t="shared" si="0"/>
        <v>74.73</v>
      </c>
      <c r="G21" s="24">
        <v>20.62</v>
      </c>
      <c r="H21" s="25">
        <f t="shared" si="1"/>
        <v>54.11</v>
      </c>
      <c r="I21" s="36"/>
    </row>
    <row r="22" spans="2:9" s="37" customFormat="1" ht="16.5" customHeight="1">
      <c r="B22" s="161">
        <v>16</v>
      </c>
      <c r="C22" s="20" t="s">
        <v>63</v>
      </c>
      <c r="D22" s="21">
        <v>84</v>
      </c>
      <c r="E22" s="22">
        <v>9.27</v>
      </c>
      <c r="F22" s="23">
        <f t="shared" si="0"/>
        <v>74.73</v>
      </c>
      <c r="G22" s="24">
        <v>0</v>
      </c>
      <c r="H22" s="25">
        <f t="shared" si="1"/>
        <v>74.73</v>
      </c>
      <c r="I22" s="36"/>
    </row>
    <row r="23" spans="2:9" s="37" customFormat="1" ht="16.5" customHeight="1">
      <c r="B23" s="162">
        <v>17</v>
      </c>
      <c r="C23" s="28" t="s">
        <v>201</v>
      </c>
      <c r="D23" s="21">
        <v>84</v>
      </c>
      <c r="E23" s="22">
        <v>9.27</v>
      </c>
      <c r="F23" s="23">
        <f t="shared" si="0"/>
        <v>74.73</v>
      </c>
      <c r="G23" s="24">
        <v>20.62</v>
      </c>
      <c r="H23" s="25">
        <f t="shared" si="1"/>
        <v>54.11</v>
      </c>
      <c r="I23" s="36"/>
    </row>
    <row r="24" spans="2:9" ht="17.25" customHeight="1">
      <c r="B24" s="163">
        <v>18</v>
      </c>
      <c r="C24" s="20" t="s">
        <v>84</v>
      </c>
      <c r="D24" s="21">
        <v>84</v>
      </c>
      <c r="E24" s="22">
        <v>9.27</v>
      </c>
      <c r="F24" s="23">
        <f t="shared" si="0"/>
        <v>74.73</v>
      </c>
      <c r="G24" s="24">
        <v>20.62</v>
      </c>
      <c r="H24" s="25">
        <f t="shared" si="1"/>
        <v>54.11</v>
      </c>
      <c r="I24" s="36"/>
    </row>
    <row r="25" spans="2:9" ht="17.25" customHeight="1">
      <c r="B25" s="161">
        <v>19</v>
      </c>
      <c r="C25" s="20" t="s">
        <v>95</v>
      </c>
      <c r="D25" s="21">
        <v>84</v>
      </c>
      <c r="E25" s="22">
        <v>9.27</v>
      </c>
      <c r="F25" s="23">
        <f t="shared" si="0"/>
        <v>74.73</v>
      </c>
      <c r="G25" s="24">
        <v>20.62</v>
      </c>
      <c r="H25" s="25">
        <f t="shared" si="1"/>
        <v>54.11</v>
      </c>
      <c r="I25" s="36"/>
    </row>
    <row r="26" spans="2:9" ht="17.25" customHeight="1">
      <c r="B26" s="162">
        <v>20</v>
      </c>
      <c r="C26" s="20" t="s">
        <v>83</v>
      </c>
      <c r="D26" s="21">
        <f>356.82+124.44</f>
        <v>481.26</v>
      </c>
      <c r="E26" s="21">
        <v>21.45</v>
      </c>
      <c r="F26" s="23">
        <f t="shared" si="0"/>
        <v>459.81</v>
      </c>
      <c r="G26" s="24">
        <v>344.9</v>
      </c>
      <c r="H26" s="25">
        <f t="shared" si="1"/>
        <v>114.91000000000003</v>
      </c>
      <c r="I26" s="36"/>
    </row>
    <row r="27" spans="2:9" ht="17.25" customHeight="1">
      <c r="B27" s="163">
        <v>21</v>
      </c>
      <c r="C27" s="20" t="s">
        <v>162</v>
      </c>
      <c r="D27" s="21">
        <v>84</v>
      </c>
      <c r="E27" s="21">
        <v>9.27</v>
      </c>
      <c r="F27" s="23">
        <v>74.73</v>
      </c>
      <c r="G27" s="24">
        <v>20.62</v>
      </c>
      <c r="H27" s="25">
        <v>54.11</v>
      </c>
      <c r="I27" s="36"/>
    </row>
    <row r="28" spans="2:9" s="37" customFormat="1" ht="17.25" customHeight="1">
      <c r="B28" s="161">
        <v>22</v>
      </c>
      <c r="C28" s="20" t="s">
        <v>96</v>
      </c>
      <c r="D28" s="21">
        <v>481.26</v>
      </c>
      <c r="E28" s="21">
        <v>21.45</v>
      </c>
      <c r="F28" s="33">
        <f t="shared" si="0"/>
        <v>459.81</v>
      </c>
      <c r="G28" s="29">
        <v>0</v>
      </c>
      <c r="H28" s="30">
        <f t="shared" si="1"/>
        <v>459.81</v>
      </c>
      <c r="I28" s="38">
        <v>133.77000000000001</v>
      </c>
    </row>
    <row r="29" spans="2:9" ht="17.25" customHeight="1">
      <c r="B29" s="162">
        <v>23</v>
      </c>
      <c r="C29" s="20" t="s">
        <v>82</v>
      </c>
      <c r="D29" s="21">
        <v>84</v>
      </c>
      <c r="E29" s="22">
        <v>9.27</v>
      </c>
      <c r="F29" s="23">
        <f t="shared" si="0"/>
        <v>74.73</v>
      </c>
      <c r="G29" s="24">
        <v>20.62</v>
      </c>
      <c r="H29" s="25">
        <f t="shared" si="1"/>
        <v>54.11</v>
      </c>
      <c r="I29" s="36"/>
    </row>
    <row r="30" spans="2:9" ht="17.25" customHeight="1">
      <c r="B30" s="163">
        <v>24</v>
      </c>
      <c r="C30" s="20" t="s">
        <v>81</v>
      </c>
      <c r="D30" s="21">
        <v>84</v>
      </c>
      <c r="E30" s="22">
        <v>9.27</v>
      </c>
      <c r="F30" s="23">
        <f t="shared" si="0"/>
        <v>74.73</v>
      </c>
      <c r="G30" s="24">
        <v>20.62</v>
      </c>
      <c r="H30" s="25">
        <f t="shared" si="1"/>
        <v>54.11</v>
      </c>
      <c r="I30" s="36"/>
    </row>
    <row r="31" spans="2:9" s="40" customFormat="1" ht="17.25" customHeight="1">
      <c r="B31" s="161">
        <v>25</v>
      </c>
      <c r="C31" s="20" t="s">
        <v>97</v>
      </c>
      <c r="D31" s="21">
        <f>720.75+124.44</f>
        <v>845.19</v>
      </c>
      <c r="E31" s="21">
        <v>16.45</v>
      </c>
      <c r="F31" s="23">
        <f t="shared" si="0"/>
        <v>828.74</v>
      </c>
      <c r="G31" s="24">
        <v>117.56</v>
      </c>
      <c r="H31" s="25">
        <f t="shared" si="1"/>
        <v>711.18000000000006</v>
      </c>
      <c r="I31" s="39">
        <f>2*134.81</f>
        <v>269.62</v>
      </c>
    </row>
    <row r="32" spans="2:9" s="37" customFormat="1" ht="17.25" customHeight="1">
      <c r="B32" s="162">
        <v>26</v>
      </c>
      <c r="C32" s="20" t="s">
        <v>80</v>
      </c>
      <c r="D32" s="21">
        <v>84</v>
      </c>
      <c r="E32" s="22">
        <v>9.27</v>
      </c>
      <c r="F32" s="23">
        <f t="shared" si="0"/>
        <v>74.73</v>
      </c>
      <c r="G32" s="24">
        <v>20.62</v>
      </c>
      <c r="H32" s="25">
        <f t="shared" si="1"/>
        <v>54.11</v>
      </c>
      <c r="I32" s="36"/>
    </row>
    <row r="33" spans="2:9" ht="17.25" customHeight="1">
      <c r="B33" s="163">
        <v>27</v>
      </c>
      <c r="C33" s="20" t="s">
        <v>79</v>
      </c>
      <c r="D33" s="21">
        <v>84</v>
      </c>
      <c r="E33" s="22">
        <v>9.27</v>
      </c>
      <c r="F33" s="23">
        <f t="shared" si="0"/>
        <v>74.73</v>
      </c>
      <c r="G33" s="24">
        <v>20.62</v>
      </c>
      <c r="H33" s="25">
        <f t="shared" si="1"/>
        <v>54.11</v>
      </c>
      <c r="I33" s="36"/>
    </row>
    <row r="34" spans="2:9" ht="17.25" customHeight="1">
      <c r="B34" s="161">
        <v>28</v>
      </c>
      <c r="C34" s="20" t="s">
        <v>78</v>
      </c>
      <c r="D34" s="21">
        <v>84</v>
      </c>
      <c r="E34" s="22">
        <v>9.27</v>
      </c>
      <c r="F34" s="23">
        <f t="shared" si="0"/>
        <v>74.73</v>
      </c>
      <c r="G34" s="24">
        <v>20.62</v>
      </c>
      <c r="H34" s="25">
        <f t="shared" si="1"/>
        <v>54.11</v>
      </c>
      <c r="I34" s="41">
        <v>133.77000000000001</v>
      </c>
    </row>
    <row r="35" spans="2:9" ht="17.25" customHeight="1">
      <c r="B35" s="162">
        <v>29</v>
      </c>
      <c r="C35" s="42" t="s">
        <v>1</v>
      </c>
      <c r="D35" s="21">
        <v>84</v>
      </c>
      <c r="E35" s="22">
        <v>9.27</v>
      </c>
      <c r="F35" s="23">
        <f t="shared" si="0"/>
        <v>74.73</v>
      </c>
      <c r="G35" s="24">
        <v>0</v>
      </c>
      <c r="H35" s="25">
        <f t="shared" si="1"/>
        <v>74.73</v>
      </c>
      <c r="I35" s="39">
        <v>133.77000000000001</v>
      </c>
    </row>
    <row r="36" spans="2:9" s="37" customFormat="1" ht="17.25" customHeight="1">
      <c r="B36" s="163">
        <v>30</v>
      </c>
      <c r="C36" s="20" t="s">
        <v>77</v>
      </c>
      <c r="D36" s="21">
        <v>481.26</v>
      </c>
      <c r="E36" s="22">
        <v>21.45</v>
      </c>
      <c r="F36" s="33">
        <f t="shared" si="0"/>
        <v>459.81</v>
      </c>
      <c r="G36" s="29">
        <v>341.92</v>
      </c>
      <c r="H36" s="30">
        <f t="shared" si="1"/>
        <v>117.88999999999999</v>
      </c>
      <c r="I36" s="34"/>
    </row>
    <row r="37" spans="2:9" ht="17.25" customHeight="1">
      <c r="B37" s="161">
        <v>31</v>
      </c>
      <c r="C37" s="20" t="s">
        <v>19</v>
      </c>
      <c r="D37" s="21">
        <f>356.82+124.44</f>
        <v>481.26</v>
      </c>
      <c r="E37" s="21">
        <v>21.45</v>
      </c>
      <c r="F37" s="23">
        <f t="shared" si="0"/>
        <v>459.81</v>
      </c>
      <c r="G37" s="24">
        <v>0</v>
      </c>
      <c r="H37" s="25">
        <f t="shared" si="1"/>
        <v>459.81</v>
      </c>
      <c r="I37" s="43">
        <f>133.77</f>
        <v>133.77000000000001</v>
      </c>
    </row>
    <row r="38" spans="2:9" ht="17.25" customHeight="1">
      <c r="B38" s="162">
        <v>32</v>
      </c>
      <c r="C38" s="32" t="s">
        <v>108</v>
      </c>
      <c r="D38" s="21">
        <v>84</v>
      </c>
      <c r="E38" s="22">
        <v>9.27</v>
      </c>
      <c r="F38" s="23">
        <f t="shared" si="0"/>
        <v>74.73</v>
      </c>
      <c r="G38" s="24">
        <v>20.62</v>
      </c>
      <c r="H38" s="25">
        <f t="shared" si="1"/>
        <v>54.11</v>
      </c>
      <c r="I38" s="44"/>
    </row>
    <row r="39" spans="2:9" ht="17.25" customHeight="1">
      <c r="B39" s="163">
        <v>33</v>
      </c>
      <c r="C39" s="32" t="s">
        <v>153</v>
      </c>
      <c r="D39" s="21">
        <v>84</v>
      </c>
      <c r="E39" s="22">
        <v>9.27</v>
      </c>
      <c r="F39" s="23">
        <f t="shared" si="0"/>
        <v>74.73</v>
      </c>
      <c r="G39" s="24">
        <v>0</v>
      </c>
      <c r="H39" s="25">
        <f t="shared" si="1"/>
        <v>74.73</v>
      </c>
      <c r="I39" s="44"/>
    </row>
    <row r="40" spans="2:9" ht="17.25" customHeight="1">
      <c r="B40" s="161">
        <v>34</v>
      </c>
      <c r="C40" s="20" t="s">
        <v>76</v>
      </c>
      <c r="D40" s="21">
        <v>84</v>
      </c>
      <c r="E40" s="22">
        <v>9.27</v>
      </c>
      <c r="F40" s="23">
        <f t="shared" si="0"/>
        <v>74.73</v>
      </c>
      <c r="G40" s="29">
        <v>0</v>
      </c>
      <c r="H40" s="25">
        <f t="shared" si="1"/>
        <v>74.73</v>
      </c>
      <c r="I40" s="27">
        <v>81.92</v>
      </c>
    </row>
    <row r="41" spans="2:9" ht="17.25" customHeight="1">
      <c r="B41" s="162">
        <v>35</v>
      </c>
      <c r="C41" s="32" t="s">
        <v>109</v>
      </c>
      <c r="D41" s="21">
        <v>84</v>
      </c>
      <c r="E41" s="22">
        <v>9.27</v>
      </c>
      <c r="F41" s="23">
        <f t="shared" si="0"/>
        <v>74.73</v>
      </c>
      <c r="G41" s="29">
        <v>20.62</v>
      </c>
      <c r="H41" s="25">
        <f t="shared" si="1"/>
        <v>54.11</v>
      </c>
      <c r="I41" s="44"/>
    </row>
    <row r="42" spans="2:9" ht="17.25" customHeight="1">
      <c r="B42" s="163">
        <v>36</v>
      </c>
      <c r="C42" s="32" t="s">
        <v>160</v>
      </c>
      <c r="D42" s="21">
        <v>84</v>
      </c>
      <c r="E42" s="22">
        <v>9.27</v>
      </c>
      <c r="F42" s="23">
        <f t="shared" si="0"/>
        <v>74.73</v>
      </c>
      <c r="G42" s="29">
        <v>20.62</v>
      </c>
      <c r="H42" s="25">
        <f t="shared" si="1"/>
        <v>54.11</v>
      </c>
      <c r="I42" s="44"/>
    </row>
    <row r="43" spans="2:9" ht="17.25" customHeight="1">
      <c r="B43" s="161">
        <v>37</v>
      </c>
      <c r="C43" s="32" t="s">
        <v>110</v>
      </c>
      <c r="D43" s="21">
        <v>84</v>
      </c>
      <c r="E43" s="22">
        <v>9.27</v>
      </c>
      <c r="F43" s="23">
        <f t="shared" si="0"/>
        <v>74.73</v>
      </c>
      <c r="G43" s="29">
        <v>20.62</v>
      </c>
      <c r="H43" s="25">
        <f t="shared" si="1"/>
        <v>54.11</v>
      </c>
      <c r="I43" s="44"/>
    </row>
    <row r="44" spans="2:9" s="37" customFormat="1" ht="17.25" customHeight="1">
      <c r="B44" s="162">
        <v>38</v>
      </c>
      <c r="C44" s="20" t="s">
        <v>18</v>
      </c>
      <c r="D44" s="21">
        <f>356.82+124.44</f>
        <v>481.26</v>
      </c>
      <c r="E44" s="21">
        <v>21.45</v>
      </c>
      <c r="F44" s="23">
        <f t="shared" si="0"/>
        <v>459.81</v>
      </c>
      <c r="G44" s="29">
        <v>0</v>
      </c>
      <c r="H44" s="25">
        <f t="shared" si="1"/>
        <v>459.81</v>
      </c>
      <c r="I44" s="43">
        <v>133.77000000000001</v>
      </c>
    </row>
    <row r="45" spans="2:9" ht="17.25" customHeight="1">
      <c r="B45" s="163">
        <v>39</v>
      </c>
      <c r="C45" s="20" t="s">
        <v>75</v>
      </c>
      <c r="D45" s="21">
        <v>84</v>
      </c>
      <c r="E45" s="22">
        <v>9.27</v>
      </c>
      <c r="F45" s="23">
        <f t="shared" si="0"/>
        <v>74.73</v>
      </c>
      <c r="G45" s="29">
        <v>0</v>
      </c>
      <c r="H45" s="25">
        <f t="shared" si="1"/>
        <v>74.73</v>
      </c>
      <c r="I45" s="27">
        <v>81.92</v>
      </c>
    </row>
    <row r="46" spans="2:9" ht="17.25" customHeight="1">
      <c r="B46" s="161">
        <v>40</v>
      </c>
      <c r="C46" s="20" t="s">
        <v>74</v>
      </c>
      <c r="D46" s="21">
        <v>84</v>
      </c>
      <c r="E46" s="22">
        <v>9.27</v>
      </c>
      <c r="F46" s="23">
        <f t="shared" si="0"/>
        <v>74.73</v>
      </c>
      <c r="G46" s="29">
        <v>71.62</v>
      </c>
      <c r="H46" s="25">
        <f t="shared" si="1"/>
        <v>3.1099999999999994</v>
      </c>
      <c r="I46" s="45">
        <v>133.77000000000001</v>
      </c>
    </row>
    <row r="47" spans="2:9" s="37" customFormat="1" ht="17.25" customHeight="1">
      <c r="B47" s="162">
        <v>41</v>
      </c>
      <c r="C47" s="20" t="s">
        <v>73</v>
      </c>
      <c r="D47" s="21">
        <v>84</v>
      </c>
      <c r="E47" s="22">
        <v>9.27</v>
      </c>
      <c r="F47" s="23">
        <f t="shared" si="0"/>
        <v>74.73</v>
      </c>
      <c r="G47" s="29">
        <v>0</v>
      </c>
      <c r="H47" s="25">
        <f t="shared" si="1"/>
        <v>74.73</v>
      </c>
      <c r="I47" s="36"/>
    </row>
    <row r="48" spans="2:9" s="37" customFormat="1" ht="17.25" customHeight="1">
      <c r="B48" s="163">
        <v>42</v>
      </c>
      <c r="C48" s="20" t="s">
        <v>154</v>
      </c>
      <c r="D48" s="21">
        <v>84</v>
      </c>
      <c r="E48" s="22">
        <v>9.27</v>
      </c>
      <c r="F48" s="23">
        <f t="shared" si="0"/>
        <v>74.73</v>
      </c>
      <c r="G48" s="29">
        <v>0</v>
      </c>
      <c r="H48" s="25">
        <f t="shared" si="1"/>
        <v>74.73</v>
      </c>
      <c r="I48" s="36"/>
    </row>
    <row r="49" spans="2:9" s="37" customFormat="1" ht="17.25" customHeight="1">
      <c r="B49" s="161">
        <v>43</v>
      </c>
      <c r="C49" s="20" t="s">
        <v>159</v>
      </c>
      <c r="D49" s="21">
        <v>84</v>
      </c>
      <c r="E49" s="22">
        <v>9.27</v>
      </c>
      <c r="F49" s="23">
        <f t="shared" si="0"/>
        <v>74.73</v>
      </c>
      <c r="G49" s="29">
        <v>20.62</v>
      </c>
      <c r="H49" s="25">
        <f t="shared" si="1"/>
        <v>54.11</v>
      </c>
      <c r="I49" s="36"/>
    </row>
    <row r="50" spans="2:9" s="46" customFormat="1" ht="17.25" customHeight="1">
      <c r="B50" s="162">
        <v>44</v>
      </c>
      <c r="C50" s="20" t="s">
        <v>72</v>
      </c>
      <c r="D50" s="21">
        <v>84</v>
      </c>
      <c r="E50" s="22">
        <v>9.27</v>
      </c>
      <c r="F50" s="23">
        <f t="shared" si="0"/>
        <v>74.73</v>
      </c>
      <c r="G50" s="29">
        <v>20.62</v>
      </c>
      <c r="H50" s="25">
        <f t="shared" si="1"/>
        <v>54.11</v>
      </c>
      <c r="I50" s="36"/>
    </row>
    <row r="51" spans="2:9" ht="17.25" customHeight="1">
      <c r="B51" s="163">
        <v>45</v>
      </c>
      <c r="C51" s="20" t="s">
        <v>71</v>
      </c>
      <c r="D51" s="21">
        <v>84</v>
      </c>
      <c r="E51" s="22">
        <v>9.27</v>
      </c>
      <c r="F51" s="23">
        <f t="shared" si="0"/>
        <v>74.73</v>
      </c>
      <c r="G51" s="29">
        <v>0</v>
      </c>
      <c r="H51" s="25">
        <f t="shared" si="1"/>
        <v>74.73</v>
      </c>
      <c r="I51" s="45">
        <v>133.77000000000001</v>
      </c>
    </row>
    <row r="52" spans="2:9" ht="17.25" customHeight="1">
      <c r="B52" s="161">
        <v>46</v>
      </c>
      <c r="C52" s="20" t="s">
        <v>146</v>
      </c>
      <c r="D52" s="21">
        <v>84</v>
      </c>
      <c r="E52" s="22">
        <v>9.27</v>
      </c>
      <c r="F52" s="23">
        <f t="shared" si="0"/>
        <v>74.73</v>
      </c>
      <c r="G52" s="29">
        <v>20.62</v>
      </c>
      <c r="H52" s="25">
        <f t="shared" si="1"/>
        <v>54.11</v>
      </c>
      <c r="I52" s="45"/>
    </row>
    <row r="53" spans="2:9" ht="17.25" customHeight="1">
      <c r="B53" s="162">
        <v>47</v>
      </c>
      <c r="C53" s="32" t="s">
        <v>103</v>
      </c>
      <c r="D53" s="21">
        <v>84</v>
      </c>
      <c r="E53" s="22">
        <v>9.27</v>
      </c>
      <c r="F53" s="23">
        <f t="shared" si="0"/>
        <v>74.73</v>
      </c>
      <c r="G53" s="29">
        <v>20.62</v>
      </c>
      <c r="H53" s="25">
        <f t="shared" si="1"/>
        <v>54.11</v>
      </c>
      <c r="I53" s="47"/>
    </row>
    <row r="54" spans="2:9" ht="17.25" customHeight="1">
      <c r="B54" s="163">
        <v>48</v>
      </c>
      <c r="C54" s="20" t="s">
        <v>70</v>
      </c>
      <c r="D54" s="21">
        <v>84</v>
      </c>
      <c r="E54" s="22">
        <v>9.27</v>
      </c>
      <c r="F54" s="23">
        <f t="shared" si="0"/>
        <v>74.73</v>
      </c>
      <c r="G54" s="29">
        <v>0</v>
      </c>
      <c r="H54" s="25">
        <f t="shared" si="1"/>
        <v>74.73</v>
      </c>
      <c r="I54" s="31">
        <v>133.77000000000001</v>
      </c>
    </row>
    <row r="55" spans="2:9" ht="17.25" customHeight="1">
      <c r="B55" s="161">
        <v>49</v>
      </c>
      <c r="C55" s="20" t="s">
        <v>69</v>
      </c>
      <c r="D55" s="21">
        <v>84</v>
      </c>
      <c r="E55" s="22">
        <v>9.27</v>
      </c>
      <c r="F55" s="23">
        <f t="shared" si="0"/>
        <v>74.73</v>
      </c>
      <c r="G55" s="29">
        <v>0</v>
      </c>
      <c r="H55" s="25">
        <f t="shared" si="1"/>
        <v>74.73</v>
      </c>
      <c r="I55" s="36"/>
    </row>
    <row r="56" spans="2:9" ht="17.25" customHeight="1">
      <c r="B56" s="162">
        <v>50</v>
      </c>
      <c r="C56" s="20" t="s">
        <v>17</v>
      </c>
      <c r="D56" s="21">
        <f>356.82+124.44</f>
        <v>481.26</v>
      </c>
      <c r="E56" s="21">
        <v>21.45</v>
      </c>
      <c r="F56" s="23">
        <f t="shared" si="0"/>
        <v>459.81</v>
      </c>
      <c r="G56" s="29">
        <v>0</v>
      </c>
      <c r="H56" s="25">
        <f t="shared" si="1"/>
        <v>459.81</v>
      </c>
      <c r="I56" s="48"/>
    </row>
    <row r="57" spans="2:9" s="37" customFormat="1" ht="17.25" customHeight="1">
      <c r="B57" s="163">
        <v>51</v>
      </c>
      <c r="C57" s="20" t="s">
        <v>68</v>
      </c>
      <c r="D57" s="21">
        <v>84</v>
      </c>
      <c r="E57" s="22">
        <v>9.27</v>
      </c>
      <c r="F57" s="23">
        <f t="shared" si="0"/>
        <v>74.73</v>
      </c>
      <c r="G57" s="29">
        <v>0</v>
      </c>
      <c r="H57" s="25">
        <f t="shared" si="1"/>
        <v>74.73</v>
      </c>
      <c r="I57" s="36"/>
    </row>
    <row r="58" spans="2:9" s="37" customFormat="1" ht="17.25" customHeight="1">
      <c r="B58" s="161">
        <v>52</v>
      </c>
      <c r="C58" s="20" t="s">
        <v>67</v>
      </c>
      <c r="D58" s="21">
        <v>84</v>
      </c>
      <c r="E58" s="22">
        <v>9.27</v>
      </c>
      <c r="F58" s="23">
        <f t="shared" si="0"/>
        <v>74.73</v>
      </c>
      <c r="G58" s="24">
        <v>20.62</v>
      </c>
      <c r="H58" s="25">
        <f t="shared" si="1"/>
        <v>54.11</v>
      </c>
      <c r="I58" s="36"/>
    </row>
    <row r="59" spans="2:9" s="37" customFormat="1" ht="17.25" customHeight="1">
      <c r="B59" s="162">
        <v>53</v>
      </c>
      <c r="C59" s="20" t="s">
        <v>66</v>
      </c>
      <c r="D59" s="21">
        <v>84</v>
      </c>
      <c r="E59" s="22">
        <v>9.27</v>
      </c>
      <c r="F59" s="23">
        <f t="shared" si="0"/>
        <v>74.73</v>
      </c>
      <c r="G59" s="24">
        <v>20.62</v>
      </c>
      <c r="H59" s="25">
        <f t="shared" si="1"/>
        <v>54.11</v>
      </c>
      <c r="I59" s="36"/>
    </row>
    <row r="60" spans="2:9" ht="17.25" customHeight="1">
      <c r="B60" s="163">
        <v>54</v>
      </c>
      <c r="C60" s="20" t="s">
        <v>65</v>
      </c>
      <c r="D60" s="21">
        <v>84</v>
      </c>
      <c r="E60" s="22">
        <v>9.27</v>
      </c>
      <c r="F60" s="23">
        <f t="shared" si="0"/>
        <v>74.73</v>
      </c>
      <c r="G60" s="24">
        <v>0</v>
      </c>
      <c r="H60" s="25">
        <f t="shared" si="1"/>
        <v>74.73</v>
      </c>
      <c r="I60" s="36"/>
    </row>
    <row r="61" spans="2:9" s="46" customFormat="1" ht="17.25" customHeight="1">
      <c r="B61" s="161">
        <v>55</v>
      </c>
      <c r="C61" s="20" t="s">
        <v>16</v>
      </c>
      <c r="D61" s="21">
        <v>845.19</v>
      </c>
      <c r="E61" s="21">
        <v>16.45</v>
      </c>
      <c r="F61" s="33">
        <f t="shared" si="0"/>
        <v>828.74</v>
      </c>
      <c r="G61" s="29">
        <v>136.09</v>
      </c>
      <c r="H61" s="30">
        <f t="shared" si="1"/>
        <v>692.65</v>
      </c>
      <c r="I61" s="48"/>
    </row>
    <row r="62" spans="2:9" ht="17.25" customHeight="1">
      <c r="B62" s="162">
        <v>56</v>
      </c>
      <c r="C62" s="20" t="s">
        <v>64</v>
      </c>
      <c r="D62" s="21">
        <v>84</v>
      </c>
      <c r="E62" s="22">
        <v>9.27</v>
      </c>
      <c r="F62" s="23">
        <f t="shared" si="0"/>
        <v>74.73</v>
      </c>
      <c r="G62" s="24">
        <v>71.62</v>
      </c>
      <c r="H62" s="25">
        <f t="shared" si="1"/>
        <v>3.1099999999999994</v>
      </c>
      <c r="I62" s="36"/>
    </row>
    <row r="63" spans="2:9" ht="17.25" customHeight="1">
      <c r="B63" s="163">
        <v>57</v>
      </c>
      <c r="C63" s="20" t="s">
        <v>158</v>
      </c>
      <c r="D63" s="21">
        <v>84</v>
      </c>
      <c r="E63" s="22">
        <v>9.27</v>
      </c>
      <c r="F63" s="23">
        <f t="shared" si="0"/>
        <v>74.73</v>
      </c>
      <c r="G63" s="24">
        <v>20.62</v>
      </c>
      <c r="H63" s="25">
        <f t="shared" si="1"/>
        <v>54.11</v>
      </c>
      <c r="I63" s="36"/>
    </row>
    <row r="64" spans="2:9" ht="17.25" customHeight="1">
      <c r="B64" s="161">
        <v>58</v>
      </c>
      <c r="C64" s="32" t="s">
        <v>111</v>
      </c>
      <c r="D64" s="49">
        <v>84</v>
      </c>
      <c r="E64" s="22">
        <v>9.27</v>
      </c>
      <c r="F64" s="23">
        <f t="shared" si="0"/>
        <v>74.73</v>
      </c>
      <c r="G64" s="24">
        <v>20.62</v>
      </c>
      <c r="H64" s="25">
        <f t="shared" si="1"/>
        <v>54.11</v>
      </c>
      <c r="I64" s="50"/>
    </row>
    <row r="65" spans="1:9" ht="17.25" customHeight="1">
      <c r="B65" s="162">
        <v>59</v>
      </c>
      <c r="C65" s="32" t="s">
        <v>104</v>
      </c>
      <c r="D65" s="49">
        <v>84</v>
      </c>
      <c r="E65" s="22">
        <v>9.27</v>
      </c>
      <c r="F65" s="23">
        <f t="shared" si="0"/>
        <v>74.73</v>
      </c>
      <c r="G65" s="24">
        <v>20.62</v>
      </c>
      <c r="H65" s="25">
        <f t="shared" si="1"/>
        <v>54.11</v>
      </c>
      <c r="I65" s="50"/>
    </row>
    <row r="66" spans="1:9" ht="17.25" customHeight="1">
      <c r="B66" s="163">
        <v>60</v>
      </c>
      <c r="C66" s="32" t="s">
        <v>112</v>
      </c>
      <c r="D66" s="49">
        <v>84</v>
      </c>
      <c r="E66" s="22">
        <v>9.27</v>
      </c>
      <c r="F66" s="23">
        <f t="shared" si="0"/>
        <v>74.73</v>
      </c>
      <c r="G66" s="24">
        <v>20.62</v>
      </c>
      <c r="H66" s="25">
        <f t="shared" si="1"/>
        <v>54.11</v>
      </c>
      <c r="I66" s="50"/>
    </row>
    <row r="67" spans="1:9" ht="17.25" customHeight="1">
      <c r="B67" s="161">
        <v>61</v>
      </c>
      <c r="C67" s="20" t="s">
        <v>6</v>
      </c>
      <c r="D67" s="21">
        <f>720.75+124.44</f>
        <v>845.19</v>
      </c>
      <c r="E67" s="21">
        <v>16.45</v>
      </c>
      <c r="F67" s="23">
        <f t="shared" si="0"/>
        <v>828.74</v>
      </c>
      <c r="G67" s="24">
        <v>49.91</v>
      </c>
      <c r="H67" s="25">
        <f t="shared" si="1"/>
        <v>778.83</v>
      </c>
      <c r="I67" s="51">
        <v>134.81</v>
      </c>
    </row>
    <row r="68" spans="1:9" ht="17.25" customHeight="1">
      <c r="B68" s="162">
        <v>62</v>
      </c>
      <c r="C68" s="32" t="s">
        <v>113</v>
      </c>
      <c r="D68" s="49">
        <v>84</v>
      </c>
      <c r="E68" s="49">
        <v>9.27</v>
      </c>
      <c r="F68" s="23">
        <f t="shared" si="0"/>
        <v>74.73</v>
      </c>
      <c r="G68" s="24">
        <v>20.62</v>
      </c>
      <c r="H68" s="25">
        <f t="shared" si="1"/>
        <v>54.11</v>
      </c>
      <c r="I68" s="50"/>
    </row>
    <row r="69" spans="1:9" s="37" customFormat="1" ht="17.25" customHeight="1">
      <c r="B69" s="163">
        <v>63</v>
      </c>
      <c r="C69" s="20" t="s">
        <v>5</v>
      </c>
      <c r="D69" s="21">
        <f>720.75+124.44</f>
        <v>845.19</v>
      </c>
      <c r="E69" s="21">
        <v>16.45</v>
      </c>
      <c r="F69" s="23">
        <f t="shared" si="0"/>
        <v>828.74</v>
      </c>
      <c r="G69" s="24">
        <v>117.56</v>
      </c>
      <c r="H69" s="25">
        <f t="shared" si="1"/>
        <v>711.18000000000006</v>
      </c>
      <c r="I69" s="52"/>
    </row>
    <row r="70" spans="1:9" s="37" customFormat="1" ht="17.25" customHeight="1">
      <c r="B70" s="161">
        <v>64</v>
      </c>
      <c r="C70" s="20" t="s">
        <v>62</v>
      </c>
      <c r="D70" s="21">
        <v>84</v>
      </c>
      <c r="E70" s="22">
        <v>9.27</v>
      </c>
      <c r="F70" s="23">
        <f t="shared" si="0"/>
        <v>74.73</v>
      </c>
      <c r="G70" s="24">
        <v>20.62</v>
      </c>
      <c r="H70" s="25">
        <f t="shared" si="1"/>
        <v>54.11</v>
      </c>
      <c r="I70" s="36"/>
    </row>
    <row r="71" spans="1:9" s="37" customFormat="1" ht="17.25" customHeight="1">
      <c r="B71" s="162">
        <v>65</v>
      </c>
      <c r="C71" s="20" t="s">
        <v>156</v>
      </c>
      <c r="D71" s="21">
        <v>84</v>
      </c>
      <c r="E71" s="22">
        <v>9.27</v>
      </c>
      <c r="F71" s="23">
        <v>74.73</v>
      </c>
      <c r="G71" s="29">
        <v>20.62</v>
      </c>
      <c r="H71" s="25">
        <f t="shared" si="1"/>
        <v>54.11</v>
      </c>
      <c r="I71" s="36"/>
    </row>
    <row r="72" spans="1:9" ht="17.25" customHeight="1">
      <c r="B72" s="163">
        <v>66</v>
      </c>
      <c r="C72" s="20" t="s">
        <v>15</v>
      </c>
      <c r="D72" s="21">
        <f>356.82+124.44</f>
        <v>481.26</v>
      </c>
      <c r="E72" s="21">
        <v>21.45</v>
      </c>
      <c r="F72" s="23">
        <f t="shared" si="0"/>
        <v>459.81</v>
      </c>
      <c r="G72" s="24">
        <v>0</v>
      </c>
      <c r="H72" s="25">
        <f t="shared" si="1"/>
        <v>459.81</v>
      </c>
      <c r="I72" s="53">
        <v>133.77000000000001</v>
      </c>
    </row>
    <row r="73" spans="1:9" ht="17.25" customHeight="1">
      <c r="B73" s="161">
        <v>67</v>
      </c>
      <c r="C73" s="32" t="s">
        <v>61</v>
      </c>
      <c r="D73" s="21">
        <v>84</v>
      </c>
      <c r="E73" s="22">
        <v>9.27</v>
      </c>
      <c r="F73" s="23">
        <f t="shared" si="0"/>
        <v>74.73</v>
      </c>
      <c r="G73" s="24">
        <v>20.62</v>
      </c>
      <c r="H73" s="25">
        <f t="shared" si="1"/>
        <v>54.11</v>
      </c>
      <c r="I73" s="31">
        <v>124.44</v>
      </c>
    </row>
    <row r="74" spans="1:9" ht="17.25" customHeight="1">
      <c r="B74" s="162">
        <v>68</v>
      </c>
      <c r="C74" s="20" t="s">
        <v>60</v>
      </c>
      <c r="D74" s="21">
        <v>84</v>
      </c>
      <c r="E74" s="22">
        <v>9.27</v>
      </c>
      <c r="F74" s="23">
        <f t="shared" si="0"/>
        <v>74.73</v>
      </c>
      <c r="G74" s="24">
        <v>0</v>
      </c>
      <c r="H74" s="25">
        <f t="shared" si="1"/>
        <v>74.73</v>
      </c>
      <c r="I74" s="31">
        <v>0</v>
      </c>
    </row>
    <row r="75" spans="1:9" ht="17.25" customHeight="1">
      <c r="B75" s="163">
        <v>69</v>
      </c>
      <c r="C75" s="20" t="s">
        <v>59</v>
      </c>
      <c r="D75" s="21">
        <v>84</v>
      </c>
      <c r="E75" s="22">
        <v>9.27</v>
      </c>
      <c r="F75" s="23">
        <f t="shared" si="0"/>
        <v>74.73</v>
      </c>
      <c r="G75" s="24">
        <v>0</v>
      </c>
      <c r="H75" s="25">
        <f t="shared" si="1"/>
        <v>74.73</v>
      </c>
      <c r="I75" s="34"/>
    </row>
    <row r="76" spans="1:9" ht="17.25" customHeight="1">
      <c r="B76" s="161">
        <v>70</v>
      </c>
      <c r="C76" s="32" t="s">
        <v>105</v>
      </c>
      <c r="D76" s="21">
        <v>84</v>
      </c>
      <c r="E76" s="22">
        <v>9.27</v>
      </c>
      <c r="F76" s="23">
        <f t="shared" ref="F76:F140" si="2">D76-E76</f>
        <v>74.73</v>
      </c>
      <c r="G76" s="24">
        <v>0</v>
      </c>
      <c r="H76" s="25">
        <f t="shared" ref="H76:H140" si="3">F76-G76</f>
        <v>74.73</v>
      </c>
      <c r="I76" s="54"/>
    </row>
    <row r="77" spans="1:9" ht="17.25" customHeight="1">
      <c r="B77" s="162">
        <v>71</v>
      </c>
      <c r="C77" s="20" t="s">
        <v>58</v>
      </c>
      <c r="D77" s="21">
        <v>84</v>
      </c>
      <c r="E77" s="22">
        <v>9.27</v>
      </c>
      <c r="F77" s="23">
        <f t="shared" si="2"/>
        <v>74.73</v>
      </c>
      <c r="G77" s="24">
        <v>0</v>
      </c>
      <c r="H77" s="25">
        <f t="shared" si="3"/>
        <v>74.73</v>
      </c>
      <c r="I77" s="34"/>
    </row>
    <row r="78" spans="1:9" ht="17.25" customHeight="1">
      <c r="B78" s="163">
        <v>72</v>
      </c>
      <c r="C78" s="20" t="s">
        <v>57</v>
      </c>
      <c r="D78" s="21">
        <v>481.26</v>
      </c>
      <c r="E78" s="22">
        <v>21.45</v>
      </c>
      <c r="F78" s="33">
        <f t="shared" si="2"/>
        <v>459.81</v>
      </c>
      <c r="G78" s="29">
        <v>341.91</v>
      </c>
      <c r="H78" s="30">
        <f t="shared" si="3"/>
        <v>117.89999999999998</v>
      </c>
      <c r="I78" s="34"/>
    </row>
    <row r="79" spans="1:9" ht="17.25" customHeight="1">
      <c r="B79" s="161">
        <v>73</v>
      </c>
      <c r="C79" s="20" t="s">
        <v>155</v>
      </c>
      <c r="D79" s="21">
        <v>84</v>
      </c>
      <c r="E79" s="22">
        <v>9.27</v>
      </c>
      <c r="F79" s="23">
        <f t="shared" si="2"/>
        <v>74.73</v>
      </c>
      <c r="G79" s="24">
        <v>20.62</v>
      </c>
      <c r="H79" s="25">
        <f t="shared" si="3"/>
        <v>54.11</v>
      </c>
      <c r="I79" s="34"/>
    </row>
    <row r="80" spans="1:9" ht="17.25" customHeight="1">
      <c r="A80" s="1"/>
      <c r="B80" s="162">
        <v>74</v>
      </c>
      <c r="C80" s="20" t="s">
        <v>56</v>
      </c>
      <c r="D80" s="21">
        <v>84</v>
      </c>
      <c r="E80" s="22">
        <v>9.27</v>
      </c>
      <c r="F80" s="23">
        <f t="shared" si="2"/>
        <v>74.73</v>
      </c>
      <c r="G80" s="24">
        <v>20.62</v>
      </c>
      <c r="H80" s="25">
        <f t="shared" si="3"/>
        <v>54.11</v>
      </c>
      <c r="I80" s="31">
        <v>81.92</v>
      </c>
    </row>
    <row r="81" spans="1:9" ht="17.25" customHeight="1">
      <c r="A81" s="37"/>
      <c r="B81" s="163">
        <v>75</v>
      </c>
      <c r="C81" s="32" t="s">
        <v>106</v>
      </c>
      <c r="D81" s="21">
        <v>84</v>
      </c>
      <c r="E81" s="22">
        <v>9.27</v>
      </c>
      <c r="F81" s="23">
        <f t="shared" si="2"/>
        <v>74.73</v>
      </c>
      <c r="G81" s="24">
        <v>20.62</v>
      </c>
      <c r="H81" s="25">
        <f t="shared" si="3"/>
        <v>54.11</v>
      </c>
      <c r="I81" s="31">
        <v>81.92</v>
      </c>
    </row>
    <row r="82" spans="1:9" s="37" customFormat="1" ht="17.25" customHeight="1">
      <c r="A82" s="6"/>
      <c r="B82" s="161">
        <v>76</v>
      </c>
      <c r="C82" s="20" t="s">
        <v>55</v>
      </c>
      <c r="D82" s="21">
        <v>84</v>
      </c>
      <c r="E82" s="22">
        <v>9.27</v>
      </c>
      <c r="F82" s="23">
        <f t="shared" si="2"/>
        <v>74.73</v>
      </c>
      <c r="G82" s="24">
        <v>20.62</v>
      </c>
      <c r="H82" s="25">
        <f t="shared" si="3"/>
        <v>54.11</v>
      </c>
      <c r="I82" s="34"/>
    </row>
    <row r="83" spans="1:9" ht="17.25" customHeight="1">
      <c r="B83" s="162">
        <v>77</v>
      </c>
      <c r="C83" s="20" t="s">
        <v>54</v>
      </c>
      <c r="D83" s="21">
        <v>84</v>
      </c>
      <c r="E83" s="22">
        <v>9.27</v>
      </c>
      <c r="F83" s="23">
        <f t="shared" si="2"/>
        <v>74.73</v>
      </c>
      <c r="G83" s="24">
        <v>0</v>
      </c>
      <c r="H83" s="25">
        <f t="shared" si="3"/>
        <v>74.73</v>
      </c>
      <c r="I83" s="31">
        <v>81.92</v>
      </c>
    </row>
    <row r="84" spans="1:9" ht="17.25" customHeight="1">
      <c r="B84" s="163">
        <v>78</v>
      </c>
      <c r="C84" s="20" t="s">
        <v>166</v>
      </c>
      <c r="D84" s="21">
        <v>84</v>
      </c>
      <c r="E84" s="22">
        <v>9.27</v>
      </c>
      <c r="F84" s="23">
        <f t="shared" si="2"/>
        <v>74.73</v>
      </c>
      <c r="G84" s="24">
        <v>0</v>
      </c>
      <c r="H84" s="25">
        <f t="shared" si="3"/>
        <v>74.73</v>
      </c>
      <c r="I84" s="31"/>
    </row>
    <row r="85" spans="1:9" ht="17.25" customHeight="1">
      <c r="B85" s="161">
        <v>79</v>
      </c>
      <c r="C85" s="20" t="s">
        <v>53</v>
      </c>
      <c r="D85" s="21">
        <v>84</v>
      </c>
      <c r="E85" s="22">
        <v>9.27</v>
      </c>
      <c r="F85" s="23">
        <f t="shared" si="2"/>
        <v>74.73</v>
      </c>
      <c r="G85" s="24">
        <v>20.62</v>
      </c>
      <c r="H85" s="25">
        <f t="shared" si="3"/>
        <v>54.11</v>
      </c>
      <c r="I85" s="34"/>
    </row>
    <row r="86" spans="1:9" ht="17.25" customHeight="1">
      <c r="B86" s="162">
        <v>80</v>
      </c>
      <c r="C86" s="20" t="s">
        <v>52</v>
      </c>
      <c r="D86" s="21">
        <v>84</v>
      </c>
      <c r="E86" s="22">
        <v>9.27</v>
      </c>
      <c r="F86" s="23">
        <f t="shared" si="2"/>
        <v>74.73</v>
      </c>
      <c r="G86" s="24">
        <v>71.62</v>
      </c>
      <c r="H86" s="25">
        <f t="shared" si="3"/>
        <v>3.1099999999999994</v>
      </c>
      <c r="I86" s="31">
        <f>134.81+81.92</f>
        <v>216.73000000000002</v>
      </c>
    </row>
    <row r="87" spans="1:9" s="56" customFormat="1" ht="16.5" customHeight="1">
      <c r="B87" s="163">
        <v>81</v>
      </c>
      <c r="C87" s="32" t="s">
        <v>114</v>
      </c>
      <c r="D87" s="21">
        <v>84</v>
      </c>
      <c r="E87" s="22">
        <v>9.27</v>
      </c>
      <c r="F87" s="33">
        <f t="shared" si="2"/>
        <v>74.73</v>
      </c>
      <c r="G87" s="29">
        <v>20.62</v>
      </c>
      <c r="H87" s="30">
        <f t="shared" si="3"/>
        <v>54.11</v>
      </c>
      <c r="I87" s="54"/>
    </row>
    <row r="88" spans="1:9" s="56" customFormat="1" ht="16.5" customHeight="1">
      <c r="B88" s="161">
        <v>82</v>
      </c>
      <c r="C88" s="32" t="s">
        <v>150</v>
      </c>
      <c r="D88" s="21">
        <v>84</v>
      </c>
      <c r="E88" s="22">
        <v>9.27</v>
      </c>
      <c r="F88" s="33">
        <f t="shared" si="2"/>
        <v>74.73</v>
      </c>
      <c r="G88" s="29">
        <v>20.62</v>
      </c>
      <c r="H88" s="30">
        <f t="shared" si="3"/>
        <v>54.11</v>
      </c>
      <c r="I88" s="54"/>
    </row>
    <row r="89" spans="1:9" ht="16.5" customHeight="1">
      <c r="B89" s="162">
        <v>83</v>
      </c>
      <c r="C89" s="32" t="s">
        <v>94</v>
      </c>
      <c r="D89" s="21">
        <v>84</v>
      </c>
      <c r="E89" s="22">
        <v>9.27</v>
      </c>
      <c r="F89" s="23">
        <f t="shared" si="2"/>
        <v>74.73</v>
      </c>
      <c r="G89" s="24">
        <v>20.62</v>
      </c>
      <c r="H89" s="25">
        <f t="shared" si="3"/>
        <v>54.11</v>
      </c>
      <c r="I89" s="31">
        <v>133.77000000000001</v>
      </c>
    </row>
    <row r="90" spans="1:9" ht="16.5" customHeight="1">
      <c r="B90" s="163">
        <v>84</v>
      </c>
      <c r="C90" s="32" t="s">
        <v>115</v>
      </c>
      <c r="D90" s="21">
        <v>84</v>
      </c>
      <c r="E90" s="22">
        <v>9.27</v>
      </c>
      <c r="F90" s="23">
        <f t="shared" si="2"/>
        <v>74.73</v>
      </c>
      <c r="G90" s="24">
        <v>20.62</v>
      </c>
      <c r="H90" s="25">
        <f t="shared" si="3"/>
        <v>54.11</v>
      </c>
      <c r="I90" s="31">
        <v>81.92</v>
      </c>
    </row>
    <row r="91" spans="1:9" s="40" customFormat="1" ht="16.5" customHeight="1">
      <c r="B91" s="161">
        <v>85</v>
      </c>
      <c r="C91" s="20" t="s">
        <v>14</v>
      </c>
      <c r="D91" s="21">
        <f>356.82+124.44</f>
        <v>481.26</v>
      </c>
      <c r="E91" s="21">
        <v>21.45</v>
      </c>
      <c r="F91" s="23">
        <f t="shared" si="2"/>
        <v>459.81</v>
      </c>
      <c r="G91" s="24">
        <v>0</v>
      </c>
      <c r="H91" s="25">
        <f t="shared" si="3"/>
        <v>459.81</v>
      </c>
      <c r="I91" s="53">
        <v>363.93</v>
      </c>
    </row>
    <row r="92" spans="1:9" s="40" customFormat="1" ht="16.5" customHeight="1">
      <c r="B92" s="162">
        <v>86</v>
      </c>
      <c r="C92" s="28" t="s">
        <v>203</v>
      </c>
      <c r="D92" s="21">
        <v>84</v>
      </c>
      <c r="E92" s="21">
        <v>9.27</v>
      </c>
      <c r="F92" s="23">
        <f t="shared" si="2"/>
        <v>74.73</v>
      </c>
      <c r="G92" s="24">
        <v>20.62</v>
      </c>
      <c r="H92" s="25">
        <f t="shared" si="3"/>
        <v>54.11</v>
      </c>
      <c r="I92" s="53"/>
    </row>
    <row r="93" spans="1:9" ht="16.5" customHeight="1">
      <c r="B93" s="163">
        <v>87</v>
      </c>
      <c r="C93" s="20" t="s">
        <v>51</v>
      </c>
      <c r="D93" s="21">
        <v>84</v>
      </c>
      <c r="E93" s="22">
        <v>9.27</v>
      </c>
      <c r="F93" s="23">
        <f t="shared" si="2"/>
        <v>74.73</v>
      </c>
      <c r="G93" s="24">
        <v>20.62</v>
      </c>
      <c r="H93" s="25">
        <f t="shared" si="3"/>
        <v>54.11</v>
      </c>
      <c r="I93" s="27">
        <v>81.92</v>
      </c>
    </row>
    <row r="94" spans="1:9" ht="16.5" customHeight="1">
      <c r="B94" s="161">
        <v>88</v>
      </c>
      <c r="C94" s="20" t="s">
        <v>102</v>
      </c>
      <c r="D94" s="21">
        <v>84</v>
      </c>
      <c r="E94" s="22">
        <v>9.27</v>
      </c>
      <c r="F94" s="23">
        <f t="shared" si="2"/>
        <v>74.73</v>
      </c>
      <c r="G94" s="24">
        <v>0</v>
      </c>
      <c r="H94" s="25">
        <f t="shared" si="3"/>
        <v>74.73</v>
      </c>
      <c r="I94" s="31">
        <f>133.77+134.81</f>
        <v>268.58000000000004</v>
      </c>
    </row>
    <row r="95" spans="1:9" ht="16.5" customHeight="1">
      <c r="B95" s="162">
        <v>89</v>
      </c>
      <c r="C95" s="20" t="s">
        <v>50</v>
      </c>
      <c r="D95" s="21">
        <v>84</v>
      </c>
      <c r="E95" s="22">
        <v>9.27</v>
      </c>
      <c r="F95" s="23">
        <f t="shared" si="2"/>
        <v>74.73</v>
      </c>
      <c r="G95" s="24">
        <v>20.62</v>
      </c>
      <c r="H95" s="25">
        <f t="shared" si="3"/>
        <v>54.11</v>
      </c>
      <c r="I95" s="36"/>
    </row>
    <row r="96" spans="1:9" s="46" customFormat="1" ht="16.5" customHeight="1">
      <c r="B96" s="163">
        <v>90</v>
      </c>
      <c r="C96" s="20" t="s">
        <v>49</v>
      </c>
      <c r="D96" s="21">
        <v>84</v>
      </c>
      <c r="E96" s="22">
        <v>9.27</v>
      </c>
      <c r="F96" s="23">
        <f t="shared" si="2"/>
        <v>74.73</v>
      </c>
      <c r="G96" s="24">
        <v>20.62</v>
      </c>
      <c r="H96" s="25">
        <f t="shared" si="3"/>
        <v>54.11</v>
      </c>
      <c r="I96" s="36"/>
    </row>
    <row r="97" spans="1:9" s="46" customFormat="1" ht="16.5" customHeight="1">
      <c r="B97" s="161">
        <v>91</v>
      </c>
      <c r="C97" s="20" t="s">
        <v>3</v>
      </c>
      <c r="D97" s="21">
        <f>720.75+124.44+124.44</f>
        <v>969.63000000000011</v>
      </c>
      <c r="E97" s="22">
        <v>16.45</v>
      </c>
      <c r="F97" s="23">
        <f t="shared" si="2"/>
        <v>953.18000000000006</v>
      </c>
      <c r="G97" s="24">
        <v>0</v>
      </c>
      <c r="H97" s="25">
        <f t="shared" si="3"/>
        <v>953.18000000000006</v>
      </c>
      <c r="I97" s="52"/>
    </row>
    <row r="98" spans="1:9" s="46" customFormat="1" ht="16.5" customHeight="1">
      <c r="B98" s="162">
        <v>92</v>
      </c>
      <c r="C98" s="20" t="s">
        <v>165</v>
      </c>
      <c r="D98" s="21">
        <v>84</v>
      </c>
      <c r="E98" s="22">
        <v>9.27</v>
      </c>
      <c r="F98" s="23">
        <v>74.73</v>
      </c>
      <c r="G98" s="24">
        <v>20.62</v>
      </c>
      <c r="H98" s="25">
        <v>54.11</v>
      </c>
      <c r="I98" s="52"/>
    </row>
    <row r="99" spans="1:9" ht="16.5" customHeight="1">
      <c r="B99" s="163">
        <v>93</v>
      </c>
      <c r="C99" s="20" t="s">
        <v>99</v>
      </c>
      <c r="D99" s="21">
        <f>84+133.77</f>
        <v>217.77</v>
      </c>
      <c r="E99" s="21">
        <v>9.27</v>
      </c>
      <c r="F99" s="23">
        <f t="shared" si="2"/>
        <v>208.5</v>
      </c>
      <c r="G99" s="24">
        <v>71.62</v>
      </c>
      <c r="H99" s="25">
        <f t="shared" si="3"/>
        <v>136.88</v>
      </c>
      <c r="I99" s="35"/>
    </row>
    <row r="100" spans="1:9" ht="16.5" customHeight="1">
      <c r="B100" s="161">
        <v>94</v>
      </c>
      <c r="C100" s="20" t="s">
        <v>13</v>
      </c>
      <c r="D100" s="21">
        <f>356.82+124.44</f>
        <v>481.26</v>
      </c>
      <c r="E100" s="21">
        <v>21.45</v>
      </c>
      <c r="F100" s="23">
        <f t="shared" si="2"/>
        <v>459.81</v>
      </c>
      <c r="G100" s="24">
        <v>0</v>
      </c>
      <c r="H100" s="25">
        <f t="shared" si="3"/>
        <v>459.81</v>
      </c>
      <c r="I100" s="39">
        <v>81.92</v>
      </c>
    </row>
    <row r="101" spans="1:9" ht="16.5" customHeight="1">
      <c r="B101" s="162">
        <v>95</v>
      </c>
      <c r="C101" s="20" t="s">
        <v>48</v>
      </c>
      <c r="D101" s="21">
        <v>84</v>
      </c>
      <c r="E101" s="22">
        <v>9.27</v>
      </c>
      <c r="F101" s="23">
        <f t="shared" si="2"/>
        <v>74.73</v>
      </c>
      <c r="G101" s="29">
        <v>0</v>
      </c>
      <c r="H101" s="25">
        <f t="shared" si="3"/>
        <v>74.73</v>
      </c>
      <c r="I101" s="45">
        <v>133.77000000000001</v>
      </c>
    </row>
    <row r="102" spans="1:9" ht="16.5" customHeight="1">
      <c r="B102" s="163">
        <v>96</v>
      </c>
      <c r="C102" s="20" t="s">
        <v>12</v>
      </c>
      <c r="D102" s="21">
        <f>356.82+124.44</f>
        <v>481.26</v>
      </c>
      <c r="E102" s="21">
        <v>21.45</v>
      </c>
      <c r="F102" s="23">
        <f t="shared" si="2"/>
        <v>459.81</v>
      </c>
      <c r="G102" s="24">
        <v>0</v>
      </c>
      <c r="H102" s="25">
        <f t="shared" si="3"/>
        <v>459.81</v>
      </c>
      <c r="I102" s="39">
        <v>133.77000000000001</v>
      </c>
    </row>
    <row r="103" spans="1:9" ht="16.5" customHeight="1">
      <c r="B103" s="161">
        <v>97</v>
      </c>
      <c r="C103" s="20" t="s">
        <v>47</v>
      </c>
      <c r="D103" s="21">
        <v>84</v>
      </c>
      <c r="E103" s="22">
        <v>9.27</v>
      </c>
      <c r="F103" s="23">
        <f t="shared" si="2"/>
        <v>74.73</v>
      </c>
      <c r="G103" s="24">
        <v>71.62</v>
      </c>
      <c r="H103" s="25">
        <f t="shared" si="3"/>
        <v>3.1099999999999994</v>
      </c>
      <c r="I103" s="36"/>
    </row>
    <row r="104" spans="1:9" ht="16.5" customHeight="1">
      <c r="B104" s="162">
        <v>98</v>
      </c>
      <c r="C104" s="57" t="s">
        <v>142</v>
      </c>
      <c r="D104" s="21">
        <v>84</v>
      </c>
      <c r="E104" s="22">
        <v>9.27</v>
      </c>
      <c r="F104" s="33">
        <f t="shared" si="2"/>
        <v>74.73</v>
      </c>
      <c r="G104" s="29">
        <v>20.62</v>
      </c>
      <c r="H104" s="30">
        <f t="shared" si="3"/>
        <v>54.11</v>
      </c>
      <c r="I104" s="54"/>
    </row>
    <row r="105" spans="1:9" ht="16.5" customHeight="1">
      <c r="B105" s="163">
        <v>99</v>
      </c>
      <c r="C105" s="32" t="s">
        <v>46</v>
      </c>
      <c r="D105" s="21">
        <v>84</v>
      </c>
      <c r="E105" s="22">
        <v>9.27</v>
      </c>
      <c r="F105" s="33">
        <f t="shared" si="2"/>
        <v>74.73</v>
      </c>
      <c r="G105" s="29">
        <v>3.97</v>
      </c>
      <c r="H105" s="30">
        <f t="shared" si="3"/>
        <v>70.760000000000005</v>
      </c>
      <c r="I105" s="31">
        <v>133.77000000000001</v>
      </c>
    </row>
    <row r="106" spans="1:9" ht="16.5" customHeight="1">
      <c r="B106" s="161">
        <v>100</v>
      </c>
      <c r="C106" s="20" t="s">
        <v>11</v>
      </c>
      <c r="D106" s="21">
        <f>356.82+124.44</f>
        <v>481.26</v>
      </c>
      <c r="E106" s="21">
        <v>21.45</v>
      </c>
      <c r="F106" s="23">
        <f t="shared" si="2"/>
        <v>459.81</v>
      </c>
      <c r="G106" s="29">
        <v>0</v>
      </c>
      <c r="H106" s="30">
        <f t="shared" si="3"/>
        <v>459.81</v>
      </c>
      <c r="I106" s="58"/>
    </row>
    <row r="107" spans="1:9" ht="16.5" customHeight="1">
      <c r="B107" s="162">
        <v>101</v>
      </c>
      <c r="C107" s="20" t="s">
        <v>45</v>
      </c>
      <c r="D107" s="21">
        <v>84</v>
      </c>
      <c r="E107" s="22">
        <v>9.27</v>
      </c>
      <c r="F107" s="23">
        <f t="shared" si="2"/>
        <v>74.73</v>
      </c>
      <c r="G107" s="29">
        <v>20.62</v>
      </c>
      <c r="H107" s="30">
        <f t="shared" si="3"/>
        <v>54.11</v>
      </c>
      <c r="I107" s="34"/>
    </row>
    <row r="108" spans="1:9" ht="16.5" customHeight="1">
      <c r="B108" s="163">
        <v>102</v>
      </c>
      <c r="C108" s="28" t="s">
        <v>206</v>
      </c>
      <c r="D108" s="21">
        <v>84</v>
      </c>
      <c r="E108" s="22">
        <v>9.27</v>
      </c>
      <c r="F108" s="23">
        <f t="shared" si="2"/>
        <v>74.73</v>
      </c>
      <c r="G108" s="29">
        <v>0</v>
      </c>
      <c r="H108" s="30">
        <f t="shared" si="3"/>
        <v>74.73</v>
      </c>
      <c r="I108" s="34"/>
    </row>
    <row r="109" spans="1:9" ht="16.5" customHeight="1">
      <c r="B109" s="161">
        <v>103</v>
      </c>
      <c r="C109" s="20" t="s">
        <v>44</v>
      </c>
      <c r="D109" s="21">
        <v>84</v>
      </c>
      <c r="E109" s="22">
        <v>9.27</v>
      </c>
      <c r="F109" s="23">
        <f t="shared" si="2"/>
        <v>74.73</v>
      </c>
      <c r="G109" s="29">
        <v>0</v>
      </c>
      <c r="H109" s="30">
        <f t="shared" si="3"/>
        <v>74.73</v>
      </c>
      <c r="I109" s="34"/>
    </row>
    <row r="110" spans="1:9" ht="16.5" customHeight="1">
      <c r="A110" s="46"/>
      <c r="B110" s="162">
        <v>104</v>
      </c>
      <c r="C110" s="20" t="s">
        <v>42</v>
      </c>
      <c r="D110" s="21">
        <v>84</v>
      </c>
      <c r="E110" s="22">
        <v>9.27</v>
      </c>
      <c r="F110" s="23">
        <f t="shared" si="2"/>
        <v>74.73</v>
      </c>
      <c r="G110" s="29">
        <v>0</v>
      </c>
      <c r="H110" s="30">
        <f t="shared" si="3"/>
        <v>74.73</v>
      </c>
      <c r="I110" s="34"/>
    </row>
    <row r="111" spans="1:9" ht="16.5" customHeight="1">
      <c r="A111" s="46"/>
      <c r="B111" s="163">
        <v>105</v>
      </c>
      <c r="C111" s="20" t="s">
        <v>43</v>
      </c>
      <c r="D111" s="21">
        <v>84</v>
      </c>
      <c r="E111" s="22">
        <v>9.27</v>
      </c>
      <c r="F111" s="23">
        <f t="shared" si="2"/>
        <v>74.73</v>
      </c>
      <c r="G111" s="29">
        <v>0</v>
      </c>
      <c r="H111" s="30">
        <f t="shared" si="3"/>
        <v>74.73</v>
      </c>
      <c r="I111" s="31">
        <v>382.65</v>
      </c>
    </row>
    <row r="112" spans="1:9" s="46" customFormat="1" ht="16.5" customHeight="1">
      <c r="B112" s="161">
        <v>106</v>
      </c>
      <c r="C112" s="20" t="s">
        <v>4</v>
      </c>
      <c r="D112" s="21">
        <f>720.75+124.44</f>
        <v>845.19</v>
      </c>
      <c r="E112" s="21">
        <v>16.45</v>
      </c>
      <c r="F112" s="23">
        <f t="shared" si="2"/>
        <v>828.74</v>
      </c>
      <c r="G112" s="29">
        <v>49.91</v>
      </c>
      <c r="H112" s="30">
        <f t="shared" si="3"/>
        <v>778.83</v>
      </c>
      <c r="I112" s="59"/>
    </row>
    <row r="113" spans="1:9" s="46" customFormat="1" ht="16.5" customHeight="1">
      <c r="B113" s="162">
        <v>107</v>
      </c>
      <c r="C113" s="42" t="s">
        <v>121</v>
      </c>
      <c r="D113" s="21">
        <v>84</v>
      </c>
      <c r="E113" s="22">
        <v>9.27</v>
      </c>
      <c r="F113" s="23">
        <f t="shared" si="2"/>
        <v>74.73</v>
      </c>
      <c r="G113" s="29">
        <v>20.62</v>
      </c>
      <c r="H113" s="30">
        <f t="shared" si="3"/>
        <v>54.11</v>
      </c>
      <c r="I113" s="54"/>
    </row>
    <row r="114" spans="1:9" s="46" customFormat="1" ht="16.5" customHeight="1">
      <c r="A114" s="6"/>
      <c r="B114" s="163">
        <v>108</v>
      </c>
      <c r="C114" s="42" t="s">
        <v>0</v>
      </c>
      <c r="D114" s="21">
        <v>84</v>
      </c>
      <c r="E114" s="22">
        <v>9.27</v>
      </c>
      <c r="F114" s="23">
        <f t="shared" si="2"/>
        <v>74.73</v>
      </c>
      <c r="G114" s="29">
        <v>20.62</v>
      </c>
      <c r="H114" s="30">
        <f t="shared" si="3"/>
        <v>54.11</v>
      </c>
      <c r="I114" s="34"/>
    </row>
    <row r="115" spans="1:9" s="46" customFormat="1" ht="16.5" customHeight="1">
      <c r="B115" s="161">
        <v>109</v>
      </c>
      <c r="C115" s="32" t="s">
        <v>116</v>
      </c>
      <c r="D115" s="21">
        <v>84</v>
      </c>
      <c r="E115" s="22">
        <v>9.27</v>
      </c>
      <c r="F115" s="23">
        <f t="shared" si="2"/>
        <v>74.73</v>
      </c>
      <c r="G115" s="29">
        <v>20.62</v>
      </c>
      <c r="H115" s="30">
        <f t="shared" si="3"/>
        <v>54.11</v>
      </c>
      <c r="I115" s="54"/>
    </row>
    <row r="116" spans="1:9" s="46" customFormat="1" ht="16.5" customHeight="1">
      <c r="A116" s="6"/>
      <c r="B116" s="162">
        <v>110</v>
      </c>
      <c r="C116" s="20" t="s">
        <v>41</v>
      </c>
      <c r="D116" s="21">
        <v>84</v>
      </c>
      <c r="E116" s="22">
        <v>9.27</v>
      </c>
      <c r="F116" s="23">
        <f t="shared" si="2"/>
        <v>74.73</v>
      </c>
      <c r="G116" s="29">
        <v>0</v>
      </c>
      <c r="H116" s="30">
        <f t="shared" si="3"/>
        <v>74.73</v>
      </c>
      <c r="I116" s="34">
        <v>134.81</v>
      </c>
    </row>
    <row r="117" spans="1:9" s="46" customFormat="1" ht="16.5" customHeight="1">
      <c r="A117" s="6"/>
      <c r="B117" s="163">
        <v>111</v>
      </c>
      <c r="C117" s="20" t="s">
        <v>40</v>
      </c>
      <c r="D117" s="21">
        <v>84</v>
      </c>
      <c r="E117" s="22">
        <v>9.27</v>
      </c>
      <c r="F117" s="23">
        <f t="shared" si="2"/>
        <v>74.73</v>
      </c>
      <c r="G117" s="29">
        <v>0</v>
      </c>
      <c r="H117" s="30">
        <f t="shared" si="3"/>
        <v>74.73</v>
      </c>
      <c r="I117" s="34"/>
    </row>
    <row r="118" spans="1:9" s="46" customFormat="1" ht="16.5" customHeight="1">
      <c r="A118" s="6"/>
      <c r="B118" s="161">
        <v>112</v>
      </c>
      <c r="C118" s="42" t="s">
        <v>98</v>
      </c>
      <c r="D118" s="21">
        <v>84</v>
      </c>
      <c r="E118" s="22">
        <v>9.27</v>
      </c>
      <c r="F118" s="23">
        <f t="shared" si="2"/>
        <v>74.73</v>
      </c>
      <c r="G118" s="29">
        <v>20.62</v>
      </c>
      <c r="H118" s="30">
        <f t="shared" si="3"/>
        <v>54.11</v>
      </c>
      <c r="I118" s="54"/>
    </row>
    <row r="119" spans="1:9" ht="16.5" customHeight="1">
      <c r="B119" s="162">
        <v>113</v>
      </c>
      <c r="C119" s="20" t="s">
        <v>10</v>
      </c>
      <c r="D119" s="21">
        <v>84</v>
      </c>
      <c r="E119" s="21">
        <v>9.27</v>
      </c>
      <c r="F119" s="23">
        <f t="shared" si="2"/>
        <v>74.73</v>
      </c>
      <c r="G119" s="29">
        <v>0</v>
      </c>
      <c r="H119" s="30">
        <f t="shared" si="3"/>
        <v>74.73</v>
      </c>
      <c r="I119" s="35">
        <v>133.77000000000001</v>
      </c>
    </row>
    <row r="120" spans="1:9" ht="16.5" customHeight="1">
      <c r="B120" s="163">
        <v>114</v>
      </c>
      <c r="C120" s="20" t="s">
        <v>39</v>
      </c>
      <c r="D120" s="21">
        <v>84</v>
      </c>
      <c r="E120" s="22">
        <v>9.27</v>
      </c>
      <c r="F120" s="23">
        <f t="shared" si="2"/>
        <v>74.73</v>
      </c>
      <c r="G120" s="29">
        <v>20.62</v>
      </c>
      <c r="H120" s="30">
        <f t="shared" si="3"/>
        <v>54.11</v>
      </c>
      <c r="I120" s="31">
        <v>81.92</v>
      </c>
    </row>
    <row r="121" spans="1:9" ht="16.5" customHeight="1">
      <c r="B121" s="161">
        <v>115</v>
      </c>
      <c r="C121" s="20" t="s">
        <v>38</v>
      </c>
      <c r="D121" s="60">
        <v>84</v>
      </c>
      <c r="E121" s="22">
        <v>9.27</v>
      </c>
      <c r="F121" s="23">
        <f t="shared" si="2"/>
        <v>74.73</v>
      </c>
      <c r="G121" s="29">
        <v>71.62</v>
      </c>
      <c r="H121" s="30">
        <f t="shared" si="3"/>
        <v>3.1099999999999994</v>
      </c>
      <c r="I121" s="34"/>
    </row>
    <row r="122" spans="1:9" ht="16.5" customHeight="1">
      <c r="B122" s="162">
        <v>116</v>
      </c>
      <c r="C122" s="20" t="s">
        <v>9</v>
      </c>
      <c r="D122" s="21">
        <f>356.82+124.44</f>
        <v>481.26</v>
      </c>
      <c r="E122" s="21">
        <v>21.45</v>
      </c>
      <c r="F122" s="23">
        <f t="shared" si="2"/>
        <v>459.81</v>
      </c>
      <c r="G122" s="29">
        <v>0</v>
      </c>
      <c r="H122" s="30">
        <f t="shared" si="3"/>
        <v>459.81</v>
      </c>
      <c r="I122" s="35">
        <v>133.77000000000001</v>
      </c>
    </row>
    <row r="123" spans="1:9" ht="16.5" customHeight="1">
      <c r="B123" s="163">
        <v>117</v>
      </c>
      <c r="C123" s="20" t="s">
        <v>8</v>
      </c>
      <c r="D123" s="21">
        <f>356.82+124.44</f>
        <v>481.26</v>
      </c>
      <c r="E123" s="21">
        <v>21.45</v>
      </c>
      <c r="F123" s="23">
        <f t="shared" si="2"/>
        <v>459.81</v>
      </c>
      <c r="G123" s="29">
        <v>0</v>
      </c>
      <c r="H123" s="30">
        <f t="shared" si="3"/>
        <v>459.81</v>
      </c>
      <c r="I123" s="35">
        <v>133.77000000000001</v>
      </c>
    </row>
    <row r="124" spans="1:9" ht="16.5" customHeight="1">
      <c r="B124" s="161">
        <v>118</v>
      </c>
      <c r="C124" s="20" t="s">
        <v>173</v>
      </c>
      <c r="D124" s="21">
        <v>84</v>
      </c>
      <c r="E124" s="21">
        <v>9.27</v>
      </c>
      <c r="F124" s="23">
        <v>74.73</v>
      </c>
      <c r="G124" s="29">
        <v>20.62</v>
      </c>
      <c r="H124" s="30">
        <v>54.11</v>
      </c>
      <c r="I124" s="35"/>
    </row>
    <row r="125" spans="1:9" ht="16.5" customHeight="1">
      <c r="B125" s="162">
        <v>119</v>
      </c>
      <c r="C125" s="32" t="s">
        <v>117</v>
      </c>
      <c r="D125" s="21">
        <v>84</v>
      </c>
      <c r="E125" s="22">
        <v>9.27</v>
      </c>
      <c r="F125" s="23">
        <f t="shared" si="2"/>
        <v>74.73</v>
      </c>
      <c r="G125" s="29">
        <v>20.62</v>
      </c>
      <c r="H125" s="30">
        <f t="shared" si="3"/>
        <v>54.11</v>
      </c>
      <c r="I125" s="54"/>
    </row>
    <row r="126" spans="1:9" ht="16.5" customHeight="1">
      <c r="B126" s="163">
        <v>120</v>
      </c>
      <c r="C126" s="32" t="s">
        <v>37</v>
      </c>
      <c r="D126" s="21">
        <v>84</v>
      </c>
      <c r="E126" s="22">
        <v>9.27</v>
      </c>
      <c r="F126" s="23">
        <f t="shared" si="2"/>
        <v>74.73</v>
      </c>
      <c r="G126" s="29">
        <v>20.62</v>
      </c>
      <c r="H126" s="30">
        <f t="shared" si="3"/>
        <v>54.11</v>
      </c>
      <c r="I126" s="34"/>
    </row>
    <row r="127" spans="1:9" ht="16.5" customHeight="1">
      <c r="B127" s="161">
        <v>121</v>
      </c>
      <c r="C127" s="20" t="s">
        <v>36</v>
      </c>
      <c r="D127" s="60">
        <v>84</v>
      </c>
      <c r="E127" s="22">
        <v>9.27</v>
      </c>
      <c r="F127" s="23">
        <f t="shared" si="2"/>
        <v>74.73</v>
      </c>
      <c r="G127" s="29">
        <v>20.62</v>
      </c>
      <c r="H127" s="30">
        <f t="shared" si="3"/>
        <v>54.11</v>
      </c>
      <c r="I127" s="31">
        <v>216.73</v>
      </c>
    </row>
    <row r="128" spans="1:9" ht="16.5" customHeight="1">
      <c r="B128" s="162">
        <v>122</v>
      </c>
      <c r="C128" s="20" t="s">
        <v>35</v>
      </c>
      <c r="D128" s="60">
        <v>84</v>
      </c>
      <c r="E128" s="22">
        <v>9.27</v>
      </c>
      <c r="F128" s="23">
        <f t="shared" si="2"/>
        <v>74.73</v>
      </c>
      <c r="G128" s="24">
        <v>20.62</v>
      </c>
      <c r="H128" s="25">
        <f t="shared" si="3"/>
        <v>54.11</v>
      </c>
      <c r="I128" s="36"/>
    </row>
    <row r="129" spans="1:9" ht="16.5" customHeight="1">
      <c r="B129" s="163">
        <v>123</v>
      </c>
      <c r="C129" s="20" t="s">
        <v>34</v>
      </c>
      <c r="D129" s="60">
        <v>84</v>
      </c>
      <c r="E129" s="22">
        <v>9.27</v>
      </c>
      <c r="F129" s="23">
        <f t="shared" si="2"/>
        <v>74.73</v>
      </c>
      <c r="G129" s="24">
        <v>20.62</v>
      </c>
      <c r="H129" s="25">
        <f t="shared" si="3"/>
        <v>54.11</v>
      </c>
      <c r="I129" s="36"/>
    </row>
    <row r="130" spans="1:9" ht="17.25" customHeight="1">
      <c r="B130" s="161">
        <v>124</v>
      </c>
      <c r="C130" s="20" t="s">
        <v>33</v>
      </c>
      <c r="D130" s="60">
        <v>84</v>
      </c>
      <c r="E130" s="22">
        <v>9.27</v>
      </c>
      <c r="F130" s="23">
        <f t="shared" si="2"/>
        <v>74.73</v>
      </c>
      <c r="G130" s="24">
        <v>0</v>
      </c>
      <c r="H130" s="25">
        <f t="shared" si="3"/>
        <v>74.73</v>
      </c>
      <c r="I130" s="36"/>
    </row>
    <row r="131" spans="1:9" ht="17.25" customHeight="1">
      <c r="B131" s="162">
        <v>125</v>
      </c>
      <c r="C131" s="20" t="s">
        <v>32</v>
      </c>
      <c r="D131" s="60">
        <v>84</v>
      </c>
      <c r="E131" s="22">
        <v>9.27</v>
      </c>
      <c r="F131" s="23">
        <f t="shared" si="2"/>
        <v>74.73</v>
      </c>
      <c r="G131" s="24">
        <v>0</v>
      </c>
      <c r="H131" s="25">
        <f t="shared" si="3"/>
        <v>74.73</v>
      </c>
      <c r="I131" s="27">
        <v>81.92</v>
      </c>
    </row>
    <row r="132" spans="1:9" s="40" customFormat="1" ht="17.25" customHeight="1">
      <c r="A132" s="6"/>
      <c r="B132" s="163">
        <v>126</v>
      </c>
      <c r="C132" s="32" t="s">
        <v>118</v>
      </c>
      <c r="D132" s="21">
        <v>84</v>
      </c>
      <c r="E132" s="22">
        <v>9.27</v>
      </c>
      <c r="F132" s="23">
        <f t="shared" si="2"/>
        <v>74.73</v>
      </c>
      <c r="G132" s="24">
        <v>20.62</v>
      </c>
      <c r="H132" s="25">
        <f t="shared" si="3"/>
        <v>54.11</v>
      </c>
      <c r="I132" s="44"/>
    </row>
    <row r="133" spans="1:9" s="40" customFormat="1" ht="17.25" customHeight="1">
      <c r="A133" s="6"/>
      <c r="B133" s="161">
        <v>127</v>
      </c>
      <c r="C133" s="20" t="s">
        <v>31</v>
      </c>
      <c r="D133" s="60">
        <v>84</v>
      </c>
      <c r="E133" s="22">
        <v>9.27</v>
      </c>
      <c r="F133" s="23">
        <f t="shared" si="2"/>
        <v>74.73</v>
      </c>
      <c r="G133" s="24">
        <v>0</v>
      </c>
      <c r="H133" s="25">
        <f t="shared" si="3"/>
        <v>74.73</v>
      </c>
      <c r="I133" s="41">
        <v>133.77000000000001</v>
      </c>
    </row>
    <row r="134" spans="1:9" s="40" customFormat="1" ht="17.25" customHeight="1">
      <c r="A134" s="6"/>
      <c r="B134" s="162">
        <v>128</v>
      </c>
      <c r="C134" s="20" t="s">
        <v>157</v>
      </c>
      <c r="D134" s="60">
        <v>84</v>
      </c>
      <c r="E134" s="22">
        <v>9.27</v>
      </c>
      <c r="F134" s="23">
        <f t="shared" si="2"/>
        <v>74.73</v>
      </c>
      <c r="G134" s="24">
        <v>20.62</v>
      </c>
      <c r="H134" s="25">
        <f t="shared" si="3"/>
        <v>54.11</v>
      </c>
      <c r="I134" s="41"/>
    </row>
    <row r="135" spans="1:9" ht="17.25" customHeight="1">
      <c r="A135" s="37"/>
      <c r="B135" s="163">
        <v>129</v>
      </c>
      <c r="C135" s="20" t="s">
        <v>30</v>
      </c>
      <c r="D135" s="60">
        <v>84</v>
      </c>
      <c r="E135" s="22">
        <v>9.27</v>
      </c>
      <c r="F135" s="23">
        <f t="shared" si="2"/>
        <v>74.73</v>
      </c>
      <c r="G135" s="24">
        <v>71.62</v>
      </c>
      <c r="H135" s="25">
        <f t="shared" si="3"/>
        <v>3.1099999999999994</v>
      </c>
      <c r="I135" s="36"/>
    </row>
    <row r="136" spans="1:9" ht="17.25" customHeight="1">
      <c r="B136" s="161">
        <v>130</v>
      </c>
      <c r="C136" s="20" t="s">
        <v>29</v>
      </c>
      <c r="D136" s="60">
        <v>84</v>
      </c>
      <c r="E136" s="22">
        <v>9.27</v>
      </c>
      <c r="F136" s="23">
        <f t="shared" si="2"/>
        <v>74.73</v>
      </c>
      <c r="G136" s="24">
        <v>0</v>
      </c>
      <c r="H136" s="25">
        <f t="shared" si="3"/>
        <v>74.73</v>
      </c>
      <c r="I136" s="27">
        <v>81.92</v>
      </c>
    </row>
    <row r="137" spans="1:9" ht="17.25" customHeight="1">
      <c r="B137" s="162">
        <v>131</v>
      </c>
      <c r="C137" s="20" t="s">
        <v>7</v>
      </c>
      <c r="D137" s="21">
        <f>356.82+124.44</f>
        <v>481.26</v>
      </c>
      <c r="E137" s="21">
        <v>21.45</v>
      </c>
      <c r="F137" s="23">
        <f t="shared" si="2"/>
        <v>459.81</v>
      </c>
      <c r="G137" s="24">
        <v>0</v>
      </c>
      <c r="H137" s="25">
        <f t="shared" si="3"/>
        <v>459.81</v>
      </c>
      <c r="I137" s="39">
        <f>81.92+81.92</f>
        <v>163.84</v>
      </c>
    </row>
    <row r="138" spans="1:9" ht="17.25" customHeight="1">
      <c r="B138" s="163">
        <v>132</v>
      </c>
      <c r="C138" s="20" t="s">
        <v>28</v>
      </c>
      <c r="D138" s="60">
        <v>84</v>
      </c>
      <c r="E138" s="22">
        <v>9.27</v>
      </c>
      <c r="F138" s="23">
        <f t="shared" si="2"/>
        <v>74.73</v>
      </c>
      <c r="G138" s="24">
        <v>0</v>
      </c>
      <c r="H138" s="25">
        <f t="shared" si="3"/>
        <v>74.73</v>
      </c>
      <c r="I138" s="27">
        <v>81.92</v>
      </c>
    </row>
    <row r="139" spans="1:9" ht="17.25" customHeight="1">
      <c r="B139" s="161">
        <v>133</v>
      </c>
      <c r="C139" s="20" t="s">
        <v>27</v>
      </c>
      <c r="D139" s="60">
        <v>84</v>
      </c>
      <c r="E139" s="22">
        <v>9.27</v>
      </c>
      <c r="F139" s="23">
        <f t="shared" si="2"/>
        <v>74.73</v>
      </c>
      <c r="G139" s="24">
        <v>0</v>
      </c>
      <c r="H139" s="25">
        <f t="shared" si="3"/>
        <v>74.73</v>
      </c>
      <c r="I139" s="36"/>
    </row>
    <row r="140" spans="1:9" ht="17.25" customHeight="1">
      <c r="B140" s="162">
        <v>134</v>
      </c>
      <c r="C140" s="28" t="s">
        <v>202</v>
      </c>
      <c r="D140" s="60">
        <v>84</v>
      </c>
      <c r="E140" s="22">
        <v>9.27</v>
      </c>
      <c r="F140" s="23">
        <f t="shared" si="2"/>
        <v>74.73</v>
      </c>
      <c r="G140" s="24">
        <v>0</v>
      </c>
      <c r="H140" s="25">
        <f t="shared" si="3"/>
        <v>74.73</v>
      </c>
      <c r="I140" s="36"/>
    </row>
    <row r="141" spans="1:9" ht="17.25" customHeight="1">
      <c r="B141" s="163">
        <v>135</v>
      </c>
      <c r="C141" s="20" t="s">
        <v>26</v>
      </c>
      <c r="D141" s="21">
        <f>356.82+124.44</f>
        <v>481.26</v>
      </c>
      <c r="E141" s="21">
        <v>21.45</v>
      </c>
      <c r="F141" s="23">
        <f t="shared" ref="F141:F154" si="4">D141-E141</f>
        <v>459.81</v>
      </c>
      <c r="G141" s="55">
        <v>341.91</v>
      </c>
      <c r="H141" s="164">
        <f t="shared" ref="H141:H154" si="5">F141-G141</f>
        <v>117.89999999999998</v>
      </c>
      <c r="I141" s="62"/>
    </row>
    <row r="142" spans="1:9" ht="17.25" customHeight="1">
      <c r="B142" s="161">
        <v>136</v>
      </c>
      <c r="C142" s="20" t="s">
        <v>25</v>
      </c>
      <c r="D142" s="60">
        <v>84</v>
      </c>
      <c r="E142" s="22">
        <v>9.27</v>
      </c>
      <c r="F142" s="23">
        <f t="shared" si="4"/>
        <v>74.73</v>
      </c>
      <c r="G142" s="24">
        <v>20.62</v>
      </c>
      <c r="H142" s="25">
        <f t="shared" si="5"/>
        <v>54.11</v>
      </c>
      <c r="I142" s="27">
        <v>81.92</v>
      </c>
    </row>
    <row r="143" spans="1:9" ht="17.25" customHeight="1">
      <c r="B143" s="162">
        <v>137</v>
      </c>
      <c r="C143" s="20" t="s">
        <v>24</v>
      </c>
      <c r="D143" s="60">
        <v>84</v>
      </c>
      <c r="E143" s="22">
        <v>9.27</v>
      </c>
      <c r="F143" s="23">
        <f t="shared" si="4"/>
        <v>74.73</v>
      </c>
      <c r="G143" s="24">
        <v>20.62</v>
      </c>
      <c r="H143" s="25">
        <f t="shared" si="5"/>
        <v>54.11</v>
      </c>
      <c r="I143" s="53">
        <v>81.92</v>
      </c>
    </row>
    <row r="144" spans="1:9" ht="17.25" customHeight="1">
      <c r="B144" s="163">
        <v>138</v>
      </c>
      <c r="C144" s="20" t="s">
        <v>23</v>
      </c>
      <c r="D144" s="60">
        <v>84</v>
      </c>
      <c r="E144" s="22">
        <v>9.27</v>
      </c>
      <c r="F144" s="23">
        <f t="shared" si="4"/>
        <v>74.73</v>
      </c>
      <c r="G144" s="24">
        <v>20.62</v>
      </c>
      <c r="H144" s="25">
        <f t="shared" si="5"/>
        <v>54.11</v>
      </c>
      <c r="I144" s="53">
        <v>81.92</v>
      </c>
    </row>
    <row r="145" spans="1:9" ht="17.25" customHeight="1">
      <c r="A145" s="37"/>
      <c r="B145" s="161">
        <v>139</v>
      </c>
      <c r="C145" s="61" t="s">
        <v>22</v>
      </c>
      <c r="D145" s="60">
        <v>84</v>
      </c>
      <c r="E145" s="22">
        <v>9.27</v>
      </c>
      <c r="F145" s="23">
        <f t="shared" si="4"/>
        <v>74.73</v>
      </c>
      <c r="G145" s="24">
        <v>71.62</v>
      </c>
      <c r="H145" s="25">
        <f t="shared" si="5"/>
        <v>3.1099999999999994</v>
      </c>
      <c r="I145" s="48"/>
    </row>
    <row r="146" spans="1:9" s="37" customFormat="1" ht="17.25" customHeight="1">
      <c r="B146" s="162">
        <v>140</v>
      </c>
      <c r="C146" s="61" t="s">
        <v>100</v>
      </c>
      <c r="D146" s="60">
        <v>84</v>
      </c>
      <c r="E146" s="22">
        <v>9.27</v>
      </c>
      <c r="F146" s="23">
        <f t="shared" si="4"/>
        <v>74.73</v>
      </c>
      <c r="G146" s="24">
        <v>20.62</v>
      </c>
      <c r="H146" s="25">
        <f t="shared" si="5"/>
        <v>54.11</v>
      </c>
      <c r="I146" s="48"/>
    </row>
    <row r="147" spans="1:9" s="37" customFormat="1" ht="17.25" customHeight="1">
      <c r="B147" s="163">
        <v>141</v>
      </c>
      <c r="C147" s="20" t="s">
        <v>192</v>
      </c>
      <c r="D147" s="60">
        <v>84</v>
      </c>
      <c r="E147" s="22">
        <v>9.27</v>
      </c>
      <c r="F147" s="23">
        <f t="shared" si="4"/>
        <v>74.73</v>
      </c>
      <c r="G147" s="24">
        <v>20.62</v>
      </c>
      <c r="H147" s="25">
        <f t="shared" si="5"/>
        <v>54.11</v>
      </c>
      <c r="I147" s="48"/>
    </row>
    <row r="148" spans="1:9" ht="17.25" customHeight="1">
      <c r="B148" s="161">
        <v>142</v>
      </c>
      <c r="C148" s="20" t="s">
        <v>21</v>
      </c>
      <c r="D148" s="60">
        <v>84</v>
      </c>
      <c r="E148" s="22">
        <v>9.27</v>
      </c>
      <c r="F148" s="23">
        <f t="shared" si="4"/>
        <v>74.73</v>
      </c>
      <c r="G148" s="24">
        <v>20.62</v>
      </c>
      <c r="H148" s="25">
        <f t="shared" si="5"/>
        <v>54.11</v>
      </c>
      <c r="I148" s="63">
        <v>133.77000000000001</v>
      </c>
    </row>
    <row r="149" spans="1:9" ht="17.25" customHeight="1">
      <c r="B149" s="162">
        <v>143</v>
      </c>
      <c r="C149" s="20" t="s">
        <v>175</v>
      </c>
      <c r="D149" s="60">
        <v>84</v>
      </c>
      <c r="E149" s="22">
        <v>9.27</v>
      </c>
      <c r="F149" s="23">
        <f t="shared" si="4"/>
        <v>74.73</v>
      </c>
      <c r="G149" s="24">
        <v>20.62</v>
      </c>
      <c r="H149" s="25">
        <f t="shared" si="5"/>
        <v>54.11</v>
      </c>
      <c r="I149" s="63"/>
    </row>
    <row r="150" spans="1:9" ht="17.25" customHeight="1">
      <c r="B150" s="163">
        <v>144</v>
      </c>
      <c r="C150" s="20" t="s">
        <v>152</v>
      </c>
      <c r="D150" s="60">
        <v>84</v>
      </c>
      <c r="E150" s="22">
        <v>9.27</v>
      </c>
      <c r="F150" s="23">
        <f t="shared" si="4"/>
        <v>74.73</v>
      </c>
      <c r="G150" s="24">
        <v>20.62</v>
      </c>
      <c r="H150" s="25">
        <f t="shared" si="5"/>
        <v>54.11</v>
      </c>
      <c r="I150" s="63"/>
    </row>
    <row r="151" spans="1:9" ht="17.25" customHeight="1">
      <c r="B151" s="161">
        <v>145</v>
      </c>
      <c r="C151" s="20" t="s">
        <v>167</v>
      </c>
      <c r="D151" s="60">
        <v>84</v>
      </c>
      <c r="E151" s="22">
        <v>9.27</v>
      </c>
      <c r="F151" s="23">
        <f t="shared" si="4"/>
        <v>74.73</v>
      </c>
      <c r="G151" s="24">
        <v>20.62</v>
      </c>
      <c r="H151" s="25">
        <f t="shared" si="5"/>
        <v>54.11</v>
      </c>
      <c r="I151" s="63"/>
    </row>
    <row r="152" spans="1:9" s="1" customFormat="1" ht="17.25" customHeight="1">
      <c r="A152" s="6"/>
      <c r="B152" s="162">
        <v>146</v>
      </c>
      <c r="C152" s="61" t="s">
        <v>20</v>
      </c>
      <c r="D152" s="60">
        <v>84</v>
      </c>
      <c r="E152" s="22">
        <v>9.27</v>
      </c>
      <c r="F152" s="23">
        <f t="shared" si="4"/>
        <v>74.73</v>
      </c>
      <c r="G152" s="29">
        <v>0</v>
      </c>
      <c r="H152" s="25">
        <f t="shared" si="5"/>
        <v>74.73</v>
      </c>
      <c r="I152" s="64"/>
    </row>
    <row r="153" spans="1:9" ht="17.25" customHeight="1">
      <c r="B153" s="163">
        <v>147</v>
      </c>
      <c r="C153" s="32" t="s">
        <v>119</v>
      </c>
      <c r="D153" s="21">
        <v>84</v>
      </c>
      <c r="E153" s="22">
        <v>9.27</v>
      </c>
      <c r="F153" s="23">
        <f t="shared" si="4"/>
        <v>74.73</v>
      </c>
      <c r="G153" s="24">
        <v>20.62</v>
      </c>
      <c r="H153" s="25">
        <f t="shared" si="5"/>
        <v>54.11</v>
      </c>
      <c r="I153" s="65"/>
    </row>
    <row r="154" spans="1:9" ht="17.25" customHeight="1" thickBot="1">
      <c r="B154" s="161">
        <v>148</v>
      </c>
      <c r="C154" s="66" t="s">
        <v>120</v>
      </c>
      <c r="D154" s="67">
        <v>84</v>
      </c>
      <c r="E154" s="68">
        <v>9.27</v>
      </c>
      <c r="F154" s="69">
        <f t="shared" si="4"/>
        <v>74.73</v>
      </c>
      <c r="G154" s="70">
        <v>20.62</v>
      </c>
      <c r="H154" s="71">
        <f t="shared" si="5"/>
        <v>54.11</v>
      </c>
      <c r="I154" s="72"/>
    </row>
    <row r="155" spans="1:9" ht="17.25" customHeight="1">
      <c r="C155" s="6" t="s">
        <v>135</v>
      </c>
      <c r="D155" s="73">
        <f>SUM(D7:D154)</f>
        <v>24010.769999999993</v>
      </c>
      <c r="E155" s="73">
        <f t="shared" ref="E155:I155" si="6">SUM(E7:E154)</f>
        <v>1622.0999999999988</v>
      </c>
      <c r="F155" s="73">
        <f t="shared" si="6"/>
        <v>22388.669999999962</v>
      </c>
      <c r="G155" s="73">
        <f t="shared" si="6"/>
        <v>3965.0999999999926</v>
      </c>
      <c r="H155" s="73">
        <f t="shared" si="6"/>
        <v>18423.570000000007</v>
      </c>
      <c r="I155" s="73">
        <f t="shared" si="6"/>
        <v>6374.2500000000036</v>
      </c>
    </row>
    <row r="156" spans="1:9" ht="17.25" customHeight="1">
      <c r="D156" s="74"/>
      <c r="E156" s="74"/>
      <c r="F156" s="74"/>
      <c r="G156" s="74"/>
      <c r="H156" s="74"/>
      <c r="I156" s="74"/>
    </row>
    <row r="157" spans="1:9" ht="30" customHeight="1">
      <c r="B157" s="6"/>
      <c r="C157" s="75" t="s">
        <v>134</v>
      </c>
      <c r="D157" s="76" t="s">
        <v>140</v>
      </c>
      <c r="E157" s="77"/>
      <c r="I157" s="78"/>
    </row>
    <row r="158" spans="1:9" ht="30" customHeight="1">
      <c r="B158" s="6"/>
      <c r="C158" s="79" t="s">
        <v>132</v>
      </c>
      <c r="D158" s="79"/>
      <c r="E158" s="80"/>
      <c r="G158" s="81"/>
      <c r="H158" s="81"/>
      <c r="I158" s="82"/>
    </row>
    <row r="159" spans="1:9" ht="36.75" customHeight="1">
      <c r="B159" s="6"/>
      <c r="C159" s="79" t="s">
        <v>131</v>
      </c>
      <c r="D159" s="79"/>
      <c r="E159" s="5"/>
      <c r="G159" s="83"/>
      <c r="H159" s="83"/>
      <c r="I159" s="82"/>
    </row>
    <row r="160" spans="1:9" ht="36.75" customHeight="1">
      <c r="B160" s="6"/>
      <c r="C160" s="79" t="s">
        <v>133</v>
      </c>
      <c r="D160" s="79"/>
      <c r="E160" s="5"/>
      <c r="F160" s="84"/>
      <c r="G160" s="83"/>
      <c r="H160" s="83"/>
      <c r="I160" s="78"/>
    </row>
    <row r="161" spans="1:10" ht="15" customHeight="1">
      <c r="B161" s="6"/>
      <c r="D161" s="6"/>
      <c r="E161" s="5"/>
      <c r="F161" s="84"/>
      <c r="G161" s="83"/>
      <c r="H161" s="83"/>
      <c r="I161" s="6"/>
    </row>
    <row r="162" spans="1:10">
      <c r="B162" s="6"/>
      <c r="D162" s="6"/>
      <c r="E162" s="5"/>
      <c r="G162" s="83"/>
      <c r="H162" s="83"/>
      <c r="I162" s="85"/>
    </row>
    <row r="163" spans="1:10">
      <c r="B163" s="6"/>
      <c r="D163" s="6"/>
      <c r="E163" s="5"/>
      <c r="G163" s="83"/>
      <c r="H163" s="83"/>
      <c r="I163" s="85"/>
    </row>
    <row r="164" spans="1:10">
      <c r="B164" s="6"/>
      <c r="D164" s="6"/>
      <c r="E164" s="5"/>
      <c r="G164" s="83"/>
      <c r="H164" s="83"/>
      <c r="I164" s="85"/>
    </row>
    <row r="165" spans="1:10" ht="12.75">
      <c r="B165" s="6"/>
      <c r="C165" s="86" t="s">
        <v>136</v>
      </c>
      <c r="D165" s="6"/>
      <c r="E165" s="5"/>
      <c r="G165" s="83"/>
      <c r="H165" s="83"/>
      <c r="I165" s="85"/>
    </row>
    <row r="166" spans="1:10">
      <c r="B166" s="6"/>
      <c r="D166" s="6"/>
      <c r="E166" s="5"/>
      <c r="G166" s="83"/>
      <c r="H166" s="83"/>
      <c r="I166" s="85"/>
    </row>
    <row r="167" spans="1:10" ht="12.75">
      <c r="C167" s="87" t="s">
        <v>2</v>
      </c>
      <c r="D167" s="77"/>
      <c r="E167" s="5"/>
      <c r="G167" s="83"/>
      <c r="H167" s="83"/>
      <c r="I167" s="85"/>
    </row>
    <row r="168" spans="1:10" s="7" customFormat="1">
      <c r="A168" s="6"/>
      <c r="B168" s="1"/>
      <c r="C168" s="1"/>
      <c r="D168" s="88" t="s">
        <v>126</v>
      </c>
      <c r="E168" s="5"/>
      <c r="F168" s="74"/>
      <c r="G168" s="83"/>
      <c r="H168" s="83"/>
      <c r="I168" s="89"/>
    </row>
    <row r="169" spans="1:10" s="7" customFormat="1">
      <c r="A169" s="6"/>
      <c r="B169" s="1"/>
      <c r="C169" s="1"/>
      <c r="D169" s="88"/>
      <c r="E169" s="90"/>
      <c r="F169" s="74"/>
      <c r="G169" s="83"/>
      <c r="H169" s="83"/>
      <c r="I169" s="89"/>
    </row>
    <row r="170" spans="1:10" s="7" customFormat="1">
      <c r="A170" s="6"/>
      <c r="B170" s="1"/>
      <c r="C170" s="91" t="s">
        <v>169</v>
      </c>
      <c r="D170" s="92"/>
      <c r="E170" s="93"/>
      <c r="F170" s="94"/>
      <c r="G170" s="83"/>
      <c r="H170" s="95"/>
      <c r="I170" s="96"/>
      <c r="J170" s="97"/>
    </row>
    <row r="171" spans="1:10" s="7" customFormat="1">
      <c r="A171" s="6"/>
      <c r="C171" s="98"/>
      <c r="D171" s="99"/>
      <c r="E171" s="100"/>
      <c r="F171" s="101"/>
      <c r="G171" s="83"/>
      <c r="H171" s="102"/>
      <c r="I171" s="96"/>
      <c r="J171" s="103"/>
    </row>
    <row r="172" spans="1:10" s="7" customFormat="1">
      <c r="A172" s="6"/>
      <c r="B172" s="8"/>
      <c r="C172" s="104" t="s">
        <v>186</v>
      </c>
      <c r="D172" s="105" t="s">
        <v>187</v>
      </c>
      <c r="E172" s="106" t="s">
        <v>188</v>
      </c>
      <c r="F172" s="101"/>
      <c r="G172" s="83"/>
      <c r="H172" s="107"/>
      <c r="I172" s="108"/>
      <c r="J172" s="109"/>
    </row>
    <row r="173" spans="1:10" s="7" customFormat="1">
      <c r="A173" s="40"/>
      <c r="B173" s="8"/>
      <c r="C173" s="115" t="s">
        <v>170</v>
      </c>
      <c r="D173" s="113">
        <v>84</v>
      </c>
      <c r="E173" s="116"/>
      <c r="F173" s="84" t="s">
        <v>191</v>
      </c>
      <c r="G173" s="83"/>
      <c r="H173" s="110"/>
      <c r="I173" s="111"/>
      <c r="J173" s="112"/>
    </row>
    <row r="174" spans="1:10" s="7" customFormat="1">
      <c r="A174" s="1"/>
      <c r="B174" s="121"/>
      <c r="C174" s="152" t="s">
        <v>193</v>
      </c>
      <c r="D174" s="96">
        <v>84</v>
      </c>
      <c r="E174" s="60"/>
      <c r="F174" s="94"/>
      <c r="G174" s="6"/>
      <c r="H174" s="118"/>
      <c r="I174" s="119"/>
      <c r="J174" s="120"/>
    </row>
    <row r="175" spans="1:10" s="7" customFormat="1">
      <c r="A175" s="1"/>
      <c r="B175" s="121"/>
      <c r="C175" s="152" t="s">
        <v>194</v>
      </c>
      <c r="D175" s="96">
        <v>84</v>
      </c>
      <c r="E175" s="60"/>
      <c r="F175" s="94"/>
      <c r="G175" s="6"/>
      <c r="H175" s="122"/>
      <c r="I175" s="123"/>
      <c r="J175" s="120"/>
    </row>
    <row r="176" spans="1:10" s="7" customFormat="1">
      <c r="A176" s="1"/>
      <c r="B176" s="121"/>
      <c r="C176" s="152" t="s">
        <v>195</v>
      </c>
      <c r="D176" s="96">
        <v>84</v>
      </c>
      <c r="E176" s="60"/>
      <c r="F176" s="94"/>
      <c r="G176" s="6"/>
      <c r="H176" s="95"/>
      <c r="I176" s="96"/>
      <c r="J176" s="103"/>
    </row>
    <row r="177" spans="1:10" s="7" customFormat="1">
      <c r="A177" s="1"/>
      <c r="B177" s="121"/>
      <c r="C177" s="152" t="s">
        <v>196</v>
      </c>
      <c r="D177" s="96">
        <v>84</v>
      </c>
      <c r="E177" s="60"/>
      <c r="F177" s="94"/>
      <c r="G177" s="6"/>
      <c r="H177" s="118"/>
      <c r="I177" s="119"/>
      <c r="J177" s="120"/>
    </row>
    <row r="178" spans="1:10" s="7" customFormat="1">
      <c r="A178" s="1"/>
      <c r="B178" s="121"/>
      <c r="C178" s="152" t="s">
        <v>197</v>
      </c>
      <c r="D178" s="96">
        <v>84</v>
      </c>
      <c r="E178" s="60"/>
      <c r="F178" s="94"/>
      <c r="G178" s="6"/>
      <c r="H178" s="125"/>
      <c r="I178" s="126"/>
      <c r="J178" s="127"/>
    </row>
    <row r="179" spans="1:10" s="7" customFormat="1">
      <c r="A179" s="6"/>
      <c r="B179" s="121"/>
      <c r="C179" s="152" t="s">
        <v>198</v>
      </c>
      <c r="D179" s="96">
        <v>84</v>
      </c>
      <c r="E179" s="60"/>
      <c r="F179" s="94"/>
      <c r="G179" s="6"/>
      <c r="H179" s="95"/>
      <c r="I179" s="96"/>
      <c r="J179" s="103"/>
    </row>
    <row r="180" spans="1:10" s="7" customFormat="1">
      <c r="A180" s="6"/>
      <c r="B180" s="6"/>
      <c r="C180" s="115" t="s">
        <v>145</v>
      </c>
      <c r="D180" s="113">
        <v>84</v>
      </c>
      <c r="E180" s="114">
        <v>124.44</v>
      </c>
      <c r="F180" s="94" t="s">
        <v>138</v>
      </c>
      <c r="G180" s="6"/>
      <c r="H180" s="95"/>
      <c r="I180" s="96"/>
      <c r="J180" s="103"/>
    </row>
    <row r="181" spans="1:10" s="7" customFormat="1">
      <c r="A181" s="6"/>
      <c r="C181" s="95" t="s">
        <v>163</v>
      </c>
      <c r="D181" s="96">
        <v>84</v>
      </c>
      <c r="E181" s="60"/>
      <c r="F181" s="94"/>
      <c r="G181" s="6"/>
      <c r="H181" s="102"/>
      <c r="I181" s="96"/>
      <c r="J181" s="103"/>
    </row>
    <row r="182" spans="1:10" s="7" customFormat="1">
      <c r="A182" s="6"/>
      <c r="B182" s="121"/>
      <c r="C182" s="115" t="s">
        <v>171</v>
      </c>
      <c r="D182" s="113">
        <v>84</v>
      </c>
      <c r="E182" s="114"/>
      <c r="F182" s="94" t="s">
        <v>138</v>
      </c>
      <c r="G182" s="6"/>
      <c r="H182" s="130"/>
      <c r="I182" s="131"/>
      <c r="J182" s="132"/>
    </row>
    <row r="183" spans="1:10" s="7" customFormat="1">
      <c r="A183" s="6"/>
      <c r="C183" s="115" t="s">
        <v>137</v>
      </c>
      <c r="D183" s="113">
        <v>84</v>
      </c>
      <c r="E183" s="114"/>
      <c r="F183" s="94" t="s">
        <v>138</v>
      </c>
    </row>
    <row r="184" spans="1:10" s="7" customFormat="1">
      <c r="B184" s="121"/>
      <c r="C184" s="49" t="s">
        <v>147</v>
      </c>
      <c r="D184" s="124">
        <v>84</v>
      </c>
      <c r="E184" s="60"/>
      <c r="F184" s="94"/>
      <c r="H184" s="133"/>
      <c r="I184" s="92"/>
      <c r="J184" s="133"/>
    </row>
    <row r="185" spans="1:10" s="7" customFormat="1">
      <c r="B185" s="121"/>
      <c r="C185" s="128" t="s">
        <v>168</v>
      </c>
      <c r="D185" s="124">
        <v>84</v>
      </c>
      <c r="E185" s="129"/>
      <c r="F185" s="94"/>
      <c r="H185" s="133"/>
      <c r="I185" s="92"/>
      <c r="J185" s="133"/>
    </row>
    <row r="186" spans="1:10" s="7" customFormat="1">
      <c r="B186" s="121"/>
      <c r="C186" s="49" t="s">
        <v>172</v>
      </c>
      <c r="D186" s="96">
        <v>84</v>
      </c>
      <c r="E186" s="60"/>
      <c r="F186" s="94"/>
      <c r="H186" s="133"/>
      <c r="I186" s="92"/>
      <c r="J186" s="133"/>
    </row>
    <row r="187" spans="1:10" s="7" customFormat="1">
      <c r="B187" s="121"/>
      <c r="C187" s="95" t="s">
        <v>183</v>
      </c>
      <c r="D187" s="96">
        <v>84</v>
      </c>
      <c r="E187" s="60"/>
      <c r="F187" s="94"/>
      <c r="H187" s="133"/>
      <c r="I187" s="92"/>
      <c r="J187" s="133"/>
    </row>
    <row r="188" spans="1:10" s="7" customFormat="1">
      <c r="B188" s="121"/>
      <c r="C188" s="152" t="s">
        <v>199</v>
      </c>
      <c r="D188" s="96">
        <v>84</v>
      </c>
      <c r="E188" s="60"/>
      <c r="F188" s="94"/>
      <c r="H188" s="133"/>
      <c r="I188" s="92"/>
      <c r="J188" s="133"/>
    </row>
    <row r="189" spans="1:10" s="7" customFormat="1">
      <c r="B189" s="121"/>
      <c r="C189" s="95" t="s">
        <v>141</v>
      </c>
      <c r="D189" s="96">
        <v>84</v>
      </c>
      <c r="E189" s="60"/>
      <c r="F189" s="94"/>
      <c r="H189" s="133"/>
      <c r="I189" s="92"/>
      <c r="J189" s="133"/>
    </row>
    <row r="190" spans="1:10" s="7" customFormat="1">
      <c r="B190" s="121"/>
      <c r="C190" s="115" t="s">
        <v>174</v>
      </c>
      <c r="D190" s="113">
        <v>84</v>
      </c>
      <c r="E190" s="114"/>
      <c r="F190" s="94" t="s">
        <v>138</v>
      </c>
      <c r="H190" s="133"/>
      <c r="I190" s="92"/>
      <c r="J190" s="133"/>
    </row>
    <row r="191" spans="1:10" s="7" customFormat="1">
      <c r="B191" s="121"/>
      <c r="C191" s="152" t="s">
        <v>200</v>
      </c>
      <c r="D191" s="96">
        <v>84</v>
      </c>
      <c r="E191" s="60"/>
      <c r="F191" s="94"/>
      <c r="H191" s="133"/>
      <c r="I191" s="92"/>
      <c r="J191" s="133"/>
    </row>
    <row r="192" spans="1:10" s="7" customFormat="1">
      <c r="B192" s="121"/>
      <c r="C192" s="95" t="s">
        <v>164</v>
      </c>
      <c r="D192" s="96">
        <v>84</v>
      </c>
      <c r="E192" s="60"/>
      <c r="F192" s="94"/>
      <c r="H192" s="133"/>
      <c r="I192" s="92"/>
      <c r="J192" s="133"/>
    </row>
    <row r="193" spans="1:11" s="7" customFormat="1">
      <c r="B193" s="121"/>
      <c r="C193" s="91"/>
      <c r="D193" s="92"/>
      <c r="E193" s="100"/>
      <c r="F193" s="94"/>
      <c r="H193" s="133"/>
      <c r="I193" s="92"/>
      <c r="J193" s="133"/>
    </row>
    <row r="194" spans="1:11" s="7" customFormat="1">
      <c r="C194" s="134" t="s">
        <v>189</v>
      </c>
      <c r="D194" s="135"/>
      <c r="E194" s="100"/>
      <c r="F194" s="117"/>
      <c r="H194" s="133"/>
      <c r="I194" s="133"/>
      <c r="J194" s="133"/>
    </row>
    <row r="195" spans="1:11" s="7" customFormat="1">
      <c r="C195" s="104" t="s">
        <v>186</v>
      </c>
      <c r="D195" s="105" t="s">
        <v>187</v>
      </c>
      <c r="E195" s="106" t="s">
        <v>188</v>
      </c>
      <c r="F195" s="117"/>
      <c r="H195" s="133"/>
      <c r="I195" s="92"/>
      <c r="J195" s="133"/>
    </row>
    <row r="196" spans="1:11" s="7" customFormat="1">
      <c r="B196" s="136"/>
      <c r="C196" s="128" t="s">
        <v>176</v>
      </c>
      <c r="D196" s="103">
        <v>84</v>
      </c>
      <c r="E196" s="103"/>
      <c r="F196" s="94"/>
      <c r="H196" s="133"/>
      <c r="I196" s="133"/>
      <c r="J196" s="133"/>
    </row>
    <row r="197" spans="1:11" s="7" customFormat="1">
      <c r="B197" s="136"/>
      <c r="C197" s="102" t="s">
        <v>190</v>
      </c>
      <c r="D197" s="149">
        <v>84</v>
      </c>
      <c r="E197" s="150"/>
      <c r="F197" s="94"/>
      <c r="H197" s="133"/>
      <c r="I197" s="92"/>
      <c r="J197" s="133"/>
    </row>
    <row r="198" spans="1:11" s="7" customFormat="1">
      <c r="C198" s="128" t="s">
        <v>139</v>
      </c>
      <c r="D198" s="103">
        <v>84</v>
      </c>
      <c r="E198" s="103"/>
      <c r="F198" s="94"/>
      <c r="G198" s="6"/>
      <c r="H198" s="137"/>
      <c r="I198" s="92"/>
      <c r="J198" s="133"/>
    </row>
    <row r="199" spans="1:11">
      <c r="B199" s="138"/>
      <c r="C199" s="128" t="s">
        <v>177</v>
      </c>
      <c r="D199" s="103">
        <v>84</v>
      </c>
      <c r="E199" s="103"/>
      <c r="F199" s="117"/>
      <c r="G199" s="7"/>
      <c r="H199" s="133"/>
      <c r="I199" s="92"/>
      <c r="J199" s="137"/>
    </row>
    <row r="200" spans="1:11" s="7" customFormat="1">
      <c r="C200" s="128" t="s">
        <v>178</v>
      </c>
      <c r="D200" s="103">
        <v>84</v>
      </c>
      <c r="E200" s="103"/>
      <c r="F200" s="117"/>
      <c r="H200" s="133"/>
      <c r="I200" s="92"/>
      <c r="J200" s="133"/>
    </row>
    <row r="201" spans="1:11" s="7" customFormat="1">
      <c r="C201" s="128" t="s">
        <v>179</v>
      </c>
      <c r="D201" s="103">
        <v>481.26</v>
      </c>
      <c r="E201" s="103">
        <v>133.77000000000001</v>
      </c>
      <c r="F201" s="139"/>
      <c r="G201" s="140"/>
      <c r="H201" s="141"/>
      <c r="I201" s="142"/>
      <c r="J201" s="143"/>
      <c r="K201" s="144"/>
    </row>
    <row r="202" spans="1:11">
      <c r="B202" s="6"/>
      <c r="C202" s="128" t="s">
        <v>180</v>
      </c>
      <c r="D202" s="103">
        <v>84</v>
      </c>
      <c r="E202" s="103"/>
      <c r="F202" s="145"/>
      <c r="G202" s="56"/>
      <c r="H202" s="146"/>
      <c r="I202" s="92"/>
      <c r="J202" s="146"/>
      <c r="K202" s="56"/>
    </row>
    <row r="203" spans="1:11">
      <c r="B203" s="6"/>
      <c r="C203" s="128" t="s">
        <v>181</v>
      </c>
      <c r="D203" s="103">
        <v>84</v>
      </c>
      <c r="E203" s="103"/>
      <c r="F203" s="147"/>
      <c r="G203" s="144"/>
      <c r="H203" s="144"/>
      <c r="I203" s="144"/>
      <c r="J203" s="56"/>
      <c r="K203" s="56"/>
    </row>
    <row r="204" spans="1:11" s="7" customFormat="1">
      <c r="B204" s="148"/>
      <c r="C204" s="128" t="s">
        <v>182</v>
      </c>
      <c r="D204" s="103">
        <v>84</v>
      </c>
      <c r="E204" s="103"/>
      <c r="F204" s="74"/>
    </row>
    <row r="205" spans="1:11" s="7" customFormat="1">
      <c r="B205" s="1"/>
      <c r="C205" s="128" t="s">
        <v>184</v>
      </c>
      <c r="D205" s="103">
        <v>615.03</v>
      </c>
      <c r="E205" s="103"/>
      <c r="F205" s="5"/>
    </row>
    <row r="206" spans="1:11" s="7" customFormat="1">
      <c r="A206" s="6"/>
      <c r="B206" s="1"/>
      <c r="C206" s="128" t="s">
        <v>148</v>
      </c>
      <c r="D206" s="103">
        <v>84</v>
      </c>
      <c r="E206" s="103"/>
      <c r="F206" s="5"/>
    </row>
    <row r="207" spans="1:11" s="7" customFormat="1">
      <c r="A207" s="6"/>
      <c r="B207" s="1"/>
      <c r="C207" s="128" t="s">
        <v>144</v>
      </c>
      <c r="D207" s="103">
        <v>84</v>
      </c>
      <c r="E207" s="103">
        <v>81.92</v>
      </c>
      <c r="F207" s="5"/>
      <c r="G207" s="6"/>
      <c r="H207" s="6"/>
    </row>
    <row r="208" spans="1:11">
      <c r="B208" s="148"/>
      <c r="C208" s="128" t="s">
        <v>149</v>
      </c>
      <c r="D208" s="103">
        <v>84</v>
      </c>
      <c r="E208" s="103"/>
      <c r="F208" s="74"/>
    </row>
    <row r="209" spans="1:8">
      <c r="A209" s="7"/>
      <c r="B209" s="148"/>
      <c r="C209" s="128" t="s">
        <v>185</v>
      </c>
      <c r="D209" s="103">
        <v>84</v>
      </c>
      <c r="E209" s="103"/>
      <c r="F209" s="74"/>
    </row>
    <row r="210" spans="1:8">
      <c r="A210" s="7"/>
      <c r="D210" s="151"/>
      <c r="G210" s="7"/>
      <c r="H210" s="7"/>
    </row>
    <row r="211" spans="1:8" s="7" customFormat="1">
      <c r="A211" s="6"/>
      <c r="B211" s="1"/>
      <c r="C211" s="6"/>
      <c r="D211" s="4"/>
      <c r="E211" s="4"/>
      <c r="F211" s="5"/>
      <c r="G211" s="6"/>
      <c r="H211" s="6"/>
    </row>
  </sheetData>
  <sortState ref="C196:E209">
    <sortCondition ref="C196:C209"/>
  </sortState>
  <pageMargins left="0.23622047244094491" right="0.23622047244094491" top="0.55118110236220474" bottom="0.35433070866141736" header="0.31496062992125984" footer="0.31496062992125984"/>
  <pageSetup fitToHeight="0" orientation="portrait" r:id="rId1"/>
  <headerFooter>
    <oddHeader>&amp;C&amp;"-,Pogrubiony"&amp;16&amp;F&amp;A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formularz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 Florczynska</dc:creator>
  <cp:lastModifiedBy>Marta Szymanska</cp:lastModifiedBy>
  <cp:lastPrinted>2014-08-18T13:06:47Z</cp:lastPrinted>
  <dcterms:created xsi:type="dcterms:W3CDTF">2013-01-15T13:06:49Z</dcterms:created>
  <dcterms:modified xsi:type="dcterms:W3CDTF">2014-09-17T12:15:10Z</dcterms:modified>
</cp:coreProperties>
</file>