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en_skoroszyt"/>
  <bookViews>
    <workbookView xWindow="120" yWindow="150" windowWidth="15570" windowHeight="12270"/>
  </bookViews>
  <sheets>
    <sheet name="Mediacom " sheetId="1" r:id="rId1"/>
  </sheets>
  <definedNames>
    <definedName name="_xlnm._FilterDatabase" localSheetId="0" hidden="1">'Mediacom '!$A$6:$F$50</definedName>
  </definedNames>
  <calcPr calcId="144525" calcOnSave="0"/>
</workbook>
</file>

<file path=xl/calcChain.xml><?xml version="1.0" encoding="utf-8"?>
<calcChain xmlns="http://schemas.openxmlformats.org/spreadsheetml/2006/main">
  <c r="I10" i="1" l="1" a="1"/>
  <c r="I10" i="1"/>
  <c r="G46" i="1"/>
  <c r="G40" i="1"/>
  <c r="G34" i="1"/>
  <c r="G28" i="1"/>
  <c r="G22" i="1"/>
  <c r="G16" i="1"/>
  <c r="G6" i="1"/>
  <c r="G10" i="1"/>
  <c r="B31" i="1" l="1"/>
  <c r="C12" i="1" l="1"/>
  <c r="B25" i="1"/>
  <c r="D13" i="1"/>
  <c r="C13" i="1"/>
  <c r="B13" i="1"/>
  <c r="B19" i="1"/>
  <c r="F36" i="1"/>
  <c r="B38" i="1"/>
  <c r="F38" i="1" s="1"/>
  <c r="E8" i="1"/>
  <c r="D8" i="1"/>
  <c r="C8" i="1"/>
  <c r="E48" i="1"/>
  <c r="B37" i="1" l="1"/>
  <c r="F37" i="1" s="1"/>
  <c r="B32" i="1" l="1"/>
  <c r="F32" i="1" s="1"/>
  <c r="F48" i="1"/>
  <c r="D48" i="1"/>
  <c r="C48" i="1"/>
  <c r="F42" i="1"/>
  <c r="E42" i="1"/>
  <c r="D42" i="1"/>
  <c r="C42" i="1"/>
  <c r="E36" i="1"/>
  <c r="D36" i="1"/>
  <c r="C36" i="1"/>
  <c r="F30" i="1"/>
  <c r="E30" i="1"/>
  <c r="D30" i="1"/>
  <c r="C30" i="1"/>
  <c r="F24" i="1"/>
  <c r="E24" i="1"/>
  <c r="D24" i="1"/>
  <c r="C24" i="1"/>
  <c r="F18" i="1"/>
  <c r="E18" i="1"/>
  <c r="D18" i="1"/>
  <c r="C18" i="1"/>
  <c r="F12" i="1"/>
  <c r="E12" i="1"/>
  <c r="D12" i="1"/>
  <c r="F8" i="1"/>
  <c r="C38" i="1" l="1"/>
  <c r="D38" i="1"/>
  <c r="E38" i="1"/>
  <c r="C32" i="1"/>
  <c r="D37" i="1"/>
  <c r="E37" i="1"/>
  <c r="C37" i="1"/>
  <c r="D32" i="1"/>
  <c r="E32" i="1"/>
  <c r="B50" i="1" l="1"/>
  <c r="B49" i="1"/>
  <c r="B44" i="1"/>
  <c r="B43" i="1"/>
  <c r="B26" i="1"/>
  <c r="B20" i="1"/>
  <c r="B14" i="1"/>
  <c r="F14" i="1" l="1"/>
  <c r="E14" i="1"/>
  <c r="D14" i="1"/>
  <c r="C14" i="1"/>
  <c r="F50" i="1"/>
  <c r="E50" i="1"/>
  <c r="D50" i="1"/>
  <c r="C50" i="1"/>
  <c r="F13" i="1"/>
  <c r="E13" i="1"/>
  <c r="C19" i="1"/>
  <c r="E19" i="1"/>
  <c r="D19" i="1"/>
  <c r="F19" i="1"/>
  <c r="C25" i="1"/>
  <c r="E25" i="1"/>
  <c r="D25" i="1"/>
  <c r="F25" i="1"/>
  <c r="F43" i="1"/>
  <c r="E43" i="1"/>
  <c r="C43" i="1"/>
  <c r="D43" i="1"/>
  <c r="F49" i="1"/>
  <c r="D49" i="1"/>
  <c r="C49" i="1"/>
  <c r="E49" i="1"/>
  <c r="C20" i="1"/>
  <c r="F20" i="1"/>
  <c r="E20" i="1"/>
  <c r="D20" i="1"/>
  <c r="C26" i="1"/>
  <c r="F26" i="1"/>
  <c r="D26" i="1"/>
  <c r="E26" i="1"/>
  <c r="F44" i="1"/>
  <c r="C44" i="1"/>
  <c r="E44" i="1"/>
  <c r="D44" i="1"/>
  <c r="C31" i="1" l="1"/>
  <c r="D31" i="1"/>
  <c r="F31" i="1"/>
  <c r="E31" i="1"/>
</calcChain>
</file>

<file path=xl/sharedStrings.xml><?xml version="1.0" encoding="utf-8"?>
<sst xmlns="http://schemas.openxmlformats.org/spreadsheetml/2006/main" count="81" uniqueCount="30">
  <si>
    <t>Medycyna Pracy</t>
  </si>
  <si>
    <t>Profilaktyka</t>
  </si>
  <si>
    <t>Część Indywidualna</t>
  </si>
  <si>
    <t xml:space="preserve">Część rodzinna </t>
  </si>
  <si>
    <t>Program specjalistyczny pojedynczy</t>
  </si>
  <si>
    <t>Program specjalistyczny partnerski</t>
  </si>
  <si>
    <t>Program specjalistyczny partnerski (członkowie rodzin)</t>
  </si>
  <si>
    <t>Program specjalistyczny partnerski (inna forma zatrudnienia)</t>
  </si>
  <si>
    <t>Program specjalistyczny rodzinny</t>
  </si>
  <si>
    <t>Program specjalistyczny rodzinny (członkowie rodzin)</t>
  </si>
  <si>
    <t>Program specjalistyczny rodzinny (inna forma zatrudnienia)</t>
  </si>
  <si>
    <t>Program Szpitalny  Pojedynczy</t>
  </si>
  <si>
    <t>Program Szpitalny  Pojedynczy (członkowie rodzin)</t>
  </si>
  <si>
    <t>Program Szpitalny  Pojedynczy (inna forma zatrudnienia)</t>
  </si>
  <si>
    <t>Program Szpitalny  Partnerski</t>
  </si>
  <si>
    <t xml:space="preserve">Program Szptalny Rodzinny </t>
  </si>
  <si>
    <t>Program Szptalny Rodzinny  (członkowie rodzin)</t>
  </si>
  <si>
    <t>Program Szptalny Rodzinny  (inna forma zatrudnienia)</t>
  </si>
  <si>
    <t>Program senior</t>
  </si>
  <si>
    <t>Program senior (członkowie rodzin)</t>
  </si>
  <si>
    <t>Program senior (inna forma zatrudnienia)</t>
  </si>
  <si>
    <t xml:space="preserve">Program stomatologiczny </t>
  </si>
  <si>
    <t>Program stomatologiczny  (członkowie rodzin)</t>
  </si>
  <si>
    <t>Obowiązujące pakiety</t>
  </si>
  <si>
    <t>Kwoty</t>
  </si>
  <si>
    <t/>
  </si>
  <si>
    <t>Program Szpitalny  Partnerski (członkowie rodzin)</t>
  </si>
  <si>
    <t>Program Szpitalny  Partnerski (inna forma zatrudnienia)</t>
  </si>
  <si>
    <t>Program stomatologiczny (inna forma zatrudnienia)</t>
  </si>
  <si>
    <t>Błąd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</si>
</sst>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0%"/>
  </numFmts>
  <fonts count="7" x14ac:knownFonts="1"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b/>
      <sz val="10"/>
      <name val="Arial"/>
      <family val="2"/>
      <charset val="238"/>
    </font>
    <font>
      <b/>
      <sz val="18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3" fillId="0" borderId="6" xfId="0" applyFont="1" applyBorder="1"/>
    <xf numFmtId="10" fontId="3" fillId="0" borderId="6" xfId="1" applyNumberFormat="1" applyFont="1" applyBorder="1"/>
    <xf numFmtId="9" fontId="3" fillId="0" borderId="6" xfId="1" applyFont="1" applyBorder="1"/>
    <xf numFmtId="0" fontId="0" fillId="2" borderId="6" xfId="0" applyFill="1" applyBorder="1"/>
    <xf numFmtId="0" fontId="0" fillId="3" borderId="6" xfId="0" applyFill="1" applyBorder="1"/>
    <xf numFmtId="0" fontId="3" fillId="2" borderId="6" xfId="0" applyFont="1" applyFill="1" applyBorder="1"/>
    <xf numFmtId="0" fontId="0" fillId="0" borderId="6" xfId="0" applyBorder="1"/>
    <xf numFmtId="0" fontId="0" fillId="3" borderId="6" xfId="0" applyNumberFormat="1" applyFill="1" applyBorder="1"/>
    <xf numFmtId="0" fontId="3" fillId="3" borderId="6" xfId="0" applyFont="1" applyFill="1" applyBorder="1"/>
    <xf numFmtId="10" fontId="0" fillId="0" borderId="6" xfId="1" applyNumberFormat="1" applyFont="1" applyBorder="1"/>
    <xf numFmtId="0" fontId="3" fillId="4" borderId="6" xfId="0" applyFont="1" applyFill="1" applyBorder="1"/>
    <xf numFmtId="0" fontId="4" fillId="0" borderId="3" xfId="0" applyFont="1" applyBorder="1"/>
    <xf numFmtId="0" fontId="4" fillId="0" borderId="0" xfId="0" applyFont="1" applyBorder="1"/>
    <xf numFmtId="0" fontId="3" fillId="0" borderId="6" xfId="0" quotePrefix="1" applyFont="1" applyBorder="1"/>
    <xf numFmtId="0" fontId="0" fillId="3" borderId="6" xfId="0" quotePrefix="1" applyFill="1" applyBorder="1"/>
    <xf numFmtId="0" fontId="0" fillId="0" borderId="6" xfId="0" quotePrefix="1" applyBorder="1"/>
    <xf numFmtId="0" fontId="3" fillId="3" borderId="6" xfId="0" quotePrefix="1" applyFont="1" applyFill="1" applyBorder="1"/>
    <xf numFmtId="0" fontId="5" fillId="0" borderId="6" xfId="0" applyFont="1" applyBorder="1"/>
    <xf numFmtId="0" fontId="5" fillId="2" borderId="6" xfId="0" applyFont="1" applyFill="1" applyBorder="1"/>
    <xf numFmtId="0" fontId="6" fillId="2" borderId="6" xfId="0" applyFont="1" applyFill="1" applyBorder="1"/>
    <xf numFmtId="0" fontId="6" fillId="0" borderId="0" xfId="0" applyFont="1" applyBorder="1"/>
    <xf numFmtId="10" fontId="0" fillId="0" borderId="0" xfId="0" applyNumberFormat="1" applyBorder="1"/>
    <xf numFmtId="164" fontId="0" fillId="0" borderId="0" xfId="0" applyNumberForma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CM">
  <a:themeElements>
    <a:clrScheme name="MCM">
      <a:dk1>
        <a:sysClr val="windowText" lastClr="000000"/>
      </a:dk1>
      <a:lt1>
        <a:sysClr val="window" lastClr="FFFFFF"/>
      </a:lt1>
      <a:dk2>
        <a:srgbClr val="E1005D"/>
      </a:dk2>
      <a:lt2>
        <a:srgbClr val="5F574F"/>
      </a:lt2>
      <a:accent1>
        <a:srgbClr val="E1005D"/>
      </a:accent1>
      <a:accent2>
        <a:srgbClr val="FFFFFF"/>
      </a:accent2>
      <a:accent3>
        <a:srgbClr val="C2B000"/>
      </a:accent3>
      <a:accent4>
        <a:srgbClr val="EC7A08"/>
      </a:accent4>
      <a:accent5>
        <a:srgbClr val="8F3F6D"/>
      </a:accent5>
      <a:accent6>
        <a:srgbClr val="5482AB"/>
      </a:accent6>
      <a:hlink>
        <a:srgbClr val="650021"/>
      </a:hlink>
      <a:folHlink>
        <a:srgbClr val="6C6558"/>
      </a:folHlink>
    </a:clrScheme>
    <a:fontScheme name="MCM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MCM">
      <a:fillStyleLst>
        <a:solidFill>
          <a:schemeClr val="phClr"/>
        </a:solidFill>
        <a:gradFill>
          <a:gsLst>
            <a:gs pos="0">
              <a:schemeClr val="phClr">
                <a:tint val="100000"/>
                <a:shade val="100000"/>
                <a:hueMod val="100000"/>
                <a:satMod val="100000"/>
                <a:lum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0" scaled="0"/>
        </a:gradFill>
        <a:gradFill>
          <a:gsLst>
            <a:gs pos="0">
              <a:schemeClr val="phClr">
                <a:tint val="100000"/>
                <a:shade val="100000"/>
                <a:satMod val="100000"/>
              </a:schemeClr>
            </a:gs>
            <a:gs pos="100000">
              <a:schemeClr val="phClr">
                <a:shade val="50000"/>
                <a:satMod val="100000"/>
              </a:schemeClr>
            </a:gs>
          </a:gsLst>
          <a:lin ang="162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  <a:ln w="635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>
            <a:bevelT w="19050" h="19050"/>
          </a:sp3d>
        </a:effectStyle>
        <a:effectStyle>
          <a:effectLst>
            <a:outerShdw blurRad="127000" dist="63500" dir="5400000" rotWithShape="0">
              <a:srgbClr val="000000">
                <a:alpha val="5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4200000"/>
            </a:lightRig>
          </a:scene3d>
          <a:sp3d>
            <a:bevelT w="19050" h="1905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1"/>
  <dimension ref="A1:I52"/>
  <sheetViews>
    <sheetView tabSelected="1" topLeftCell="A4" zoomScaleNormal="100" workbookViewId="0">
      <selection activeCell="D13" sqref="D13"/>
    </sheetView>
  </sheetViews>
  <sheetFormatPr defaultColWidth="9.140625" defaultRowHeight="12.75" x14ac:dyDescent="0.2"/>
  <cols>
    <col min="1" max="1" width="56.28515625" customWidth="1"/>
    <col min="2" max="2" width="36.140625" customWidth="1"/>
    <col min="3" max="3" width="24.140625" customWidth="1"/>
    <col min="4" max="4" width="22" customWidth="1"/>
    <col min="5" max="5" width="38.140625" customWidth="1"/>
    <col min="6" max="6" width="23.42578125" customWidth="1"/>
    <col min="7" max="7" width="18.5703125" style="3" bestFit="1" customWidth="1"/>
    <col min="8" max="16384" width="9.140625" style="3"/>
  </cols>
  <sheetData>
    <row r="1" spans="1:9" x14ac:dyDescent="0.2">
      <c r="A1" s="1"/>
      <c r="B1" s="2"/>
      <c r="C1" s="2"/>
      <c r="D1" s="2"/>
      <c r="E1" s="2"/>
      <c r="F1" s="2"/>
    </row>
    <row r="2" spans="1:9" x14ac:dyDescent="0.2">
      <c r="A2" s="4"/>
      <c r="B2" s="3"/>
      <c r="C2" s="3"/>
      <c r="D2" s="3"/>
      <c r="E2" s="3"/>
      <c r="F2" s="3"/>
    </row>
    <row r="3" spans="1:9" ht="23.25" x14ac:dyDescent="0.35">
      <c r="A3" s="16" t="s">
        <v>23</v>
      </c>
      <c r="B3" s="17" t="s">
        <v>24</v>
      </c>
      <c r="C3" s="3"/>
      <c r="D3" s="3"/>
      <c r="E3" s="3"/>
      <c r="F3" s="3"/>
    </row>
    <row r="4" spans="1:9" x14ac:dyDescent="0.2">
      <c r="A4" s="4"/>
      <c r="B4" s="3"/>
      <c r="C4" s="3"/>
      <c r="D4" s="3"/>
      <c r="E4" s="3"/>
      <c r="F4" s="3"/>
    </row>
    <row r="5" spans="1:9" ht="18" x14ac:dyDescent="0.25">
      <c r="A5" s="28"/>
      <c r="B5" s="29"/>
      <c r="C5" s="29"/>
      <c r="D5" s="29"/>
      <c r="E5" s="29"/>
      <c r="F5" s="29"/>
    </row>
    <row r="6" spans="1:9" x14ac:dyDescent="0.2">
      <c r="A6" s="18" t="s">
        <v>25</v>
      </c>
      <c r="B6" s="5"/>
      <c r="C6" s="6">
        <v>0.11031919999999999</v>
      </c>
      <c r="D6" s="6">
        <v>0.76815389999999995</v>
      </c>
      <c r="E6" s="6">
        <v>0.12152689999999999</v>
      </c>
      <c r="F6" s="6">
        <v>0</v>
      </c>
      <c r="G6" s="27">
        <f>SUM(C6:F6)</f>
        <v>0.99999999999999989</v>
      </c>
    </row>
    <row r="7" spans="1:9" x14ac:dyDescent="0.2">
      <c r="A7" s="18" t="s">
        <v>25</v>
      </c>
      <c r="B7" s="5"/>
      <c r="C7" s="7" t="s">
        <v>0</v>
      </c>
      <c r="D7" s="7" t="s">
        <v>1</v>
      </c>
      <c r="E7" s="7" t="s">
        <v>2</v>
      </c>
      <c r="F7" s="7" t="s">
        <v>3</v>
      </c>
    </row>
    <row r="8" spans="1:9" x14ac:dyDescent="0.2">
      <c r="A8" s="5" t="s">
        <v>4</v>
      </c>
      <c r="B8" s="15">
        <v>84</v>
      </c>
      <c r="C8" s="8">
        <f>C6*$B8</f>
        <v>9.2668127999999985</v>
      </c>
      <c r="D8" s="8">
        <f>D6*$B8</f>
        <v>64.524927599999998</v>
      </c>
      <c r="E8" s="8">
        <f>E6*$B8</f>
        <v>10.2082596</v>
      </c>
      <c r="F8" s="8">
        <f>F6*$B8</f>
        <v>0</v>
      </c>
    </row>
    <row r="9" spans="1:9" ht="6" customHeight="1" x14ac:dyDescent="0.2">
      <c r="A9" s="19" t="s">
        <v>25</v>
      </c>
      <c r="B9" s="9"/>
      <c r="C9" s="9"/>
      <c r="D9" s="9"/>
      <c r="E9" s="9"/>
      <c r="F9" s="9"/>
    </row>
    <row r="10" spans="1:9" x14ac:dyDescent="0.2">
      <c r="A10" s="18" t="s">
        <v>25</v>
      </c>
      <c r="B10" s="5"/>
      <c r="C10" s="6">
        <v>6.1505799999999999E-2</v>
      </c>
      <c r="D10" s="6">
        <v>0.41276470000000004</v>
      </c>
      <c r="E10" s="6">
        <v>5.6582400000000005E-2</v>
      </c>
      <c r="F10" s="6">
        <v>0.46924709999999997</v>
      </c>
      <c r="G10" s="27">
        <f>SUM(C10:F10)</f>
        <v>1.0001</v>
      </c>
      <c r="I10" s="26">
        <f t="array" ref="I10">SUM(ROUND(C10:F10,2))</f>
        <v>1</v>
      </c>
    </row>
    <row r="11" spans="1:9" x14ac:dyDescent="0.2">
      <c r="A11" s="18" t="s">
        <v>25</v>
      </c>
      <c r="B11" s="5"/>
      <c r="C11" s="5" t="s">
        <v>0</v>
      </c>
      <c r="D11" s="5" t="s">
        <v>1</v>
      </c>
      <c r="E11" s="5" t="s">
        <v>2</v>
      </c>
      <c r="F11" s="5" t="s">
        <v>3</v>
      </c>
    </row>
    <row r="12" spans="1:9" x14ac:dyDescent="0.2">
      <c r="A12" s="5" t="s">
        <v>5</v>
      </c>
      <c r="B12" s="15">
        <v>165.92</v>
      </c>
      <c r="C12" s="8">
        <f>C10*$B12</f>
        <v>10.205042336</v>
      </c>
      <c r="D12" s="8">
        <f>D10*$B12</f>
        <v>68.485919023999998</v>
      </c>
      <c r="E12" s="8">
        <f>E10*$B12</f>
        <v>9.3881518079999999</v>
      </c>
      <c r="F12" s="8">
        <f>F10*$B12</f>
        <v>77.857478831999984</v>
      </c>
    </row>
    <row r="13" spans="1:9" x14ac:dyDescent="0.2">
      <c r="A13" s="5" t="s">
        <v>6</v>
      </c>
      <c r="B13" s="10">
        <f>B12-B8</f>
        <v>81.919999999999987</v>
      </c>
      <c r="C13" s="8">
        <f>C10*$B13</f>
        <v>5.0385551359999994</v>
      </c>
      <c r="D13" s="8">
        <f>D10*$B13</f>
        <v>33.813684223999999</v>
      </c>
      <c r="E13" s="8">
        <f t="shared" ref="E13:F13" si="0">E10*$B13</f>
        <v>4.6352302079999994</v>
      </c>
      <c r="F13" s="8">
        <f t="shared" si="0"/>
        <v>38.440722431999994</v>
      </c>
    </row>
    <row r="14" spans="1:9" x14ac:dyDescent="0.2">
      <c r="A14" s="5" t="s">
        <v>7</v>
      </c>
      <c r="B14" s="10">
        <f>B12-B9-B8</f>
        <v>81.919999999999987</v>
      </c>
      <c r="C14" s="8">
        <f>C10*$B14</f>
        <v>5.0385551359999994</v>
      </c>
      <c r="D14" s="8">
        <f t="shared" ref="D14:F14" si="1">D10*$B14</f>
        <v>33.813684223999999</v>
      </c>
      <c r="E14" s="8">
        <f t="shared" si="1"/>
        <v>4.6352302079999994</v>
      </c>
      <c r="F14" s="8">
        <f t="shared" si="1"/>
        <v>38.440722431999994</v>
      </c>
    </row>
    <row r="15" spans="1:9" ht="6" customHeight="1" x14ac:dyDescent="0.2">
      <c r="A15" s="19" t="s">
        <v>25</v>
      </c>
      <c r="B15" s="9"/>
      <c r="C15" s="9"/>
      <c r="D15" s="9"/>
      <c r="E15" s="9"/>
      <c r="F15" s="12"/>
    </row>
    <row r="16" spans="1:9" x14ac:dyDescent="0.2">
      <c r="A16" s="18" t="s">
        <v>25</v>
      </c>
      <c r="B16" s="5"/>
      <c r="C16" s="6">
        <v>4.85523E-2</v>
      </c>
      <c r="D16" s="6">
        <v>0.31860539999999998</v>
      </c>
      <c r="E16" s="6">
        <v>4.3047500000000002E-2</v>
      </c>
      <c r="F16" s="6">
        <v>0.58979480000000006</v>
      </c>
      <c r="G16" s="27">
        <f>SUM(C16:F16)</f>
        <v>1</v>
      </c>
    </row>
    <row r="17" spans="1:7" x14ac:dyDescent="0.2">
      <c r="A17" s="18" t="s">
        <v>25</v>
      </c>
      <c r="B17" s="5"/>
      <c r="C17" s="5" t="s">
        <v>0</v>
      </c>
      <c r="D17" s="5" t="s">
        <v>1</v>
      </c>
      <c r="E17" s="5" t="s">
        <v>2</v>
      </c>
      <c r="F17" s="5" t="s">
        <v>3</v>
      </c>
    </row>
    <row r="18" spans="1:7" x14ac:dyDescent="0.2">
      <c r="A18" s="5" t="s">
        <v>8</v>
      </c>
      <c r="B18" s="15">
        <v>217.77</v>
      </c>
      <c r="C18" s="8">
        <f>C16*$B18</f>
        <v>10.573234371</v>
      </c>
      <c r="D18" s="8">
        <f>D16*$B18</f>
        <v>69.382697957999994</v>
      </c>
      <c r="E18" s="8">
        <f>E16*$B18</f>
        <v>9.3744540750000009</v>
      </c>
      <c r="F18" s="8">
        <f>F16*$B18</f>
        <v>128.43961359600002</v>
      </c>
    </row>
    <row r="19" spans="1:7" x14ac:dyDescent="0.2">
      <c r="A19" s="5" t="s">
        <v>9</v>
      </c>
      <c r="B19" s="10">
        <f>B18-B8</f>
        <v>133.77000000000001</v>
      </c>
      <c r="C19" s="8">
        <f>C16*$B19</f>
        <v>6.494841171</v>
      </c>
      <c r="D19" s="8">
        <f t="shared" ref="D19:F19" si="2">D16*$B19</f>
        <v>42.619844358000002</v>
      </c>
      <c r="E19" s="8">
        <f t="shared" si="2"/>
        <v>5.7584640750000009</v>
      </c>
      <c r="F19" s="8">
        <f t="shared" si="2"/>
        <v>78.896850396000019</v>
      </c>
    </row>
    <row r="20" spans="1:7" x14ac:dyDescent="0.2">
      <c r="A20" s="5" t="s">
        <v>10</v>
      </c>
      <c r="B20" s="10">
        <f>B18-B8</f>
        <v>133.77000000000001</v>
      </c>
      <c r="C20" s="8">
        <f>C16*$B20</f>
        <v>6.494841171</v>
      </c>
      <c r="D20" s="8">
        <f t="shared" ref="D20:F20" si="3">D16*$B20</f>
        <v>42.619844358000002</v>
      </c>
      <c r="E20" s="8">
        <f t="shared" si="3"/>
        <v>5.7584640750000009</v>
      </c>
      <c r="F20" s="8">
        <f t="shared" si="3"/>
        <v>78.896850396000019</v>
      </c>
    </row>
    <row r="21" spans="1:7" ht="6" customHeight="1" x14ac:dyDescent="0.2">
      <c r="A21" s="19" t="s">
        <v>25</v>
      </c>
      <c r="B21" s="9"/>
      <c r="C21" s="9"/>
      <c r="D21" s="9"/>
      <c r="E21" s="9"/>
      <c r="F21" s="9"/>
    </row>
    <row r="22" spans="1:7" x14ac:dyDescent="0.2">
      <c r="A22" s="18" t="s">
        <v>25</v>
      </c>
      <c r="B22" s="5"/>
      <c r="C22" s="6">
        <v>6.0102399999999993E-2</v>
      </c>
      <c r="D22" s="6">
        <v>0.53767529999999997</v>
      </c>
      <c r="E22" s="6">
        <v>0.402223</v>
      </c>
      <c r="F22" s="6">
        <v>0</v>
      </c>
      <c r="G22" s="27">
        <f>SUM(C22:F22)</f>
        <v>1.0000007</v>
      </c>
    </row>
    <row r="23" spans="1:7" x14ac:dyDescent="0.2">
      <c r="A23" s="18" t="s">
        <v>25</v>
      </c>
      <c r="B23" s="5"/>
      <c r="C23" s="5" t="s">
        <v>0</v>
      </c>
      <c r="D23" s="5" t="s">
        <v>1</v>
      </c>
      <c r="E23" s="5" t="s">
        <v>2</v>
      </c>
      <c r="F23" s="5" t="s">
        <v>3</v>
      </c>
    </row>
    <row r="24" spans="1:7" x14ac:dyDescent="0.2">
      <c r="A24" s="5" t="s">
        <v>11</v>
      </c>
      <c r="B24" s="15">
        <v>356.82</v>
      </c>
      <c r="C24" s="8">
        <f>C22*$B24</f>
        <v>21.445738367999997</v>
      </c>
      <c r="D24" s="8">
        <f>D22*$B24</f>
        <v>191.85330054599999</v>
      </c>
      <c r="E24" s="8">
        <f>E22*$B24</f>
        <v>143.52121086</v>
      </c>
      <c r="F24" s="8">
        <f>F22*$B24</f>
        <v>0</v>
      </c>
    </row>
    <row r="25" spans="1:7" s="25" customFormat="1" x14ac:dyDescent="0.2">
      <c r="A25" s="22" t="s">
        <v>12</v>
      </c>
      <c r="B25" s="23">
        <f>B24-B8</f>
        <v>272.82</v>
      </c>
      <c r="C25" s="24">
        <f>C22*$B25</f>
        <v>16.397136767999999</v>
      </c>
      <c r="D25" s="24">
        <f t="shared" ref="D25:F25" si="4">D22*$B25</f>
        <v>146.68857534599999</v>
      </c>
      <c r="E25" s="24">
        <f t="shared" si="4"/>
        <v>109.73447886</v>
      </c>
      <c r="F25" s="24">
        <f t="shared" si="4"/>
        <v>0</v>
      </c>
      <c r="G25" s="25" t="s">
        <v>29</v>
      </c>
    </row>
    <row r="26" spans="1:7" s="25" customFormat="1" x14ac:dyDescent="0.2">
      <c r="A26" s="22" t="s">
        <v>13</v>
      </c>
      <c r="B26" s="23">
        <f>B24-B8</f>
        <v>272.82</v>
      </c>
      <c r="C26" s="24">
        <f>C22*$B26</f>
        <v>16.397136767999999</v>
      </c>
      <c r="D26" s="24">
        <f t="shared" ref="D26:F26" si="5">D22*$B26</f>
        <v>146.68857534599999</v>
      </c>
      <c r="E26" s="24">
        <f t="shared" si="5"/>
        <v>109.73447886</v>
      </c>
      <c r="F26" s="24">
        <f t="shared" si="5"/>
        <v>0</v>
      </c>
      <c r="G26" s="25" t="s">
        <v>29</v>
      </c>
    </row>
    <row r="27" spans="1:7" ht="5.25" customHeight="1" x14ac:dyDescent="0.2">
      <c r="A27" s="19" t="s">
        <v>25</v>
      </c>
      <c r="B27" s="9"/>
      <c r="C27" s="9"/>
      <c r="D27" s="9"/>
      <c r="E27" s="9"/>
      <c r="F27" s="9"/>
    </row>
    <row r="28" spans="1:7" x14ac:dyDescent="0.2">
      <c r="A28" s="20" t="s">
        <v>25</v>
      </c>
      <c r="B28" s="11"/>
      <c r="C28" s="6">
        <v>3.0982300000000001E-2</v>
      </c>
      <c r="D28" s="6">
        <v>0.27716679999999999</v>
      </c>
      <c r="E28" s="6">
        <v>0.20734200000000003</v>
      </c>
      <c r="F28" s="6">
        <v>0.48450890000000002</v>
      </c>
      <c r="G28" s="27">
        <f>SUM(C28:F28)</f>
        <v>1</v>
      </c>
    </row>
    <row r="29" spans="1:7" x14ac:dyDescent="0.2">
      <c r="A29" s="20" t="s">
        <v>25</v>
      </c>
      <c r="B29" s="11"/>
      <c r="C29" s="5" t="s">
        <v>0</v>
      </c>
      <c r="D29" s="5" t="s">
        <v>1</v>
      </c>
      <c r="E29" s="5" t="s">
        <v>2</v>
      </c>
      <c r="F29" s="5" t="s">
        <v>3</v>
      </c>
    </row>
    <row r="30" spans="1:7" x14ac:dyDescent="0.2">
      <c r="A30" s="5" t="s">
        <v>14</v>
      </c>
      <c r="B30" s="15">
        <v>517.87</v>
      </c>
      <c r="C30" s="8">
        <f>C28*$B30</f>
        <v>16.044803700999999</v>
      </c>
      <c r="D30" s="8">
        <f>D28*$B30</f>
        <v>143.53637071599999</v>
      </c>
      <c r="E30" s="8">
        <f>E28*$B30</f>
        <v>107.37620154000001</v>
      </c>
      <c r="F30" s="8">
        <f>F28*$B30</f>
        <v>250.91262404300002</v>
      </c>
    </row>
    <row r="31" spans="1:7" x14ac:dyDescent="0.2">
      <c r="A31" s="5" t="s">
        <v>26</v>
      </c>
      <c r="B31" s="10">
        <f>B30-B24</f>
        <v>161.05000000000001</v>
      </c>
      <c r="C31" s="8">
        <f>C28*$B31</f>
        <v>4.9896994150000005</v>
      </c>
      <c r="D31" s="8">
        <f t="shared" ref="D31:F31" si="6">D28*$B31</f>
        <v>44.637713140000002</v>
      </c>
      <c r="E31" s="8">
        <f t="shared" si="6"/>
        <v>33.392429100000008</v>
      </c>
      <c r="F31" s="8">
        <f t="shared" si="6"/>
        <v>78.030158345000004</v>
      </c>
    </row>
    <row r="32" spans="1:7" x14ac:dyDescent="0.2">
      <c r="A32" s="5" t="s">
        <v>27</v>
      </c>
      <c r="B32" s="10">
        <f>B30-B24</f>
        <v>161.05000000000001</v>
      </c>
      <c r="C32" s="8">
        <f>C28*$B32</f>
        <v>4.9896994150000005</v>
      </c>
      <c r="D32" s="8">
        <f t="shared" ref="D32:F32" si="7">D28*$B32</f>
        <v>44.637713140000002</v>
      </c>
      <c r="E32" s="8">
        <f t="shared" si="7"/>
        <v>33.392429100000008</v>
      </c>
      <c r="F32" s="8">
        <f t="shared" si="7"/>
        <v>78.030158345000004</v>
      </c>
    </row>
    <row r="33" spans="1:7" ht="6" customHeight="1" x14ac:dyDescent="0.2">
      <c r="A33" s="21" t="s">
        <v>25</v>
      </c>
      <c r="B33" s="13"/>
      <c r="C33" s="9"/>
      <c r="D33" s="9"/>
      <c r="E33" s="9"/>
      <c r="F33" s="9"/>
    </row>
    <row r="34" spans="1:7" x14ac:dyDescent="0.2">
      <c r="A34" s="18" t="s">
        <v>25</v>
      </c>
      <c r="B34" s="5"/>
      <c r="C34" s="6">
        <v>2.2820999999999998E-2</v>
      </c>
      <c r="D34" s="6">
        <v>0.1958297</v>
      </c>
      <c r="E34" s="6">
        <v>0.13059279999999998</v>
      </c>
      <c r="F34" s="6">
        <v>0.65075670000000008</v>
      </c>
      <c r="G34" s="27">
        <f>SUM(C34:F34)</f>
        <v>1.0000002000000001</v>
      </c>
    </row>
    <row r="35" spans="1:7" x14ac:dyDescent="0.2">
      <c r="A35" s="18" t="s">
        <v>25</v>
      </c>
      <c r="B35" s="5"/>
      <c r="C35" s="5" t="s">
        <v>0</v>
      </c>
      <c r="D35" s="5" t="s">
        <v>1</v>
      </c>
      <c r="E35" s="5" t="s">
        <v>2</v>
      </c>
      <c r="F35" s="5" t="s">
        <v>3</v>
      </c>
    </row>
    <row r="36" spans="1:7" x14ac:dyDescent="0.2">
      <c r="A36" s="5" t="s">
        <v>15</v>
      </c>
      <c r="B36" s="15">
        <v>720.75</v>
      </c>
      <c r="C36" s="8">
        <f>C34*$B36</f>
        <v>16.448235749999998</v>
      </c>
      <c r="D36" s="8">
        <f>D34*$B36</f>
        <v>141.144256275</v>
      </c>
      <c r="E36" s="8">
        <f>E34*$B36</f>
        <v>94.124760599999988</v>
      </c>
      <c r="F36" s="8">
        <f>F34*$B36</f>
        <v>469.03289152500008</v>
      </c>
    </row>
    <row r="37" spans="1:7" x14ac:dyDescent="0.2">
      <c r="A37" s="5" t="s">
        <v>16</v>
      </c>
      <c r="B37" s="10">
        <f>B36-B24</f>
        <v>363.93</v>
      </c>
      <c r="C37" s="8">
        <f>C34*$B37</f>
        <v>8.3052465299999998</v>
      </c>
      <c r="D37" s="8">
        <f t="shared" ref="D37:E37" si="8">D34*$B37</f>
        <v>71.268302720999998</v>
      </c>
      <c r="E37" s="8">
        <f t="shared" si="8"/>
        <v>47.526637703999995</v>
      </c>
      <c r="F37" s="8">
        <f>F34*$B37</f>
        <v>236.82988583100004</v>
      </c>
    </row>
    <row r="38" spans="1:7" x14ac:dyDescent="0.2">
      <c r="A38" s="5" t="s">
        <v>17</v>
      </c>
      <c r="B38" s="10">
        <f>B36-B24</f>
        <v>363.93</v>
      </c>
      <c r="C38" s="8">
        <f>C34*$B38</f>
        <v>8.3052465299999998</v>
      </c>
      <c r="D38" s="8">
        <f t="shared" ref="D38:E38" si="9">D34*$B38</f>
        <v>71.268302720999998</v>
      </c>
      <c r="E38" s="8">
        <f t="shared" si="9"/>
        <v>47.526637703999995</v>
      </c>
      <c r="F38" s="8">
        <f>F34*$B38</f>
        <v>236.82988583100004</v>
      </c>
    </row>
    <row r="39" spans="1:7" ht="6" customHeight="1" x14ac:dyDescent="0.2">
      <c r="A39" s="21" t="s">
        <v>25</v>
      </c>
      <c r="B39" s="13"/>
      <c r="C39" s="9"/>
      <c r="D39" s="9"/>
      <c r="E39" s="9"/>
      <c r="F39" s="9"/>
    </row>
    <row r="40" spans="1:7" x14ac:dyDescent="0.2">
      <c r="A40" s="18" t="s">
        <v>25</v>
      </c>
      <c r="B40" s="5"/>
      <c r="C40" s="14"/>
      <c r="D40" s="14"/>
      <c r="E40" s="6">
        <v>1</v>
      </c>
      <c r="F40" s="14"/>
      <c r="G40" s="27">
        <f>SUM(C40:F40)</f>
        <v>1</v>
      </c>
    </row>
    <row r="41" spans="1:7" x14ac:dyDescent="0.2">
      <c r="A41" s="18" t="s">
        <v>25</v>
      </c>
      <c r="B41" s="5"/>
      <c r="C41" s="11" t="s">
        <v>0</v>
      </c>
      <c r="D41" s="11" t="s">
        <v>1</v>
      </c>
      <c r="E41" s="11" t="s">
        <v>2</v>
      </c>
      <c r="F41" s="11" t="s">
        <v>3</v>
      </c>
    </row>
    <row r="42" spans="1:7" x14ac:dyDescent="0.2">
      <c r="A42" s="5" t="s">
        <v>18</v>
      </c>
      <c r="B42" s="15">
        <v>134.81</v>
      </c>
      <c r="C42" s="8">
        <f>C40*$B42</f>
        <v>0</v>
      </c>
      <c r="D42" s="8">
        <f>D40*$B42</f>
        <v>0</v>
      </c>
      <c r="E42" s="8">
        <f>E40*$B42</f>
        <v>134.81</v>
      </c>
      <c r="F42" s="8">
        <f>F40*$B42</f>
        <v>0</v>
      </c>
    </row>
    <row r="43" spans="1:7" x14ac:dyDescent="0.2">
      <c r="A43" s="5" t="s">
        <v>19</v>
      </c>
      <c r="B43" s="10">
        <f>B42</f>
        <v>134.81</v>
      </c>
      <c r="C43" s="8">
        <f>C40*$B43</f>
        <v>0</v>
      </c>
      <c r="D43" s="8">
        <f t="shared" ref="D43:F43" si="10">D40*$B43</f>
        <v>0</v>
      </c>
      <c r="E43" s="8">
        <f t="shared" si="10"/>
        <v>134.81</v>
      </c>
      <c r="F43" s="8">
        <f t="shared" si="10"/>
        <v>0</v>
      </c>
    </row>
    <row r="44" spans="1:7" x14ac:dyDescent="0.2">
      <c r="A44" s="5" t="s">
        <v>20</v>
      </c>
      <c r="B44" s="10">
        <f>B42</f>
        <v>134.81</v>
      </c>
      <c r="C44" s="8">
        <f>C40*$B44</f>
        <v>0</v>
      </c>
      <c r="D44" s="8">
        <f t="shared" ref="D44:F44" si="11">D40*$B44</f>
        <v>0</v>
      </c>
      <c r="E44" s="8">
        <f t="shared" si="11"/>
        <v>134.81</v>
      </c>
      <c r="F44" s="8">
        <f t="shared" si="11"/>
        <v>0</v>
      </c>
    </row>
    <row r="45" spans="1:7" ht="6" customHeight="1" x14ac:dyDescent="0.2">
      <c r="A45" s="21" t="s">
        <v>25</v>
      </c>
      <c r="B45" s="13"/>
      <c r="C45" s="9"/>
      <c r="D45" s="9"/>
      <c r="E45" s="9"/>
      <c r="F45" s="9"/>
    </row>
    <row r="46" spans="1:7" x14ac:dyDescent="0.2">
      <c r="A46" s="18" t="s">
        <v>25</v>
      </c>
      <c r="B46" s="5"/>
      <c r="C46" s="6"/>
      <c r="D46" s="6"/>
      <c r="E46" s="6">
        <v>1</v>
      </c>
      <c r="F46" s="6"/>
      <c r="G46" s="27">
        <f>SUM(C46:F46)</f>
        <v>1</v>
      </c>
    </row>
    <row r="47" spans="1:7" x14ac:dyDescent="0.2">
      <c r="A47" s="18" t="s">
        <v>25</v>
      </c>
      <c r="B47" s="5"/>
      <c r="C47" s="11" t="s">
        <v>0</v>
      </c>
      <c r="D47" s="11" t="s">
        <v>1</v>
      </c>
      <c r="E47" s="11" t="s">
        <v>2</v>
      </c>
      <c r="F47" s="11" t="s">
        <v>3</v>
      </c>
      <c r="G47" s="27"/>
    </row>
    <row r="48" spans="1:7" x14ac:dyDescent="0.2">
      <c r="A48" s="5" t="s">
        <v>21</v>
      </c>
      <c r="B48" s="15">
        <v>124.44</v>
      </c>
      <c r="C48" s="8">
        <f>C46*$B48</f>
        <v>0</v>
      </c>
      <c r="D48" s="8">
        <f>D46*$B48</f>
        <v>0</v>
      </c>
      <c r="E48" s="8">
        <f>E46*$B48</f>
        <v>124.44</v>
      </c>
      <c r="F48" s="8">
        <f>F46*$B48</f>
        <v>0</v>
      </c>
    </row>
    <row r="49" spans="1:6" x14ac:dyDescent="0.2">
      <c r="A49" s="5" t="s">
        <v>22</v>
      </c>
      <c r="B49" s="10">
        <f>B48</f>
        <v>124.44</v>
      </c>
      <c r="C49" s="8">
        <f>C46*$B49</f>
        <v>0</v>
      </c>
      <c r="D49" s="8">
        <f t="shared" ref="D49:F49" si="12">D46*$B49</f>
        <v>0</v>
      </c>
      <c r="E49" s="8">
        <f t="shared" si="12"/>
        <v>124.44</v>
      </c>
      <c r="F49" s="8">
        <f t="shared" si="12"/>
        <v>0</v>
      </c>
    </row>
    <row r="50" spans="1:6" x14ac:dyDescent="0.2">
      <c r="A50" s="5" t="s">
        <v>28</v>
      </c>
      <c r="B50" s="10">
        <f>B48</f>
        <v>124.44</v>
      </c>
      <c r="C50" s="8">
        <f>C46*$B50</f>
        <v>0</v>
      </c>
      <c r="D50" s="8">
        <f t="shared" ref="D50:F50" si="13">D46*$B50</f>
        <v>0</v>
      </c>
      <c r="E50" s="8">
        <f t="shared" si="13"/>
        <v>124.44</v>
      </c>
      <c r="F50" s="8">
        <f t="shared" si="13"/>
        <v>0</v>
      </c>
    </row>
    <row r="51" spans="1:6" x14ac:dyDescent="0.2">
      <c r="A51" s="4"/>
      <c r="B51" s="3"/>
      <c r="C51" s="3"/>
      <c r="D51" s="3"/>
      <c r="E51" s="3"/>
      <c r="F51" s="3"/>
    </row>
    <row r="52" spans="1:6" x14ac:dyDescent="0.2">
      <c r="A52" s="4"/>
      <c r="B52" s="3"/>
      <c r="C52" s="3"/>
      <c r="D52" s="3"/>
      <c r="E52" s="3"/>
      <c r="F52" s="3"/>
    </row>
  </sheetData>
  <mergeCells count="1">
    <mergeCell ref="A5:F5"/>
  </mergeCell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Mediacom </vt:lpstr>
    </vt:vector>
  </TitlesOfParts>
  <Company>GroupM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Grzegorz.Gaj</dc:creator>
  <cp:lastModifiedBy>Kamil Zien</cp:lastModifiedBy>
  <dcterms:created xsi:type="dcterms:W3CDTF">2013-10-23T13:53:52Z</dcterms:created>
  <dcterms:modified xsi:type="dcterms:W3CDTF">2014-09-19T12:21:27Z</dcterms:modified>
</cp:coreProperties>
</file>