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n\Downloads\"/>
    </mc:Choice>
  </mc:AlternateContent>
  <xr:revisionPtr revIDLastSave="0" documentId="13_ncr:1_{ECA3D050-35E5-44B4-837D-798139FAF86F}" xr6:coauthVersionLast="47" xr6:coauthVersionMax="47" xr10:uidLastSave="{00000000-0000-0000-0000-000000000000}"/>
  <bookViews>
    <workbookView xWindow="-120" yWindow="-120" windowWidth="29040" windowHeight="15840" firstSheet="1" activeTab="2" xr2:uid="{D254E633-4BEA-4850-A075-BD338973898F}"/>
  </bookViews>
  <sheets>
    <sheet name="IF Breakdown" sheetId="2" state="hidden" r:id="rId1"/>
    <sheet name="Work Breakdown Structure" sheetId="1" r:id="rId2"/>
    <sheet name="Work Breakdown Structure Ne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O16" i="3"/>
  <c r="L16" i="3"/>
  <c r="H16" i="3"/>
  <c r="F16" i="3"/>
  <c r="A16" i="3"/>
  <c r="O15" i="3"/>
  <c r="L15" i="3"/>
  <c r="H15" i="3"/>
  <c r="F15" i="3"/>
  <c r="A15" i="3"/>
  <c r="O14" i="3"/>
  <c r="L14" i="3"/>
  <c r="H14" i="3"/>
  <c r="F14" i="3"/>
  <c r="A14" i="3"/>
  <c r="O13" i="3"/>
  <c r="L13" i="3"/>
  <c r="H13" i="3"/>
  <c r="F13" i="3"/>
  <c r="A13" i="3"/>
  <c r="O12" i="3"/>
  <c r="L12" i="3"/>
  <c r="H12" i="3"/>
  <c r="F12" i="3"/>
  <c r="A12" i="3"/>
  <c r="O11" i="3"/>
  <c r="L11" i="3"/>
  <c r="H11" i="3"/>
  <c r="F11" i="3"/>
  <c r="A11" i="3"/>
  <c r="O10" i="3"/>
  <c r="L10" i="3"/>
  <c r="H10" i="3"/>
  <c r="F10" i="3"/>
  <c r="A10" i="3"/>
  <c r="O9" i="3"/>
  <c r="L9" i="3"/>
  <c r="H9" i="3"/>
  <c r="F9" i="3"/>
  <c r="A9" i="3"/>
  <c r="O8" i="3"/>
  <c r="L8" i="3"/>
  <c r="H8" i="3"/>
  <c r="F8" i="3"/>
  <c r="A8" i="3"/>
  <c r="O7" i="3"/>
  <c r="L7" i="3"/>
  <c r="H7" i="3"/>
  <c r="F7" i="3"/>
  <c r="A7" i="3"/>
  <c r="L5" i="3"/>
  <c r="F5" i="3"/>
  <c r="F1" i="3"/>
  <c r="E7" i="3" a="1"/>
  <c r="E7" i="3" l="1"/>
  <c r="E8" i="3" a="1"/>
  <c r="E8" i="3" l="1"/>
  <c r="E9" i="3" a="1"/>
  <c r="E9" i="3" l="1"/>
  <c r="E8" i="1"/>
  <c r="E9" i="1" s="1"/>
  <c r="E10" i="1" s="1"/>
  <c r="E11" i="1" s="1"/>
  <c r="E12" i="1" s="1"/>
  <c r="E13" i="1" s="1"/>
  <c r="E14" i="1" s="1"/>
  <c r="E10" i="3" a="1"/>
  <c r="E10" i="3" l="1"/>
  <c r="O7" i="1"/>
  <c r="O8" i="1"/>
  <c r="O9" i="1"/>
  <c r="O10" i="1"/>
  <c r="O11" i="1"/>
  <c r="O12" i="1"/>
  <c r="O13" i="1"/>
  <c r="O14" i="1"/>
  <c r="E11" i="3" a="1"/>
  <c r="E11" i="3" l="1"/>
  <c r="A8" i="1"/>
  <c r="A9" i="1"/>
  <c r="A10" i="1"/>
  <c r="A11" i="1"/>
  <c r="A12" i="1"/>
  <c r="A13" i="1"/>
  <c r="A14" i="1"/>
  <c r="A7" i="1"/>
  <c r="E12" i="3" a="1"/>
  <c r="E12" i="3" l="1"/>
  <c r="F12" i="1"/>
  <c r="F13" i="1"/>
  <c r="F14" i="1"/>
  <c r="F11" i="1"/>
  <c r="H14" i="1"/>
  <c r="L14" i="1"/>
  <c r="H13" i="1"/>
  <c r="L13" i="1"/>
  <c r="E13" i="3" a="1"/>
  <c r="E13" i="3" l="1"/>
  <c r="F9" i="1"/>
  <c r="F10" i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E14" i="3" a="1"/>
  <c r="E14" i="3" l="1"/>
  <c r="G15" i="3" s="1"/>
  <c r="G12" i="1"/>
  <c r="F5" i="1"/>
  <c r="L5" i="1"/>
  <c r="E15" i="3" a="1"/>
  <c r="E15" i="3" l="1"/>
  <c r="C3" i="1" a="1"/>
  <c r="C3" i="1" s="1"/>
  <c r="G14" i="1"/>
  <c r="F7" i="1"/>
  <c r="F8" i="1"/>
  <c r="E16" i="3" a="1"/>
  <c r="E16" i="3" l="1"/>
  <c r="C3" i="3" a="1"/>
  <c r="C3" i="3" s="1"/>
  <c r="L3" i="3" s="1"/>
  <c r="L7" i="1"/>
  <c r="L8" i="1"/>
  <c r="L9" i="1"/>
  <c r="L10" i="1"/>
  <c r="L11" i="1"/>
  <c r="L12" i="1"/>
  <c r="H7" i="1"/>
  <c r="H8" i="1"/>
  <c r="H9" i="1"/>
  <c r="H10" i="1"/>
  <c r="H11" i="1"/>
  <c r="H12" i="1"/>
  <c r="F1" i="1" l="1"/>
  <c r="L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tc={DAA52536-6E25-475C-A064-0A528808A0C1}</author>
  </authors>
  <commentList>
    <comment ref="C3" authorId="0" shapeId="0" xr:uid="{DAA52536-6E25-475C-A064-0A528808A0C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formula calculates the percentage of non-parent action items (name) that have a status of complete which is used for the project completion percentage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tc={6E64915D-47D5-4B60-A1F1-23C6F49B6B9A}</author>
  </authors>
  <commentList>
    <comment ref="C3" authorId="0" shapeId="0" xr:uid="{6E64915D-47D5-4B60-A1F1-23C6F49B6B9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formula calculates the percentage of non-parent action items (name) that have a status of complete which is used for the project completion percentage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<sst xmlns="http://schemas.openxmlformats.org/spreadsheetml/2006/main" count="94" uniqueCount="61">
  <si>
    <t>Level</t>
  </si>
  <si>
    <t>Step</t>
  </si>
  <si>
    <t>Predecessor</t>
  </si>
  <si>
    <t>Supports up to 99 sub-steps within a parent step</t>
  </si>
  <si>
    <t>Status</t>
  </si>
  <si>
    <t>Description</t>
  </si>
  <si>
    <t>done</t>
  </si>
  <si>
    <t>if any level and greater than above</t>
  </si>
  <si>
    <t>if greater than level 2 and lower than above</t>
  </si>
  <si>
    <t>if two and less than above</t>
  </si>
  <si>
    <t>if two and same as above</t>
  </si>
  <si>
    <t>if two and greater than above</t>
  </si>
  <si>
    <t>if one and same as above</t>
  </si>
  <si>
    <t>if one and less than above</t>
  </si>
  <si>
    <t>Project Inputs</t>
  </si>
  <si>
    <t>Project Completion</t>
  </si>
  <si>
    <t>Template</t>
  </si>
  <si>
    <t>Bob Saget, Rick Astley</t>
  </si>
  <si>
    <t>Level Input</t>
  </si>
  <si>
    <t>Name
Input</t>
  </si>
  <si>
    <t>ID</t>
  </si>
  <si>
    <t>Name</t>
  </si>
  <si>
    <t>Predecessor(s)</t>
  </si>
  <si>
    <t>Planned Duration</t>
  </si>
  <si>
    <t>Planned
Start Date</t>
  </si>
  <si>
    <t>Planned
End Date</t>
  </si>
  <si>
    <t>Owner(s)</t>
  </si>
  <si>
    <t>Actual Duration</t>
  </si>
  <si>
    <t>Actual Start Date</t>
  </si>
  <si>
    <t>Actual End Date</t>
  </si>
  <si>
    <t>Make awesome WBS template</t>
  </si>
  <si>
    <t>John Shepphard</t>
  </si>
  <si>
    <t>make formulas</t>
  </si>
  <si>
    <t>Jack O'niell</t>
  </si>
  <si>
    <t>overly complicated IF() statement</t>
  </si>
  <si>
    <t>Catherine Halsey</t>
  </si>
  <si>
    <t>indentations for Name column</t>
  </si>
  <si>
    <t>Bobby Newport</t>
  </si>
  <si>
    <t>elaborate project completion percentage formula</t>
  </si>
  <si>
    <t>Michael Scott</t>
  </si>
  <si>
    <t>lots of formatting</t>
  </si>
  <si>
    <t>Ann Perkins</t>
  </si>
  <si>
    <t>????</t>
  </si>
  <si>
    <t>Chuck Testa</t>
  </si>
  <si>
    <t>Profit</t>
  </si>
  <si>
    <t>Parent?</t>
  </si>
  <si>
    <t>Round / Phase</t>
  </si>
  <si>
    <t>Project Manager(s)</t>
  </si>
  <si>
    <t>Project Name:</t>
  </si>
  <si>
    <t>Utilize new let feature</t>
  </si>
  <si>
    <t>Open Doors at Walker</t>
  </si>
  <si>
    <t>OSPI Application Submitted</t>
  </si>
  <si>
    <t>Complete program statement</t>
  </si>
  <si>
    <t>Complete program agreements</t>
  </si>
  <si>
    <t>Becky Pedersen</t>
  </si>
  <si>
    <t>Sanchez</t>
  </si>
  <si>
    <t>Staff management</t>
  </si>
  <si>
    <t>define program needs</t>
  </si>
  <si>
    <t>Determine support staff</t>
  </si>
  <si>
    <t>Codify ratios (Case manager)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</si>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</sst>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9" fontId="5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2" xfId="0" applyBorder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8" xfId="0" applyBorder="1"/>
    <xf numFmtId="14" fontId="0" fillId="0" borderId="2" xfId="0" applyNumberFormat="1" applyBorder="1"/>
    <xf numFmtId="14" fontId="0" fillId="0" borderId="8" xfId="0" applyNumberFormat="1" applyBorder="1"/>
    <xf numFmtId="0" fontId="1" fillId="2" borderId="2" xfId="1" applyBorder="1"/>
    <xf numFmtId="0" fontId="1" fillId="2" borderId="8" xfId="1" applyBorder="1"/>
    <xf numFmtId="0" fontId="1" fillId="2" borderId="12" xfId="1" applyBorder="1"/>
    <xf numFmtId="0" fontId="1" fillId="2" borderId="7" xfId="1" applyBorder="1"/>
    <xf numFmtId="0" fontId="4" fillId="4" borderId="5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applyNumberFormat="1" applyFill="1" applyBorder="1"/>
    <xf numFmtId="0" fontId="0" fillId="4" borderId="8" xfId="0" applyNumberFormat="1" applyFill="1" applyBorder="1"/>
    <xf numFmtId="9" fontId="6" fillId="0" borderId="0" xfId="2" applyNumberFormat="1" applyFont="1"/>
    <xf numFmtId="0" fontId="0" fillId="3" borderId="2" xfId="0" applyFill="1" applyBorder="1" applyAlignment="1">
      <alignment horizontal="left"/>
    </xf>
    <xf numFmtId="0" fontId="0" fillId="3" borderId="8" xfId="0" applyNumberFormat="1" applyFill="1" applyBorder="1" applyAlignment="1">
      <alignment horizontal="left"/>
    </xf>
    <xf numFmtId="0" fontId="3" fillId="3" borderId="0" xfId="0" applyFont="1" applyFill="1" applyBorder="1" applyAlignment="1">
      <alignment vertical="center" wrapText="1"/>
    </xf>
    <xf numFmtId="0" fontId="1" fillId="2" borderId="2" xfId="1" applyBorder="1" applyAlignment="1"/>
    <xf numFmtId="0" fontId="0" fillId="3" borderId="0" xfId="0" applyNumberFormat="1" applyFill="1" applyBorder="1"/>
    <xf numFmtId="14" fontId="0" fillId="3" borderId="4" xfId="0" applyNumberFormat="1" applyFill="1" applyBorder="1" applyAlignment="1">
      <alignment horizontal="center"/>
    </xf>
    <xf numFmtId="0" fontId="0" fillId="4" borderId="8" xfId="0" applyFill="1" applyBorder="1"/>
    <xf numFmtId="0" fontId="0" fillId="3" borderId="0" xfId="0" applyFill="1"/>
    <xf numFmtId="9" fontId="6" fillId="3" borderId="11" xfId="2" applyNumberFormat="1" applyFont="1" applyFill="1" applyBorder="1"/>
    <xf numFmtId="0" fontId="0" fillId="3" borderId="0" xfId="0" applyFill="1" applyBorder="1"/>
    <xf numFmtId="0" fontId="3" fillId="3" borderId="0" xfId="0" applyFont="1" applyFill="1" applyAlignment="1">
      <alignment vertical="center" wrapText="1"/>
    </xf>
    <xf numFmtId="9" fontId="6" fillId="0" borderId="0" xfId="2" applyFont="1"/>
    <xf numFmtId="9" fontId="6" fillId="3" borderId="11" xfId="2" applyFont="1" applyFill="1" applyBorder="1"/>
    <xf numFmtId="0" fontId="0" fillId="4" borderId="2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3" fillId="3" borderId="0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right"/>
    </xf>
    <xf numFmtId="0" fontId="2" fillId="3" borderId="10" xfId="0" applyFont="1" applyFill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9" fontId="7" fillId="3" borderId="9" xfId="0" applyNumberFormat="1" applyFont="1" applyFill="1" applyBorder="1" applyAlignment="1">
      <alignment horizontal="center" vertical="center"/>
    </xf>
    <xf numFmtId="9" fontId="7" fillId="3" borderId="13" xfId="0" applyNumberFormat="1" applyFont="1" applyFill="1" applyBorder="1" applyAlignment="1">
      <alignment horizontal="center" vertical="center"/>
    </xf>
    <xf numFmtId="9" fontId="7" fillId="3" borderId="7" xfId="0" applyNumberFormat="1" applyFont="1" applyFill="1" applyBorder="1" applyAlignment="1">
      <alignment horizontal="center" vertical="center"/>
    </xf>
    <xf numFmtId="9" fontId="7" fillId="3" borderId="6" xfId="0" applyNumberFormat="1" applyFont="1" applyFill="1" applyBorder="1" applyAlignment="1">
      <alignment horizontal="center" vertical="center"/>
    </xf>
    <xf numFmtId="9" fontId="7" fillId="3" borderId="11" xfId="0" applyNumberFormat="1" applyFont="1" applyFill="1" applyBorder="1" applyAlignment="1">
      <alignment horizontal="center" vertical="center"/>
    </xf>
    <xf numFmtId="9" fontId="7" fillId="3" borderId="4" xfId="0" applyNumberFormat="1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14" fontId="9" fillId="3" borderId="3" xfId="0" applyNumberFormat="1" applyFont="1" applyFill="1" applyBorder="1" applyAlignment="1">
      <alignment horizontal="center" vertical="center"/>
    </xf>
    <xf numFmtId="9" fontId="9" fillId="3" borderId="14" xfId="0" applyNumberFormat="1" applyFont="1" applyFill="1" applyBorder="1" applyAlignment="1">
      <alignment horizontal="center" vertical="center"/>
    </xf>
    <xf numFmtId="9" fontId="9" fillId="3" borderId="12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 wrapText="1"/>
    </xf>
  </cellXfs>
  <cellStyles count="3">
    <cellStyle name="Input" xfId="1" builtinId="20"/>
    <cellStyle name="Normal" xfId="0" builtinId="0"/>
    <cellStyle name="Percent" xfId="2" builtinId="5"/>
  </cellStyles>
  <dxfs count="38">
    <dxf>
      <numFmt numFmtId="0" formatCode="General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min Banks" id="{2D1637B8-B40A-4D18-9B8A-1F57C1AD3626}" userId="Kamin Bank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4306A9-333E-4124-A052-AF9C911A6BF5}" name="WorkBreakdownStructure" displayName="WorkBreakdownStructure" ref="A6:O14" totalsRowShown="0" headerRowDxfId="36" headerRowBorderDxfId="35" tableBorderDxfId="34" totalsRowBorderDxfId="33">
  <tableColumns count="15">
    <tableColumn id="14" xr3:uid="{19E8916C-B73C-4FB1-A144-29FAF28ED32F}" name="Parent?">
      <calculatedColumnFormula>IF(WorkBreakdownStructure[[#This Row],[Level Input]]&lt;OFFSET(WorkBreakdownStructure[[#This Row],[Level Input]],1,0),TRUE,FALSE)</calculatedColumnFormula>
    </tableColumn>
    <tableColumn id="15" xr3:uid="{02074A66-3851-43DF-9343-DC763403B2F0}" name="Round / Phase" dataDxfId="32" dataCellStyle="Input"/>
    <tableColumn id="1" xr3:uid="{73F6BEA4-E493-4591-80EE-64C6E7BE327C}" name="Level Input" dataDxfId="31" dataCellStyle="Input"/>
    <tableColumn id="13" xr3:uid="{FD8279B3-2B5E-4681-B611-0BF600D0308F}" name="Name_x000a_Input" dataDxfId="30" dataCellStyle="Input"/>
    <tableColumn id="2" xr3:uid="{44602079-20C8-4FAC-BA2C-CC26AB329418}" name="ID" dataDxfId="29">
      <calculatedColumnFormula>IF(ROW()=7,1,
IF(AND(C7=2,C7=C6),LEFT(E6,FIND(".",SUBSTITUTE(E6,".","~",C7-1),1))&amp;1+RIGHT(E6,LEN(E6)-FIND(".",SUBSTITUTE(E6,".","~",C7-1),1)),
IF(AND(C7&gt;C6,C7-C6&lt;2),E6&amp;".1",
IF(AND(C7=C6,C7&gt;2),LEFT(E6,LEN(E6)-(3-SEARCH(".",RIGHT(E6,3),1)))&amp;1+RIGHT(RIGHT(E6,3),3-FIND(".",SUBSTITUTE(RIGHT(E6,3),".","~",C7-1),1)),
IF(AND(C7&lt;C6,C7&gt;2),LEFT(E6,FIND("~",SUBSTITUTE(E6,".","~",C7),1))&amp;1+RIGHT(RIGHT(LEFT(E6,FIND("~",SUBSTITUTE(E6,".","~",C7+1),1)-1),3),3-FIND(".",SUBSTITUTE(RIGHT(LEFT(E6,FIND("~",SUBSTITUTE(E6,".","~",C7+1),1)-1),3),".","~",C7-1),1)),
IF(AND(C7=2,C7&lt;=C6),LEFT(E6,FIND(".",SUBSTITUTE(E6,".","~",1),1))&amp;1+LEFT(RIGHT(E6,LEN(E6)-FIND("~",SUBSTITUTE(E6,".","~",C7),1)),FIND(".",RIGHT(E6,LEN(E6)-FIND("~",SUBSTITUTE(E6,".","~",C7),1)),1)-1),
IF(AND(C7=1,C7=C6),LEFT(E6,FIND(".",E6,1))&amp;1+RIGHT(E6,LEN(E6)-FIND(".",E6,1)),
IF(AND(C7=1,C7&lt;C6),LEFT(E6,FIND("~",SUBSTITUTE(E6,".","~",1),1)))&amp;1+RIGHT(LEFT(E6,FIND("~",SUBSTITUTE(E6,".","~",C7+1),1)-1),LEN(LEFT(E6,FIND("~",SUBSTITUTE(E6,".","~",C7+1),1)-1))-FIND(".",LEFT(E6,FIND("~",SUBSTITUTE(E6,".","~",C7+1),1)-1),1)))))))))</calculatedColumnFormula>
    </tableColumn>
    <tableColumn id="3" xr3:uid="{6F5A5FCC-2A53-4B05-9504-4C15ED28B03F}" name="Name" dataDxfId="28">
      <calculatedColumnFormula>REPT("  ",WorkBreakdownStructure[[#This Row],[Level Input]])&amp;WorkBreakdownStructure[[#This Row],[Name
Input]]</calculatedColumnFormula>
    </tableColumn>
    <tableColumn id="7" xr3:uid="{5A97D64C-418E-4E64-9A2F-54A38C46C74D}" name="Predecessor(s)" dataDxfId="27"/>
    <tableColumn id="4" xr3:uid="{CA2C3BA9-E355-43BD-8CF5-6765BC747EC0}" name="Planned Duration" dataDxfId="26">
      <calculatedColumnFormula>IF(AND(WorkBreakdownStructure[[#This Row],[Planned
End Date]]&gt;0,WorkBreakdownStructure[[#This Row],[Planned
End Date]]&gt;WorkBreakdownStructure[[#This Row],[Planned
Start Date]]),J7-I7,IF(AND(J7-I7=0,J7&gt;0),1,""))</calculatedColumnFormula>
    </tableColumn>
    <tableColumn id="5" xr3:uid="{ED8DF019-E687-4E9B-8A93-E54EFB70DE88}" name="Planned_x000a_Start Date" dataDxfId="25"/>
    <tableColumn id="6" xr3:uid="{D1C84C64-541E-4AC0-9AE0-48564FBCB59C}" name="Planned_x000a_End Date" dataDxfId="24"/>
    <tableColumn id="8" xr3:uid="{C12D64DC-7299-444D-BE78-F758C8AF78D8}" name="Owner(s)" dataDxfId="23"/>
    <tableColumn id="9" xr3:uid="{AB077356-39B2-4D7B-8BB6-EB5A4139AF48}" name="Actual Duration" dataDxfId="22">
      <calculatedColumnFormula>IF(AND(WorkBreakdownStructure[[#This Row],[Actual End Date]]&gt;0,WorkBreakdownStructure[[#This Row],[Actual End Date]]&gt;WorkBreakdownStructure[[#This Row],[Actual Start Date]]),N7-M7,IF(AND(N7-M7=0,N7&gt;0),1,""))</calculatedColumnFormula>
    </tableColumn>
    <tableColumn id="10" xr3:uid="{58DBF206-E765-4E9B-8C53-73090ADBA464}" name="Actual Start Date" dataDxfId="21"/>
    <tableColumn id="11" xr3:uid="{5506B36C-E38C-4356-AD68-1001E8162786}" name="Actual End Date" dataDxfId="20"/>
    <tableColumn id="12" xr3:uid="{D53422E6-E950-443D-A02E-88546C68DE96}" name="Status" dataDxfId="19">
      <calculatedColumnFormula>IF(ISBLANK(WorkBreakdownStructure[[#This Row],[Actual End Date]]),"","Complete")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10D494-8C79-456F-92FC-B4D2C665B892}" name="WorkBreakdownStructure3" displayName="WorkBreakdownStructure3" ref="A6:O16" totalsRowShown="0" headerRowDxfId="17" headerRowBorderDxfId="16" tableBorderDxfId="15" totalsRowBorderDxfId="14">
  <tableColumns count="15">
    <tableColumn id="14" xr3:uid="{C878100D-46D8-4728-AA6A-C49B21EE1C5A}" name="Parent?">
      <calculatedColumnFormula>IF(WorkBreakdownStructure3[[#This Row],[Level Input]]&lt;OFFSET(WorkBreakdownStructure3[[#This Row],[Level Input]],1,0),TRUE,FALSE)</calculatedColumnFormula>
    </tableColumn>
    <tableColumn id="15" xr3:uid="{1FECDDC8-380D-4604-9850-1CE6F2CC0F83}" name="Round / Phase" dataDxfId="13" dataCellStyle="Input"/>
    <tableColumn id="1" xr3:uid="{4713D761-BEA0-49E9-AEAA-7230F68CB4A8}" name="Level Input" dataDxfId="12" dataCellStyle="Input"/>
    <tableColumn id="13" xr3:uid="{6EEFB2F5-4F87-43A4-A5FA-CD67CA589D3E}" name="Name_x000a_Input" dataDxfId="11" dataCellStyle="Input"/>
    <tableColumn id="2" xr3:uid="{DCE56E66-5434-4D30-AE9E-9A184B664D29}" name="ID" dataDxfId="10">
      <calculatedColumnFormula array="1">IFERROR(
_xlfn.LET(_xlpm.CurrentLevel,OFFSET(INDIRECT(ADDRESS(ROW(),COLUMN())),0,-2),_xlpm.PreviousLevel,OFFSET(INDIRECT(ADDRESS(ROW(),COLUMN())),-1,-2),_xlpm.PreviousID,OFFSET(INDIRECT(ADDRESS(ROW(),COLUMN())),-1,0),
IF(ROW()=7,1,
IF(AND(_xlpm.CurrentLevel=2,_xlpm.CurrentLevel=_xlpm.PreviousLevel),LEFT(_xlpm.PreviousID,FIND(".",SUBSTITUTE(_xlpm.PreviousID,".","~",_xlpm.CurrentLevel-1),1))&amp;1+RIGHT(_xlpm.PreviousID,LEN(_xlpm.PreviousID)-FIND(".",SUBSTITUTE(_xlpm.PreviousID,".","~",_xlpm.CurrentLevel-1),1)),
IF(AND(_xlpm.CurrentLevel&gt;_xlpm.PreviousLevel,_xlpm.CurrentLevel-_xlpm.PreviousLevel&lt;2),_xlpm.PreviousID&amp;".1",
IF(AND(_xlpm.CurrentLevel=_xlpm.PreviousLevel,_xlpm.CurrentLevel&gt;2),LEFT(_xlpm.PreviousID,LEN(_xlpm.PreviousID)-(3-SEARCH(".",RIGHT(_xlpm.PreviousID,3),1)))&amp;1+RIGHT(RIGHT(_xlpm.PreviousID,3),3-FIND(".",SUBSTITUTE(RIGHT(_xlpm.PreviousID,3),".","~",_xlpm.CurrentLevel-1),1)),
IF(AND(_xlpm.CurrentLevel&lt;_xlpm.PreviousLevel,_xlpm.CurrentLevel&gt;2),LEFT(_xlpm.PreviousID,FIND("~",SUBSTITUTE(_xlpm.PreviousID,".","~",_xlpm.CurrentLevel),1))&amp;1+RIGHT(RIGHT(LEFT(_xlpm.PreviousID,FIND("~",SUBSTITUTE(_xlpm.PreviousID,".","~",_xlpm.CurrentLevel+1),1)-1),3),3-FIND(".",SUBSTITUTE(RIGHT(LEFT(_xlpm.PreviousID,FIND("~",SUBSTITUTE(_xlpm.PreviousID,".","~",_xlpm.CurrentLevel+1),1)-1),3),".","~",_xlpm.CurrentLevel-1),1)),
IF(AND(_xlpm.CurrentLevel=2,_xlpm.CurrentLevel&lt;=_xlpm.PreviousLevel),LEFT(_xlpm.PreviousID,FIND(".",SUBSTITUTE(_xlpm.PreviousID,".","~",1),1))&amp;1+LEFT(RIGHT(_xlpm.PreviousID,LEN(_xlpm.PreviousID)-FIND("~",SUBSTITUTE(_xlpm.PreviousID,".","~",_xlpm.CurrentLevel),1)),FIND(".",RIGHT(_xlpm.PreviousID,LEN(_xlpm.PreviousID)-FIND("~",SUBSTITUTE(_xlpm.PreviousID,".","~",_xlpm.CurrentLevel),1)),1)-1),
IF(AND(_xlpm.CurrentLevel=1,_xlpm.CurrentLevel=_xlpm.PreviousLevel),LEFT(_xlpm.PreviousID,FIND(".",_xlpm.PreviousID,1))&amp;1+RIGHT(_xlpm.PreviousID,LEN(_xlpm.PreviousID)-FIND(".",_xlpm.PreviousID,1)),
IF(AND(_xlpm.CurrentLevel=1,_xlpm.CurrentLevel&lt;_xlpm.PreviousLevel),LEFT(_xlpm.PreviousID,FIND("~",SUBSTITUTE(_xlpm.PreviousID,".","~",1),1)))&amp;1+RIGHT(LEFT(_xlpm.PreviousID,FIND("~",SUBSTITUTE(_xlpm.PreviousID,".","~",_xlpm.CurrentLevel+1),1)-1),LEN(LEFT(_xlpm.PreviousID,FIND("~",SUBSTITUTE(_xlpm.PreviousID,".","~",_xlpm.CurrentLevel+1),1)-1))-FIND(".",LEFT(_xlpm.PreviousID,FIND("~",SUBSTITUTE(_xlpm.PreviousID,".","~",_xlpm.CurrentLevel+1),1)-1),1)))))))))),
"?Level Input?")</calculatedColumnFormula>
    </tableColumn>
    <tableColumn id="3" xr3:uid="{96361526-AD66-42CB-A176-41CE07073C62}" name="Name" dataDxfId="9">
      <calculatedColumnFormula>REPT("    ",WorkBreakdownStructure3[[#This Row],[Level Input]])&amp;WorkBreakdownStructure3[[#This Row],[Name
Input]]</calculatedColumnFormula>
    </tableColumn>
    <tableColumn id="7" xr3:uid="{57A4BCBC-36FF-4C70-8F67-8927F4DF7BC6}" name="Predecessor(s)" dataDxfId="0"/>
    <tableColumn id="4" xr3:uid="{2D9C9CB3-32B6-4536-95A9-781FB1490668}" name="Planned Duration" dataDxfId="8">
      <calculatedColumnFormula>IF(AND(WorkBreakdownStructure3[[#This Row],[Planned
End Date]]&gt;0,WorkBreakdownStructure3[[#This Row],[Planned
End Date]]&gt;WorkBreakdownStructure3[[#This Row],[Planned
Start Date]]),J7-I7,IF(AND(J7-I7=0,J7&gt;0),1,""))</calculatedColumnFormula>
    </tableColumn>
    <tableColumn id="5" xr3:uid="{B78ABD0B-4D3E-451B-ACB8-AC75CD5FB912}" name="Planned_x000a_Start Date" dataDxfId="7"/>
    <tableColumn id="6" xr3:uid="{694FF33A-AEF7-4D63-8D1B-D533CE527AC4}" name="Planned_x000a_End Date" dataDxfId="6"/>
    <tableColumn id="8" xr3:uid="{BE1C55A1-2963-4671-A943-4941E1AF5634}" name="Owner(s)" dataDxfId="5"/>
    <tableColumn id="9" xr3:uid="{7D757D36-480C-433B-87B4-BF6CF8C9D9D5}" name="Actual Duration" dataDxfId="4">
      <calculatedColumnFormula>IF(AND(WorkBreakdownStructure3[[#This Row],[Actual End Date]]&gt;0,WorkBreakdownStructure3[[#This Row],[Actual End Date]]&gt;WorkBreakdownStructure3[[#This Row],[Actual Start Date]]),N7-M7,IF(AND(N7-M7=0,N7&gt;0),1,""))</calculatedColumnFormula>
    </tableColumn>
    <tableColumn id="10" xr3:uid="{6B7B3D09-3417-4D6A-B546-4CDE907339F2}" name="Actual Start Date" dataDxfId="3"/>
    <tableColumn id="11" xr3:uid="{6F883AF4-945A-494D-9430-768C6DEA69B6}" name="Actual End Date" dataDxfId="2"/>
    <tableColumn id="12" xr3:uid="{FA77E242-EA21-454A-9EE3-77F4863DB793}" name="Status" dataDxfId="1">
      <calculatedColumnFormula>IF(ISBLANK(WorkBreakdownStructure3[[#This Row],[Actual End Date]]),"","Complete")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0-03-24T23:26:45.42" personId="{2D1637B8-B40A-4D18-9B8A-1F57C1AD3626}" id="{DAA52536-6E25-475C-A064-0A528808A0C1}">
    <text>This formula calculates the percentage of non-parent action items (name) that have a status of complete which is used for the project completion percentage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3" dT="2020-03-24T23:26:45.42" personId="{2D1637B8-B40A-4D18-9B8A-1F57C1AD3626}" id="{6E64915D-47D5-4B60-A1F1-23C6F49B6B9A}">
    <text>This formula calculates the percentage of non-parent action items (name) that have a status of complete which is used for the project completion percentage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0C99-8718-4E57-BAA7-ABD4F9CD6248}">
  <dimension ref="A1:J34"/>
  <sheetViews>
    <sheetView workbookViewId="0">
      <selection activeCell="C1" sqref="C1"/>
    </sheetView>
  </sheetViews>
  <sheetFormatPr defaultRowHeight="15" x14ac:dyDescent="0.25"/>
  <cols>
    <col min="1" max="1" width="5.7109375" bestFit="1" customWidth="1"/>
    <col min="2" max="2" width="5.7109375" customWidth="1"/>
    <col min="3" max="3" width="11.42578125" style="1" bestFit="1" customWidth="1"/>
    <col min="4" max="4" width="11.85546875" bestFit="1" customWidth="1"/>
    <col min="10" max="10" width="40.42578125" bestFit="1" customWidth="1"/>
  </cols>
  <sheetData>
    <row r="1" spans="1:10" x14ac:dyDescent="0.25">
      <c r="A1" t="s">
        <v>0</v>
      </c>
      <c r="C1" s="1" t="s">
        <v>1</v>
      </c>
      <c r="D1" t="s">
        <v>2</v>
      </c>
    </row>
    <row r="2" spans="1:10" x14ac:dyDescent="0.25">
      <c r="A2">
        <v>0</v>
      </c>
      <c r="C2" s="2">
        <v>1</v>
      </c>
    </row>
    <row r="3" spans="1:10" x14ac:dyDescent="0.25">
      <c r="A3">
        <v>1</v>
      </c>
      <c r="C3" s="18" t="str">
        <f t="shared" ref="C3:C7" si="0" xml:space="preserve">
IF(AND(A3=2,A3=A2),LEFT(C2,FIND(".",SUBSTITUTE(C2,".","~",A3-1),1))&amp;1+RIGHT(C2,LEN(C2)-FIND(".",SUBSTITUTE(C2,".","~",A3-1),1)),
IF(AND(A3&gt;A2,A3-A2&lt;2),C2&amp;".1",
IF(AND(A3=A2,A3&gt;2),LEFT(C2,LEN(C2)-(3-SEARCH(".",RIGHT(C2,3),1)))&amp;1+RIGHT(RIGHT(C2,3),3-FIND(".",SUBSTITUTE(RIGHT(C2,3),".","~",A3-1),1)),
IF(AND(A3&lt;A2,A3&gt;2),LEFT(C2,FIND("~",SUBSTITUTE(C2,".","~",A3),1))&amp;1+RIGHT(RIGHT(LEFT(C2,FIND("~",SUBSTITUTE(C2,".","~",A3+1),1)-1),3),3-FIND(".",SUBSTITUTE(RIGHT(LEFT(C2,FIND("~",SUBSTITUTE(C2,".","~",A3+1),1)-1),3),".","~",A3-1),1)),
IF(AND(A3=2,A3&lt;=A2),LEFT(C2,FIND(".",SUBSTITUTE(C2,".","~",1),1))&amp;1+LEFT(RIGHT(C2,LEN(C2)-FIND("~",SUBSTITUTE(C2,".","~",A3),1)),FIND(".",RIGHT(C2,LEN(C2)-FIND("~",SUBSTITUTE(C2,".","~",A3),1)),1)-1),
IF(AND(A3=1,A3=A2),LEFT(C2,FIND(".",C2,1))&amp;1+RIGHT(C2,LEN(C2)-FIND(".",C2,1)),
IF(AND(A3=1,A3&lt;A2),LEFT(C2,FIND("~",SUBSTITUTE(C2,".","~",1),1)))&amp;1+RIGHT(LEFT(C2,FIND("~",SUBSTITUTE(C2,".","~",A3+1),1)-1),LEN(LEFT(C2,FIND("~",SUBSTITUTE(C2,".","~",A3+1),1)-1))-FIND(".",LEFT(C2,FIND("~",SUBSTITUTE(C2,".","~",A3+1),1)-1),1))))))))</f>
        <v>1.1</v>
      </c>
    </row>
    <row r="4" spans="1:10" x14ac:dyDescent="0.25">
      <c r="A4">
        <v>2</v>
      </c>
      <c r="C4" s="18" t="str">
        <f t="shared" si="0"/>
        <v>1.1.1</v>
      </c>
    </row>
    <row r="5" spans="1:10" x14ac:dyDescent="0.25">
      <c r="A5">
        <v>2</v>
      </c>
      <c r="C5" s="18" t="str">
        <f t="shared" si="0"/>
        <v>1.1.2</v>
      </c>
    </row>
    <row r="6" spans="1:10" x14ac:dyDescent="0.25">
      <c r="A6">
        <v>2</v>
      </c>
      <c r="C6" s="18" t="str">
        <f t="shared" si="0"/>
        <v>1.1.3</v>
      </c>
    </row>
    <row r="7" spans="1:10" x14ac:dyDescent="0.25">
      <c r="A7">
        <v>3</v>
      </c>
      <c r="C7" s="18" t="str">
        <f t="shared" si="0"/>
        <v>1.1.3.1</v>
      </c>
      <c r="J7" t="s">
        <v>3</v>
      </c>
    </row>
    <row r="8" spans="1:10" x14ac:dyDescent="0.25">
      <c r="A8">
        <v>3</v>
      </c>
      <c r="C8" s="18" t="str">
        <f t="shared" ref="C8:C34" si="1" xml:space="preserve">
IF(AND(A8=2,A8=A7),LEFT(C7,FIND(".",SUBSTITUTE(C7,".","~",A8-1),1))&amp;1+RIGHT(C7,LEN(C7)-FIND(".",SUBSTITUTE(C7,".","~",A8-1),1)),
IF(AND(A8&gt;A7,A8-A7&lt;2),C7&amp;".1",
IF(AND(A8=A7,A8&gt;2),LEFT(C7,LEN(C7)-(3-SEARCH(".",RIGHT(C7,3),1)))&amp;1+RIGHT(RIGHT(C7,3),3-FIND(".",SUBSTITUTE(RIGHT(C7,3),".","~",A8-1),1)),
IF(AND(A8&lt;A7,A8&gt;2),LEFT(C7,FIND("~",SUBSTITUTE(C7,".","~",A8),1))&amp;1+RIGHT(RIGHT(LEFT(C7,FIND("~",SUBSTITUTE(C7,".","~",A8+1),1)-1),3),3-FIND(".",SUBSTITUTE(RIGHT(LEFT(C7,FIND("~",SUBSTITUTE(C7,".","~",A8+1),1)-1),3),".","~",A8-1),1)),
IF(AND(A8=2,A8&lt;=A7),LEFT(C7,FIND(".",SUBSTITUTE(C7,".","~",1),1))&amp;1+LEFT(RIGHT(C7,LEN(C7)-FIND("~",SUBSTITUTE(C7,".","~",A8),1)),FIND(".",RIGHT(C7,LEN(C7)-FIND("~",SUBSTITUTE(C7,".","~",A8),1)),1)-1),
IF(AND(A8=1,A8=A7),LEFT(C7,FIND(".",C7,1))&amp;1+RIGHT(C7,LEN(C7)-FIND(".",C7,1)),
IF(AND(A8=1,A8&lt;A7),LEFT(C7,FIND("~",SUBSTITUTE(C7,".","~",1),1)))&amp;1+RIGHT(LEFT(C7,FIND("~",SUBSTITUTE(C7,".","~",A8+1),1)-1),LEN(LEFT(C7,FIND("~",SUBSTITUTE(C7,".","~",A8+1),1)-1))-FIND(".",LEFT(C7,FIND("~",SUBSTITUTE(C7,".","~",A8+1),1)-1),1))))))))</f>
        <v>1.1.3.2</v>
      </c>
    </row>
    <row r="9" spans="1:10" x14ac:dyDescent="0.25">
      <c r="A9">
        <v>3</v>
      </c>
      <c r="C9" s="18" t="str">
        <f t="shared" si="1"/>
        <v>1.1.3.3</v>
      </c>
      <c r="I9" t="s">
        <v>4</v>
      </c>
      <c r="J9" t="s">
        <v>5</v>
      </c>
    </row>
    <row r="10" spans="1:10" x14ac:dyDescent="0.25">
      <c r="A10">
        <v>2</v>
      </c>
      <c r="C10" s="18" t="str">
        <f t="shared" si="1"/>
        <v>1.1.4</v>
      </c>
      <c r="I10" t="s">
        <v>6</v>
      </c>
      <c r="J10" t="s">
        <v>7</v>
      </c>
    </row>
    <row r="11" spans="1:10" x14ac:dyDescent="0.25">
      <c r="A11">
        <v>2</v>
      </c>
      <c r="C11" s="18" t="str">
        <f t="shared" si="1"/>
        <v>1.1.5</v>
      </c>
      <c r="I11" t="s">
        <v>6</v>
      </c>
      <c r="J11" t="s">
        <v>8</v>
      </c>
    </row>
    <row r="12" spans="1:10" x14ac:dyDescent="0.25">
      <c r="A12">
        <v>3</v>
      </c>
      <c r="C12" s="18" t="str">
        <f t="shared" si="1"/>
        <v>1.1.5.1</v>
      </c>
      <c r="I12" t="s">
        <v>6</v>
      </c>
      <c r="J12" t="s">
        <v>9</v>
      </c>
    </row>
    <row r="13" spans="1:10" x14ac:dyDescent="0.25">
      <c r="A13">
        <v>3</v>
      </c>
      <c r="C13" s="18" t="str">
        <f t="shared" si="1"/>
        <v>1.1.5.2</v>
      </c>
      <c r="I13" t="s">
        <v>6</v>
      </c>
      <c r="J13" t="s">
        <v>10</v>
      </c>
    </row>
    <row r="14" spans="1:10" x14ac:dyDescent="0.25">
      <c r="A14">
        <v>4</v>
      </c>
      <c r="C14" s="18" t="str">
        <f t="shared" si="1"/>
        <v>1.1.5.2.1</v>
      </c>
      <c r="I14" t="s">
        <v>6</v>
      </c>
      <c r="J14" t="s">
        <v>11</v>
      </c>
    </row>
    <row r="15" spans="1:10" x14ac:dyDescent="0.25">
      <c r="A15">
        <v>2</v>
      </c>
      <c r="C15" s="18" t="str">
        <f t="shared" si="1"/>
        <v>1.1.6</v>
      </c>
      <c r="I15" t="s">
        <v>6</v>
      </c>
      <c r="J15" t="s">
        <v>12</v>
      </c>
    </row>
    <row r="16" spans="1:10" x14ac:dyDescent="0.25">
      <c r="A16">
        <v>1</v>
      </c>
      <c r="C16" s="18" t="str">
        <f t="shared" si="1"/>
        <v>1.2</v>
      </c>
      <c r="I16" t="s">
        <v>6</v>
      </c>
      <c r="J16" t="s">
        <v>13</v>
      </c>
    </row>
    <row r="17" spans="1:3" x14ac:dyDescent="0.25">
      <c r="A17">
        <v>2</v>
      </c>
      <c r="C17" s="18" t="str">
        <f t="shared" si="1"/>
        <v>1.2.1</v>
      </c>
    </row>
    <row r="18" spans="1:3" x14ac:dyDescent="0.25">
      <c r="A18">
        <v>3</v>
      </c>
      <c r="C18" s="18" t="str">
        <f t="shared" si="1"/>
        <v>1.2.1.1</v>
      </c>
    </row>
    <row r="19" spans="1:3" x14ac:dyDescent="0.25">
      <c r="A19">
        <v>4</v>
      </c>
      <c r="C19" s="18" t="str">
        <f t="shared" si="1"/>
        <v>1.2.1.1.1</v>
      </c>
    </row>
    <row r="20" spans="1:3" x14ac:dyDescent="0.25">
      <c r="A20">
        <v>5</v>
      </c>
      <c r="C20" s="18" t="str">
        <f t="shared" si="1"/>
        <v>1.2.1.1.1.1</v>
      </c>
    </row>
    <row r="21" spans="1:3" x14ac:dyDescent="0.25">
      <c r="A21">
        <v>6</v>
      </c>
      <c r="C21" s="18" t="str">
        <f t="shared" si="1"/>
        <v>1.2.1.1.1.1.1</v>
      </c>
    </row>
    <row r="22" spans="1:3" x14ac:dyDescent="0.25">
      <c r="A22">
        <v>5</v>
      </c>
      <c r="C22" s="18" t="str">
        <f t="shared" si="1"/>
        <v>1.2.1.1.1.2</v>
      </c>
    </row>
    <row r="23" spans="1:3" x14ac:dyDescent="0.25">
      <c r="A23">
        <v>4</v>
      </c>
      <c r="C23" s="18" t="str">
        <f t="shared" si="1"/>
        <v>1.2.1.1.2</v>
      </c>
    </row>
    <row r="24" spans="1:3" x14ac:dyDescent="0.25">
      <c r="A24">
        <v>3</v>
      </c>
      <c r="C24" s="18" t="str">
        <f t="shared" si="1"/>
        <v>1.2.1.2</v>
      </c>
    </row>
    <row r="25" spans="1:3" x14ac:dyDescent="0.25">
      <c r="A25">
        <v>3</v>
      </c>
      <c r="C25" s="18" t="str">
        <f t="shared" si="1"/>
        <v>1.2.1.3</v>
      </c>
    </row>
    <row r="26" spans="1:3" x14ac:dyDescent="0.25">
      <c r="A26">
        <v>2</v>
      </c>
      <c r="C26" s="18" t="str">
        <f t="shared" si="1"/>
        <v>1.2.2</v>
      </c>
    </row>
    <row r="27" spans="1:3" x14ac:dyDescent="0.25">
      <c r="A27">
        <v>2</v>
      </c>
      <c r="C27" s="18" t="str">
        <f t="shared" si="1"/>
        <v>1.2.3</v>
      </c>
    </row>
    <row r="28" spans="1:3" x14ac:dyDescent="0.25">
      <c r="A28">
        <v>2</v>
      </c>
      <c r="C28" s="18" t="str">
        <f t="shared" si="1"/>
        <v>1.2.4</v>
      </c>
    </row>
    <row r="29" spans="1:3" x14ac:dyDescent="0.25">
      <c r="A29">
        <v>3</v>
      </c>
      <c r="C29" s="18" t="str">
        <f t="shared" si="1"/>
        <v>1.2.4.1</v>
      </c>
    </row>
    <row r="30" spans="1:3" x14ac:dyDescent="0.25">
      <c r="A30">
        <v>2</v>
      </c>
      <c r="C30" s="18" t="str">
        <f t="shared" si="1"/>
        <v>1.2.5</v>
      </c>
    </row>
    <row r="31" spans="1:3" x14ac:dyDescent="0.25">
      <c r="A31">
        <v>1</v>
      </c>
      <c r="C31" s="18" t="str">
        <f t="shared" si="1"/>
        <v>1.3</v>
      </c>
    </row>
    <row r="32" spans="1:3" x14ac:dyDescent="0.25">
      <c r="A32">
        <v>1</v>
      </c>
      <c r="C32" s="18" t="str">
        <f t="shared" si="1"/>
        <v>1.4</v>
      </c>
    </row>
    <row r="33" spans="1:3" x14ac:dyDescent="0.25">
      <c r="A33">
        <v>1</v>
      </c>
      <c r="C33" s="18" t="str">
        <f t="shared" si="1"/>
        <v>1.5</v>
      </c>
    </row>
    <row r="34" spans="1:3" x14ac:dyDescent="0.25">
      <c r="A34">
        <v>1</v>
      </c>
      <c r="C34" s="18" t="str">
        <f t="shared" si="1"/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158F-DAA3-490F-AAAB-7933A6713973}">
  <dimension ref="A1:Q14"/>
  <sheetViews>
    <sheetView topLeftCell="B1" workbookViewId="0">
      <selection activeCell="E11" sqref="E11"/>
    </sheetView>
  </sheetViews>
  <sheetFormatPr defaultRowHeight="15" x14ac:dyDescent="0.25"/>
  <cols>
    <col min="1" max="1" width="9.140625" hidden="1" customWidth="1"/>
    <col min="2" max="2" width="9.140625" customWidth="1"/>
    <col min="3" max="3" width="8.28515625" customWidth="1"/>
    <col min="4" max="4" width="55.7109375" customWidth="1"/>
    <col min="5" max="5" width="9.85546875" style="1" bestFit="1" customWidth="1"/>
    <col min="6" max="6" width="60.85546875" customWidth="1"/>
    <col min="7" max="7" width="15" customWidth="1"/>
    <col min="8" max="8" width="12.42578125" customWidth="1"/>
    <col min="9" max="9" width="11.28515625" customWidth="1"/>
    <col min="10" max="10" width="12.7109375" bestFit="1" customWidth="1"/>
    <col min="11" max="11" width="34.7109375" bestFit="1" customWidth="1"/>
    <col min="12" max="12" width="10.42578125" customWidth="1"/>
    <col min="13" max="14" width="12.28515625" customWidth="1"/>
    <col min="15" max="15" width="10.7109375" bestFit="1" customWidth="1"/>
  </cols>
  <sheetData>
    <row r="1" spans="1:17" ht="15" customHeight="1" x14ac:dyDescent="0.25">
      <c r="A1" s="28"/>
      <c r="B1" s="36" t="s">
        <v>14</v>
      </c>
      <c r="C1" s="36"/>
      <c r="D1" s="37"/>
      <c r="E1" s="23"/>
      <c r="F1" s="54" t="str">
        <f>D4&amp;
"
Work Breakdown Structure"</f>
        <v>Template
Work Breakdown Structure</v>
      </c>
      <c r="G1" s="54"/>
      <c r="H1" s="54"/>
      <c r="I1" s="54"/>
      <c r="J1" s="54"/>
      <c r="K1" s="55"/>
      <c r="L1" s="42" t="s">
        <v>15</v>
      </c>
      <c r="M1" s="43"/>
      <c r="N1" s="43"/>
      <c r="O1" s="44"/>
    </row>
    <row r="2" spans="1:17" ht="15" customHeight="1" x14ac:dyDescent="0.25">
      <c r="A2" s="28"/>
      <c r="B2" s="36"/>
      <c r="C2" s="36"/>
      <c r="D2" s="37"/>
      <c r="E2" s="23"/>
      <c r="F2" s="56"/>
      <c r="G2" s="56"/>
      <c r="H2" s="56"/>
      <c r="I2" s="56"/>
      <c r="J2" s="56"/>
      <c r="K2" s="57"/>
      <c r="L2" s="45"/>
      <c r="M2" s="46"/>
      <c r="N2" s="46"/>
      <c r="O2" s="47"/>
      <c r="Q2" s="20"/>
    </row>
    <row r="3" spans="1:17" ht="15" customHeight="1" x14ac:dyDescent="0.25">
      <c r="A3" s="28"/>
      <c r="B3" s="30"/>
      <c r="C3" s="29">
        <f t="array" aca="1" ref="C3" ca="1">SUM(IF(LEN(WorkBreakdownStructure[ID])&lt;LEN(OFFSET(WorkBreakdownStructure[ID],1,0)),0,IF(ISBLANK(OFFSET(WorkBreakdownStructure[ID],0,9)),0,1)))/SUM(IF(LEN(WorkBreakdownStructure[ID])&lt;LEN(OFFSET(WorkBreakdownStructure[ID],1,0)),0,1))</f>
        <v>0.16666666666666666</v>
      </c>
      <c r="D3" s="26"/>
      <c r="E3" s="23"/>
      <c r="F3" s="56"/>
      <c r="G3" s="56"/>
      <c r="H3" s="56"/>
      <c r="I3" s="56"/>
      <c r="J3" s="56"/>
      <c r="K3" s="57"/>
      <c r="L3" s="48">
        <f ca="1">C3</f>
        <v>0.16666666666666666</v>
      </c>
      <c r="M3" s="49"/>
      <c r="N3" s="49"/>
      <c r="O3" s="50"/>
    </row>
    <row r="4" spans="1:17" ht="15" customHeight="1" x14ac:dyDescent="0.25">
      <c r="A4" s="28"/>
      <c r="B4" s="40" t="s">
        <v>48</v>
      </c>
      <c r="C4" s="41"/>
      <c r="D4" s="24" t="s">
        <v>16</v>
      </c>
      <c r="E4" s="23"/>
      <c r="F4" s="56"/>
      <c r="G4" s="56"/>
      <c r="H4" s="56"/>
      <c r="I4" s="56"/>
      <c r="J4" s="56"/>
      <c r="K4" s="57"/>
      <c r="L4" s="51"/>
      <c r="M4" s="52"/>
      <c r="N4" s="52"/>
      <c r="O4" s="53"/>
    </row>
    <row r="5" spans="1:17" ht="15" customHeight="1" x14ac:dyDescent="0.25">
      <c r="A5" s="28"/>
      <c r="B5" s="38" t="s">
        <v>47</v>
      </c>
      <c r="C5" s="39"/>
      <c r="D5" s="24" t="s">
        <v>17</v>
      </c>
      <c r="E5" s="25"/>
      <c r="F5" s="61" t="str">
        <f>IF(IFERROR(SEARCH(",",D5,1),0)&gt;1,"Project Managers: ","Project Manager: ")&amp;D5</f>
        <v>Project Managers: Bob Saget, Rick Astley</v>
      </c>
      <c r="G5" s="61"/>
      <c r="H5" s="61"/>
      <c r="I5" s="61"/>
      <c r="J5" s="61"/>
      <c r="K5" s="62"/>
      <c r="L5" s="58">
        <f ca="1">TODAY()</f>
        <v>44885</v>
      </c>
      <c r="M5" s="59"/>
      <c r="N5" s="59"/>
      <c r="O5" s="60"/>
    </row>
    <row r="6" spans="1:17" ht="31.5" x14ac:dyDescent="0.25">
      <c r="A6" s="5" t="s">
        <v>45</v>
      </c>
      <c r="B6" s="4" t="s">
        <v>46</v>
      </c>
      <c r="C6" s="4" t="s">
        <v>18</v>
      </c>
      <c r="D6" s="5" t="s">
        <v>19</v>
      </c>
      <c r="E6" s="14" t="s">
        <v>20</v>
      </c>
      <c r="F6" s="15" t="s">
        <v>21</v>
      </c>
      <c r="G6" s="5" t="s">
        <v>22</v>
      </c>
      <c r="H6" s="15" t="s">
        <v>23</v>
      </c>
      <c r="I6" s="5" t="s">
        <v>24</v>
      </c>
      <c r="J6" s="5" t="s">
        <v>25</v>
      </c>
      <c r="K6" s="5" t="s">
        <v>26</v>
      </c>
      <c r="L6" s="15" t="s">
        <v>27</v>
      </c>
      <c r="M6" s="5" t="s">
        <v>28</v>
      </c>
      <c r="N6" s="6" t="s">
        <v>29</v>
      </c>
      <c r="O6" s="15" t="s">
        <v>4</v>
      </c>
    </row>
    <row r="7" spans="1:17" x14ac:dyDescent="0.25">
      <c r="A7" t="b">
        <f ca="1">IF(WorkBreakdownStructure[[#This Row],[Level Input]]&lt;OFFSET(WorkBreakdownStructure[[#This Row],[Level Input]],1,0),TRUE,FALSE)</f>
        <v>1</v>
      </c>
      <c r="B7" s="10"/>
      <c r="C7" s="12">
        <v>0</v>
      </c>
      <c r="D7" s="10" t="s">
        <v>30</v>
      </c>
      <c r="E7" s="16">
        <f>IF(ROW()=7,1,
IF(AND(C7=2,C7=C6),LEFT(E6,FIND(".",SUBSTITUTE(E6,".","~",C7-1),1))&amp;1+RIGHT(E6,LEN(E6)-FIND(".",SUBSTITUTE(E6,".","~",C7-1),1)),
IF(AND(C7&gt;C6,C7-C6&lt;2),E6&amp;".1",
IF(AND(C7=C6,C7&gt;2),LEFT(E6,LEN(E6)-(3-SEARCH(".",RIGHT(E6,3),1)))&amp;1+RIGHT(RIGHT(E6,3),3-FIND(".",SUBSTITUTE(RIGHT(E6,3),".","~",C7-1),1)),
IF(AND(C7&lt;C6,C7&gt;2),LEFT(E6,FIND("~",SUBSTITUTE(E6,".","~",C7),1))&amp;1+RIGHT(RIGHT(LEFT(E6,FIND("~",SUBSTITUTE(E6,".","~",C7+1),1)-1),3),3-FIND(".",SUBSTITUTE(RIGHT(LEFT(E6,FIND("~",SUBSTITUTE(E6,".","~",C7+1),1)-1),3),".","~",C7-1),1)),
IF(AND(C7=2,C7&lt;=C6),LEFT(E6,FIND(".",SUBSTITUTE(E6,".","~",1),1))&amp;1+LEFT(RIGHT(E6,LEN(E6)-FIND("~",SUBSTITUTE(E6,".","~",C7),1)),FIND(".",RIGHT(E6,LEN(E6)-FIND("~",SUBSTITUTE(E6,".","~",C7),1)),1)-1),
IF(AND(C7=1,C7=C6),LEFT(E6,FIND(".",E6,1))&amp;1+RIGHT(E6,LEN(E6)-FIND(".",E6,1)),
IF(AND(C7=1,C7&lt;C6),LEFT(E6,FIND("~",SUBSTITUTE(E6,".","~",1),1)))&amp;1+RIGHT(LEFT(E6,FIND("~",SUBSTITUTE(E6,".","~",C7+1),1)-1),LEN(LEFT(E6,FIND("~",SUBSTITUTE(E6,".","~",C7+1),1)-1))-FIND(".",LEFT(E6,FIND("~",SUBSTITUTE(E6,".","~",C7+1),1)-1),1)))))))))</f>
        <v>1</v>
      </c>
      <c r="F7" s="17" t="str">
        <f>REPT("  ",WorkBreakdownStructure[[#This Row],[Level Input]])&amp;WorkBreakdownStructure[[#This Row],[Name
Input]]</f>
        <v>Make awesome WBS template</v>
      </c>
      <c r="G7" s="21"/>
      <c r="H7" s="17">
        <f>IF(AND(WorkBreakdownStructure[[#This Row],[Planned
End Date]]&gt;0,WorkBreakdownStructure[[#This Row],[Planned
End Date]]&gt;WorkBreakdownStructure[[#This Row],[Planned
Start Date]]),J7-I7,IF(AND(J7-I7=0,J7&gt;0),1,""))</f>
        <v>70</v>
      </c>
      <c r="I7" s="8">
        <v>43850</v>
      </c>
      <c r="J7" s="8">
        <v>43920</v>
      </c>
      <c r="K7" s="3" t="s">
        <v>31</v>
      </c>
      <c r="L7" s="17" t="str">
        <f>IF(AND(WorkBreakdownStructure[[#This Row],[Actual End Date]]&gt;0,WorkBreakdownStructure[[#This Row],[Actual End Date]]&gt;WorkBreakdownStructure[[#This Row],[Actual Start Date]]),N7-M7,IF(AND(N7-M7=0,N7&gt;0),1,""))</f>
        <v/>
      </c>
      <c r="M7" s="8">
        <v>43850</v>
      </c>
      <c r="N7" s="8"/>
      <c r="O7" s="17" t="str">
        <f>IF(ISBLANK(WorkBreakdownStructure[[#This Row],[Actual End Date]]),"","Complete")</f>
        <v/>
      </c>
    </row>
    <row r="8" spans="1:17" x14ac:dyDescent="0.25">
      <c r="A8" t="b">
        <f ca="1">IF(WorkBreakdownStructure[[#This Row],[Level Input]]&lt;OFFSET(WorkBreakdownStructure[[#This Row],[Level Input]],1,0),TRUE,FALSE)</f>
        <v>1</v>
      </c>
      <c r="B8" s="10"/>
      <c r="C8" s="12">
        <v>1</v>
      </c>
      <c r="D8" s="10" t="s">
        <v>32</v>
      </c>
      <c r="E8" s="18" t="str">
        <f t="shared" ref="E8:E14" si="0">IF(ROW()=7,1,
IF(AND(C8=2,C8=C7),LEFT(E7,FIND(".",SUBSTITUTE(E7,".","~",C8-1),1))&amp;1+RIGHT(E7,LEN(E7)-FIND(".",SUBSTITUTE(E7,".","~",C8-1),1)),
IF(AND(C8&gt;C7,C8-C7&lt;2),E7&amp;".1",
IF(AND(C8=C7,C8&gt;2),LEFT(E7,LEN(E7)-(3-SEARCH(".",RIGHT(E7,3),1)))&amp;1+RIGHT(RIGHT(E7,3),3-FIND(".",SUBSTITUTE(RIGHT(E7,3),".","~",C8-1),1)),
IF(AND(C8&lt;C7,C8&gt;2),LEFT(E7,FIND("~",SUBSTITUTE(E7,".","~",C8),1))&amp;1+RIGHT(RIGHT(LEFT(E7,FIND("~",SUBSTITUTE(E7,".","~",C8+1),1)-1),3),3-FIND(".",SUBSTITUTE(RIGHT(LEFT(E7,FIND("~",SUBSTITUTE(E7,".","~",C8+1),1)-1),3),".","~",C8-1),1)),
IF(AND(C8=2,C8&lt;=C7),LEFT(E7,FIND(".",SUBSTITUTE(E7,".","~",1),1))&amp;1+LEFT(RIGHT(E7,LEN(E7)-FIND("~",SUBSTITUTE(E7,".","~",C8),1)),FIND(".",RIGHT(E7,LEN(E7)-FIND("~",SUBSTITUTE(E7,".","~",C8),1)),1)-1),
IF(AND(C8=1,C8=C7),LEFT(E7,FIND(".",E7,1))&amp;1+RIGHT(E7,LEN(E7)-FIND(".",E7,1)),
IF(AND(C8=1,C8&lt;C7),LEFT(E7,FIND("~",SUBSTITUTE(E7,".","~",1),1)))&amp;1+RIGHT(LEFT(E7,FIND("~",SUBSTITUTE(E7,".","~",C8+1),1)-1),LEN(LEFT(E7,FIND("~",SUBSTITUTE(E7,".","~",C8+1),1)-1))-FIND(".",LEFT(E7,FIND("~",SUBSTITUTE(E7,".","~",C8+1),1)-1),1)))))))))</f>
        <v>1.1</v>
      </c>
      <c r="F8" s="17" t="str">
        <f>REPT("  ",WorkBreakdownStructure[[#This Row],[Level Input]])&amp;WorkBreakdownStructure[[#This Row],[Name
Input]]</f>
        <v xml:space="preserve">  make formulas</v>
      </c>
      <c r="G8" s="21"/>
      <c r="H8" s="17">
        <f>IF(AND(WorkBreakdownStructure[[#This Row],[Planned
End Date]]&gt;0,WorkBreakdownStructure[[#This Row],[Planned
End Date]]&gt;WorkBreakdownStructure[[#This Row],[Planned
Start Date]]),J8-I8,IF(AND(J8-I8=0,J8&gt;0),1,""))</f>
        <v>5</v>
      </c>
      <c r="I8" s="8">
        <v>43855</v>
      </c>
      <c r="J8" s="8">
        <v>43860</v>
      </c>
      <c r="K8" s="3" t="s">
        <v>33</v>
      </c>
      <c r="L8" s="17" t="str">
        <f>IF(AND(WorkBreakdownStructure[[#This Row],[Actual End Date]]&gt;0,WorkBreakdownStructure[[#This Row],[Actual End Date]]&gt;WorkBreakdownStructure[[#This Row],[Actual Start Date]]),N8-M8,IF(AND(N8-M8=0,N8&gt;0),1,""))</f>
        <v/>
      </c>
      <c r="M8" s="8">
        <v>43900</v>
      </c>
      <c r="N8" s="8"/>
      <c r="O8" s="17" t="str">
        <f>IF(ISBLANK(WorkBreakdownStructure[[#This Row],[Actual End Date]]),"","Complete")</f>
        <v/>
      </c>
    </row>
    <row r="9" spans="1:17" x14ac:dyDescent="0.25">
      <c r="A9" t="b">
        <f ca="1">IF(WorkBreakdownStructure[[#This Row],[Level Input]]&lt;OFFSET(WorkBreakdownStructure[[#This Row],[Level Input]],1,0),TRUE,FALSE)</f>
        <v>0</v>
      </c>
      <c r="B9" s="10"/>
      <c r="C9" s="12">
        <v>2</v>
      </c>
      <c r="D9" s="10" t="s">
        <v>34</v>
      </c>
      <c r="E9" s="18" t="str">
        <f t="shared" si="0"/>
        <v>1.1.1</v>
      </c>
      <c r="F9" s="17" t="str">
        <f>REPT("  ",WorkBreakdownStructure[[#This Row],[Level Input]])&amp;WorkBreakdownStructure[[#This Row],[Name
Input]]</f>
        <v xml:space="preserve">    overly complicated IF() statement</v>
      </c>
      <c r="G9" s="21"/>
      <c r="H9" s="18">
        <f>IF(AND(WorkBreakdownStructure[[#This Row],[Planned
End Date]]&gt;0,WorkBreakdownStructure[[#This Row],[Planned
End Date]]&gt;WorkBreakdownStructure[[#This Row],[Planned
Start Date]]),J9-I9,IF(AND(J9-I9=0,J9&gt;0),1,""))</f>
        <v>5</v>
      </c>
      <c r="I9" s="8">
        <v>43856</v>
      </c>
      <c r="J9" s="8">
        <v>43861</v>
      </c>
      <c r="K9" s="3" t="s">
        <v>35</v>
      </c>
      <c r="L9" s="17">
        <f>IF(AND(WorkBreakdownStructure[[#This Row],[Actual End Date]]&gt;0,WorkBreakdownStructure[[#This Row],[Actual End Date]]&gt;WorkBreakdownStructure[[#This Row],[Actual Start Date]]),N9-M9,IF(AND(N9-M9=0,N9&gt;0),1,""))</f>
        <v>13</v>
      </c>
      <c r="M9" s="8">
        <v>43902</v>
      </c>
      <c r="N9" s="8">
        <v>43915</v>
      </c>
      <c r="O9" s="17" t="str">
        <f>IF(ISBLANK(WorkBreakdownStructure[[#This Row],[Actual End Date]]),"","Complete")</f>
        <v>Complete</v>
      </c>
    </row>
    <row r="10" spans="1:17" x14ac:dyDescent="0.25">
      <c r="A10" t="b">
        <f ca="1">IF(WorkBreakdownStructure[[#This Row],[Level Input]]&lt;OFFSET(WorkBreakdownStructure[[#This Row],[Level Input]],1,0),TRUE,FALSE)</f>
        <v>0</v>
      </c>
      <c r="B10" s="10"/>
      <c r="C10" s="12">
        <v>2</v>
      </c>
      <c r="D10" s="10" t="s">
        <v>36</v>
      </c>
      <c r="E10" s="18" t="str">
        <f t="shared" si="0"/>
        <v>1.1.2</v>
      </c>
      <c r="F10" s="17" t="str">
        <f>REPT("  ",WorkBreakdownStructure[[#This Row],[Level Input]])&amp;WorkBreakdownStructure[[#This Row],[Name
Input]]</f>
        <v xml:space="preserve">    indentations for Name column</v>
      </c>
      <c r="G10" s="21"/>
      <c r="H10" s="18" t="str">
        <f>IF(AND(WorkBreakdownStructure[[#This Row],[Planned
End Date]]&gt;0,WorkBreakdownStructure[[#This Row],[Planned
End Date]]&gt;WorkBreakdownStructure[[#This Row],[Planned
Start Date]]),J10-I10,IF(AND(J10-I10=0,J10&gt;0),1,""))</f>
        <v/>
      </c>
      <c r="I10" s="8"/>
      <c r="J10" s="8"/>
      <c r="K10" s="3" t="s">
        <v>37</v>
      </c>
      <c r="L10" s="17" t="str">
        <f>IF(AND(WorkBreakdownStructure[[#This Row],[Actual End Date]]&gt;0,WorkBreakdownStructure[[#This Row],[Actual End Date]]&gt;WorkBreakdownStructure[[#This Row],[Actual Start Date]]),N10-M10,IF(AND(N10-M10=0,N10&gt;0),1,""))</f>
        <v/>
      </c>
      <c r="M10" s="8"/>
      <c r="N10" s="8"/>
      <c r="O10" s="17" t="str">
        <f>IF(ISBLANK(WorkBreakdownStructure[[#This Row],[Actual End Date]]),"","Complete")</f>
        <v/>
      </c>
    </row>
    <row r="11" spans="1:17" x14ac:dyDescent="0.25">
      <c r="A11" t="b">
        <f ca="1">IF(WorkBreakdownStructure[[#This Row],[Level Input]]&lt;OFFSET(WorkBreakdownStructure[[#This Row],[Level Input]],1,0),TRUE,FALSE)</f>
        <v>0</v>
      </c>
      <c r="B11" s="10"/>
      <c r="C11" s="12">
        <v>2</v>
      </c>
      <c r="D11" s="10" t="s">
        <v>38</v>
      </c>
      <c r="E11" s="18" t="str">
        <f t="shared" si="0"/>
        <v>1.1.3</v>
      </c>
      <c r="F11" s="17" t="str">
        <f>REPT("  ",WorkBreakdownStructure[[#This Row],[Level Input]])&amp;WorkBreakdownStructure[[#This Row],[Name
Input]]</f>
        <v xml:space="preserve">    elaborate project completion percentage formula</v>
      </c>
      <c r="G11" s="21"/>
      <c r="H11" s="18" t="str">
        <f>IF(AND(WorkBreakdownStructure[[#This Row],[Planned
End Date]]&gt;0,WorkBreakdownStructure[[#This Row],[Planned
End Date]]&gt;WorkBreakdownStructure[[#This Row],[Planned
Start Date]]),J11-I11,IF(AND(J11-I11=0,J11&gt;0),1,""))</f>
        <v/>
      </c>
      <c r="I11" s="8"/>
      <c r="J11" s="8"/>
      <c r="K11" s="3" t="s">
        <v>39</v>
      </c>
      <c r="L11" s="17" t="str">
        <f>IF(AND(WorkBreakdownStructure[[#This Row],[Actual End Date]]&gt;0,WorkBreakdownStructure[[#This Row],[Actual End Date]]&gt;WorkBreakdownStructure[[#This Row],[Actual Start Date]]),N11-M11,IF(AND(N11-M11=0,N11&gt;0),1,""))</f>
        <v/>
      </c>
      <c r="M11" s="8"/>
      <c r="N11" s="8"/>
      <c r="O11" s="17" t="str">
        <f>IF(ISBLANK(WorkBreakdownStructure[[#This Row],[Actual End Date]]),"","Complete")</f>
        <v/>
      </c>
    </row>
    <row r="12" spans="1:17" x14ac:dyDescent="0.25">
      <c r="A12" t="b">
        <f ca="1">IF(WorkBreakdownStructure[[#This Row],[Level Input]]&lt;OFFSET(WorkBreakdownStructure[[#This Row],[Level Input]],1,0),TRUE,FALSE)</f>
        <v>0</v>
      </c>
      <c r="B12" s="10"/>
      <c r="C12" s="12">
        <v>1</v>
      </c>
      <c r="D12" s="10" t="s">
        <v>40</v>
      </c>
      <c r="E12" s="18" t="str">
        <f t="shared" si="0"/>
        <v>1.2</v>
      </c>
      <c r="F12" s="17" t="str">
        <f>REPT("  ",WorkBreakdownStructure[[#This Row],[Level Input]])&amp;WorkBreakdownStructure[[#This Row],[Name
Input]]</f>
        <v xml:space="preserve">  lots of formatting</v>
      </c>
      <c r="G12" s="21" t="str">
        <f>E8</f>
        <v>1.1</v>
      </c>
      <c r="H12" s="18" t="str">
        <f>IF(AND(WorkBreakdownStructure[[#This Row],[Planned
End Date]]&gt;0,WorkBreakdownStructure[[#This Row],[Planned
End Date]]&gt;WorkBreakdownStructure[[#This Row],[Planned
Start Date]]),J12-I12,IF(AND(J12-I12=0,J12&gt;0),1,""))</f>
        <v/>
      </c>
      <c r="I12" s="8"/>
      <c r="J12" s="8"/>
      <c r="K12" s="3" t="s">
        <v>41</v>
      </c>
      <c r="L12" s="17" t="str">
        <f>IF(AND(WorkBreakdownStructure[[#This Row],[Actual End Date]]&gt;0,WorkBreakdownStructure[[#This Row],[Actual End Date]]&gt;WorkBreakdownStructure[[#This Row],[Actual Start Date]]),N12-M12,IF(AND(N12-M12=0,N12&gt;0),1,""))</f>
        <v/>
      </c>
      <c r="M12" s="8"/>
      <c r="N12" s="8"/>
      <c r="O12" s="17" t="str">
        <f>IF(ISBLANK(WorkBreakdownStructure[[#This Row],[Actual End Date]]),"","Complete")</f>
        <v/>
      </c>
    </row>
    <row r="13" spans="1:17" x14ac:dyDescent="0.25">
      <c r="A13" t="b">
        <f ca="1">IF(WorkBreakdownStructure[[#This Row],[Level Input]]&lt;OFFSET(WorkBreakdownStructure[[#This Row],[Level Input]],1,0),TRUE,FALSE)</f>
        <v>0</v>
      </c>
      <c r="B13" s="10"/>
      <c r="C13" s="13">
        <v>1</v>
      </c>
      <c r="D13" s="11" t="s">
        <v>42</v>
      </c>
      <c r="E13" s="18" t="str">
        <f t="shared" si="0"/>
        <v>1.3</v>
      </c>
      <c r="F13" s="17" t="str">
        <f>REPT("  ",WorkBreakdownStructure[[#This Row],[Level Input]])&amp;WorkBreakdownStructure[[#This Row],[Name
Input]]</f>
        <v xml:space="preserve">  ????</v>
      </c>
      <c r="G13" s="22"/>
      <c r="H13" s="19" t="str">
        <f>IF(AND(WorkBreakdownStructure[[#This Row],[Planned
End Date]]&gt;0,WorkBreakdownStructure[[#This Row],[Planned
End Date]]&gt;WorkBreakdownStructure[[#This Row],[Planned
Start Date]]),J13-I13,IF(AND(J13-I13=0,J13&gt;0),1,""))</f>
        <v/>
      </c>
      <c r="I13" s="7"/>
      <c r="J13" s="7"/>
      <c r="K13" s="7" t="s">
        <v>43</v>
      </c>
      <c r="L13" s="19" t="str">
        <f>IF(AND(WorkBreakdownStructure[[#This Row],[Actual End Date]]&gt;0,WorkBreakdownStructure[[#This Row],[Actual End Date]]&gt;WorkBreakdownStructure[[#This Row],[Actual Start Date]]),N13-M13,IF(AND(N13-M13=0,N13&gt;0),1,""))</f>
        <v/>
      </c>
      <c r="M13" s="9"/>
      <c r="N13" s="9"/>
      <c r="O13" s="27" t="str">
        <f>IF(ISBLANK(WorkBreakdownStructure[[#This Row],[Actual End Date]]),"","Complete")</f>
        <v/>
      </c>
    </row>
    <row r="14" spans="1:17" x14ac:dyDescent="0.25">
      <c r="A14" t="b">
        <f ca="1">IF(WorkBreakdownStructure[[#This Row],[Level Input]]&lt;OFFSET(WorkBreakdownStructure[[#This Row],[Level Input]],1,0),TRUE,FALSE)</f>
        <v>0</v>
      </c>
      <c r="B14" s="10"/>
      <c r="C14" s="13">
        <v>1</v>
      </c>
      <c r="D14" s="11" t="s">
        <v>44</v>
      </c>
      <c r="E14" s="18" t="str">
        <f t="shared" si="0"/>
        <v>1.4</v>
      </c>
      <c r="F14" s="17" t="str">
        <f>REPT("  ",WorkBreakdownStructure[[#This Row],[Level Input]])&amp;WorkBreakdownStructure[[#This Row],[Name
Input]]</f>
        <v xml:space="preserve">  Profit</v>
      </c>
      <c r="G14" s="22" t="str">
        <f>E13</f>
        <v>1.3</v>
      </c>
      <c r="H14" s="18" t="str">
        <f>IF(AND(WorkBreakdownStructure[[#This Row],[Planned
End Date]]&gt;0,WorkBreakdownStructure[[#This Row],[Planned
End Date]]&gt;WorkBreakdownStructure[[#This Row],[Planned
Start Date]]),J14-I14,IF(AND(J14-I14=0,J14&gt;0),1,""))</f>
        <v/>
      </c>
      <c r="I14" s="3"/>
      <c r="J14" s="3"/>
      <c r="K14" s="3"/>
      <c r="L14" s="18" t="str">
        <f>IF(AND(WorkBreakdownStructure[[#This Row],[Actual End Date]]&gt;0,WorkBreakdownStructure[[#This Row],[Actual End Date]]&gt;WorkBreakdownStructure[[#This Row],[Actual Start Date]]),N14-M14,IF(AND(N14-M14=0,N14&gt;0),1,""))</f>
        <v/>
      </c>
      <c r="M14" s="8"/>
      <c r="N14" s="8"/>
      <c r="O14" s="17" t="str">
        <f>IF(ISBLANK(WorkBreakdownStructure[[#This Row],[Actual End Date]]),"","Complete")</f>
        <v/>
      </c>
    </row>
  </sheetData>
  <mergeCells count="8">
    <mergeCell ref="B1:D2"/>
    <mergeCell ref="B5:C5"/>
    <mergeCell ref="B4:C4"/>
    <mergeCell ref="L1:O2"/>
    <mergeCell ref="L3:O4"/>
    <mergeCell ref="F1:K4"/>
    <mergeCell ref="L5:O5"/>
    <mergeCell ref="F5:K5"/>
  </mergeCells>
  <conditionalFormatting sqref="F7">
    <cfRule type="iconSet" priority="4">
      <iconSet iconSet="3Symbols2">
        <cfvo type="percent" val="0"/>
        <cfvo type="percent" val="33"/>
        <cfvo type="percent" val="67"/>
      </iconSet>
    </cfRule>
  </conditionalFormatting>
  <conditionalFormatting sqref="O7:O14">
    <cfRule type="containsText" dxfId="37" priority="3" operator="containsText" text="Complete">
      <formula>NOT(ISERROR(SEARCH("Complete",O7)))</formula>
    </cfRule>
  </conditionalFormatting>
  <conditionalFormatting sqref="L3">
    <cfRule type="dataBar" priority="1">
      <dataBar>
        <cfvo type="num" val="0"/>
        <cfvo type="num" val="1"/>
        <color theme="9"/>
      </dataBar>
      <extLst>
        <ext xmlns:x14="http://schemas.microsoft.com/office/spreadsheetml/2009/9/main" uri="{B025F937-C7B1-47D3-B67F-A62EFF666E3E}">
          <x14:id>{F2B1A350-B6CA-4C27-AD6B-F1FC6287ABB7}</x14:id>
        </ext>
      </extLst>
    </cfRule>
  </conditionalFormatting>
  <pageMargins left="0.7" right="0.7" top="0.75" bottom="0.75" header="0.3" footer="0.3"/>
  <pageSetup orientation="portrait" horizontalDpi="360" verticalDpi="360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B1A350-B6CA-4C27-AD6B-F1FC6287ABB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F1FA-83E7-42E8-98B3-42D12F98127B}">
  <dimension ref="A1:Q16"/>
  <sheetViews>
    <sheetView tabSelected="1" topLeftCell="C1" workbookViewId="0">
      <selection activeCell="G21" sqref="G21"/>
    </sheetView>
  </sheetViews>
  <sheetFormatPr defaultRowHeight="15" x14ac:dyDescent="0.25"/>
  <cols>
    <col min="1" max="1" width="9.140625" hidden="1" customWidth="1"/>
    <col min="2" max="2" width="9.140625" customWidth="1"/>
    <col min="3" max="3" width="8.28515625" customWidth="1"/>
    <col min="4" max="4" width="55.7109375" customWidth="1"/>
    <col min="5" max="5" width="10.85546875" customWidth="1"/>
    <col min="6" max="6" width="60.85546875" customWidth="1"/>
    <col min="7" max="7" width="15" customWidth="1"/>
    <col min="8" max="8" width="12.42578125" customWidth="1"/>
    <col min="9" max="9" width="11.28515625" customWidth="1"/>
    <col min="10" max="10" width="12.7109375" bestFit="1" customWidth="1"/>
    <col min="11" max="11" width="34.7109375" bestFit="1" customWidth="1"/>
    <col min="12" max="12" width="10.42578125" customWidth="1"/>
    <col min="13" max="14" width="12.28515625" customWidth="1"/>
    <col min="15" max="15" width="10.7109375" bestFit="1" customWidth="1"/>
  </cols>
  <sheetData>
    <row r="1" spans="1:17" ht="15" customHeight="1" x14ac:dyDescent="0.25">
      <c r="A1" s="28"/>
      <c r="B1" s="65" t="s">
        <v>14</v>
      </c>
      <c r="C1" s="65"/>
      <c r="D1" s="37"/>
      <c r="E1" s="31"/>
      <c r="F1" s="54" t="str">
        <f>D4&amp;
"
Work Breakdown Structure"</f>
        <v>Template
Work Breakdown Structure</v>
      </c>
      <c r="G1" s="54"/>
      <c r="H1" s="54"/>
      <c r="I1" s="54"/>
      <c r="J1" s="54"/>
      <c r="K1" s="55"/>
      <c r="L1" s="42" t="s">
        <v>15</v>
      </c>
      <c r="M1" s="43"/>
      <c r="N1" s="43"/>
      <c r="O1" s="44"/>
    </row>
    <row r="2" spans="1:17" ht="15" customHeight="1" x14ac:dyDescent="0.25">
      <c r="A2" s="28"/>
      <c r="B2" s="65"/>
      <c r="C2" s="65"/>
      <c r="D2" s="37"/>
      <c r="E2" s="31"/>
      <c r="F2" s="66"/>
      <c r="G2" s="66"/>
      <c r="H2" s="66"/>
      <c r="I2" s="66"/>
      <c r="J2" s="66"/>
      <c r="K2" s="57"/>
      <c r="L2" s="45"/>
      <c r="M2" s="46"/>
      <c r="N2" s="46"/>
      <c r="O2" s="47"/>
      <c r="Q2" s="32"/>
    </row>
    <row r="3" spans="1:17" ht="15" customHeight="1" x14ac:dyDescent="0.25">
      <c r="A3" s="28"/>
      <c r="B3" s="28"/>
      <c r="C3" s="33">
        <f t="array" aca="1" ref="C3" ca="1">SUM(IF(LEN(WorkBreakdownStructure3[ID])&lt;LEN(OFFSET(WorkBreakdownStructure3[ID],1,0)),0,IF(ISBLANK(OFFSET(WorkBreakdownStructure3[ID],0,9)),0,1)))/SUM(IF(LEN(WorkBreakdownStructure3[ID])&lt;LEN(OFFSET(WorkBreakdownStructure3[ID],1,0)),0,1))</f>
        <v>0.16666666666666666</v>
      </c>
      <c r="D3" s="26"/>
      <c r="E3" s="31"/>
      <c r="F3" s="66"/>
      <c r="G3" s="66"/>
      <c r="H3" s="66"/>
      <c r="I3" s="66"/>
      <c r="J3" s="66"/>
      <c r="K3" s="57"/>
      <c r="L3" s="48">
        <f ca="1">C3                  +N("Referring another cell because an array formula cannot be placed in merged cells -Kamin")</f>
        <v>0.16666666666666666</v>
      </c>
      <c r="M3" s="49"/>
      <c r="N3" s="49"/>
      <c r="O3" s="50"/>
    </row>
    <row r="4" spans="1:17" ht="15" customHeight="1" x14ac:dyDescent="0.25">
      <c r="A4" s="28"/>
      <c r="B4" s="40" t="s">
        <v>48</v>
      </c>
      <c r="C4" s="41"/>
      <c r="D4" s="24" t="s">
        <v>16</v>
      </c>
      <c r="E4" s="31"/>
      <c r="F4" s="66"/>
      <c r="G4" s="66"/>
      <c r="H4" s="66"/>
      <c r="I4" s="66"/>
      <c r="J4" s="66"/>
      <c r="K4" s="57"/>
      <c r="L4" s="51"/>
      <c r="M4" s="52"/>
      <c r="N4" s="52"/>
      <c r="O4" s="53"/>
    </row>
    <row r="5" spans="1:17" ht="15" customHeight="1" x14ac:dyDescent="0.25">
      <c r="A5" s="28"/>
      <c r="B5" s="63" t="s">
        <v>47</v>
      </c>
      <c r="C5" s="39"/>
      <c r="D5" s="24" t="s">
        <v>17</v>
      </c>
      <c r="E5" s="28"/>
      <c r="F5" s="64" t="str">
        <f>IF(IFERROR(SEARCH(",",D5,1),0)&gt;1,"Project Managers: ","Project Manager: ")&amp;D5</f>
        <v>Project Managers: Bob Saget, Rick Astley</v>
      </c>
      <c r="G5" s="64"/>
      <c r="H5" s="64"/>
      <c r="I5" s="64"/>
      <c r="J5" s="64"/>
      <c r="K5" s="62"/>
      <c r="L5" s="58">
        <f ca="1">TODAY()</f>
        <v>44885</v>
      </c>
      <c r="M5" s="59"/>
      <c r="N5" s="59"/>
      <c r="O5" s="60"/>
    </row>
    <row r="6" spans="1:17" ht="31.5" x14ac:dyDescent="0.25">
      <c r="A6" s="5" t="s">
        <v>45</v>
      </c>
      <c r="B6" s="4" t="s">
        <v>46</v>
      </c>
      <c r="C6" s="4" t="s">
        <v>18</v>
      </c>
      <c r="D6" s="5" t="s">
        <v>19</v>
      </c>
      <c r="E6" s="15" t="s">
        <v>20</v>
      </c>
      <c r="F6" s="15" t="s">
        <v>21</v>
      </c>
      <c r="G6" s="5" t="s">
        <v>22</v>
      </c>
      <c r="H6" s="15" t="s">
        <v>23</v>
      </c>
      <c r="I6" s="5" t="s">
        <v>24</v>
      </c>
      <c r="J6" s="5" t="s">
        <v>25</v>
      </c>
      <c r="K6" s="5" t="s">
        <v>26</v>
      </c>
      <c r="L6" s="15" t="s">
        <v>27</v>
      </c>
      <c r="M6" s="5" t="s">
        <v>28</v>
      </c>
      <c r="N6" s="6" t="s">
        <v>29</v>
      </c>
      <c r="O6" s="15" t="s">
        <v>4</v>
      </c>
    </row>
    <row r="7" spans="1:17" x14ac:dyDescent="0.25">
      <c r="A7" t="b">
        <f ca="1">IF(WorkBreakdownStructure3[[#This Row],[Level Input]]&lt;OFFSET(WorkBreakdownStructure3[[#This Row],[Level Input]],1,0),TRUE,FALSE)</f>
        <v>1</v>
      </c>
      <c r="B7" s="10"/>
      <c r="C7" s="12">
        <v>0</v>
      </c>
      <c r="D7" s="10" t="s">
        <v>50</v>
      </c>
      <c r="E7" s="34" cm="1">
        <f t="array" aca="1" ref="E7" ca="1">IFERROR(
_xlfn.LET(_xlpm.CurrentLevel,OFFSET(INDIRECT(ADDRESS(ROW(),COLUMN())),0,-2),_xlpm.PreviousLevel,OFFSET(INDIRECT(ADDRESS(ROW(),COLUMN())),-1,-2),_xlpm.PreviousID,OFFSET(INDIRECT(ADDRESS(ROW(),COLUMN())),-1,0),
IF(ROW()=7,1,
IF(AND(_xlpm.CurrentLevel=2,_xlpm.CurrentLevel=_xlpm.PreviousLevel),LEFT(_xlpm.PreviousID,FIND(".",SUBSTITUTE(_xlpm.PreviousID,".","~",_xlpm.CurrentLevel-1),1))&amp;1+RIGHT(_xlpm.PreviousID,LEN(_xlpm.PreviousID)-FIND(".",SUBSTITUTE(_xlpm.PreviousID,".","~",_xlpm.CurrentLevel-1),1)),
IF(AND(_xlpm.CurrentLevel&gt;_xlpm.PreviousLevel,_xlpm.CurrentLevel-_xlpm.PreviousLevel&lt;2),_xlpm.PreviousID&amp;".1",
IF(AND(_xlpm.CurrentLevel=_xlpm.PreviousLevel,_xlpm.CurrentLevel&gt;2),LEFT(_xlpm.PreviousID,LEN(_xlpm.PreviousID)-(3-SEARCH(".",RIGHT(_xlpm.PreviousID,3),1)))&amp;1+RIGHT(RIGHT(_xlpm.PreviousID,3),3-FIND(".",SUBSTITUTE(RIGHT(_xlpm.PreviousID,3),".","~",_xlpm.CurrentLevel-1),1)),
IF(AND(_xlpm.CurrentLevel&lt;_xlpm.PreviousLevel,_xlpm.CurrentLevel&gt;2),LEFT(_xlpm.PreviousID,FIND("~",SUBSTITUTE(_xlpm.PreviousID,".","~",_xlpm.CurrentLevel),1))&amp;1+RIGHT(RIGHT(LEFT(_xlpm.PreviousID,FIND("~",SUBSTITUTE(_xlpm.PreviousID,".","~",_xlpm.CurrentLevel+1),1)-1),3),3-FIND(".",SUBSTITUTE(RIGHT(LEFT(_xlpm.PreviousID,FIND("~",SUBSTITUTE(_xlpm.PreviousID,".","~",_xlpm.CurrentLevel+1),1)-1),3),".","~",_xlpm.CurrentLevel-1),1)),
IF(AND(_xlpm.CurrentLevel=2,_xlpm.CurrentLevel&lt;=_xlpm.PreviousLevel),LEFT(_xlpm.PreviousID,FIND(".",SUBSTITUTE(_xlpm.PreviousID,".","~",1),1))&amp;1+LEFT(RIGHT(_xlpm.PreviousID,LEN(_xlpm.PreviousID)-FIND("~",SUBSTITUTE(_xlpm.PreviousID,".","~",_xlpm.CurrentLevel),1)),FIND(".",RIGHT(_xlpm.PreviousID,LEN(_xlpm.PreviousID)-FIND("~",SUBSTITUTE(_xlpm.PreviousID,".","~",_xlpm.CurrentLevel),1)),1)-1),
IF(AND(_xlpm.CurrentLevel=1,_xlpm.CurrentLevel=_xlpm.PreviousLevel),LEFT(_xlpm.PreviousID,FIND(".",_xlpm.PreviousID,1))&amp;1+RIGHT(_xlpm.PreviousID,LEN(_xlpm.PreviousID)-FIND(".",_xlpm.PreviousID,1)),
IF(AND(_xlpm.CurrentLevel=1,_xlpm.CurrentLevel&lt;_xlpm.PreviousLevel),LEFT(_xlpm.PreviousID,FIND("~",SUBSTITUTE(_xlpm.PreviousID,".","~",1),1)))&amp;1+RIGHT(LEFT(_xlpm.PreviousID,FIND("~",SUBSTITUTE(_xlpm.PreviousID,".","~",_xlpm.CurrentLevel+1),1)-1),LEN(LEFT(_xlpm.PreviousID,FIND("~",SUBSTITUTE(_xlpm.PreviousID,".","~",_xlpm.CurrentLevel+1),1)-1))-FIND(".",LEFT(_xlpm.PreviousID,FIND("~",SUBSTITUTE(_xlpm.PreviousID,".","~",_xlpm.CurrentLevel+1),1)-1),1)))))))))),
"?Level Input?")</f>
        <v>1</v>
      </c>
      <c r="F7" s="17" t="str">
        <f>REPT("    ",WorkBreakdownStructure3[[#This Row],[Level Input]])&amp;WorkBreakdownStructure3[[#This Row],[Name
Input]]</f>
        <v>Open Doors at Walker</v>
      </c>
      <c r="G7" s="21"/>
      <c r="H7" s="17">
        <f>IF(AND(WorkBreakdownStructure3[[#This Row],[Planned
End Date]]&gt;0,WorkBreakdownStructure3[[#This Row],[Planned
End Date]]&gt;WorkBreakdownStructure3[[#This Row],[Planned
Start Date]]),J7-I7,IF(AND(J7-I7=0,J7&gt;0),1,""))</f>
        <v>70</v>
      </c>
      <c r="I7" s="8">
        <v>43850</v>
      </c>
      <c r="J7" s="8">
        <v>43920</v>
      </c>
      <c r="K7" s="3" t="s">
        <v>55</v>
      </c>
      <c r="L7" s="17" t="str">
        <f>IF(AND(WorkBreakdownStructure3[[#This Row],[Actual End Date]]&gt;0,WorkBreakdownStructure3[[#This Row],[Actual End Date]]&gt;WorkBreakdownStructure3[[#This Row],[Actual Start Date]]),N7-M7,IF(AND(N7-M7=0,N7&gt;0),1,""))</f>
        <v/>
      </c>
      <c r="M7" s="8">
        <v>43850</v>
      </c>
      <c r="N7" s="8"/>
      <c r="O7" s="17" t="str">
        <f>IF(ISBLANK(WorkBreakdownStructure3[[#This Row],[Actual End Date]]),"","Complete")</f>
        <v/>
      </c>
    </row>
    <row r="8" spans="1:17" x14ac:dyDescent="0.25">
      <c r="A8" t="b">
        <f ca="1">IF(WorkBreakdownStructure3[[#This Row],[Level Input]]&lt;OFFSET(WorkBreakdownStructure3[[#This Row],[Level Input]],1,0),TRUE,FALSE)</f>
        <v>1</v>
      </c>
      <c r="B8" s="10"/>
      <c r="C8" s="12">
        <v>1</v>
      </c>
      <c r="D8" s="10" t="s">
        <v>51</v>
      </c>
      <c r="E8" s="34" t="str" cm="1">
        <f t="array" aca="1" ref="E8" ca="1">IFERROR(
_xlfn.LET(_xlpm.CurrentLevel,OFFSET(INDIRECT(ADDRESS(ROW(),COLUMN())),0,-2),_xlpm.PreviousLevel,OFFSET(INDIRECT(ADDRESS(ROW(),COLUMN())),-1,-2),_xlpm.PreviousID,OFFSET(INDIRECT(ADDRESS(ROW(),COLUMN())),-1,0),
IF(ROW()=7,1,
IF(AND(_xlpm.CurrentLevel=2,_xlpm.CurrentLevel=_xlpm.PreviousLevel),LEFT(_xlpm.PreviousID,FIND(".",SUBSTITUTE(_xlpm.PreviousID,".","~",_xlpm.CurrentLevel-1),1))&amp;1+RIGHT(_xlpm.PreviousID,LEN(_xlpm.PreviousID)-FIND(".",SUBSTITUTE(_xlpm.PreviousID,".","~",_xlpm.CurrentLevel-1),1)),
IF(AND(_xlpm.CurrentLevel&gt;_xlpm.PreviousLevel,_xlpm.CurrentLevel-_xlpm.PreviousLevel&lt;2),_xlpm.PreviousID&amp;".1",
IF(AND(_xlpm.CurrentLevel=_xlpm.PreviousLevel,_xlpm.CurrentLevel&gt;2),LEFT(_xlpm.PreviousID,LEN(_xlpm.PreviousID)-(3-SEARCH(".",RIGHT(_xlpm.PreviousID,3),1)))&amp;1+RIGHT(RIGHT(_xlpm.PreviousID,3),3-FIND(".",SUBSTITUTE(RIGHT(_xlpm.PreviousID,3),".","~",_xlpm.CurrentLevel-1),1)),
IF(AND(_xlpm.CurrentLevel&lt;_xlpm.PreviousLevel,_xlpm.CurrentLevel&gt;2),LEFT(_xlpm.PreviousID,FIND("~",SUBSTITUTE(_xlpm.PreviousID,".","~",_xlpm.CurrentLevel),1))&amp;1+RIGHT(RIGHT(LEFT(_xlpm.PreviousID,FIND("~",SUBSTITUTE(_xlpm.PreviousID,".","~",_xlpm.CurrentLevel+1),1)-1),3),3-FIND(".",SUBSTITUTE(RIGHT(LEFT(_xlpm.PreviousID,FIND("~",SUBSTITUTE(_xlpm.PreviousID,".","~",_xlpm.CurrentLevel+1),1)-1),3),".","~",_xlpm.CurrentLevel-1),1)),
IF(AND(_xlpm.CurrentLevel=2,_xlpm.CurrentLevel&lt;=_xlpm.PreviousLevel),LEFT(_xlpm.PreviousID,FIND(".",SUBSTITUTE(_xlpm.PreviousID,".","~",1),1))&amp;1+LEFT(RIGHT(_xlpm.PreviousID,LEN(_xlpm.PreviousID)-FIND("~",SUBSTITUTE(_xlpm.PreviousID,".","~",_xlpm.CurrentLevel),1)),FIND(".",RIGHT(_xlpm.PreviousID,LEN(_xlpm.PreviousID)-FIND("~",SUBSTITUTE(_xlpm.PreviousID,".","~",_xlpm.CurrentLevel),1)),1)-1),
IF(AND(_xlpm.CurrentLevel=1,_xlpm.CurrentLevel=_xlpm.PreviousLevel),LEFT(_xlpm.PreviousID,FIND(".",_xlpm.PreviousID,1))&amp;1+RIGHT(_xlpm.PreviousID,LEN(_xlpm.PreviousID)-FIND(".",_xlpm.PreviousID,1)),
IF(AND(_xlpm.CurrentLevel=1,_xlpm.CurrentLevel&lt;_xlpm.PreviousLevel),LEFT(_xlpm.PreviousID,FIND("~",SUBSTITUTE(_xlpm.PreviousID,".","~",1),1)))&amp;1+RIGHT(LEFT(_xlpm.PreviousID,FIND("~",SUBSTITUTE(_xlpm.PreviousID,".","~",_xlpm.CurrentLevel+1),1)-1),LEN(LEFT(_xlpm.PreviousID,FIND("~",SUBSTITUTE(_xlpm.PreviousID,".","~",_xlpm.CurrentLevel+1),1)-1))-FIND(".",LEFT(_xlpm.PreviousID,FIND("~",SUBSTITUTE(_xlpm.PreviousID,".","~",_xlpm.CurrentLevel+1),1)-1),1)))))))))),
"?Level Input?")</f>
        <v>1.1</v>
      </c>
      <c r="F8" s="17" t="str">
        <f>REPT("    ",WorkBreakdownStructure3[[#This Row],[Level Input]])&amp;WorkBreakdownStructure3[[#This Row],[Name
Input]]</f>
        <v xml:space="preserve">    OSPI Application Submitted</v>
      </c>
      <c r="G8" s="21"/>
      <c r="H8" s="17">
        <f>IF(AND(WorkBreakdownStructure3[[#This Row],[Planned
End Date]]&gt;0,WorkBreakdownStructure3[[#This Row],[Planned
End Date]]&gt;WorkBreakdownStructure3[[#This Row],[Planned
Start Date]]),J8-I8,IF(AND(J8-I8=0,J8&gt;0),1,""))</f>
        <v>948</v>
      </c>
      <c r="I8" s="8">
        <v>43855</v>
      </c>
      <c r="J8" s="8">
        <v>44803</v>
      </c>
      <c r="K8" s="3" t="s">
        <v>54</v>
      </c>
      <c r="L8" s="17" t="str">
        <f>IF(AND(WorkBreakdownStructure3[[#This Row],[Actual End Date]]&gt;0,WorkBreakdownStructure3[[#This Row],[Actual End Date]]&gt;WorkBreakdownStructure3[[#This Row],[Actual Start Date]]),N8-M8,IF(AND(N8-M8=0,N8&gt;0),1,""))</f>
        <v/>
      </c>
      <c r="M8" s="8">
        <v>43900</v>
      </c>
      <c r="N8" s="8"/>
      <c r="O8" s="17" t="str">
        <f>IF(ISBLANK(WorkBreakdownStructure3[[#This Row],[Actual End Date]]),"","Complete")</f>
        <v/>
      </c>
    </row>
    <row r="9" spans="1:17" x14ac:dyDescent="0.25">
      <c r="A9" t="b">
        <f ca="1">IF(WorkBreakdownStructure3[[#This Row],[Level Input]]&lt;OFFSET(WorkBreakdownStructure3[[#This Row],[Level Input]],1,0),TRUE,FALSE)</f>
        <v>0</v>
      </c>
      <c r="B9" s="10"/>
      <c r="C9" s="12">
        <v>2</v>
      </c>
      <c r="D9" s="10" t="s">
        <v>52</v>
      </c>
      <c r="E9" s="34" t="str" cm="1">
        <f t="array" aca="1" ref="E9" ca="1">IFERROR(
_xlfn.LET(_xlpm.CurrentLevel,OFFSET(INDIRECT(ADDRESS(ROW(),COLUMN())),0,-2),_xlpm.PreviousLevel,OFFSET(INDIRECT(ADDRESS(ROW(),COLUMN())),-1,-2),_xlpm.PreviousID,OFFSET(INDIRECT(ADDRESS(ROW(),COLUMN())),-1,0),
IF(ROW()=7,1,
IF(AND(_xlpm.CurrentLevel=2,_xlpm.CurrentLevel=_xlpm.PreviousLevel),LEFT(_xlpm.PreviousID,FIND(".",SUBSTITUTE(_xlpm.PreviousID,".","~",_xlpm.CurrentLevel-1),1))&amp;1+RIGHT(_xlpm.PreviousID,LEN(_xlpm.PreviousID)-FIND(".",SUBSTITUTE(_xlpm.PreviousID,".","~",_xlpm.CurrentLevel-1),1)),
IF(AND(_xlpm.CurrentLevel&gt;_xlpm.PreviousLevel,_xlpm.CurrentLevel-_xlpm.PreviousLevel&lt;2),_xlpm.PreviousID&amp;".1",
IF(AND(_xlpm.CurrentLevel=_xlpm.PreviousLevel,_xlpm.CurrentLevel&gt;2),LEFT(_xlpm.PreviousID,LEN(_xlpm.PreviousID)-(3-SEARCH(".",RIGHT(_xlpm.PreviousID,3),1)))&amp;1+RIGHT(RIGHT(_xlpm.PreviousID,3),3-FIND(".",SUBSTITUTE(RIGHT(_xlpm.PreviousID,3),".","~",_xlpm.CurrentLevel-1),1)),
IF(AND(_xlpm.CurrentLevel&lt;_xlpm.PreviousLevel,_xlpm.CurrentLevel&gt;2),LEFT(_xlpm.PreviousID,FIND("~",SUBSTITUTE(_xlpm.PreviousID,".","~",_xlpm.CurrentLevel),1))&amp;1+RIGHT(RIGHT(LEFT(_xlpm.PreviousID,FIND("~",SUBSTITUTE(_xlpm.PreviousID,".","~",_xlpm.CurrentLevel+1),1)-1),3),3-FIND(".",SUBSTITUTE(RIGHT(LEFT(_xlpm.PreviousID,FIND("~",SUBSTITUTE(_xlpm.PreviousID,".","~",_xlpm.CurrentLevel+1),1)-1),3),".","~",_xlpm.CurrentLevel-1),1)),
IF(AND(_xlpm.CurrentLevel=2,_xlpm.CurrentLevel&lt;=_xlpm.PreviousLevel),LEFT(_xlpm.PreviousID,FIND(".",SUBSTITUTE(_xlpm.PreviousID,".","~",1),1))&amp;1+LEFT(RIGHT(_xlpm.PreviousID,LEN(_xlpm.PreviousID)-FIND("~",SUBSTITUTE(_xlpm.PreviousID,".","~",_xlpm.CurrentLevel),1)),FIND(".",RIGHT(_xlpm.PreviousID,LEN(_xlpm.PreviousID)-FIND("~",SUBSTITUTE(_xlpm.PreviousID,".","~",_xlpm.CurrentLevel),1)),1)-1),
IF(AND(_xlpm.CurrentLevel=1,_xlpm.CurrentLevel=_xlpm.PreviousLevel),LEFT(_xlpm.PreviousID,FIND(".",_xlpm.PreviousID,1))&amp;1+RIGHT(_xlpm.PreviousID,LEN(_xlpm.PreviousID)-FIND(".",_xlpm.PreviousID,1)),
IF(AND(_xlpm.CurrentLevel=1,_xlpm.CurrentLevel&lt;_xlpm.PreviousLevel),LEFT(_xlpm.PreviousID,FIND("~",SUBSTITUTE(_xlpm.PreviousID,".","~",1),1)))&amp;1+RIGHT(LEFT(_xlpm.PreviousID,FIND("~",SUBSTITUTE(_xlpm.PreviousID,".","~",_xlpm.CurrentLevel+1),1)-1),LEN(LEFT(_xlpm.PreviousID,FIND("~",SUBSTITUTE(_xlpm.PreviousID,".","~",_xlpm.CurrentLevel+1),1)-1))-FIND(".",LEFT(_xlpm.PreviousID,FIND("~",SUBSTITUTE(_xlpm.PreviousID,".","~",_xlpm.CurrentLevel+1),1)-1),1)))))))))),
"?Level Input?")</f>
        <v>1.1.1</v>
      </c>
      <c r="F9" s="17" t="str">
        <f>REPT("    ",WorkBreakdownStructure3[[#This Row],[Level Input]])&amp;WorkBreakdownStructure3[[#This Row],[Name
Input]]</f>
        <v xml:space="preserve">        Complete program statement</v>
      </c>
      <c r="G9" s="21"/>
      <c r="H9" s="17">
        <f>IF(AND(WorkBreakdownStructure3[[#This Row],[Planned
End Date]]&gt;0,WorkBreakdownStructure3[[#This Row],[Planned
End Date]]&gt;WorkBreakdownStructure3[[#This Row],[Planned
Start Date]]),J9-I9,IF(AND(J9-I9=0,J9&gt;0),1,""))</f>
        <v>5</v>
      </c>
      <c r="I9" s="8">
        <v>43856</v>
      </c>
      <c r="J9" s="8">
        <v>43861</v>
      </c>
      <c r="K9" s="3" t="s">
        <v>35</v>
      </c>
      <c r="L9" s="17">
        <f>IF(AND(WorkBreakdownStructure3[[#This Row],[Actual End Date]]&gt;0,WorkBreakdownStructure3[[#This Row],[Actual End Date]]&gt;WorkBreakdownStructure3[[#This Row],[Actual Start Date]]),N9-M9,IF(AND(N9-M9=0,N9&gt;0),1,""))</f>
        <v>13</v>
      </c>
      <c r="M9" s="8">
        <v>43902</v>
      </c>
      <c r="N9" s="8">
        <v>43915</v>
      </c>
      <c r="O9" s="17" t="str">
        <f>IF(ISBLANK(WorkBreakdownStructure3[[#This Row],[Actual End Date]]),"","Complete")</f>
        <v>Complete</v>
      </c>
    </row>
    <row r="10" spans="1:17" x14ac:dyDescent="0.25">
      <c r="A10" t="b">
        <f ca="1">IF(WorkBreakdownStructure3[[#This Row],[Level Input]]&lt;OFFSET(WorkBreakdownStructure3[[#This Row],[Level Input]],1,0),TRUE,FALSE)</f>
        <v>0</v>
      </c>
      <c r="B10" s="10"/>
      <c r="C10" s="12">
        <v>2</v>
      </c>
      <c r="D10" s="10" t="s">
        <v>53</v>
      </c>
      <c r="E10" s="34" t="str" cm="1">
        <f t="array" aca="1" ref="E10" ca="1">IFERROR(
_xlfn.LET(_xlpm.CurrentLevel,OFFSET(INDIRECT(ADDRESS(ROW(),COLUMN())),0,-2),_xlpm.PreviousLevel,OFFSET(INDIRECT(ADDRESS(ROW(),COLUMN())),-1,-2),_xlpm.PreviousID,OFFSET(INDIRECT(ADDRESS(ROW(),COLUMN())),-1,0),
IF(ROW()=7,1,
IF(AND(_xlpm.CurrentLevel=2,_xlpm.CurrentLevel=_xlpm.PreviousLevel),LEFT(_xlpm.PreviousID,FIND(".",SUBSTITUTE(_xlpm.PreviousID,".","~",_xlpm.CurrentLevel-1),1))&amp;1+RIGHT(_xlpm.PreviousID,LEN(_xlpm.PreviousID)-FIND(".",SUBSTITUTE(_xlpm.PreviousID,".","~",_xlpm.CurrentLevel-1),1)),
IF(AND(_xlpm.CurrentLevel&gt;_xlpm.PreviousLevel,_xlpm.CurrentLevel-_xlpm.PreviousLevel&lt;2),_xlpm.PreviousID&amp;".1",
IF(AND(_xlpm.CurrentLevel=_xlpm.PreviousLevel,_xlpm.CurrentLevel&gt;2),LEFT(_xlpm.PreviousID,LEN(_xlpm.PreviousID)-(3-SEARCH(".",RIGHT(_xlpm.PreviousID,3),1)))&amp;1+RIGHT(RIGHT(_xlpm.PreviousID,3),3-FIND(".",SUBSTITUTE(RIGHT(_xlpm.PreviousID,3),".","~",_xlpm.CurrentLevel-1),1)),
IF(AND(_xlpm.CurrentLevel&lt;_xlpm.PreviousLevel,_xlpm.CurrentLevel&gt;2),LEFT(_xlpm.PreviousID,FIND("~",SUBSTITUTE(_xlpm.PreviousID,".","~",_xlpm.CurrentLevel),1))&amp;1+RIGHT(RIGHT(LEFT(_xlpm.PreviousID,FIND("~",SUBSTITUTE(_xlpm.PreviousID,".","~",_xlpm.CurrentLevel+1),1)-1),3),3-FIND(".",SUBSTITUTE(RIGHT(LEFT(_xlpm.PreviousID,FIND("~",SUBSTITUTE(_xlpm.PreviousID,".","~",_xlpm.CurrentLevel+1),1)-1),3),".","~",_xlpm.CurrentLevel-1),1)),
IF(AND(_xlpm.CurrentLevel=2,_xlpm.CurrentLevel&lt;=_xlpm.PreviousLevel),LEFT(_xlpm.PreviousID,FIND(".",SUBSTITUTE(_xlpm.PreviousID,".","~",1),1))&amp;1+LEFT(RIGHT(_xlpm.PreviousID,LEN(_xlpm.PreviousID)-FIND("~",SUBSTITUTE(_xlpm.PreviousID,".","~",_xlpm.CurrentLevel),1)),FIND(".",RIGHT(_xlpm.PreviousID,LEN(_xlpm.PreviousID)-FIND("~",SUBSTITUTE(_xlpm.PreviousID,".","~",_xlpm.CurrentLevel),1)),1)-1),
IF(AND(_xlpm.CurrentLevel=1,_xlpm.CurrentLevel=_xlpm.PreviousLevel),LEFT(_xlpm.PreviousID,FIND(".",_xlpm.PreviousID,1))&amp;1+RIGHT(_xlpm.PreviousID,LEN(_xlpm.PreviousID)-FIND(".",_xlpm.PreviousID,1)),
IF(AND(_xlpm.CurrentLevel=1,_xlpm.CurrentLevel&lt;_xlpm.PreviousLevel),LEFT(_xlpm.PreviousID,FIND("~",SUBSTITUTE(_xlpm.PreviousID,".","~",1),1)))&amp;1+RIGHT(LEFT(_xlpm.PreviousID,FIND("~",SUBSTITUTE(_xlpm.PreviousID,".","~",_xlpm.CurrentLevel+1),1)-1),LEN(LEFT(_xlpm.PreviousID,FIND("~",SUBSTITUTE(_xlpm.PreviousID,".","~",_xlpm.CurrentLevel+1),1)-1))-FIND(".",LEFT(_xlpm.PreviousID,FIND("~",SUBSTITUTE(_xlpm.PreviousID,".","~",_xlpm.CurrentLevel+1),1)-1),1)))))))))),
"?Level Input?")</f>
        <v>1.1.2</v>
      </c>
      <c r="F10" s="17" t="str">
        <f>REPT("    ",WorkBreakdownStructure3[[#This Row],[Level Input]])&amp;WorkBreakdownStructure3[[#This Row],[Name
Input]]</f>
        <v xml:space="preserve">        Complete program agreements</v>
      </c>
      <c r="G10" s="21"/>
      <c r="H10" s="17" t="str">
        <f>IF(AND(WorkBreakdownStructure3[[#This Row],[Planned
End Date]]&gt;0,WorkBreakdownStructure3[[#This Row],[Planned
End Date]]&gt;WorkBreakdownStructure3[[#This Row],[Planned
Start Date]]),J10-I10,IF(AND(J10-I10=0,J10&gt;0),1,""))</f>
        <v/>
      </c>
      <c r="I10" s="8"/>
      <c r="J10" s="8"/>
      <c r="K10" s="3" t="s">
        <v>37</v>
      </c>
      <c r="L10" s="17" t="str">
        <f>IF(AND(WorkBreakdownStructure3[[#This Row],[Actual End Date]]&gt;0,WorkBreakdownStructure3[[#This Row],[Actual End Date]]&gt;WorkBreakdownStructure3[[#This Row],[Actual Start Date]]),N10-M10,IF(AND(N10-M10=0,N10&gt;0),1,""))</f>
        <v/>
      </c>
      <c r="M10" s="8"/>
      <c r="N10" s="8"/>
      <c r="O10" s="17" t="str">
        <f>IF(ISBLANK(WorkBreakdownStructure3[[#This Row],[Actual End Date]]),"","Complete")</f>
        <v/>
      </c>
    </row>
    <row r="11" spans="1:17" x14ac:dyDescent="0.25">
      <c r="A11" t="b">
        <f ca="1">IF(WorkBreakdownStructure3[[#This Row],[Level Input]]&lt;OFFSET(WorkBreakdownStructure3[[#This Row],[Level Input]],1,0),TRUE,FALSE)</f>
        <v>0</v>
      </c>
      <c r="B11" s="10"/>
      <c r="C11" s="12">
        <v>2</v>
      </c>
      <c r="D11" s="10" t="s">
        <v>49</v>
      </c>
      <c r="E11" s="34" t="str" cm="1">
        <f t="array" aca="1" ref="E11" ca="1">IFERROR(
_xlfn.LET(_xlpm.CurrentLevel,OFFSET(INDIRECT(ADDRESS(ROW(),COLUMN())),0,-2),_xlpm.PreviousLevel,OFFSET(INDIRECT(ADDRESS(ROW(),COLUMN())),-1,-2),_xlpm.PreviousID,OFFSET(INDIRECT(ADDRESS(ROW(),COLUMN())),-1,0),
IF(ROW()=7,1,
IF(AND(_xlpm.CurrentLevel=2,_xlpm.CurrentLevel=_xlpm.PreviousLevel),LEFT(_xlpm.PreviousID,FIND(".",SUBSTITUTE(_xlpm.PreviousID,".","~",_xlpm.CurrentLevel-1),1))&amp;1+RIGHT(_xlpm.PreviousID,LEN(_xlpm.PreviousID)-FIND(".",SUBSTITUTE(_xlpm.PreviousID,".","~",_xlpm.CurrentLevel-1),1)),
IF(AND(_xlpm.CurrentLevel&gt;_xlpm.PreviousLevel,_xlpm.CurrentLevel-_xlpm.PreviousLevel&lt;2),_xlpm.PreviousID&amp;".1",
IF(AND(_xlpm.CurrentLevel=_xlpm.PreviousLevel,_xlpm.CurrentLevel&gt;2),LEFT(_xlpm.PreviousID,LEN(_xlpm.PreviousID)-(3-SEARCH(".",RIGHT(_xlpm.PreviousID,3),1)))&amp;1+RIGHT(RIGHT(_xlpm.PreviousID,3),3-FIND(".",SUBSTITUTE(RIGHT(_xlpm.PreviousID,3),".","~",_xlpm.CurrentLevel-1),1)),
IF(AND(_xlpm.CurrentLevel&lt;_xlpm.PreviousLevel,_xlpm.CurrentLevel&gt;2),LEFT(_xlpm.PreviousID,FIND("~",SUBSTITUTE(_xlpm.PreviousID,".","~",_xlpm.CurrentLevel),1))&amp;1+RIGHT(RIGHT(LEFT(_xlpm.PreviousID,FIND("~",SUBSTITUTE(_xlpm.PreviousID,".","~",_xlpm.CurrentLevel+1),1)-1),3),3-FIND(".",SUBSTITUTE(RIGHT(LEFT(_xlpm.PreviousID,FIND("~",SUBSTITUTE(_xlpm.PreviousID,".","~",_xlpm.CurrentLevel+1),1)-1),3),".","~",_xlpm.CurrentLevel-1),1)),
IF(AND(_xlpm.CurrentLevel=2,_xlpm.CurrentLevel&lt;=_xlpm.PreviousLevel),LEFT(_xlpm.PreviousID,FIND(".",SUBSTITUTE(_xlpm.PreviousID,".","~",1),1))&amp;1+LEFT(RIGHT(_xlpm.PreviousID,LEN(_xlpm.PreviousID)-FIND("~",SUBSTITUTE(_xlpm.PreviousID,".","~",_xlpm.CurrentLevel),1)),FIND(".",RIGHT(_xlpm.PreviousID,LEN(_xlpm.PreviousID)-FIND("~",SUBSTITUTE(_xlpm.PreviousID,".","~",_xlpm.CurrentLevel),1)),1)-1),
IF(AND(_xlpm.CurrentLevel=1,_xlpm.CurrentLevel=_xlpm.PreviousLevel),LEFT(_xlpm.PreviousID,FIND(".",_xlpm.PreviousID,1))&amp;1+RIGHT(_xlpm.PreviousID,LEN(_xlpm.PreviousID)-FIND(".",_xlpm.PreviousID,1)),
IF(AND(_xlpm.CurrentLevel=1,_xlpm.CurrentLevel&lt;_xlpm.PreviousLevel),LEFT(_xlpm.PreviousID,FIND("~",SUBSTITUTE(_xlpm.PreviousID,".","~",1),1)))&amp;1+RIGHT(LEFT(_xlpm.PreviousID,FIND("~",SUBSTITUTE(_xlpm.PreviousID,".","~",_xlpm.CurrentLevel+1),1)-1),LEN(LEFT(_xlpm.PreviousID,FIND("~",SUBSTITUTE(_xlpm.PreviousID,".","~",_xlpm.CurrentLevel+1),1)-1))-FIND(".",LEFT(_xlpm.PreviousID,FIND("~",SUBSTITUTE(_xlpm.PreviousID,".","~",_xlpm.CurrentLevel+1),1)-1),1)))))))))),
"?Level Input?")</f>
        <v>1.1.3</v>
      </c>
      <c r="F11" s="17" t="str">
        <f>REPT("    ",WorkBreakdownStructure3[[#This Row],[Level Input]])&amp;WorkBreakdownStructure3[[#This Row],[Name
Input]]</f>
        <v xml:space="preserve">        Utilize new let feature</v>
      </c>
      <c r="G11" s="35"/>
      <c r="H11" s="17" t="str">
        <f>IF(AND(WorkBreakdownStructure3[[#This Row],[Planned
End Date]]&gt;0,WorkBreakdownStructure3[[#This Row],[Planned
End Date]]&gt;WorkBreakdownStructure3[[#This Row],[Planned
Start Date]]),J11-I11,IF(AND(J11-I11=0,J11&gt;0),1,""))</f>
        <v/>
      </c>
      <c r="I11" s="8"/>
      <c r="J11" s="8"/>
      <c r="K11" s="3"/>
      <c r="L11" s="17" t="str">
        <f>IF(AND(WorkBreakdownStructure3[[#This Row],[Actual End Date]]&gt;0,WorkBreakdownStructure3[[#This Row],[Actual End Date]]&gt;WorkBreakdownStructure3[[#This Row],[Actual Start Date]]),N11-M11,IF(AND(N11-M11=0,N11&gt;0),1,""))</f>
        <v/>
      </c>
      <c r="M11" s="8"/>
      <c r="N11" s="8"/>
      <c r="O11" s="17" t="str">
        <f>IF(ISBLANK(WorkBreakdownStructure3[[#This Row],[Actual End Date]]),"","Complete")</f>
        <v/>
      </c>
    </row>
    <row r="12" spans="1:17" x14ac:dyDescent="0.25">
      <c r="A12" t="b">
        <f ca="1">IF(WorkBreakdownStructure3[[#This Row],[Level Input]]&lt;OFFSET(WorkBreakdownStructure3[[#This Row],[Level Input]],1,0),TRUE,FALSE)</f>
        <v>1</v>
      </c>
      <c r="B12" s="10"/>
      <c r="C12" s="12">
        <v>1</v>
      </c>
      <c r="D12" s="10" t="s">
        <v>56</v>
      </c>
      <c r="E12" s="34" t="str" cm="1">
        <f t="array" aca="1" ref="E12" ca="1">IFERROR(
_xlfn.LET(_xlpm.CurrentLevel,OFFSET(INDIRECT(ADDRESS(ROW(),COLUMN())),0,-2),_xlpm.PreviousLevel,OFFSET(INDIRECT(ADDRESS(ROW(),COLUMN())),-1,-2),_xlpm.PreviousID,OFFSET(INDIRECT(ADDRESS(ROW(),COLUMN())),-1,0),
IF(ROW()=7,1,
IF(AND(_xlpm.CurrentLevel=2,_xlpm.CurrentLevel=_xlpm.PreviousLevel),LEFT(_xlpm.PreviousID,FIND(".",SUBSTITUTE(_xlpm.PreviousID,".","~",_xlpm.CurrentLevel-1),1))&amp;1+RIGHT(_xlpm.PreviousID,LEN(_xlpm.PreviousID)-FIND(".",SUBSTITUTE(_xlpm.PreviousID,".","~",_xlpm.CurrentLevel-1),1)),
IF(AND(_xlpm.CurrentLevel&gt;_xlpm.PreviousLevel,_xlpm.CurrentLevel-_xlpm.PreviousLevel&lt;2),_xlpm.PreviousID&amp;".1",
IF(AND(_xlpm.CurrentLevel=_xlpm.PreviousLevel,_xlpm.CurrentLevel&gt;2),LEFT(_xlpm.PreviousID,LEN(_xlpm.PreviousID)-(3-SEARCH(".",RIGHT(_xlpm.PreviousID,3),1)))&amp;1+RIGHT(RIGHT(_xlpm.PreviousID,3),3-FIND(".",SUBSTITUTE(RIGHT(_xlpm.PreviousID,3),".","~",_xlpm.CurrentLevel-1),1)),
IF(AND(_xlpm.CurrentLevel&lt;_xlpm.PreviousLevel,_xlpm.CurrentLevel&gt;2),LEFT(_xlpm.PreviousID,FIND("~",SUBSTITUTE(_xlpm.PreviousID,".","~",_xlpm.CurrentLevel),1))&amp;1+RIGHT(RIGHT(LEFT(_xlpm.PreviousID,FIND("~",SUBSTITUTE(_xlpm.PreviousID,".","~",_xlpm.CurrentLevel+1),1)-1),3),3-FIND(".",SUBSTITUTE(RIGHT(LEFT(_xlpm.PreviousID,FIND("~",SUBSTITUTE(_xlpm.PreviousID,".","~",_xlpm.CurrentLevel+1),1)-1),3),".","~",_xlpm.CurrentLevel-1),1)),
IF(AND(_xlpm.CurrentLevel=2,_xlpm.CurrentLevel&lt;=_xlpm.PreviousLevel),LEFT(_xlpm.PreviousID,FIND(".",SUBSTITUTE(_xlpm.PreviousID,".","~",1),1))&amp;1+LEFT(RIGHT(_xlpm.PreviousID,LEN(_xlpm.PreviousID)-FIND("~",SUBSTITUTE(_xlpm.PreviousID,".","~",_xlpm.CurrentLevel),1)),FIND(".",RIGHT(_xlpm.PreviousID,LEN(_xlpm.PreviousID)-FIND("~",SUBSTITUTE(_xlpm.PreviousID,".","~",_xlpm.CurrentLevel),1)),1)-1),
IF(AND(_xlpm.CurrentLevel=1,_xlpm.CurrentLevel=_xlpm.PreviousLevel),LEFT(_xlpm.PreviousID,FIND(".",_xlpm.PreviousID,1))&amp;1+RIGHT(_xlpm.PreviousID,LEN(_xlpm.PreviousID)-FIND(".",_xlpm.PreviousID,1)),
IF(AND(_xlpm.CurrentLevel=1,_xlpm.CurrentLevel&lt;_xlpm.PreviousLevel),LEFT(_xlpm.PreviousID,FIND("~",SUBSTITUTE(_xlpm.PreviousID,".","~",1),1)))&amp;1+RIGHT(LEFT(_xlpm.PreviousID,FIND("~",SUBSTITUTE(_xlpm.PreviousID,".","~",_xlpm.CurrentLevel+1),1)-1),LEN(LEFT(_xlpm.PreviousID,FIND("~",SUBSTITUTE(_xlpm.PreviousID,".","~",_xlpm.CurrentLevel+1),1)-1))-FIND(".",LEFT(_xlpm.PreviousID,FIND("~",SUBSTITUTE(_xlpm.PreviousID,".","~",_xlpm.CurrentLevel+1),1)-1),1)))))))))),
"?Level Input?")</f>
        <v>1.2</v>
      </c>
      <c r="F12" s="17" t="str">
        <f>REPT("    ",WorkBreakdownStructure3[[#This Row],[Level Input]])&amp;WorkBreakdownStructure3[[#This Row],[Name
Input]]</f>
        <v xml:space="preserve">    Staff management</v>
      </c>
      <c r="G12" s="35"/>
      <c r="H12" s="17" t="str">
        <f>IF(AND(WorkBreakdownStructure3[[#This Row],[Planned
End Date]]&gt;0,WorkBreakdownStructure3[[#This Row],[Planned
End Date]]&gt;WorkBreakdownStructure3[[#This Row],[Planned
Start Date]]),J12-I12,IF(AND(J12-I12=0,J12&gt;0),1,""))</f>
        <v/>
      </c>
      <c r="I12" s="8"/>
      <c r="J12" s="8"/>
      <c r="K12" s="3"/>
      <c r="L12" s="17" t="str">
        <f>IF(AND(WorkBreakdownStructure3[[#This Row],[Actual End Date]]&gt;0,WorkBreakdownStructure3[[#This Row],[Actual End Date]]&gt;WorkBreakdownStructure3[[#This Row],[Actual Start Date]]),N12-M12,IF(AND(N12-M12=0,N12&gt;0),1,""))</f>
        <v/>
      </c>
      <c r="M12" s="8"/>
      <c r="N12" s="8"/>
      <c r="O12" s="17" t="str">
        <f>IF(ISBLANK(WorkBreakdownStructure3[[#This Row],[Actual End Date]]),"","Complete")</f>
        <v/>
      </c>
    </row>
    <row r="13" spans="1:17" x14ac:dyDescent="0.25">
      <c r="A13" t="b">
        <f ca="1">IF(WorkBreakdownStructure3[[#This Row],[Level Input]]&lt;OFFSET(WorkBreakdownStructure3[[#This Row],[Level Input]],1,0),TRUE,FALSE)</f>
        <v>1</v>
      </c>
      <c r="B13" s="10"/>
      <c r="C13" s="12">
        <v>2</v>
      </c>
      <c r="D13" s="10" t="s">
        <v>57</v>
      </c>
      <c r="E13" s="34" t="str" cm="1">
        <f t="array" aca="1" ref="E13" ca="1">IFERROR(
_xlfn.LET(_xlpm.CurrentLevel,OFFSET(INDIRECT(ADDRESS(ROW(),COLUMN())),0,-2),_xlpm.PreviousLevel,OFFSET(INDIRECT(ADDRESS(ROW(),COLUMN())),-1,-2),_xlpm.PreviousID,OFFSET(INDIRECT(ADDRESS(ROW(),COLUMN())),-1,0),
IF(ROW()=7,1,
IF(AND(_xlpm.CurrentLevel=2,_xlpm.CurrentLevel=_xlpm.PreviousLevel),LEFT(_xlpm.PreviousID,FIND(".",SUBSTITUTE(_xlpm.PreviousID,".","~",_xlpm.CurrentLevel-1),1))&amp;1+RIGHT(_xlpm.PreviousID,LEN(_xlpm.PreviousID)-FIND(".",SUBSTITUTE(_xlpm.PreviousID,".","~",_xlpm.CurrentLevel-1),1)),
IF(AND(_xlpm.CurrentLevel&gt;_xlpm.PreviousLevel,_xlpm.CurrentLevel-_xlpm.PreviousLevel&lt;2),_xlpm.PreviousID&amp;".1",
IF(AND(_xlpm.CurrentLevel=_xlpm.PreviousLevel,_xlpm.CurrentLevel&gt;2),LEFT(_xlpm.PreviousID,LEN(_xlpm.PreviousID)-(3-SEARCH(".",RIGHT(_xlpm.PreviousID,3),1)))&amp;1+RIGHT(RIGHT(_xlpm.PreviousID,3),3-FIND(".",SUBSTITUTE(RIGHT(_xlpm.PreviousID,3),".","~",_xlpm.CurrentLevel-1),1)),
IF(AND(_xlpm.CurrentLevel&lt;_xlpm.PreviousLevel,_xlpm.CurrentLevel&gt;2),LEFT(_xlpm.PreviousID,FIND("~",SUBSTITUTE(_xlpm.PreviousID,".","~",_xlpm.CurrentLevel),1))&amp;1+RIGHT(RIGHT(LEFT(_xlpm.PreviousID,FIND("~",SUBSTITUTE(_xlpm.PreviousID,".","~",_xlpm.CurrentLevel+1),1)-1),3),3-FIND(".",SUBSTITUTE(RIGHT(LEFT(_xlpm.PreviousID,FIND("~",SUBSTITUTE(_xlpm.PreviousID,".","~",_xlpm.CurrentLevel+1),1)-1),3),".","~",_xlpm.CurrentLevel-1),1)),
IF(AND(_xlpm.CurrentLevel=2,_xlpm.CurrentLevel&lt;=_xlpm.PreviousLevel),LEFT(_xlpm.PreviousID,FIND(".",SUBSTITUTE(_xlpm.PreviousID,".","~",1),1))&amp;1+LEFT(RIGHT(_xlpm.PreviousID,LEN(_xlpm.PreviousID)-FIND("~",SUBSTITUTE(_xlpm.PreviousID,".","~",_xlpm.CurrentLevel),1)),FIND(".",RIGHT(_xlpm.PreviousID,LEN(_xlpm.PreviousID)-FIND("~",SUBSTITUTE(_xlpm.PreviousID,".","~",_xlpm.CurrentLevel),1)),1)-1),
IF(AND(_xlpm.CurrentLevel=1,_xlpm.CurrentLevel=_xlpm.PreviousLevel),LEFT(_xlpm.PreviousID,FIND(".",_xlpm.PreviousID,1))&amp;1+RIGHT(_xlpm.PreviousID,LEN(_xlpm.PreviousID)-FIND(".",_xlpm.PreviousID,1)),
IF(AND(_xlpm.CurrentLevel=1,_xlpm.CurrentLevel&lt;_xlpm.PreviousLevel),LEFT(_xlpm.PreviousID,FIND("~",SUBSTITUTE(_xlpm.PreviousID,".","~",1),1)))&amp;1+RIGHT(LEFT(_xlpm.PreviousID,FIND("~",SUBSTITUTE(_xlpm.PreviousID,".","~",_xlpm.CurrentLevel+1),1)-1),LEN(LEFT(_xlpm.PreviousID,FIND("~",SUBSTITUTE(_xlpm.PreviousID,".","~",_xlpm.CurrentLevel+1),1)-1))-FIND(".",LEFT(_xlpm.PreviousID,FIND("~",SUBSTITUTE(_xlpm.PreviousID,".","~",_xlpm.CurrentLevel+1),1)-1),1)))))))))),
"?Level Input?")</f>
        <v>1.2.1</v>
      </c>
      <c r="F13" s="17" t="str">
        <f>REPT("    ",WorkBreakdownStructure3[[#This Row],[Level Input]])&amp;WorkBreakdownStructure3[[#This Row],[Name
Input]]</f>
        <v xml:space="preserve">        define program needs</v>
      </c>
      <c r="G13" s="21"/>
      <c r="H13" s="17" t="str">
        <f>IF(AND(WorkBreakdownStructure3[[#This Row],[Planned
End Date]]&gt;0,WorkBreakdownStructure3[[#This Row],[Planned
End Date]]&gt;WorkBreakdownStructure3[[#This Row],[Planned
Start Date]]),J13-I13,IF(AND(J13-I13=0,J13&gt;0),1,""))</f>
        <v/>
      </c>
      <c r="I13" s="8"/>
      <c r="J13" s="8"/>
      <c r="K13" s="3" t="s">
        <v>39</v>
      </c>
      <c r="L13" s="17" t="str">
        <f>IF(AND(WorkBreakdownStructure3[[#This Row],[Actual End Date]]&gt;0,WorkBreakdownStructure3[[#This Row],[Actual End Date]]&gt;WorkBreakdownStructure3[[#This Row],[Actual Start Date]]),N13-M13,IF(AND(N13-M13=0,N13&gt;0),1,""))</f>
        <v/>
      </c>
      <c r="M13" s="8"/>
      <c r="N13" s="8"/>
      <c r="O13" s="17" t="str">
        <f>IF(ISBLANK(WorkBreakdownStructure3[[#This Row],[Actual End Date]]),"","Complete")</f>
        <v/>
      </c>
    </row>
    <row r="14" spans="1:17" x14ac:dyDescent="0.25">
      <c r="A14" t="b">
        <f ca="1">IF(WorkBreakdownStructure3[[#This Row],[Level Input]]&lt;OFFSET(WorkBreakdownStructure3[[#This Row],[Level Input]],1,0),TRUE,FALSE)</f>
        <v>0</v>
      </c>
      <c r="B14" s="10"/>
      <c r="C14" s="12">
        <v>3</v>
      </c>
      <c r="D14" s="10" t="s">
        <v>58</v>
      </c>
      <c r="E14" s="34" t="str" cm="1">
        <f t="array" aca="1" ref="E14" ca="1">IFERROR(
_xlfn.LET(_xlpm.CurrentLevel,OFFSET(INDIRECT(ADDRESS(ROW(),COLUMN())),0,-2),_xlpm.PreviousLevel,OFFSET(INDIRECT(ADDRESS(ROW(),COLUMN())),-1,-2),_xlpm.PreviousID,OFFSET(INDIRECT(ADDRESS(ROW(),COLUMN())),-1,0),
IF(ROW()=7,1,
IF(AND(_xlpm.CurrentLevel=2,_xlpm.CurrentLevel=_xlpm.PreviousLevel),LEFT(_xlpm.PreviousID,FIND(".",SUBSTITUTE(_xlpm.PreviousID,".","~",_xlpm.CurrentLevel-1),1))&amp;1+RIGHT(_xlpm.PreviousID,LEN(_xlpm.PreviousID)-FIND(".",SUBSTITUTE(_xlpm.PreviousID,".","~",_xlpm.CurrentLevel-1),1)),
IF(AND(_xlpm.CurrentLevel&gt;_xlpm.PreviousLevel,_xlpm.CurrentLevel-_xlpm.PreviousLevel&lt;2),_xlpm.PreviousID&amp;".1",
IF(AND(_xlpm.CurrentLevel=_xlpm.PreviousLevel,_xlpm.CurrentLevel&gt;2),LEFT(_xlpm.PreviousID,LEN(_xlpm.PreviousID)-(3-SEARCH(".",RIGHT(_xlpm.PreviousID,3),1)))&amp;1+RIGHT(RIGHT(_xlpm.PreviousID,3),3-FIND(".",SUBSTITUTE(RIGHT(_xlpm.PreviousID,3),".","~",_xlpm.CurrentLevel-1),1)),
IF(AND(_xlpm.CurrentLevel&lt;_xlpm.PreviousLevel,_xlpm.CurrentLevel&gt;2),LEFT(_xlpm.PreviousID,FIND("~",SUBSTITUTE(_xlpm.PreviousID,".","~",_xlpm.CurrentLevel),1))&amp;1+RIGHT(RIGHT(LEFT(_xlpm.PreviousID,FIND("~",SUBSTITUTE(_xlpm.PreviousID,".","~",_xlpm.CurrentLevel+1),1)-1),3),3-FIND(".",SUBSTITUTE(RIGHT(LEFT(_xlpm.PreviousID,FIND("~",SUBSTITUTE(_xlpm.PreviousID,".","~",_xlpm.CurrentLevel+1),1)-1),3),".","~",_xlpm.CurrentLevel-1),1)),
IF(AND(_xlpm.CurrentLevel=2,_xlpm.CurrentLevel&lt;=_xlpm.PreviousLevel),LEFT(_xlpm.PreviousID,FIND(".",SUBSTITUTE(_xlpm.PreviousID,".","~",1),1))&amp;1+LEFT(RIGHT(_xlpm.PreviousID,LEN(_xlpm.PreviousID)-FIND("~",SUBSTITUTE(_xlpm.PreviousID,".","~",_xlpm.CurrentLevel),1)),FIND(".",RIGHT(_xlpm.PreviousID,LEN(_xlpm.PreviousID)-FIND("~",SUBSTITUTE(_xlpm.PreviousID,".","~",_xlpm.CurrentLevel),1)),1)-1),
IF(AND(_xlpm.CurrentLevel=1,_xlpm.CurrentLevel=_xlpm.PreviousLevel),LEFT(_xlpm.PreviousID,FIND(".",_xlpm.PreviousID,1))&amp;1+RIGHT(_xlpm.PreviousID,LEN(_xlpm.PreviousID)-FIND(".",_xlpm.PreviousID,1)),
IF(AND(_xlpm.CurrentLevel=1,_xlpm.CurrentLevel&lt;_xlpm.PreviousLevel),LEFT(_xlpm.PreviousID,FIND("~",SUBSTITUTE(_xlpm.PreviousID,".","~",1),1)))&amp;1+RIGHT(LEFT(_xlpm.PreviousID,FIND("~",SUBSTITUTE(_xlpm.PreviousID,".","~",_xlpm.CurrentLevel+1),1)-1),LEN(LEFT(_xlpm.PreviousID,FIND("~",SUBSTITUTE(_xlpm.PreviousID,".","~",_xlpm.CurrentLevel+1),1)-1))-FIND(".",LEFT(_xlpm.PreviousID,FIND("~",SUBSTITUTE(_xlpm.PreviousID,".","~",_xlpm.CurrentLevel+1),1)-1),1)))))))))),
"?Level Input?")</f>
        <v>1.2.1.1</v>
      </c>
      <c r="F14" s="17" t="str">
        <f>REPT("    ",WorkBreakdownStructure3[[#This Row],[Level Input]])&amp;WorkBreakdownStructure3[[#This Row],[Name
Input]]</f>
        <v xml:space="preserve">            Determine support staff</v>
      </c>
      <c r="G14" s="21"/>
      <c r="H14" s="17" t="str">
        <f>IF(AND(WorkBreakdownStructure3[[#This Row],[Planned
End Date]]&gt;0,WorkBreakdownStructure3[[#This Row],[Planned
End Date]]&gt;WorkBreakdownStructure3[[#This Row],[Planned
Start Date]]),J14-I14,IF(AND(J14-I14=0,J14&gt;0),1,""))</f>
        <v/>
      </c>
      <c r="I14" s="8"/>
      <c r="J14" s="8"/>
      <c r="K14" s="3" t="s">
        <v>41</v>
      </c>
      <c r="L14" s="17" t="str">
        <f>IF(AND(WorkBreakdownStructure3[[#This Row],[Actual End Date]]&gt;0,WorkBreakdownStructure3[[#This Row],[Actual End Date]]&gt;WorkBreakdownStructure3[[#This Row],[Actual Start Date]]),N14-M14,IF(AND(N14-M14=0,N14&gt;0),1,""))</f>
        <v/>
      </c>
      <c r="M14" s="8"/>
      <c r="N14" s="8"/>
      <c r="O14" s="17" t="str">
        <f>IF(ISBLANK(WorkBreakdownStructure3[[#This Row],[Actual End Date]]),"","Complete")</f>
        <v/>
      </c>
    </row>
    <row r="15" spans="1:17" x14ac:dyDescent="0.25">
      <c r="A15" t="b">
        <f ca="1">IF(WorkBreakdownStructure3[[#This Row],[Level Input]]&lt;OFFSET(WorkBreakdownStructure3[[#This Row],[Level Input]],1,0),TRUE,FALSE)</f>
        <v>0</v>
      </c>
      <c r="B15" s="10"/>
      <c r="C15" s="13">
        <v>3</v>
      </c>
      <c r="D15" s="11" t="s">
        <v>59</v>
      </c>
      <c r="E15" s="34" t="str" cm="1">
        <f t="array" aca="1" ref="E15" ca="1">IFERROR(
_xlfn.LET(_xlpm.CurrentLevel,OFFSET(INDIRECT(ADDRESS(ROW(),COLUMN())),0,-2),_xlpm.PreviousLevel,OFFSET(INDIRECT(ADDRESS(ROW(),COLUMN())),-1,-2),_xlpm.PreviousID,OFFSET(INDIRECT(ADDRESS(ROW(),COLUMN())),-1,0),
IF(ROW()=7,1,
IF(AND(_xlpm.CurrentLevel=2,_xlpm.CurrentLevel=_xlpm.PreviousLevel),LEFT(_xlpm.PreviousID,FIND(".",SUBSTITUTE(_xlpm.PreviousID,".","~",_xlpm.CurrentLevel-1),1))&amp;1+RIGHT(_xlpm.PreviousID,LEN(_xlpm.PreviousID)-FIND(".",SUBSTITUTE(_xlpm.PreviousID,".","~",_xlpm.CurrentLevel-1),1)),
IF(AND(_xlpm.CurrentLevel&gt;_xlpm.PreviousLevel,_xlpm.CurrentLevel-_xlpm.PreviousLevel&lt;2),_xlpm.PreviousID&amp;".1",
IF(AND(_xlpm.CurrentLevel=_xlpm.PreviousLevel,_xlpm.CurrentLevel&gt;2),LEFT(_xlpm.PreviousID,LEN(_xlpm.PreviousID)-(3-SEARCH(".",RIGHT(_xlpm.PreviousID,3),1)))&amp;1+RIGHT(RIGHT(_xlpm.PreviousID,3),3-FIND(".",SUBSTITUTE(RIGHT(_xlpm.PreviousID,3),".","~",_xlpm.CurrentLevel-1),1)),
IF(AND(_xlpm.CurrentLevel&lt;_xlpm.PreviousLevel,_xlpm.CurrentLevel&gt;2),LEFT(_xlpm.PreviousID,FIND("~",SUBSTITUTE(_xlpm.PreviousID,".","~",_xlpm.CurrentLevel),1))&amp;1+RIGHT(RIGHT(LEFT(_xlpm.PreviousID,FIND("~",SUBSTITUTE(_xlpm.PreviousID,".","~",_xlpm.CurrentLevel+1),1)-1),3),3-FIND(".",SUBSTITUTE(RIGHT(LEFT(_xlpm.PreviousID,FIND("~",SUBSTITUTE(_xlpm.PreviousID,".","~",_xlpm.CurrentLevel+1),1)-1),3),".","~",_xlpm.CurrentLevel-1),1)),
IF(AND(_xlpm.CurrentLevel=2,_xlpm.CurrentLevel&lt;=_xlpm.PreviousLevel),LEFT(_xlpm.PreviousID,FIND(".",SUBSTITUTE(_xlpm.PreviousID,".","~",1),1))&amp;1+LEFT(RIGHT(_xlpm.PreviousID,LEN(_xlpm.PreviousID)-FIND("~",SUBSTITUTE(_xlpm.PreviousID,".","~",_xlpm.CurrentLevel),1)),FIND(".",RIGHT(_xlpm.PreviousID,LEN(_xlpm.PreviousID)-FIND("~",SUBSTITUTE(_xlpm.PreviousID,".","~",_xlpm.CurrentLevel),1)),1)-1),
IF(AND(_xlpm.CurrentLevel=1,_xlpm.CurrentLevel=_xlpm.PreviousLevel),LEFT(_xlpm.PreviousID,FIND(".",_xlpm.PreviousID,1))&amp;1+RIGHT(_xlpm.PreviousID,LEN(_xlpm.PreviousID)-FIND(".",_xlpm.PreviousID,1)),
IF(AND(_xlpm.CurrentLevel=1,_xlpm.CurrentLevel&lt;_xlpm.PreviousLevel),LEFT(_xlpm.PreviousID,FIND("~",SUBSTITUTE(_xlpm.PreviousID,".","~",1),1)))&amp;1+RIGHT(LEFT(_xlpm.PreviousID,FIND("~",SUBSTITUTE(_xlpm.PreviousID,".","~",_xlpm.CurrentLevel+1),1)-1),LEN(LEFT(_xlpm.PreviousID,FIND("~",SUBSTITUTE(_xlpm.PreviousID,".","~",_xlpm.CurrentLevel+1),1)-1))-FIND(".",LEFT(_xlpm.PreviousID,FIND("~",SUBSTITUTE(_xlpm.PreviousID,".","~",_xlpm.CurrentLevel+1),1)-1),1)))))))))),
"?Level Input?")</f>
        <v>1.2.1.2</v>
      </c>
      <c r="F15" s="17" t="str">
        <f>REPT("    ",WorkBreakdownStructure3[[#This Row],[Level Input]])&amp;WorkBreakdownStructure3[[#This Row],[Name
Input]]</f>
        <v xml:space="preserve">            Codify ratios (Case manager)</v>
      </c>
      <c r="G15" s="35" t="str">
        <f ca="1">E14</f>
        <v>1.2.1.1</v>
      </c>
      <c r="H15" s="27" t="str">
        <f>IF(AND(WorkBreakdownStructure3[[#This Row],[Planned
End Date]]&gt;0,WorkBreakdownStructure3[[#This Row],[Planned
End Date]]&gt;WorkBreakdownStructure3[[#This Row],[Planned
Start Date]]),J15-I15,IF(AND(J15-I15=0,J15&gt;0),1,""))</f>
        <v/>
      </c>
      <c r="I15" s="7"/>
      <c r="J15" s="7"/>
      <c r="K15" s="7" t="s">
        <v>43</v>
      </c>
      <c r="L15" s="27" t="str">
        <f>IF(AND(WorkBreakdownStructure3[[#This Row],[Actual End Date]]&gt;0,WorkBreakdownStructure3[[#This Row],[Actual End Date]]&gt;WorkBreakdownStructure3[[#This Row],[Actual Start Date]]),N15-M15,IF(AND(N15-M15=0,N15&gt;0),1,""))</f>
        <v/>
      </c>
      <c r="M15" s="9"/>
      <c r="N15" s="9"/>
      <c r="O15" s="27" t="str">
        <f>IF(ISBLANK(WorkBreakdownStructure3[[#This Row],[Actual End Date]]),"","Complete")</f>
        <v/>
      </c>
    </row>
    <row r="16" spans="1:17" x14ac:dyDescent="0.25">
      <c r="A16" t="b">
        <f ca="1">IF(WorkBreakdownStructure3[[#This Row],[Level Input]]&lt;OFFSET(WorkBreakdownStructure3[[#This Row],[Level Input]],1,0),TRUE,FALSE)</f>
        <v>0</v>
      </c>
      <c r="B16" s="10"/>
      <c r="C16" s="13">
        <v>1</v>
      </c>
      <c r="D16" s="11" t="s">
        <v>60</v>
      </c>
      <c r="E16" s="34" t="str" cm="1">
        <f t="array" aca="1" ref="E16" ca="1">IFERROR(
_xlfn.LET(_xlpm.CurrentLevel,OFFSET(INDIRECT(ADDRESS(ROW(),COLUMN())),0,-2),_xlpm.PreviousLevel,OFFSET(INDIRECT(ADDRESS(ROW(),COLUMN())),-1,-2),_xlpm.PreviousID,OFFSET(INDIRECT(ADDRESS(ROW(),COLUMN())),-1,0),
IF(ROW()=7,1,
IF(AND(_xlpm.CurrentLevel=2,_xlpm.CurrentLevel=_xlpm.PreviousLevel),LEFT(_xlpm.PreviousID,FIND(".",SUBSTITUTE(_xlpm.PreviousID,".","~",_xlpm.CurrentLevel-1),1))&amp;1+RIGHT(_xlpm.PreviousID,LEN(_xlpm.PreviousID)-FIND(".",SUBSTITUTE(_xlpm.PreviousID,".","~",_xlpm.CurrentLevel-1),1)),
IF(AND(_xlpm.CurrentLevel&gt;_xlpm.PreviousLevel,_xlpm.CurrentLevel-_xlpm.PreviousLevel&lt;2),_xlpm.PreviousID&amp;".1",
IF(AND(_xlpm.CurrentLevel=_xlpm.PreviousLevel,_xlpm.CurrentLevel&gt;2),LEFT(_xlpm.PreviousID,LEN(_xlpm.PreviousID)-(3-SEARCH(".",RIGHT(_xlpm.PreviousID,3),1)))&amp;1+RIGHT(RIGHT(_xlpm.PreviousID,3),3-FIND(".",SUBSTITUTE(RIGHT(_xlpm.PreviousID,3),".","~",_xlpm.CurrentLevel-1),1)),
IF(AND(_xlpm.CurrentLevel&lt;_xlpm.PreviousLevel,_xlpm.CurrentLevel&gt;2),LEFT(_xlpm.PreviousID,FIND("~",SUBSTITUTE(_xlpm.PreviousID,".","~",_xlpm.CurrentLevel),1))&amp;1+RIGHT(RIGHT(LEFT(_xlpm.PreviousID,FIND("~",SUBSTITUTE(_xlpm.PreviousID,".","~",_xlpm.CurrentLevel+1),1)-1),3),3-FIND(".",SUBSTITUTE(RIGHT(LEFT(_xlpm.PreviousID,FIND("~",SUBSTITUTE(_xlpm.PreviousID,".","~",_xlpm.CurrentLevel+1),1)-1),3),".","~",_xlpm.CurrentLevel-1),1)),
IF(AND(_xlpm.CurrentLevel=2,_xlpm.CurrentLevel&lt;=_xlpm.PreviousLevel),LEFT(_xlpm.PreviousID,FIND(".",SUBSTITUTE(_xlpm.PreviousID,".","~",1),1))&amp;1+LEFT(RIGHT(_xlpm.PreviousID,LEN(_xlpm.PreviousID)-FIND("~",SUBSTITUTE(_xlpm.PreviousID,".","~",_xlpm.CurrentLevel),1)),FIND(".",RIGHT(_xlpm.PreviousID,LEN(_xlpm.PreviousID)-FIND("~",SUBSTITUTE(_xlpm.PreviousID,".","~",_xlpm.CurrentLevel),1)),1)-1),
IF(AND(_xlpm.CurrentLevel=1,_xlpm.CurrentLevel=_xlpm.PreviousLevel),LEFT(_xlpm.PreviousID,FIND(".",_xlpm.PreviousID,1))&amp;1+RIGHT(_xlpm.PreviousID,LEN(_xlpm.PreviousID)-FIND(".",_xlpm.PreviousID,1)),
IF(AND(_xlpm.CurrentLevel=1,_xlpm.CurrentLevel&lt;_xlpm.PreviousLevel),LEFT(_xlpm.PreviousID,FIND("~",SUBSTITUTE(_xlpm.PreviousID,".","~",1),1)))&amp;1+RIGHT(LEFT(_xlpm.PreviousID,FIND("~",SUBSTITUTE(_xlpm.PreviousID,".","~",_xlpm.CurrentLevel+1),1)-1),LEN(LEFT(_xlpm.PreviousID,FIND("~",SUBSTITUTE(_xlpm.PreviousID,".","~",_xlpm.CurrentLevel+1),1)-1))-FIND(".",LEFT(_xlpm.PreviousID,FIND("~",SUBSTITUTE(_xlpm.PreviousID,".","~",_xlpm.CurrentLevel+1),1)-1),1)))))))))),
"?Level Input?")</f>
        <v>1.3</v>
      </c>
      <c r="F16" s="17" t="str">
        <f>REPT("    ",WorkBreakdownStructure3[[#This Row],[Level Input]])&amp;WorkBreakdownStructure3[[#This Row],[Name
Input]]</f>
        <v xml:space="preserve">    Budget</v>
      </c>
      <c r="G16" s="35"/>
      <c r="H16" s="17" t="str">
        <f>IF(AND(WorkBreakdownStructure3[[#This Row],[Planned
End Date]]&gt;0,WorkBreakdownStructure3[[#This Row],[Planned
End Date]]&gt;WorkBreakdownStructure3[[#This Row],[Planned
Start Date]]),J16-I16,IF(AND(J16-I16=0,J16&gt;0),1,""))</f>
        <v/>
      </c>
      <c r="I16" s="3"/>
      <c r="J16" s="3"/>
      <c r="K16" s="3"/>
      <c r="L16" s="17" t="str">
        <f>IF(AND(WorkBreakdownStructure3[[#This Row],[Actual End Date]]&gt;0,WorkBreakdownStructure3[[#This Row],[Actual End Date]]&gt;WorkBreakdownStructure3[[#This Row],[Actual Start Date]]),N16-M16,IF(AND(N16-M16=0,N16&gt;0),1,""))</f>
        <v/>
      </c>
      <c r="M16" s="8"/>
      <c r="N16" s="8"/>
      <c r="O16" s="17" t="str">
        <f>IF(ISBLANK(WorkBreakdownStructure3[[#This Row],[Actual End Date]]),"","Complete")</f>
        <v/>
      </c>
    </row>
  </sheetData>
  <mergeCells count="8">
    <mergeCell ref="B5:C5"/>
    <mergeCell ref="F5:K5"/>
    <mergeCell ref="L5:O5"/>
    <mergeCell ref="B1:D2"/>
    <mergeCell ref="F1:K4"/>
    <mergeCell ref="L1:O2"/>
    <mergeCell ref="L3:O4"/>
    <mergeCell ref="B4:C4"/>
  </mergeCells>
  <conditionalFormatting sqref="F7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O7:O16">
    <cfRule type="containsText" dxfId="18" priority="2" operator="containsText" text="Complete">
      <formula>NOT(ISERROR(SEARCH("Complete",O7)))</formula>
    </cfRule>
  </conditionalFormatting>
  <conditionalFormatting sqref="L3">
    <cfRule type="dataBar" priority="1">
      <dataBar>
        <cfvo type="num" val="0"/>
        <cfvo type="num" val="1"/>
        <color theme="9"/>
      </dataBar>
      <extLst>
        <ext xmlns:x14="http://schemas.microsoft.com/office/spreadsheetml/2009/9/main" uri="{B025F937-C7B1-47D3-B67F-A62EFF666E3E}">
          <x14:id>{A12BC6DF-9216-4832-A17D-2451974AD067}</x14:id>
        </ext>
      </extLst>
    </cfRule>
  </conditionalFormatting>
  <pageMargins left="0.7" right="0.7" top="0.75" bottom="0.75" header="0.3" footer="0.3"/>
  <pageSetup orientation="portrait" horizontalDpi="360" verticalDpi="360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2BC6DF-9216-4832-A17D-2451974AD06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L3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DE070DFF86E4B85F79D5B12F42E9B" ma:contentTypeVersion="12" ma:contentTypeDescription="Create a new document." ma:contentTypeScope="" ma:versionID="1bf51d8363f5bcc83a9c81253392faf7">
  <xsd:schema xmlns:xsd="http://www.w3.org/2001/XMLSchema" xmlns:xs="http://www.w3.org/2001/XMLSchema" xmlns:p="http://schemas.microsoft.com/office/2006/metadata/properties" xmlns:ns2="837f8f89-03d3-4c9a-94ed-327567a06a61" xmlns:ns3="90240f30-5acc-461f-8606-ffc122a0f445" targetNamespace="http://schemas.microsoft.com/office/2006/metadata/properties" ma:root="true" ma:fieldsID="4fb3309cf1920be37cfa60e6d05e5786" ns2:_="" ns3:_="">
    <xsd:import namespace="837f8f89-03d3-4c9a-94ed-327567a06a61"/>
    <xsd:import namespace="90240f30-5acc-461f-8606-ffc122a0f4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f8f89-03d3-4c9a-94ed-327567a06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40f30-5acc-461f-8606-ffc122a0f44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3A047A-EC2C-4366-8FC3-B330978EC9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95E97C-F9D5-43AC-9296-C0C47B7744DB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90240f30-5acc-461f-8606-ffc122a0f445"/>
    <ds:schemaRef ds:uri="837f8f89-03d3-4c9a-94ed-327567a06a61"/>
  </ds:schemaRefs>
</ds:datastoreItem>
</file>

<file path=customXml/itemProps3.xml><?xml version="1.0" encoding="utf-8"?>
<ds:datastoreItem xmlns:ds="http://schemas.openxmlformats.org/officeDocument/2006/customXml" ds:itemID="{4F14BCD4-FFDD-4E0F-A69A-8D27BF6DB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7f8f89-03d3-4c9a-94ed-327567a06a61"/>
    <ds:schemaRef ds:uri="90240f30-5acc-461f-8606-ffc122a0f4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 Breakdown</vt:lpstr>
      <vt:lpstr>Work Breakdown Structure</vt:lpstr>
      <vt:lpstr>Work Breakdown Structure New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Kamin Banks</dc:creator>
  <cp:keywords/>
  <dc:description/>
  <cp:lastModifiedBy>Kamin</cp:lastModifiedBy>
  <cp:revision/>
  <dcterms:created xsi:type="dcterms:W3CDTF">2020-03-19T16:04:08Z</dcterms:created>
  <dcterms:modified xsi:type="dcterms:W3CDTF">2022-11-21T02:13:51Z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0x0101001F1DE070DFF86E4B85F79D5B12F42E9B</vt:lpwstr>
  </property>
</Properties>
</file>